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6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05" windowWidth="14805" windowHeight="8010"/>
  </bookViews>
  <sheets>
    <sheet name="Stmnt 5 GDDP 2011-12" sheetId="1" r:id="rId1"/>
    <sheet name="Stmnt 6 NDDP 2011-12" sheetId="3" r:id="rId2"/>
    <sheet name="Stmnt 7 GDDP-C 2011-12" sheetId="4" r:id="rId3"/>
    <sheet name="Stmnt 8 NDDP-C 2011-12" sheetId="5" r:id="rId4"/>
    <sheet name="Stmnt 9 GDDP 2012-13" sheetId="6" r:id="rId5"/>
    <sheet name="Stmnt 10 NDDP 2012-13" sheetId="7" r:id="rId6"/>
    <sheet name="Stmnt 11 GDDP-C 2012-13" sheetId="8" r:id="rId7"/>
    <sheet name="Stmnt 12 NDDP-C 2012-13" sheetId="9" r:id="rId8"/>
    <sheet name="Stmnt 13 GDDP 2013-14" sheetId="10" r:id="rId9"/>
    <sheet name="Stmnt 14 NDDP 2013-14" sheetId="11" r:id="rId10"/>
    <sheet name="Stmnt 15 GDDP-C 2013-14" sheetId="12" r:id="rId11"/>
    <sheet name="Stmnt 16 NDDP-C 2013-14" sheetId="13" r:id="rId12"/>
    <sheet name="Stmnt 17 GDDP 2014-15" sheetId="14" r:id="rId13"/>
    <sheet name="Stmnt 18 NDDP 2014-15" sheetId="15" r:id="rId14"/>
    <sheet name="Stmnt 19 GDDP-C 2014-15" sheetId="16" r:id="rId15"/>
    <sheet name="Stmnt 20 NDDP-C 2014-15" sheetId="17" r:id="rId16"/>
    <sheet name="Stmnt 21 GDDP 2015-16" sheetId="18" r:id="rId17"/>
    <sheet name="Stmnt 22 NDDP 2015-16" sheetId="19" r:id="rId18"/>
    <sheet name="Stmnt 23 GDDP-C 2015-16" sheetId="20" r:id="rId19"/>
    <sheet name="Stmnt 24 NDDP-C 2015-16" sheetId="21" r:id="rId20"/>
    <sheet name="Stmnt 25 GDDP 2016-17" sheetId="22" r:id="rId21"/>
    <sheet name="Stmnt 26 NDDP 2016-17" sheetId="23" r:id="rId22"/>
    <sheet name="Stmnt 27 GDDP-C 2016-17" sheetId="24" r:id="rId23"/>
    <sheet name="Stmnt 28 NDDP-C 2016-17" sheetId="25" r:id="rId24"/>
    <sheet name="Stmnt 29 GDDP 2017-18" sheetId="26" r:id="rId25"/>
    <sheet name="Stmnt 30 NDDP 2017-18" sheetId="27" r:id="rId26"/>
    <sheet name="Stmnt 31 GDDP-C 2017-18" sheetId="28" r:id="rId27"/>
    <sheet name="Stmnt 32 NDDP-C 2017-18" sheetId="29" r:id="rId28"/>
    <sheet name="Stmnt 33 GDDP 2018-19" sheetId="30" r:id="rId29"/>
    <sheet name="Stmnt 34 NDDP 2018-19" sheetId="31" r:id="rId30"/>
    <sheet name="Stmnt 35 GDDP-C 2018-19" sheetId="32" r:id="rId31"/>
    <sheet name="Stmnt 36 NDDP-C 2018-19" sheetId="33" r:id="rId32"/>
    <sheet name="Stmnt 37 GDDP 2019-20" sheetId="37" r:id="rId33"/>
    <sheet name="Stmnt 38 NDDP 2019-20" sheetId="36" r:id="rId34"/>
    <sheet name="Stmnt 39 GDDP-C 2019-20" sheetId="34" r:id="rId35"/>
    <sheet name="Stmnt 40 NDDP-C 2019-20" sheetId="35" r:id="rId36"/>
    <sheet name="Stmnt 41 GDDP 2020-21" sheetId="43" r:id="rId37"/>
    <sheet name="Stmnt 42 NDDP 2020-21" sheetId="44" r:id="rId38"/>
    <sheet name="Stmnt 43 GDDP-C 2020-21" sheetId="45" r:id="rId39"/>
    <sheet name="Stmnt 44 NDDP-C 2020-21" sheetId="46" r:id="rId40"/>
    <sheet name="Stmnt 45 GDDP 2021-22" sheetId="48" r:id="rId41"/>
    <sheet name="Stmnt 46 NDDP 2021-22" sheetId="49" r:id="rId42"/>
    <sheet name="Stmnt 47 GDDP-C 2021-22" sheetId="50" r:id="rId43"/>
    <sheet name="Stmnt 48 NDDP-C 2021-22" sheetId="51" r:id="rId44"/>
    <sheet name="Stmnt 49 GDDP 2022-23 " sheetId="53" r:id="rId45"/>
    <sheet name="Stmnt 50 NDDP 2022-23" sheetId="54" r:id="rId46"/>
    <sheet name="Stmnt 51 GDDP-C 2022-23" sheetId="55" r:id="rId47"/>
    <sheet name="Stmnt 52 NDDP-C 2022-23" sheetId="56" r:id="rId48"/>
  </sheets>
  <externalReferences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_xlnm.Print_Titles" localSheetId="5">'Stmnt 10 NDDP 2012-13'!$A:$B</definedName>
    <definedName name="_xlnm.Print_Titles" localSheetId="6">'Stmnt 11 GDDP-C 2012-13'!$A:$B</definedName>
    <definedName name="_xlnm.Print_Titles" localSheetId="7">'Stmnt 12 NDDP-C 2012-13'!$A:$B</definedName>
    <definedName name="_xlnm.Print_Titles" localSheetId="8">'Stmnt 13 GDDP 2013-14'!$A:$B</definedName>
    <definedName name="_xlnm.Print_Titles" localSheetId="9">'Stmnt 14 NDDP 2013-14'!$A:$B</definedName>
    <definedName name="_xlnm.Print_Titles" localSheetId="10">'Stmnt 15 GDDP-C 2013-14'!$A:$B</definedName>
    <definedName name="_xlnm.Print_Titles" localSheetId="11">'Stmnt 16 NDDP-C 2013-14'!$A:$B</definedName>
    <definedName name="_xlnm.Print_Titles" localSheetId="12">'Stmnt 17 GDDP 2014-15'!$A:$B</definedName>
    <definedName name="_xlnm.Print_Titles" localSheetId="13">'Stmnt 18 NDDP 2014-15'!$A:$B</definedName>
    <definedName name="_xlnm.Print_Titles" localSheetId="14">'Stmnt 19 GDDP-C 2014-15'!$A:$B</definedName>
    <definedName name="_xlnm.Print_Titles" localSheetId="15">'Stmnt 20 NDDP-C 2014-15'!$A:$B</definedName>
    <definedName name="_xlnm.Print_Titles" localSheetId="16">'Stmnt 21 GDDP 2015-16'!$A:$B</definedName>
    <definedName name="_xlnm.Print_Titles" localSheetId="17">'Stmnt 22 NDDP 2015-16'!$A:$B</definedName>
    <definedName name="_xlnm.Print_Titles" localSheetId="18">'Stmnt 23 GDDP-C 2015-16'!$A:$B</definedName>
    <definedName name="_xlnm.Print_Titles" localSheetId="19">'Stmnt 24 NDDP-C 2015-16'!$A:$B</definedName>
    <definedName name="_xlnm.Print_Titles" localSheetId="20">'Stmnt 25 GDDP 2016-17'!$A:$B</definedName>
    <definedName name="_xlnm.Print_Titles" localSheetId="21">'Stmnt 26 NDDP 2016-17'!$A:$B</definedName>
    <definedName name="_xlnm.Print_Titles" localSheetId="22">'Stmnt 27 GDDP-C 2016-17'!$A:$B</definedName>
    <definedName name="_xlnm.Print_Titles" localSheetId="23">'Stmnt 28 NDDP-C 2016-17'!$A:$B</definedName>
    <definedName name="_xlnm.Print_Titles" localSheetId="24">'Stmnt 29 GDDP 2017-18'!$A:$B</definedName>
    <definedName name="_xlnm.Print_Titles" localSheetId="25">'Stmnt 30 NDDP 2017-18'!$A:$B</definedName>
    <definedName name="_xlnm.Print_Titles" localSheetId="26">'Stmnt 31 GDDP-C 2017-18'!$A:$B</definedName>
    <definedName name="_xlnm.Print_Titles" localSheetId="27">'Stmnt 32 NDDP-C 2017-18'!$A:$B</definedName>
    <definedName name="_xlnm.Print_Titles" localSheetId="28">'Stmnt 33 GDDP 2018-19'!$A:$B</definedName>
    <definedName name="_xlnm.Print_Titles" localSheetId="29">'Stmnt 34 NDDP 2018-19'!$A:$B</definedName>
    <definedName name="_xlnm.Print_Titles" localSheetId="30">'Stmnt 35 GDDP-C 2018-19'!$A:$B</definedName>
    <definedName name="_xlnm.Print_Titles" localSheetId="31">'Stmnt 36 NDDP-C 2018-19'!$A:$B</definedName>
    <definedName name="_xlnm.Print_Titles" localSheetId="32">'Stmnt 37 GDDP 2019-20'!$A:$B</definedName>
    <definedName name="_xlnm.Print_Titles" localSheetId="33">'Stmnt 38 NDDP 2019-20'!$A:$B</definedName>
    <definedName name="_xlnm.Print_Titles" localSheetId="34">'Stmnt 39 GDDP-C 2019-20'!$A:$B</definedName>
    <definedName name="_xlnm.Print_Titles" localSheetId="35">'Stmnt 40 NDDP-C 2019-20'!$A:$B</definedName>
    <definedName name="_xlnm.Print_Titles" localSheetId="36">'Stmnt 41 GDDP 2020-21'!$A:$B</definedName>
    <definedName name="_xlnm.Print_Titles" localSheetId="37">'Stmnt 42 NDDP 2020-21'!$A:$B</definedName>
    <definedName name="_xlnm.Print_Titles" localSheetId="38">'Stmnt 43 GDDP-C 2020-21'!$A:$B</definedName>
    <definedName name="_xlnm.Print_Titles" localSheetId="39">'Stmnt 44 NDDP-C 2020-21'!$A:$B</definedName>
    <definedName name="_xlnm.Print_Titles" localSheetId="40">'Stmnt 45 GDDP 2021-22'!$A:$B</definedName>
    <definedName name="_xlnm.Print_Titles" localSheetId="41">'Stmnt 46 NDDP 2021-22'!$A:$B</definedName>
    <definedName name="_xlnm.Print_Titles" localSheetId="42">'Stmnt 47 GDDP-C 2021-22'!$A:$B</definedName>
    <definedName name="_xlnm.Print_Titles" localSheetId="43">'Stmnt 48 NDDP-C 2021-22'!$A:$B</definedName>
    <definedName name="_xlnm.Print_Titles" localSheetId="44">'Stmnt 49 GDDP 2022-23 '!$A:$B</definedName>
    <definedName name="_xlnm.Print_Titles" localSheetId="0">'Stmnt 5 GDDP 2011-12'!$A:$B</definedName>
    <definedName name="_xlnm.Print_Titles" localSheetId="45">'Stmnt 50 NDDP 2022-23'!$A:$B</definedName>
    <definedName name="_xlnm.Print_Titles" localSheetId="46">'Stmnt 51 GDDP-C 2022-23'!$A:$B</definedName>
    <definedName name="_xlnm.Print_Titles" localSheetId="47">'Stmnt 52 NDDP-C 2022-23'!$A:$B</definedName>
    <definedName name="_xlnm.Print_Titles" localSheetId="1">'Stmnt 6 NDDP 2011-12'!$A:$B</definedName>
    <definedName name="_xlnm.Print_Titles" localSheetId="2">'Stmnt 7 GDDP-C 2011-12'!$A:$B</definedName>
    <definedName name="_xlnm.Print_Titles" localSheetId="3">'Stmnt 8 NDDP-C 2011-12'!$A:$B</definedName>
    <definedName name="_xlnm.Print_Titles" localSheetId="4">'Stmnt 9 GDDP 2012-13'!$A:$B</definedName>
  </definedNames>
  <calcPr calcId="124519"/>
</workbook>
</file>

<file path=xl/calcChain.xml><?xml version="1.0" encoding="utf-8"?>
<calcChain xmlns="http://schemas.openxmlformats.org/spreadsheetml/2006/main">
  <c r="H44" i="56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5" s="1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G41" s="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D11" s="1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55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G8" s="1"/>
  <c r="I8" s="1"/>
  <c r="C7"/>
  <c r="C6"/>
  <c r="H44" i="54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53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32" s="1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G44" l="1"/>
  <c r="I44" s="1"/>
  <c r="G31"/>
  <c r="I31" s="1"/>
  <c r="D45" i="55"/>
  <c r="G14"/>
  <c r="C38" i="56"/>
  <c r="G10" i="54"/>
  <c r="I10" s="1"/>
  <c r="E23"/>
  <c r="D38" i="55"/>
  <c r="G37" i="53"/>
  <c r="C38" i="54"/>
  <c r="I41" i="56"/>
  <c r="G25" i="53"/>
  <c r="I25" s="1"/>
  <c r="G36" i="55"/>
  <c r="G43"/>
  <c r="I43" s="1"/>
  <c r="E11"/>
  <c r="H45"/>
  <c r="C45" i="56"/>
  <c r="G29" i="53"/>
  <c r="I29" s="1"/>
  <c r="G18" i="56"/>
  <c r="I18" s="1"/>
  <c r="E11" i="53"/>
  <c r="F11"/>
  <c r="G31" i="54"/>
  <c r="G25" i="56"/>
  <c r="I25" s="1"/>
  <c r="G16"/>
  <c r="I16" s="1"/>
  <c r="G44"/>
  <c r="I44" s="1"/>
  <c r="D38"/>
  <c r="E11"/>
  <c r="G35"/>
  <c r="I35" s="1"/>
  <c r="F32"/>
  <c r="G37"/>
  <c r="I37" s="1"/>
  <c r="H17"/>
  <c r="H32"/>
  <c r="H45"/>
  <c r="C23"/>
  <c r="G10"/>
  <c r="I10" s="1"/>
  <c r="G13"/>
  <c r="I13" s="1"/>
  <c r="C17" i="55"/>
  <c r="F17"/>
  <c r="G21"/>
  <c r="G35"/>
  <c r="I35" s="1"/>
  <c r="E38"/>
  <c r="H32"/>
  <c r="G10"/>
  <c r="I10" s="1"/>
  <c r="C45"/>
  <c r="G31"/>
  <c r="I31" s="1"/>
  <c r="H11"/>
  <c r="G25"/>
  <c r="I25" s="1"/>
  <c r="F11"/>
  <c r="F38"/>
  <c r="G41" i="54"/>
  <c r="I41" s="1"/>
  <c r="D17"/>
  <c r="D38"/>
  <c r="G43"/>
  <c r="D32"/>
  <c r="G37"/>
  <c r="I37" s="1"/>
  <c r="E17"/>
  <c r="E32"/>
  <c r="E45"/>
  <c r="G14"/>
  <c r="I14" s="1"/>
  <c r="C17" i="53"/>
  <c r="E23"/>
  <c r="G8"/>
  <c r="I8" s="1"/>
  <c r="G15"/>
  <c r="I15" s="1"/>
  <c r="G43"/>
  <c r="I43" s="1"/>
  <c r="D11"/>
  <c r="G39"/>
  <c r="I39" s="1"/>
  <c r="C45"/>
  <c r="G36"/>
  <c r="G9" i="54"/>
  <c r="I9" s="1"/>
  <c r="D45"/>
  <c r="F23" i="55"/>
  <c r="D17" i="53"/>
  <c r="F45"/>
  <c r="G19" i="55"/>
  <c r="I19" s="1"/>
  <c r="C45" i="54"/>
  <c r="F23"/>
  <c r="H11"/>
  <c r="H23"/>
  <c r="H38"/>
  <c r="I36" i="55"/>
  <c r="C11" i="56"/>
  <c r="G14" i="53"/>
  <c r="I14" s="1"/>
  <c r="G42"/>
  <c r="I42" s="1"/>
  <c r="G30"/>
  <c r="I30" s="1"/>
  <c r="E17"/>
  <c r="E45"/>
  <c r="G27" i="54"/>
  <c r="I27" s="1"/>
  <c r="F11"/>
  <c r="G20"/>
  <c r="I20" s="1"/>
  <c r="D23" i="55"/>
  <c r="F32"/>
  <c r="H17"/>
  <c r="F17" i="56"/>
  <c r="H23"/>
  <c r="F32" i="53"/>
  <c r="G42" i="55"/>
  <c r="I42" s="1"/>
  <c r="G44" i="54"/>
  <c r="I44" s="1"/>
  <c r="E38"/>
  <c r="G7"/>
  <c r="I7" s="1"/>
  <c r="D11" i="55"/>
  <c r="C32" i="56"/>
  <c r="D17"/>
  <c r="D45"/>
  <c r="E17"/>
  <c r="E32"/>
  <c r="E45"/>
  <c r="D38" i="53"/>
  <c r="H11" i="56"/>
  <c r="H45" i="53"/>
  <c r="G28" i="55"/>
  <c r="I28" s="1"/>
  <c r="H17" i="53"/>
  <c r="G16" i="54"/>
  <c r="I16" s="1"/>
  <c r="G21"/>
  <c r="I21" s="1"/>
  <c r="G9" i="56"/>
  <c r="I9" s="1"/>
  <c r="H38"/>
  <c r="D23" i="54"/>
  <c r="H17"/>
  <c r="C11" i="55"/>
  <c r="C38"/>
  <c r="F45"/>
  <c r="C17" i="56"/>
  <c r="C23" i="53"/>
  <c r="D45"/>
  <c r="F32" i="54"/>
  <c r="I21" i="55"/>
  <c r="E17"/>
  <c r="E45"/>
  <c r="F38" i="56"/>
  <c r="G31"/>
  <c r="F38" i="53"/>
  <c r="D11" i="54"/>
  <c r="F45"/>
  <c r="E32" i="55"/>
  <c r="E23" i="56"/>
  <c r="G6"/>
  <c r="C11" i="53"/>
  <c r="H11"/>
  <c r="H23"/>
  <c r="H38"/>
  <c r="F17" i="54"/>
  <c r="H32"/>
  <c r="H45"/>
  <c r="E38" i="56"/>
  <c r="G7" i="53"/>
  <c r="I7" s="1"/>
  <c r="D32"/>
  <c r="E38"/>
  <c r="H32"/>
  <c r="G34" i="54"/>
  <c r="I34" s="1"/>
  <c r="G8"/>
  <c r="I8" s="1"/>
  <c r="H23" i="55"/>
  <c r="H38"/>
  <c r="I31" i="56"/>
  <c r="G19"/>
  <c r="I19" s="1"/>
  <c r="G26"/>
  <c r="I26" s="1"/>
  <c r="G27"/>
  <c r="I27" s="1"/>
  <c r="G34"/>
  <c r="I34" s="1"/>
  <c r="G43"/>
  <c r="I43" s="1"/>
  <c r="G29"/>
  <c r="I29" s="1"/>
  <c r="G21"/>
  <c r="I21" s="1"/>
  <c r="G28"/>
  <c r="I28" s="1"/>
  <c r="D23"/>
  <c r="G15"/>
  <c r="I15" s="1"/>
  <c r="G22"/>
  <c r="I22" s="1"/>
  <c r="G30"/>
  <c r="I30" s="1"/>
  <c r="G40"/>
  <c r="I40" s="1"/>
  <c r="G7"/>
  <c r="I7" s="1"/>
  <c r="G36"/>
  <c r="I36" s="1"/>
  <c r="G42"/>
  <c r="I42" s="1"/>
  <c r="I6"/>
  <c r="G12"/>
  <c r="G24"/>
  <c r="G8"/>
  <c r="I8" s="1"/>
  <c r="G33"/>
  <c r="G39"/>
  <c r="F11"/>
  <c r="F23"/>
  <c r="D32"/>
  <c r="G14"/>
  <c r="I14" s="1"/>
  <c r="G20"/>
  <c r="I20" s="1"/>
  <c r="I14" i="55"/>
  <c r="G9"/>
  <c r="I9" s="1"/>
  <c r="G16"/>
  <c r="I16" s="1"/>
  <c r="G24"/>
  <c r="I24" s="1"/>
  <c r="G30"/>
  <c r="I30" s="1"/>
  <c r="G37"/>
  <c r="I37" s="1"/>
  <c r="G44"/>
  <c r="I44" s="1"/>
  <c r="E23"/>
  <c r="G40"/>
  <c r="I40" s="1"/>
  <c r="G13"/>
  <c r="I13" s="1"/>
  <c r="G15"/>
  <c r="I15" s="1"/>
  <c r="G22"/>
  <c r="I22" s="1"/>
  <c r="G29"/>
  <c r="I29" s="1"/>
  <c r="D17"/>
  <c r="G26"/>
  <c r="I26" s="1"/>
  <c r="G20"/>
  <c r="I20" s="1"/>
  <c r="G27"/>
  <c r="I27" s="1"/>
  <c r="G41"/>
  <c r="I41" s="1"/>
  <c r="G34"/>
  <c r="I34" s="1"/>
  <c r="G7"/>
  <c r="I7" s="1"/>
  <c r="C23"/>
  <c r="G33"/>
  <c r="G39"/>
  <c r="C32"/>
  <c r="D32"/>
  <c r="G12"/>
  <c r="G18"/>
  <c r="G6"/>
  <c r="I31" i="54"/>
  <c r="I43"/>
  <c r="G26"/>
  <c r="I26" s="1"/>
  <c r="G28"/>
  <c r="I28" s="1"/>
  <c r="G42"/>
  <c r="I42" s="1"/>
  <c r="G35"/>
  <c r="I35" s="1"/>
  <c r="G15"/>
  <c r="I15" s="1"/>
  <c r="G22"/>
  <c r="I22" s="1"/>
  <c r="G40"/>
  <c r="I40" s="1"/>
  <c r="G6"/>
  <c r="I6" s="1"/>
  <c r="G29"/>
  <c r="I29" s="1"/>
  <c r="G13"/>
  <c r="I13" s="1"/>
  <c r="G19"/>
  <c r="I19" s="1"/>
  <c r="G30"/>
  <c r="I30" s="1"/>
  <c r="G12"/>
  <c r="G18"/>
  <c r="G24"/>
  <c r="C17"/>
  <c r="G25"/>
  <c r="I25" s="1"/>
  <c r="F38"/>
  <c r="E11"/>
  <c r="G33"/>
  <c r="G39"/>
  <c r="C32"/>
  <c r="G36"/>
  <c r="I36" s="1"/>
  <c r="C11"/>
  <c r="C23"/>
  <c r="I37" i="53"/>
  <c r="I36"/>
  <c r="G21"/>
  <c r="I21" s="1"/>
  <c r="G35"/>
  <c r="I35" s="1"/>
  <c r="G33"/>
  <c r="I33" s="1"/>
  <c r="G34"/>
  <c r="I34" s="1"/>
  <c r="G13"/>
  <c r="I13" s="1"/>
  <c r="G20"/>
  <c r="I20" s="1"/>
  <c r="G27"/>
  <c r="I27" s="1"/>
  <c r="G41"/>
  <c r="I41" s="1"/>
  <c r="G19"/>
  <c r="I19" s="1"/>
  <c r="G26"/>
  <c r="I26" s="1"/>
  <c r="D23"/>
  <c r="G28"/>
  <c r="I28" s="1"/>
  <c r="G24"/>
  <c r="G9"/>
  <c r="I9" s="1"/>
  <c r="G16"/>
  <c r="I16" s="1"/>
  <c r="G40"/>
  <c r="I40" s="1"/>
  <c r="G22"/>
  <c r="I22" s="1"/>
  <c r="F17"/>
  <c r="F23"/>
  <c r="C32"/>
  <c r="C38"/>
  <c r="G10"/>
  <c r="I10" s="1"/>
  <c r="G6"/>
  <c r="G12"/>
  <c r="G18"/>
  <c r="E44" i="51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H44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D46" i="54" l="1"/>
  <c r="E46" i="53"/>
  <c r="H46" i="56"/>
  <c r="E46" i="54"/>
  <c r="D17" i="51"/>
  <c r="E38"/>
  <c r="G15"/>
  <c r="I15" s="1"/>
  <c r="E45"/>
  <c r="E46" i="56"/>
  <c r="G30" i="51"/>
  <c r="I30" s="1"/>
  <c r="G44"/>
  <c r="I44" s="1"/>
  <c r="E17"/>
  <c r="C46" i="56"/>
  <c r="H46" i="55"/>
  <c r="F46"/>
  <c r="F46" i="54"/>
  <c r="H46"/>
  <c r="D46" i="53"/>
  <c r="H46"/>
  <c r="G38"/>
  <c r="H32" i="51"/>
  <c r="C17"/>
  <c r="C38"/>
  <c r="H38"/>
  <c r="G22"/>
  <c r="F11"/>
  <c r="H11"/>
  <c r="C23"/>
  <c r="H17"/>
  <c r="E11"/>
  <c r="G43"/>
  <c r="I43" s="1"/>
  <c r="G9"/>
  <c r="I9" s="1"/>
  <c r="G10"/>
  <c r="I10" s="1"/>
  <c r="G25"/>
  <c r="I25" s="1"/>
  <c r="C46" i="53"/>
  <c r="E46" i="55"/>
  <c r="F46" i="56"/>
  <c r="D32" i="51"/>
  <c r="H23"/>
  <c r="F46" i="53"/>
  <c r="G18" i="51"/>
  <c r="I18" s="1"/>
  <c r="D11"/>
  <c r="D46" i="56"/>
  <c r="G38"/>
  <c r="I33"/>
  <c r="I38" s="1"/>
  <c r="I11"/>
  <c r="G32"/>
  <c r="I24"/>
  <c r="I32" s="1"/>
  <c r="G11"/>
  <c r="I12"/>
  <c r="I17" s="1"/>
  <c r="G17"/>
  <c r="G23"/>
  <c r="I23"/>
  <c r="I39"/>
  <c r="I45" s="1"/>
  <c r="G45"/>
  <c r="I32" i="55"/>
  <c r="G32"/>
  <c r="D46"/>
  <c r="C46"/>
  <c r="I39"/>
  <c r="I45" s="1"/>
  <c r="G45"/>
  <c r="G11"/>
  <c r="I6"/>
  <c r="I11" s="1"/>
  <c r="I33"/>
  <c r="I38" s="1"/>
  <c r="G38"/>
  <c r="G23"/>
  <c r="I18"/>
  <c r="I23" s="1"/>
  <c r="G17"/>
  <c r="I12"/>
  <c r="I17" s="1"/>
  <c r="I11" i="54"/>
  <c r="G11"/>
  <c r="C46"/>
  <c r="I18"/>
  <c r="I23" s="1"/>
  <c r="G23"/>
  <c r="G38"/>
  <c r="I33"/>
  <c r="I38" s="1"/>
  <c r="I39"/>
  <c r="I45" s="1"/>
  <c r="G45"/>
  <c r="G32"/>
  <c r="I24"/>
  <c r="I32" s="1"/>
  <c r="I12"/>
  <c r="I17" s="1"/>
  <c r="G17"/>
  <c r="I38" i="53"/>
  <c r="I45"/>
  <c r="G32"/>
  <c r="G45"/>
  <c r="I24"/>
  <c r="I32" s="1"/>
  <c r="I18"/>
  <c r="I23" s="1"/>
  <c r="G23"/>
  <c r="I12"/>
  <c r="I17" s="1"/>
  <c r="G17"/>
  <c r="I6"/>
  <c r="I11" s="1"/>
  <c r="G11"/>
  <c r="D23" i="51"/>
  <c r="D38"/>
  <c r="D45"/>
  <c r="G31"/>
  <c r="I31" s="1"/>
  <c r="C45"/>
  <c r="H45"/>
  <c r="G7"/>
  <c r="I7" s="1"/>
  <c r="F17"/>
  <c r="F23"/>
  <c r="F38"/>
  <c r="F45"/>
  <c r="E32"/>
  <c r="G37"/>
  <c r="I37" s="1"/>
  <c r="G36"/>
  <c r="I36" s="1"/>
  <c r="E23"/>
  <c r="I22"/>
  <c r="G12"/>
  <c r="I12" s="1"/>
  <c r="G29"/>
  <c r="I29" s="1"/>
  <c r="G16"/>
  <c r="I16" s="1"/>
  <c r="G24"/>
  <c r="I24" s="1"/>
  <c r="G20"/>
  <c r="I20" s="1"/>
  <c r="G40"/>
  <c r="I40" s="1"/>
  <c r="G6"/>
  <c r="I6" s="1"/>
  <c r="G13"/>
  <c r="I13" s="1"/>
  <c r="G27"/>
  <c r="I27" s="1"/>
  <c r="G34"/>
  <c r="I34" s="1"/>
  <c r="G21"/>
  <c r="I21" s="1"/>
  <c r="G28"/>
  <c r="I28" s="1"/>
  <c r="G35"/>
  <c r="I35" s="1"/>
  <c r="G42"/>
  <c r="I42" s="1"/>
  <c r="G14"/>
  <c r="I14" s="1"/>
  <c r="G41"/>
  <c r="I41" s="1"/>
  <c r="G19"/>
  <c r="I19" s="1"/>
  <c r="C11"/>
  <c r="G26"/>
  <c r="I26" s="1"/>
  <c r="G8"/>
  <c r="I8" s="1"/>
  <c r="F32"/>
  <c r="G33"/>
  <c r="G39"/>
  <c r="C32"/>
  <c r="H44" i="50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49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48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46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45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44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42"/>
  <c r="C41"/>
  <c r="C40"/>
  <c r="C39"/>
  <c r="C37"/>
  <c r="C36"/>
  <c r="C35"/>
  <c r="C34"/>
  <c r="C3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6"/>
  <c r="H44" i="43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10"/>
  <c r="H9"/>
  <c r="H8"/>
  <c r="H7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D6"/>
  <c r="C44"/>
  <c r="C43"/>
  <c r="C31"/>
  <c r="C30"/>
  <c r="C29"/>
  <c r="C28"/>
  <c r="C27"/>
  <c r="C26"/>
  <c r="C25"/>
  <c r="C24"/>
  <c r="C22"/>
  <c r="C21"/>
  <c r="C20"/>
  <c r="C19"/>
  <c r="C18"/>
  <c r="C16"/>
  <c r="C15"/>
  <c r="C14"/>
  <c r="C13"/>
  <c r="C12"/>
  <c r="C10"/>
  <c r="C9"/>
  <c r="C8"/>
  <c r="C7"/>
  <c r="C42"/>
  <c r="C41"/>
  <c r="C40"/>
  <c r="C39"/>
  <c r="C37"/>
  <c r="C36"/>
  <c r="C35"/>
  <c r="C34"/>
  <c r="C33"/>
  <c r="C6"/>
  <c r="H44" i="35"/>
  <c r="F44"/>
  <c r="E44"/>
  <c r="D44"/>
  <c r="C44"/>
  <c r="H43"/>
  <c r="F43"/>
  <c r="E43"/>
  <c r="D43"/>
  <c r="C43"/>
  <c r="H42"/>
  <c r="F42"/>
  <c r="E42"/>
  <c r="D42"/>
  <c r="C42"/>
  <c r="H41"/>
  <c r="F41"/>
  <c r="E41"/>
  <c r="D41"/>
  <c r="C41"/>
  <c r="H40"/>
  <c r="F40"/>
  <c r="E40"/>
  <c r="D40"/>
  <c r="C40"/>
  <c r="G40" s="1"/>
  <c r="H39"/>
  <c r="F39"/>
  <c r="E39"/>
  <c r="D39"/>
  <c r="C39"/>
  <c r="H37"/>
  <c r="F37"/>
  <c r="E37"/>
  <c r="D37"/>
  <c r="C37"/>
  <c r="H36"/>
  <c r="F36"/>
  <c r="E36"/>
  <c r="D36"/>
  <c r="C36"/>
  <c r="H35"/>
  <c r="F35"/>
  <c r="E35"/>
  <c r="D35"/>
  <c r="C35"/>
  <c r="H34"/>
  <c r="F34"/>
  <c r="E34"/>
  <c r="D34"/>
  <c r="C34"/>
  <c r="H33"/>
  <c r="F33"/>
  <c r="E33"/>
  <c r="D33"/>
  <c r="C33"/>
  <c r="H31"/>
  <c r="F31"/>
  <c r="E31"/>
  <c r="D31"/>
  <c r="C31"/>
  <c r="H30"/>
  <c r="F30"/>
  <c r="E30"/>
  <c r="D30"/>
  <c r="C30"/>
  <c r="H29"/>
  <c r="F29"/>
  <c r="E29"/>
  <c r="D29"/>
  <c r="C29"/>
  <c r="H28"/>
  <c r="F28"/>
  <c r="E28"/>
  <c r="D28"/>
  <c r="C28"/>
  <c r="H27"/>
  <c r="F27"/>
  <c r="E27"/>
  <c r="D27"/>
  <c r="C27"/>
  <c r="H26"/>
  <c r="F26"/>
  <c r="E26"/>
  <c r="D26"/>
  <c r="C26"/>
  <c r="H25"/>
  <c r="F25"/>
  <c r="E25"/>
  <c r="D25"/>
  <c r="C25"/>
  <c r="H24"/>
  <c r="F24"/>
  <c r="E24"/>
  <c r="D24"/>
  <c r="C24"/>
  <c r="H22"/>
  <c r="F22"/>
  <c r="E22"/>
  <c r="G22" s="1"/>
  <c r="D22"/>
  <c r="C22"/>
  <c r="H21"/>
  <c r="F21"/>
  <c r="E21"/>
  <c r="D21"/>
  <c r="C21"/>
  <c r="H20"/>
  <c r="F20"/>
  <c r="E20"/>
  <c r="D20"/>
  <c r="C20"/>
  <c r="H19"/>
  <c r="F19"/>
  <c r="E19"/>
  <c r="D19"/>
  <c r="C19"/>
  <c r="H18"/>
  <c r="F18"/>
  <c r="E18"/>
  <c r="D18"/>
  <c r="C18"/>
  <c r="H16"/>
  <c r="F16"/>
  <c r="E16"/>
  <c r="D16"/>
  <c r="C16"/>
  <c r="H15"/>
  <c r="F15"/>
  <c r="E15"/>
  <c r="D15"/>
  <c r="C15"/>
  <c r="H14"/>
  <c r="F14"/>
  <c r="E14"/>
  <c r="D14"/>
  <c r="C14"/>
  <c r="H13"/>
  <c r="F13"/>
  <c r="E13"/>
  <c r="D13"/>
  <c r="C13"/>
  <c r="H12"/>
  <c r="F12"/>
  <c r="E12"/>
  <c r="D12"/>
  <c r="C12"/>
  <c r="H10"/>
  <c r="F10"/>
  <c r="E10"/>
  <c r="D10"/>
  <c r="C10"/>
  <c r="H9"/>
  <c r="F9"/>
  <c r="E9"/>
  <c r="D9"/>
  <c r="C9"/>
  <c r="H8"/>
  <c r="F8"/>
  <c r="E8"/>
  <c r="D8"/>
  <c r="C8"/>
  <c r="H7"/>
  <c r="F7"/>
  <c r="E7"/>
  <c r="D7"/>
  <c r="C7"/>
  <c r="H6"/>
  <c r="F6"/>
  <c r="E6"/>
  <c r="D6"/>
  <c r="C6"/>
  <c r="H44" i="34"/>
  <c r="F44"/>
  <c r="E44"/>
  <c r="D44"/>
  <c r="C44"/>
  <c r="H43"/>
  <c r="F43"/>
  <c r="E43"/>
  <c r="D43"/>
  <c r="C43"/>
  <c r="G43" s="1"/>
  <c r="H42"/>
  <c r="F42"/>
  <c r="E42"/>
  <c r="D42"/>
  <c r="C42"/>
  <c r="H41"/>
  <c r="F41"/>
  <c r="E41"/>
  <c r="D41"/>
  <c r="C41"/>
  <c r="H40"/>
  <c r="F40"/>
  <c r="E40"/>
  <c r="D40"/>
  <c r="C40"/>
  <c r="H39"/>
  <c r="F39"/>
  <c r="E39"/>
  <c r="D39"/>
  <c r="C39"/>
  <c r="H37"/>
  <c r="F37"/>
  <c r="E37"/>
  <c r="D37"/>
  <c r="C37"/>
  <c r="H36"/>
  <c r="F36"/>
  <c r="E36"/>
  <c r="D36"/>
  <c r="C36"/>
  <c r="H35"/>
  <c r="F35"/>
  <c r="E35"/>
  <c r="D35"/>
  <c r="C35"/>
  <c r="H34"/>
  <c r="F34"/>
  <c r="E34"/>
  <c r="D34"/>
  <c r="C34"/>
  <c r="H33"/>
  <c r="F33"/>
  <c r="E33"/>
  <c r="D33"/>
  <c r="C33"/>
  <c r="H31"/>
  <c r="F31"/>
  <c r="E31"/>
  <c r="D31"/>
  <c r="C31"/>
  <c r="H30"/>
  <c r="F30"/>
  <c r="E30"/>
  <c r="D30"/>
  <c r="C30"/>
  <c r="H29"/>
  <c r="F29"/>
  <c r="E29"/>
  <c r="D29"/>
  <c r="C29"/>
  <c r="H28"/>
  <c r="F28"/>
  <c r="E28"/>
  <c r="D28"/>
  <c r="C28"/>
  <c r="H27"/>
  <c r="F27"/>
  <c r="E27"/>
  <c r="D27"/>
  <c r="C27"/>
  <c r="H26"/>
  <c r="F26"/>
  <c r="E26"/>
  <c r="D26"/>
  <c r="C26"/>
  <c r="H25"/>
  <c r="F25"/>
  <c r="E25"/>
  <c r="D25"/>
  <c r="C25"/>
  <c r="H24"/>
  <c r="F24"/>
  <c r="E24"/>
  <c r="D24"/>
  <c r="C24"/>
  <c r="H22"/>
  <c r="F22"/>
  <c r="E22"/>
  <c r="D22"/>
  <c r="C22"/>
  <c r="H21"/>
  <c r="F21"/>
  <c r="E21"/>
  <c r="D21"/>
  <c r="C21"/>
  <c r="H20"/>
  <c r="F20"/>
  <c r="E20"/>
  <c r="D20"/>
  <c r="C20"/>
  <c r="H19"/>
  <c r="F19"/>
  <c r="E19"/>
  <c r="D19"/>
  <c r="C19"/>
  <c r="H18"/>
  <c r="F18"/>
  <c r="E18"/>
  <c r="D18"/>
  <c r="C18"/>
  <c r="H16"/>
  <c r="F16"/>
  <c r="E16"/>
  <c r="D16"/>
  <c r="C16"/>
  <c r="H15"/>
  <c r="F15"/>
  <c r="E15"/>
  <c r="D15"/>
  <c r="C15"/>
  <c r="H14"/>
  <c r="F14"/>
  <c r="E14"/>
  <c r="D14"/>
  <c r="C14"/>
  <c r="H13"/>
  <c r="F13"/>
  <c r="E13"/>
  <c r="D13"/>
  <c r="C13"/>
  <c r="H12"/>
  <c r="F12"/>
  <c r="E12"/>
  <c r="D12"/>
  <c r="C12"/>
  <c r="H10"/>
  <c r="F10"/>
  <c r="E10"/>
  <c r="D10"/>
  <c r="C10"/>
  <c r="H9"/>
  <c r="F9"/>
  <c r="E9"/>
  <c r="D9"/>
  <c r="C9"/>
  <c r="H8"/>
  <c r="F8"/>
  <c r="E8"/>
  <c r="D8"/>
  <c r="C8"/>
  <c r="H7"/>
  <c r="F7"/>
  <c r="E7"/>
  <c r="D7"/>
  <c r="C7"/>
  <c r="H6"/>
  <c r="F6"/>
  <c r="E6"/>
  <c r="D6"/>
  <c r="C6"/>
  <c r="H44" i="36"/>
  <c r="F44"/>
  <c r="E44"/>
  <c r="D44"/>
  <c r="C44"/>
  <c r="H43"/>
  <c r="F43"/>
  <c r="E43"/>
  <c r="D43"/>
  <c r="C43"/>
  <c r="H42"/>
  <c r="F42"/>
  <c r="E42"/>
  <c r="D42"/>
  <c r="C42"/>
  <c r="H41"/>
  <c r="F41"/>
  <c r="E41"/>
  <c r="D41"/>
  <c r="C41"/>
  <c r="H40"/>
  <c r="F40"/>
  <c r="E40"/>
  <c r="D40"/>
  <c r="C40"/>
  <c r="H39"/>
  <c r="F39"/>
  <c r="E39"/>
  <c r="D39"/>
  <c r="C39"/>
  <c r="H37"/>
  <c r="F37"/>
  <c r="E37"/>
  <c r="D37"/>
  <c r="C37"/>
  <c r="H36"/>
  <c r="F36"/>
  <c r="E36"/>
  <c r="D36"/>
  <c r="C36"/>
  <c r="H35"/>
  <c r="F35"/>
  <c r="E35"/>
  <c r="D35"/>
  <c r="C35"/>
  <c r="H34"/>
  <c r="F34"/>
  <c r="E34"/>
  <c r="D34"/>
  <c r="C34"/>
  <c r="H33"/>
  <c r="F33"/>
  <c r="E33"/>
  <c r="D33"/>
  <c r="C33"/>
  <c r="H31"/>
  <c r="F31"/>
  <c r="E31"/>
  <c r="D31"/>
  <c r="C31"/>
  <c r="H30"/>
  <c r="F30"/>
  <c r="E30"/>
  <c r="D30"/>
  <c r="C30"/>
  <c r="H29"/>
  <c r="F29"/>
  <c r="E29"/>
  <c r="D29"/>
  <c r="C29"/>
  <c r="H28"/>
  <c r="F28"/>
  <c r="E28"/>
  <c r="D28"/>
  <c r="C28"/>
  <c r="H27"/>
  <c r="F27"/>
  <c r="E27"/>
  <c r="D27"/>
  <c r="C27"/>
  <c r="H26"/>
  <c r="F26"/>
  <c r="E26"/>
  <c r="D26"/>
  <c r="C26"/>
  <c r="H25"/>
  <c r="F25"/>
  <c r="E25"/>
  <c r="D25"/>
  <c r="C25"/>
  <c r="H24"/>
  <c r="F24"/>
  <c r="E24"/>
  <c r="D24"/>
  <c r="C24"/>
  <c r="H22"/>
  <c r="F22"/>
  <c r="E22"/>
  <c r="D22"/>
  <c r="C22"/>
  <c r="H21"/>
  <c r="F21"/>
  <c r="E21"/>
  <c r="D21"/>
  <c r="C21"/>
  <c r="H20"/>
  <c r="F20"/>
  <c r="E20"/>
  <c r="D20"/>
  <c r="C20"/>
  <c r="H19"/>
  <c r="F19"/>
  <c r="E19"/>
  <c r="D19"/>
  <c r="C19"/>
  <c r="H18"/>
  <c r="F18"/>
  <c r="E18"/>
  <c r="D18"/>
  <c r="C18"/>
  <c r="H16"/>
  <c r="F16"/>
  <c r="E16"/>
  <c r="D16"/>
  <c r="C16"/>
  <c r="H15"/>
  <c r="F15"/>
  <c r="E15"/>
  <c r="D15"/>
  <c r="C15"/>
  <c r="H14"/>
  <c r="F14"/>
  <c r="E14"/>
  <c r="D14"/>
  <c r="C14"/>
  <c r="H13"/>
  <c r="F13"/>
  <c r="E13"/>
  <c r="D13"/>
  <c r="C13"/>
  <c r="H12"/>
  <c r="F12"/>
  <c r="E12"/>
  <c r="D12"/>
  <c r="C12"/>
  <c r="H10"/>
  <c r="F10"/>
  <c r="E10"/>
  <c r="D10"/>
  <c r="C10"/>
  <c r="H9"/>
  <c r="F9"/>
  <c r="E9"/>
  <c r="D9"/>
  <c r="C9"/>
  <c r="H8"/>
  <c r="F8"/>
  <c r="E8"/>
  <c r="D8"/>
  <c r="C8"/>
  <c r="H7"/>
  <c r="F7"/>
  <c r="E7"/>
  <c r="D7"/>
  <c r="C7"/>
  <c r="H6"/>
  <c r="F6"/>
  <c r="E6"/>
  <c r="D6"/>
  <c r="C6"/>
  <c r="H44" i="37"/>
  <c r="H43"/>
  <c r="H42"/>
  <c r="H41"/>
  <c r="H40"/>
  <c r="H39"/>
  <c r="H37"/>
  <c r="H36"/>
  <c r="H35"/>
  <c r="H34"/>
  <c r="H33"/>
  <c r="H31"/>
  <c r="H30"/>
  <c r="H29"/>
  <c r="H28"/>
  <c r="H27"/>
  <c r="H26"/>
  <c r="H25"/>
  <c r="H24"/>
  <c r="H22"/>
  <c r="H21"/>
  <c r="H20"/>
  <c r="H19"/>
  <c r="H18"/>
  <c r="H16"/>
  <c r="H15"/>
  <c r="H14"/>
  <c r="H13"/>
  <c r="H12"/>
  <c r="H7"/>
  <c r="H8"/>
  <c r="H9"/>
  <c r="H10"/>
  <c r="H6"/>
  <c r="F44"/>
  <c r="F43"/>
  <c r="F42"/>
  <c r="F41"/>
  <c r="F40"/>
  <c r="F39"/>
  <c r="F37"/>
  <c r="F36"/>
  <c r="F35"/>
  <c r="F34"/>
  <c r="F33"/>
  <c r="F31"/>
  <c r="F30"/>
  <c r="F29"/>
  <c r="F28"/>
  <c r="F27"/>
  <c r="F26"/>
  <c r="F25"/>
  <c r="F24"/>
  <c r="F22"/>
  <c r="F21"/>
  <c r="F20"/>
  <c r="F19"/>
  <c r="F18"/>
  <c r="F16"/>
  <c r="F15"/>
  <c r="F14"/>
  <c r="F13"/>
  <c r="F12"/>
  <c r="F10"/>
  <c r="F9"/>
  <c r="F8"/>
  <c r="F7"/>
  <c r="F6"/>
  <c r="E44"/>
  <c r="E43"/>
  <c r="E42"/>
  <c r="E41"/>
  <c r="E40"/>
  <c r="E39"/>
  <c r="E37"/>
  <c r="E36"/>
  <c r="E35"/>
  <c r="E34"/>
  <c r="E33"/>
  <c r="E31"/>
  <c r="E30"/>
  <c r="E29"/>
  <c r="E28"/>
  <c r="E27"/>
  <c r="E26"/>
  <c r="E25"/>
  <c r="E24"/>
  <c r="E22"/>
  <c r="E21"/>
  <c r="E20"/>
  <c r="E19"/>
  <c r="E18"/>
  <c r="E16"/>
  <c r="E15"/>
  <c r="E14"/>
  <c r="E13"/>
  <c r="E12"/>
  <c r="E10"/>
  <c r="E9"/>
  <c r="E8"/>
  <c r="E7"/>
  <c r="E6"/>
  <c r="D44"/>
  <c r="D43"/>
  <c r="D42"/>
  <c r="D41"/>
  <c r="D40"/>
  <c r="D39"/>
  <c r="D37"/>
  <c r="D36"/>
  <c r="D35"/>
  <c r="D34"/>
  <c r="D33"/>
  <c r="D31"/>
  <c r="D30"/>
  <c r="D29"/>
  <c r="D28"/>
  <c r="D27"/>
  <c r="D26"/>
  <c r="D25"/>
  <c r="D24"/>
  <c r="D22"/>
  <c r="D21"/>
  <c r="D20"/>
  <c r="D19"/>
  <c r="D18"/>
  <c r="D16"/>
  <c r="D15"/>
  <c r="D14"/>
  <c r="D13"/>
  <c r="D12"/>
  <c r="D10"/>
  <c r="D9"/>
  <c r="D8"/>
  <c r="D7"/>
  <c r="C12"/>
  <c r="C13"/>
  <c r="C14"/>
  <c r="C15"/>
  <c r="C16"/>
  <c r="C44"/>
  <c r="C43"/>
  <c r="C42"/>
  <c r="C41"/>
  <c r="C40"/>
  <c r="G40" s="1"/>
  <c r="C39"/>
  <c r="C37"/>
  <c r="C36"/>
  <c r="C35"/>
  <c r="C34"/>
  <c r="C33"/>
  <c r="C31"/>
  <c r="C30"/>
  <c r="C29"/>
  <c r="C28"/>
  <c r="C27"/>
  <c r="C26"/>
  <c r="G26" s="1"/>
  <c r="I26" s="1"/>
  <c r="C25"/>
  <c r="C24"/>
  <c r="C22"/>
  <c r="C21"/>
  <c r="C20"/>
  <c r="C19"/>
  <c r="C18"/>
  <c r="C10"/>
  <c r="C9"/>
  <c r="C8"/>
  <c r="C7"/>
  <c r="C6"/>
  <c r="D11" i="46" l="1"/>
  <c r="G10" i="49"/>
  <c r="I10" s="1"/>
  <c r="G41"/>
  <c r="I41" s="1"/>
  <c r="G36" i="50"/>
  <c r="E45" i="37"/>
  <c r="F11"/>
  <c r="G8" i="36"/>
  <c r="G9"/>
  <c r="I9" s="1"/>
  <c r="G15"/>
  <c r="G29"/>
  <c r="G36"/>
  <c r="I36" s="1"/>
  <c r="G43"/>
  <c r="I43" s="1"/>
  <c r="H23" i="34"/>
  <c r="G42"/>
  <c r="I42" s="1"/>
  <c r="G29" i="35"/>
  <c r="G43"/>
  <c r="D38" i="46"/>
  <c r="F32"/>
  <c r="H17"/>
  <c r="G30" i="48"/>
  <c r="I30" s="1"/>
  <c r="C17" i="49"/>
  <c r="F38"/>
  <c r="D23" i="46"/>
  <c r="G8" i="34"/>
  <c r="I8" s="1"/>
  <c r="G22"/>
  <c r="C38"/>
  <c r="H32" i="35"/>
  <c r="F38" i="43"/>
  <c r="H46" i="51"/>
  <c r="G10" i="45"/>
  <c r="I10" s="1"/>
  <c r="H23"/>
  <c r="D17" i="37"/>
  <c r="G43"/>
  <c r="I43" s="1"/>
  <c r="H38" i="36"/>
  <c r="G42"/>
  <c r="I42" s="1"/>
  <c r="G13" i="50"/>
  <c r="I13" s="1"/>
  <c r="G29" i="37"/>
  <c r="G44"/>
  <c r="G30" i="50"/>
  <c r="I30" s="1"/>
  <c r="G44"/>
  <c r="I44" s="1"/>
  <c r="E38"/>
  <c r="H32"/>
  <c r="C23" i="49"/>
  <c r="C38"/>
  <c r="D11"/>
  <c r="F17"/>
  <c r="F45"/>
  <c r="I40" i="35"/>
  <c r="G25" i="46"/>
  <c r="I25" s="1"/>
  <c r="G7" i="34"/>
  <c r="I7" s="1"/>
  <c r="D23" i="45"/>
  <c r="G9" i="48"/>
  <c r="I9" s="1"/>
  <c r="G22" i="37"/>
  <c r="I22" s="1"/>
  <c r="G36"/>
  <c r="G35" i="36"/>
  <c r="I35" s="1"/>
  <c r="H17" i="45"/>
  <c r="F17" i="37"/>
  <c r="C38" i="50"/>
  <c r="D11"/>
  <c r="G37"/>
  <c r="I37" s="1"/>
  <c r="E17"/>
  <c r="E45"/>
  <c r="G31"/>
  <c r="I31" s="1"/>
  <c r="G19"/>
  <c r="E11"/>
  <c r="G37" i="49"/>
  <c r="I37" s="1"/>
  <c r="H45"/>
  <c r="G20"/>
  <c r="I20" s="1"/>
  <c r="G8"/>
  <c r="G36"/>
  <c r="I36" s="1"/>
  <c r="C38" i="48"/>
  <c r="D23"/>
  <c r="G44"/>
  <c r="I44" s="1"/>
  <c r="F17"/>
  <c r="F38"/>
  <c r="F45"/>
  <c r="H17"/>
  <c r="G6"/>
  <c r="I6" s="1"/>
  <c r="G20"/>
  <c r="I20" s="1"/>
  <c r="G34"/>
  <c r="I34" s="1"/>
  <c r="G31"/>
  <c r="I31" s="1"/>
  <c r="G29" i="46"/>
  <c r="I29" s="1"/>
  <c r="G9" i="45"/>
  <c r="I9" s="1"/>
  <c r="H11"/>
  <c r="G31" i="44"/>
  <c r="I31" s="1"/>
  <c r="F11"/>
  <c r="G15"/>
  <c r="I15" s="1"/>
  <c r="G44"/>
  <c r="I44" s="1"/>
  <c r="C23" i="43"/>
  <c r="E38"/>
  <c r="G7"/>
  <c r="I7" s="1"/>
  <c r="G21"/>
  <c r="E11"/>
  <c r="D17"/>
  <c r="H11"/>
  <c r="G15" i="35"/>
  <c r="G9" i="34"/>
  <c r="I9" s="1"/>
  <c r="D45"/>
  <c r="G14"/>
  <c r="I14" s="1"/>
  <c r="E17" i="36"/>
  <c r="I8"/>
  <c r="H17"/>
  <c r="I15"/>
  <c r="I29"/>
  <c r="F38"/>
  <c r="E45"/>
  <c r="G40"/>
  <c r="I40" s="1"/>
  <c r="G7"/>
  <c r="I7" s="1"/>
  <c r="D23"/>
  <c r="G28"/>
  <c r="I28" s="1"/>
  <c r="G6"/>
  <c r="I6" s="1"/>
  <c r="G20"/>
  <c r="I20" s="1"/>
  <c r="H32"/>
  <c r="C11" i="37"/>
  <c r="G16"/>
  <c r="I16" s="1"/>
  <c r="G30"/>
  <c r="I30" s="1"/>
  <c r="E17"/>
  <c r="G7"/>
  <c r="I7" s="1"/>
  <c r="G20"/>
  <c r="I20" s="1"/>
  <c r="G27"/>
  <c r="G34"/>
  <c r="C38"/>
  <c r="G15"/>
  <c r="I15" s="1"/>
  <c r="E38"/>
  <c r="G30" i="36"/>
  <c r="I30" s="1"/>
  <c r="H32" i="34"/>
  <c r="G31" i="43"/>
  <c r="I31" s="1"/>
  <c r="G16"/>
  <c r="I16" s="1"/>
  <c r="G44"/>
  <c r="I44" s="1"/>
  <c r="E23"/>
  <c r="G43" i="45"/>
  <c r="I43" s="1"/>
  <c r="G31"/>
  <c r="I31" s="1"/>
  <c r="E11"/>
  <c r="E38"/>
  <c r="F11"/>
  <c r="F23"/>
  <c r="G27" i="48"/>
  <c r="G41"/>
  <c r="I41" s="1"/>
  <c r="G29"/>
  <c r="I29" s="1"/>
  <c r="G18"/>
  <c r="I18" s="1"/>
  <c r="F11"/>
  <c r="G31" i="49"/>
  <c r="I31" s="1"/>
  <c r="F11"/>
  <c r="G20" i="50"/>
  <c r="I20" s="1"/>
  <c r="G34"/>
  <c r="I34" s="1"/>
  <c r="G41" i="37"/>
  <c r="I41" s="1"/>
  <c r="E17" i="48"/>
  <c r="H38" i="49"/>
  <c r="D45" i="37"/>
  <c r="G9"/>
  <c r="G21" i="35"/>
  <c r="D38"/>
  <c r="G16" i="45"/>
  <c r="I16" s="1"/>
  <c r="G44"/>
  <c r="I44" s="1"/>
  <c r="G16" i="46"/>
  <c r="I16" s="1"/>
  <c r="G30"/>
  <c r="I30" s="1"/>
  <c r="E38"/>
  <c r="H32"/>
  <c r="H45"/>
  <c r="H11" i="49"/>
  <c r="H11" i="35"/>
  <c r="F17"/>
  <c r="F32"/>
  <c r="E38"/>
  <c r="F45"/>
  <c r="G44"/>
  <c r="I44" s="1"/>
  <c r="G18" i="44"/>
  <c r="I18" s="1"/>
  <c r="C45" i="48"/>
  <c r="H38"/>
  <c r="D17" i="50"/>
  <c r="G10" i="37"/>
  <c r="I10" s="1"/>
  <c r="D11" i="35"/>
  <c r="G16"/>
  <c r="I16" s="1"/>
  <c r="H23"/>
  <c r="G30"/>
  <c r="I30" s="1"/>
  <c r="D45"/>
  <c r="C23" i="37"/>
  <c r="G31"/>
  <c r="I31" s="1"/>
  <c r="G8" i="35"/>
  <c r="I8" s="1"/>
  <c r="G19" i="44"/>
  <c r="I19" s="1"/>
  <c r="C38"/>
  <c r="D11"/>
  <c r="D23"/>
  <c r="D38"/>
  <c r="G9"/>
  <c r="I9" s="1"/>
  <c r="E32"/>
  <c r="E38"/>
  <c r="F17"/>
  <c r="F32"/>
  <c r="F45"/>
  <c r="H45"/>
  <c r="C46" i="51"/>
  <c r="F23" i="49"/>
  <c r="D32" i="37"/>
  <c r="F23"/>
  <c r="F38"/>
  <c r="G8" i="43"/>
  <c r="I8" s="1"/>
  <c r="C11" i="44"/>
  <c r="C38" i="45"/>
  <c r="G44" i="36"/>
  <c r="I44" s="1"/>
  <c r="H23" i="49"/>
  <c r="E23" i="36"/>
  <c r="E17" i="34"/>
  <c r="F32" i="48"/>
  <c r="E32" i="49"/>
  <c r="E32" i="50"/>
  <c r="H11" i="36"/>
  <c r="C38" i="43"/>
  <c r="G25"/>
  <c r="D32"/>
  <c r="E17"/>
  <c r="E45"/>
  <c r="G14"/>
  <c r="I14" s="1"/>
  <c r="F32"/>
  <c r="H17"/>
  <c r="E45" i="45"/>
  <c r="F32"/>
  <c r="G10" i="48"/>
  <c r="I10" s="1"/>
  <c r="G25"/>
  <c r="I25" s="1"/>
  <c r="I36" i="50"/>
  <c r="D46" i="51"/>
  <c r="G19" i="36"/>
  <c r="I19" s="1"/>
  <c r="C17" i="37"/>
  <c r="E11"/>
  <c r="G13" i="36"/>
  <c r="G27"/>
  <c r="I27" s="1"/>
  <c r="G41"/>
  <c r="I41" s="1"/>
  <c r="G21" i="34"/>
  <c r="I21" s="1"/>
  <c r="G14" i="35"/>
  <c r="I14" s="1"/>
  <c r="C17" i="43"/>
  <c r="G15"/>
  <c r="H23"/>
  <c r="H38" i="45"/>
  <c r="G37" i="46"/>
  <c r="I37" s="1"/>
  <c r="D17"/>
  <c r="D45"/>
  <c r="H23"/>
  <c r="H38"/>
  <c r="F32" i="36"/>
  <c r="F11" i="34"/>
  <c r="G33" i="37"/>
  <c r="G37" i="43"/>
  <c r="I37" s="1"/>
  <c r="C32" i="37"/>
  <c r="G37"/>
  <c r="I37" s="1"/>
  <c r="F32"/>
  <c r="F11" i="35"/>
  <c r="G9"/>
  <c r="I9" s="1"/>
  <c r="G12"/>
  <c r="I12" s="1"/>
  <c r="H17"/>
  <c r="D23"/>
  <c r="G31"/>
  <c r="I31" s="1"/>
  <c r="F38"/>
  <c r="C38"/>
  <c r="E45"/>
  <c r="H45"/>
  <c r="G10" i="44"/>
  <c r="I10" s="1"/>
  <c r="G43" i="46"/>
  <c r="I43" s="1"/>
  <c r="H11"/>
  <c r="F23" i="48"/>
  <c r="C45" i="50"/>
  <c r="E23" i="37"/>
  <c r="D23"/>
  <c r="H11" i="34"/>
  <c r="F17"/>
  <c r="E23"/>
  <c r="G10" i="43"/>
  <c r="I10" s="1"/>
  <c r="E32"/>
  <c r="G25" i="37"/>
  <c r="I25" s="1"/>
  <c r="G39"/>
  <c r="I39" s="1"/>
  <c r="G8"/>
  <c r="I8" s="1"/>
  <c r="E32"/>
  <c r="C17" i="44"/>
  <c r="G26"/>
  <c r="I26" s="1"/>
  <c r="G40"/>
  <c r="D17"/>
  <c r="D32"/>
  <c r="G16"/>
  <c r="I16" s="1"/>
  <c r="F23"/>
  <c r="F38"/>
  <c r="G37" i="48"/>
  <c r="I37" s="1"/>
  <c r="D17"/>
  <c r="G46" i="56"/>
  <c r="I46"/>
  <c r="G46" i="55"/>
  <c r="I46"/>
  <c r="G46" i="54"/>
  <c r="I46"/>
  <c r="G46" i="53"/>
  <c r="I46"/>
  <c r="I44" i="37"/>
  <c r="G19"/>
  <c r="G14"/>
  <c r="I14" s="1"/>
  <c r="D38"/>
  <c r="G24" i="36"/>
  <c r="I24" s="1"/>
  <c r="D32"/>
  <c r="G21" i="37"/>
  <c r="I21" s="1"/>
  <c r="G28"/>
  <c r="I28" s="1"/>
  <c r="G35"/>
  <c r="G42"/>
  <c r="I42" s="1"/>
  <c r="G13"/>
  <c r="I13" s="1"/>
  <c r="F45"/>
  <c r="G12"/>
  <c r="I12" s="1"/>
  <c r="I9"/>
  <c r="C17" i="36"/>
  <c r="D11"/>
  <c r="D17"/>
  <c r="E32"/>
  <c r="D38"/>
  <c r="F45"/>
  <c r="D45"/>
  <c r="G37" i="35"/>
  <c r="I37" s="1"/>
  <c r="G10"/>
  <c r="I10" s="1"/>
  <c r="G20"/>
  <c r="I20" s="1"/>
  <c r="I21"/>
  <c r="G25"/>
  <c r="I25" s="1"/>
  <c r="G26"/>
  <c r="I26" s="1"/>
  <c r="G27"/>
  <c r="I27" s="1"/>
  <c r="G34"/>
  <c r="I34" s="1"/>
  <c r="C45"/>
  <c r="D38" i="43"/>
  <c r="E11" i="49"/>
  <c r="G9"/>
  <c r="I9" s="1"/>
  <c r="G40" i="50"/>
  <c r="I40" s="1"/>
  <c r="D38"/>
  <c r="F38"/>
  <c r="H17"/>
  <c r="H38" i="37"/>
  <c r="G18"/>
  <c r="G16" i="34"/>
  <c r="I16" s="1"/>
  <c r="C32"/>
  <c r="D32"/>
  <c r="G30"/>
  <c r="I30" s="1"/>
  <c r="G37"/>
  <c r="I37" s="1"/>
  <c r="G44"/>
  <c r="I44" s="1"/>
  <c r="G41" i="35"/>
  <c r="I41" s="1"/>
  <c r="E45" i="44"/>
  <c r="C45" i="45"/>
  <c r="E45" i="49"/>
  <c r="C45" i="37"/>
  <c r="G18" i="35"/>
  <c r="G24" i="37"/>
  <c r="I27"/>
  <c r="I34"/>
  <c r="G6" i="35"/>
  <c r="I6" s="1"/>
  <c r="D45" i="50"/>
  <c r="G42" i="43"/>
  <c r="I42" s="1"/>
  <c r="G37" i="44"/>
  <c r="I37" s="1"/>
  <c r="E32" i="48"/>
  <c r="G24"/>
  <c r="I24" s="1"/>
  <c r="G30" i="49"/>
  <c r="I30" s="1"/>
  <c r="D17"/>
  <c r="D38"/>
  <c r="E17"/>
  <c r="E38"/>
  <c r="F32"/>
  <c r="G9" i="50"/>
  <c r="I9" s="1"/>
  <c r="D45" i="45"/>
  <c r="H32"/>
  <c r="H45"/>
  <c r="E45" i="48"/>
  <c r="I29" i="37"/>
  <c r="I36"/>
  <c r="E11" i="36"/>
  <c r="I13"/>
  <c r="G14"/>
  <c r="I14" s="1"/>
  <c r="H23"/>
  <c r="G21"/>
  <c r="I21" s="1"/>
  <c r="E38"/>
  <c r="H45"/>
  <c r="G15" i="34"/>
  <c r="I15" s="1"/>
  <c r="G24"/>
  <c r="I24" s="1"/>
  <c r="G29"/>
  <c r="I29" s="1"/>
  <c r="H38"/>
  <c r="G36"/>
  <c r="I36" s="1"/>
  <c r="F45"/>
  <c r="I43" i="35"/>
  <c r="D23" i="43"/>
  <c r="D45"/>
  <c r="H32"/>
  <c r="H38"/>
  <c r="H45"/>
  <c r="D11" i="45"/>
  <c r="G18"/>
  <c r="I18" s="1"/>
  <c r="C17" i="46"/>
  <c r="C32"/>
  <c r="C38"/>
  <c r="C45"/>
  <c r="F38"/>
  <c r="F45"/>
  <c r="G16" i="49"/>
  <c r="I16" s="1"/>
  <c r="E23"/>
  <c r="G35"/>
  <c r="I35" s="1"/>
  <c r="G16" i="50"/>
  <c r="I16" s="1"/>
  <c r="D23"/>
  <c r="H23"/>
  <c r="H38"/>
  <c r="H45"/>
  <c r="G12" i="36"/>
  <c r="I12" s="1"/>
  <c r="G26"/>
  <c r="I26" s="1"/>
  <c r="C38"/>
  <c r="G6" i="34"/>
  <c r="I6" s="1"/>
  <c r="D11"/>
  <c r="C17"/>
  <c r="I15" i="35"/>
  <c r="F23"/>
  <c r="E32"/>
  <c r="G28"/>
  <c r="I28" s="1"/>
  <c r="H38"/>
  <c r="G42"/>
  <c r="I42" s="1"/>
  <c r="D11" i="43"/>
  <c r="E23" i="44"/>
  <c r="G24" i="45"/>
  <c r="I24" s="1"/>
  <c r="G30"/>
  <c r="I30" s="1"/>
  <c r="G37"/>
  <c r="I37" s="1"/>
  <c r="F17"/>
  <c r="F38"/>
  <c r="F45"/>
  <c r="C23" i="46"/>
  <c r="E23"/>
  <c r="G31"/>
  <c r="I31" s="1"/>
  <c r="G8" i="48"/>
  <c r="G22" i="49"/>
  <c r="I22" s="1"/>
  <c r="G8" i="50"/>
  <c r="I8" s="1"/>
  <c r="G15"/>
  <c r="I15" s="1"/>
  <c r="G43"/>
  <c r="I43" s="1"/>
  <c r="G10"/>
  <c r="I10" s="1"/>
  <c r="G18"/>
  <c r="I18" s="1"/>
  <c r="G25"/>
  <c r="I25" s="1"/>
  <c r="F45"/>
  <c r="H11"/>
  <c r="E46" i="51"/>
  <c r="H11" i="37"/>
  <c r="H23"/>
  <c r="C11" i="36"/>
  <c r="G18"/>
  <c r="I18" s="1"/>
  <c r="C32"/>
  <c r="G31"/>
  <c r="I31" s="1"/>
  <c r="G19" i="34"/>
  <c r="I19" s="1"/>
  <c r="G33"/>
  <c r="I33" s="1"/>
  <c r="C11" i="43"/>
  <c r="F17"/>
  <c r="F23"/>
  <c r="F45"/>
  <c r="D45" i="44"/>
  <c r="H17"/>
  <c r="H23"/>
  <c r="H32"/>
  <c r="H38"/>
  <c r="G22" i="45"/>
  <c r="I22" s="1"/>
  <c r="G41"/>
  <c r="I41" s="1"/>
  <c r="E17" i="46"/>
  <c r="E45"/>
  <c r="G28"/>
  <c r="D45" i="48"/>
  <c r="E11"/>
  <c r="E23"/>
  <c r="E38"/>
  <c r="G16"/>
  <c r="I16" s="1"/>
  <c r="H23"/>
  <c r="H32"/>
  <c r="H45"/>
  <c r="C11" i="49"/>
  <c r="G24"/>
  <c r="G44"/>
  <c r="I44" s="1"/>
  <c r="D23"/>
  <c r="D45"/>
  <c r="H17"/>
  <c r="H32"/>
  <c r="H17" i="37"/>
  <c r="I33"/>
  <c r="I40"/>
  <c r="E11" i="34"/>
  <c r="G10"/>
  <c r="I10" s="1"/>
  <c r="D17"/>
  <c r="G13"/>
  <c r="I13" s="1"/>
  <c r="H17"/>
  <c r="C23"/>
  <c r="G20"/>
  <c r="I20" s="1"/>
  <c r="F23"/>
  <c r="G25"/>
  <c r="I25" s="1"/>
  <c r="G27"/>
  <c r="I27" s="1"/>
  <c r="G28"/>
  <c r="I28" s="1"/>
  <c r="G31"/>
  <c r="I31" s="1"/>
  <c r="D38"/>
  <c r="E38"/>
  <c r="F38"/>
  <c r="C45"/>
  <c r="G40"/>
  <c r="I40" s="1"/>
  <c r="G41"/>
  <c r="I41" s="1"/>
  <c r="H45"/>
  <c r="I22" i="35"/>
  <c r="I29"/>
  <c r="D17"/>
  <c r="G39" i="43"/>
  <c r="I39" s="1"/>
  <c r="F11"/>
  <c r="G34"/>
  <c r="I34" s="1"/>
  <c r="G25" i="44"/>
  <c r="I25" s="1"/>
  <c r="H11"/>
  <c r="E17" i="45"/>
  <c r="E23"/>
  <c r="E32"/>
  <c r="E11" i="46"/>
  <c r="G22"/>
  <c r="D11" i="48"/>
  <c r="H11"/>
  <c r="C45" i="49"/>
  <c r="E23" i="50"/>
  <c r="G41"/>
  <c r="I41" s="1"/>
  <c r="F46" i="51"/>
  <c r="I11"/>
  <c r="I32"/>
  <c r="I17"/>
  <c r="G17"/>
  <c r="G23"/>
  <c r="G32"/>
  <c r="I23"/>
  <c r="G11"/>
  <c r="I39"/>
  <c r="I45" s="1"/>
  <c r="G45"/>
  <c r="I33"/>
  <c r="I38" s="1"/>
  <c r="G38"/>
  <c r="I19" i="50"/>
  <c r="F32"/>
  <c r="G27"/>
  <c r="I27" s="1"/>
  <c r="G26"/>
  <c r="I26" s="1"/>
  <c r="G14"/>
  <c r="I14" s="1"/>
  <c r="G28"/>
  <c r="I28" s="1"/>
  <c r="G12"/>
  <c r="I12" s="1"/>
  <c r="G22"/>
  <c r="I22" s="1"/>
  <c r="G29"/>
  <c r="I29" s="1"/>
  <c r="G6"/>
  <c r="G42"/>
  <c r="I42" s="1"/>
  <c r="G21"/>
  <c r="I21" s="1"/>
  <c r="G35"/>
  <c r="I35" s="1"/>
  <c r="G7"/>
  <c r="I7" s="1"/>
  <c r="G33"/>
  <c r="G39"/>
  <c r="F11"/>
  <c r="F17"/>
  <c r="F23"/>
  <c r="C32"/>
  <c r="D32"/>
  <c r="G24"/>
  <c r="C11"/>
  <c r="C17"/>
  <c r="C23"/>
  <c r="I8" i="49"/>
  <c r="G15"/>
  <c r="I15" s="1"/>
  <c r="G43"/>
  <c r="I43" s="1"/>
  <c r="G27"/>
  <c r="I27" s="1"/>
  <c r="G34"/>
  <c r="I34" s="1"/>
  <c r="G29"/>
  <c r="I29" s="1"/>
  <c r="G14"/>
  <c r="I14" s="1"/>
  <c r="G21"/>
  <c r="I21" s="1"/>
  <c r="G28"/>
  <c r="I28" s="1"/>
  <c r="G42"/>
  <c r="I42" s="1"/>
  <c r="G40"/>
  <c r="I40" s="1"/>
  <c r="G26"/>
  <c r="I26" s="1"/>
  <c r="G25"/>
  <c r="I25" s="1"/>
  <c r="I24"/>
  <c r="G33"/>
  <c r="G39"/>
  <c r="C32"/>
  <c r="D32"/>
  <c r="G6"/>
  <c r="G12"/>
  <c r="G18"/>
  <c r="G7"/>
  <c r="I7" s="1"/>
  <c r="G13"/>
  <c r="I13" s="1"/>
  <c r="G19"/>
  <c r="I19" s="1"/>
  <c r="I8" i="48"/>
  <c r="I27"/>
  <c r="G12"/>
  <c r="I12" s="1"/>
  <c r="G15"/>
  <c r="I15" s="1"/>
  <c r="G22"/>
  <c r="I22" s="1"/>
  <c r="G36"/>
  <c r="I36" s="1"/>
  <c r="G43"/>
  <c r="I43" s="1"/>
  <c r="G28"/>
  <c r="I28" s="1"/>
  <c r="G26"/>
  <c r="I26" s="1"/>
  <c r="G40"/>
  <c r="I40" s="1"/>
  <c r="G14"/>
  <c r="I14" s="1"/>
  <c r="G21"/>
  <c r="I21" s="1"/>
  <c r="G42"/>
  <c r="I42" s="1"/>
  <c r="G33"/>
  <c r="G39"/>
  <c r="C32"/>
  <c r="D32"/>
  <c r="G35"/>
  <c r="I35" s="1"/>
  <c r="D38"/>
  <c r="G7"/>
  <c r="I7" s="1"/>
  <c r="C11"/>
  <c r="G13"/>
  <c r="I13" s="1"/>
  <c r="C17"/>
  <c r="G19"/>
  <c r="I19" s="1"/>
  <c r="C23"/>
  <c r="I22" i="46"/>
  <c r="I28"/>
  <c r="G7"/>
  <c r="I7" s="1"/>
  <c r="G27"/>
  <c r="I27" s="1"/>
  <c r="G34"/>
  <c r="I34" s="1"/>
  <c r="G41"/>
  <c r="I41" s="1"/>
  <c r="G26"/>
  <c r="I26" s="1"/>
  <c r="G42"/>
  <c r="I42" s="1"/>
  <c r="G10"/>
  <c r="I10" s="1"/>
  <c r="G18"/>
  <c r="I18" s="1"/>
  <c r="G35"/>
  <c r="I35" s="1"/>
  <c r="G13"/>
  <c r="I13" s="1"/>
  <c r="G19"/>
  <c r="I19" s="1"/>
  <c r="G40"/>
  <c r="I40" s="1"/>
  <c r="G44"/>
  <c r="I44" s="1"/>
  <c r="G12"/>
  <c r="I12" s="1"/>
  <c r="G6"/>
  <c r="I6" s="1"/>
  <c r="C11"/>
  <c r="G9"/>
  <c r="I9" s="1"/>
  <c r="G15"/>
  <c r="I15" s="1"/>
  <c r="G21"/>
  <c r="I21" s="1"/>
  <c r="G33"/>
  <c r="G39"/>
  <c r="F11"/>
  <c r="F17"/>
  <c r="F23"/>
  <c r="D32"/>
  <c r="G24"/>
  <c r="E32"/>
  <c r="G36"/>
  <c r="I36" s="1"/>
  <c r="G8"/>
  <c r="I8" s="1"/>
  <c r="G14"/>
  <c r="I14" s="1"/>
  <c r="G20"/>
  <c r="I20" s="1"/>
  <c r="G25" i="45"/>
  <c r="I25" s="1"/>
  <c r="G6"/>
  <c r="I6" s="1"/>
  <c r="G7"/>
  <c r="I7" s="1"/>
  <c r="G12"/>
  <c r="I12" s="1"/>
  <c r="G19"/>
  <c r="I19" s="1"/>
  <c r="G13"/>
  <c r="I13" s="1"/>
  <c r="G26"/>
  <c r="I26" s="1"/>
  <c r="G40"/>
  <c r="I40" s="1"/>
  <c r="G28"/>
  <c r="I28" s="1"/>
  <c r="D17"/>
  <c r="G8"/>
  <c r="I8" s="1"/>
  <c r="G15"/>
  <c r="I15" s="1"/>
  <c r="G36"/>
  <c r="I36" s="1"/>
  <c r="G20"/>
  <c r="I20" s="1"/>
  <c r="G27"/>
  <c r="I27" s="1"/>
  <c r="G34"/>
  <c r="I34" s="1"/>
  <c r="G14"/>
  <c r="I14" s="1"/>
  <c r="G21"/>
  <c r="I21" s="1"/>
  <c r="G42"/>
  <c r="I42" s="1"/>
  <c r="G29"/>
  <c r="I29" s="1"/>
  <c r="G33"/>
  <c r="G39"/>
  <c r="C32"/>
  <c r="D32"/>
  <c r="G35"/>
  <c r="I35" s="1"/>
  <c r="D38"/>
  <c r="C11"/>
  <c r="C17"/>
  <c r="C23"/>
  <c r="I40" i="44"/>
  <c r="G27"/>
  <c r="I27" s="1"/>
  <c r="G8"/>
  <c r="I8" s="1"/>
  <c r="G43"/>
  <c r="I43" s="1"/>
  <c r="G12"/>
  <c r="I12" s="1"/>
  <c r="G7"/>
  <c r="I7" s="1"/>
  <c r="G14"/>
  <c r="I14" s="1"/>
  <c r="G13"/>
  <c r="I13" s="1"/>
  <c r="G20"/>
  <c r="I20" s="1"/>
  <c r="G34"/>
  <c r="I34" s="1"/>
  <c r="G41"/>
  <c r="I41" s="1"/>
  <c r="G28"/>
  <c r="I28" s="1"/>
  <c r="G35"/>
  <c r="I35" s="1"/>
  <c r="G30"/>
  <c r="I30" s="1"/>
  <c r="G22"/>
  <c r="I22" s="1"/>
  <c r="G29"/>
  <c r="I29" s="1"/>
  <c r="G21"/>
  <c r="I21" s="1"/>
  <c r="G6"/>
  <c r="C23"/>
  <c r="G42"/>
  <c r="I42" s="1"/>
  <c r="C45"/>
  <c r="E11"/>
  <c r="E17"/>
  <c r="G33"/>
  <c r="G39"/>
  <c r="C32"/>
  <c r="G24"/>
  <c r="G36"/>
  <c r="I36" s="1"/>
  <c r="I21" i="43"/>
  <c r="I15"/>
  <c r="I25"/>
  <c r="G20"/>
  <c r="I20" s="1"/>
  <c r="G26"/>
  <c r="I26" s="1"/>
  <c r="G33"/>
  <c r="I33" s="1"/>
  <c r="G36"/>
  <c r="I36" s="1"/>
  <c r="G43"/>
  <c r="I43" s="1"/>
  <c r="G9"/>
  <c r="I9" s="1"/>
  <c r="G24"/>
  <c r="I24" s="1"/>
  <c r="G30"/>
  <c r="I30" s="1"/>
  <c r="G13"/>
  <c r="I13" s="1"/>
  <c r="G27"/>
  <c r="I27" s="1"/>
  <c r="G22"/>
  <c r="I22" s="1"/>
  <c r="G29"/>
  <c r="I29" s="1"/>
  <c r="G28"/>
  <c r="I28" s="1"/>
  <c r="G35"/>
  <c r="I35" s="1"/>
  <c r="G19"/>
  <c r="I19" s="1"/>
  <c r="G41"/>
  <c r="I41" s="1"/>
  <c r="C45"/>
  <c r="G40"/>
  <c r="I40" s="1"/>
  <c r="C32"/>
  <c r="G6"/>
  <c r="G12"/>
  <c r="G18"/>
  <c r="I18" i="35"/>
  <c r="E11"/>
  <c r="E17"/>
  <c r="E23"/>
  <c r="G33"/>
  <c r="G39"/>
  <c r="C32"/>
  <c r="D32"/>
  <c r="G35"/>
  <c r="I35" s="1"/>
  <c r="G24"/>
  <c r="G36"/>
  <c r="I36" s="1"/>
  <c r="G7"/>
  <c r="I7" s="1"/>
  <c r="C11"/>
  <c r="G13"/>
  <c r="I13" s="1"/>
  <c r="C17"/>
  <c r="G19"/>
  <c r="I19" s="1"/>
  <c r="C23"/>
  <c r="G18" i="34"/>
  <c r="I18" s="1"/>
  <c r="I22"/>
  <c r="G35"/>
  <c r="I35" s="1"/>
  <c r="E45"/>
  <c r="I43"/>
  <c r="C11"/>
  <c r="G12"/>
  <c r="I12" s="1"/>
  <c r="E32"/>
  <c r="F32"/>
  <c r="D23"/>
  <c r="G26"/>
  <c r="I26" s="1"/>
  <c r="G39"/>
  <c r="G34"/>
  <c r="I34" s="1"/>
  <c r="C23" i="36"/>
  <c r="C45"/>
  <c r="G33"/>
  <c r="G39"/>
  <c r="G10"/>
  <c r="I10" s="1"/>
  <c r="F17"/>
  <c r="F23"/>
  <c r="G34"/>
  <c r="I34" s="1"/>
  <c r="F11"/>
  <c r="G16"/>
  <c r="I16" s="1"/>
  <c r="G22"/>
  <c r="I22" s="1"/>
  <c r="G37"/>
  <c r="I37" s="1"/>
  <c r="G25"/>
  <c r="I25" s="1"/>
  <c r="H45" i="37"/>
  <c r="H32"/>
  <c r="I18"/>
  <c r="F46" i="49" l="1"/>
  <c r="E46"/>
  <c r="C46" i="37"/>
  <c r="I11" i="36"/>
  <c r="E46" i="48"/>
  <c r="H46" i="49"/>
  <c r="H46" i="36"/>
  <c r="H46" i="37"/>
  <c r="E46" i="36"/>
  <c r="D46" i="46"/>
  <c r="E46" i="50"/>
  <c r="D46" i="43"/>
  <c r="E46"/>
  <c r="D46" i="44"/>
  <c r="H46" i="48"/>
  <c r="F46"/>
  <c r="H46" i="46"/>
  <c r="F46" i="45"/>
  <c r="E46"/>
  <c r="H46" i="44"/>
  <c r="F46"/>
  <c r="H46" i="43"/>
  <c r="H46" i="35"/>
  <c r="F46"/>
  <c r="C46" i="34"/>
  <c r="I17"/>
  <c r="C46" i="36"/>
  <c r="D46"/>
  <c r="I23"/>
  <c r="E46" i="37"/>
  <c r="I23" i="34"/>
  <c r="I17" i="37"/>
  <c r="D46" i="50"/>
  <c r="I11" i="34"/>
  <c r="G32" i="37"/>
  <c r="I23" i="44"/>
  <c r="G17" i="34"/>
  <c r="I45" i="37"/>
  <c r="H46" i="45"/>
  <c r="G23" i="36"/>
  <c r="F46" i="43"/>
  <c r="F46" i="37"/>
  <c r="G45"/>
  <c r="G17"/>
  <c r="H46" i="50"/>
  <c r="I17" i="44"/>
  <c r="D46" i="35"/>
  <c r="G11" i="36"/>
  <c r="G11" i="34"/>
  <c r="H46"/>
  <c r="C46" i="44"/>
  <c r="D46" i="34"/>
  <c r="I17" i="36"/>
  <c r="G38" i="37"/>
  <c r="G23" i="34"/>
  <c r="F46"/>
  <c r="E46"/>
  <c r="I24" i="37"/>
  <c r="I32" s="1"/>
  <c r="G23"/>
  <c r="G17" i="44"/>
  <c r="D46" i="45"/>
  <c r="E46" i="46"/>
  <c r="C46"/>
  <c r="D46" i="49"/>
  <c r="D46" i="48"/>
  <c r="I32"/>
  <c r="C46" i="49"/>
  <c r="G17" i="50"/>
  <c r="I19" i="37"/>
  <c r="I23" s="1"/>
  <c r="G11" i="50"/>
  <c r="I35" i="37"/>
  <c r="I38" s="1"/>
  <c r="G46" i="51"/>
  <c r="I46"/>
  <c r="I17" i="50"/>
  <c r="I6"/>
  <c r="I11" s="1"/>
  <c r="G23"/>
  <c r="F46"/>
  <c r="I23"/>
  <c r="C46"/>
  <c r="G38"/>
  <c r="I33"/>
  <c r="I38" s="1"/>
  <c r="G32"/>
  <c r="I24"/>
  <c r="I32" s="1"/>
  <c r="I39"/>
  <c r="I45" s="1"/>
  <c r="G45"/>
  <c r="G32" i="49"/>
  <c r="I32"/>
  <c r="I6"/>
  <c r="I11" s="1"/>
  <c r="G11"/>
  <c r="I12"/>
  <c r="I17" s="1"/>
  <c r="G17"/>
  <c r="I39"/>
  <c r="I45" s="1"/>
  <c r="G45"/>
  <c r="I18"/>
  <c r="I23" s="1"/>
  <c r="G23"/>
  <c r="G38"/>
  <c r="I33"/>
  <c r="I38" s="1"/>
  <c r="G32" i="48"/>
  <c r="G17"/>
  <c r="G11"/>
  <c r="I11"/>
  <c r="C46"/>
  <c r="G38"/>
  <c r="I33"/>
  <c r="I38" s="1"/>
  <c r="G23"/>
  <c r="I17"/>
  <c r="I23"/>
  <c r="I39"/>
  <c r="I45" s="1"/>
  <c r="G45"/>
  <c r="F46" i="46"/>
  <c r="I17"/>
  <c r="I11"/>
  <c r="G17"/>
  <c r="G11"/>
  <c r="I39"/>
  <c r="I45" s="1"/>
  <c r="G45"/>
  <c r="G32"/>
  <c r="I24"/>
  <c r="I32" s="1"/>
  <c r="G38"/>
  <c r="I33"/>
  <c r="I38" s="1"/>
  <c r="G23"/>
  <c r="I23"/>
  <c r="I11" i="45"/>
  <c r="I17"/>
  <c r="G17"/>
  <c r="G11"/>
  <c r="G23"/>
  <c r="I32"/>
  <c r="I23"/>
  <c r="G32"/>
  <c r="C46"/>
  <c r="I39"/>
  <c r="I45" s="1"/>
  <c r="G45"/>
  <c r="G38"/>
  <c r="I33"/>
  <c r="I38" s="1"/>
  <c r="G11" i="44"/>
  <c r="G23"/>
  <c r="E46"/>
  <c r="I6"/>
  <c r="I11" s="1"/>
  <c r="G32"/>
  <c r="I24"/>
  <c r="I32" s="1"/>
  <c r="I39"/>
  <c r="I45" s="1"/>
  <c r="G45"/>
  <c r="G38"/>
  <c r="I33"/>
  <c r="I38" s="1"/>
  <c r="G32" i="43"/>
  <c r="G38"/>
  <c r="I32"/>
  <c r="I38"/>
  <c r="I45"/>
  <c r="G45"/>
  <c r="C46"/>
  <c r="I6"/>
  <c r="I11" s="1"/>
  <c r="G11"/>
  <c r="I18"/>
  <c r="I23" s="1"/>
  <c r="G23"/>
  <c r="I12"/>
  <c r="I17" s="1"/>
  <c r="G17"/>
  <c r="I23" i="35"/>
  <c r="E46"/>
  <c r="C46"/>
  <c r="G23"/>
  <c r="G11"/>
  <c r="I11"/>
  <c r="I39"/>
  <c r="I45" s="1"/>
  <c r="G45"/>
  <c r="G38"/>
  <c r="I33"/>
  <c r="I38" s="1"/>
  <c r="G17"/>
  <c r="G32"/>
  <c r="I24"/>
  <c r="I32" s="1"/>
  <c r="I17"/>
  <c r="G32" i="34"/>
  <c r="I39"/>
  <c r="I45" s="1"/>
  <c r="G45"/>
  <c r="I38"/>
  <c r="I32"/>
  <c r="G38"/>
  <c r="F46" i="36"/>
  <c r="I32"/>
  <c r="I39"/>
  <c r="I45" s="1"/>
  <c r="G45"/>
  <c r="G38"/>
  <c r="I33"/>
  <c r="I38" s="1"/>
  <c r="G32"/>
  <c r="G17"/>
  <c r="G46" i="50" l="1"/>
  <c r="I46"/>
  <c r="I46" i="49"/>
  <c r="G46"/>
  <c r="G46" i="48"/>
  <c r="I46"/>
  <c r="G46" i="46"/>
  <c r="I46"/>
  <c r="G46" i="45"/>
  <c r="I46"/>
  <c r="I46" i="44"/>
  <c r="G46"/>
  <c r="G46" i="43"/>
  <c r="I46"/>
  <c r="G46" i="35"/>
  <c r="I46"/>
  <c r="G46" i="34"/>
  <c r="I46"/>
  <c r="G46" i="36"/>
  <c r="I46"/>
  <c r="D6" i="37" l="1"/>
  <c r="D11" l="1"/>
  <c r="D46" s="1"/>
  <c r="G6"/>
  <c r="AA44" i="35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M43" s="1"/>
  <c r="N43" s="1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L45" s="1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M30" s="1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Z32" s="1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M16" s="1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M29"/>
  <c r="N29" s="1"/>
  <c r="AA44" i="34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W38" s="1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J17" s="1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M16"/>
  <c r="AA44" i="36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AC6" i="37"/>
  <c r="AC44"/>
  <c r="AC43"/>
  <c r="AC42"/>
  <c r="AC41"/>
  <c r="AC40"/>
  <c r="AC39"/>
  <c r="AC37"/>
  <c r="AC36"/>
  <c r="AC35"/>
  <c r="AC34"/>
  <c r="AC33"/>
  <c r="AC31"/>
  <c r="AC30"/>
  <c r="AC29"/>
  <c r="AC28"/>
  <c r="AC27"/>
  <c r="AC26"/>
  <c r="AC25"/>
  <c r="AC24"/>
  <c r="AC22"/>
  <c r="AC21"/>
  <c r="AC20"/>
  <c r="AC19"/>
  <c r="AC18"/>
  <c r="AC16"/>
  <c r="AC16" i="36" s="1"/>
  <c r="AC15" i="37"/>
  <c r="AC14"/>
  <c r="AC13"/>
  <c r="AC12"/>
  <c r="AC10"/>
  <c r="AC10" i="36" s="1"/>
  <c r="AC9" i="37"/>
  <c r="AC8"/>
  <c r="AC7"/>
  <c r="AA44" i="56"/>
  <c r="Z44"/>
  <c r="W44"/>
  <c r="V44"/>
  <c r="U44"/>
  <c r="T44"/>
  <c r="S44"/>
  <c r="R44"/>
  <c r="Q44"/>
  <c r="P44"/>
  <c r="O44"/>
  <c r="L44"/>
  <c r="K44"/>
  <c r="M44" s="1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AA44" i="55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M40" s="1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M22" s="1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M19"/>
  <c r="AC44" i="53"/>
  <c r="AC44" i="56" s="1"/>
  <c r="AC43" i="53"/>
  <c r="AC42"/>
  <c r="AC42" i="56" s="1"/>
  <c r="AC41" i="53"/>
  <c r="AC40"/>
  <c r="AC40" i="55" s="1"/>
  <c r="AC39" i="53"/>
  <c r="AC37"/>
  <c r="AC37" i="55" s="1"/>
  <c r="AC36" i="53"/>
  <c r="AC36" i="56" s="1"/>
  <c r="AC35" i="53"/>
  <c r="AC35" i="54" s="1"/>
  <c r="AC34" i="53"/>
  <c r="AC34" i="56" s="1"/>
  <c r="AC33" i="53"/>
  <c r="AC33" i="56" s="1"/>
  <c r="AC31" i="53"/>
  <c r="AC30"/>
  <c r="AC30" i="56" s="1"/>
  <c r="AC29" i="53"/>
  <c r="AC28"/>
  <c r="AC28" i="56" s="1"/>
  <c r="AC27" i="53"/>
  <c r="AC26"/>
  <c r="AC26" i="55" s="1"/>
  <c r="AC25" i="53"/>
  <c r="AC24"/>
  <c r="AC24" i="56" s="1"/>
  <c r="AC22" i="53"/>
  <c r="AC22" i="56" s="1"/>
  <c r="AC21" i="53"/>
  <c r="AC21" i="56" s="1"/>
  <c r="AC20" i="53"/>
  <c r="AC20" i="55" s="1"/>
  <c r="AC19" i="53"/>
  <c r="AC19" i="55" s="1"/>
  <c r="AC18" i="53"/>
  <c r="AC18" i="56" s="1"/>
  <c r="AC16" i="53"/>
  <c r="AC16" i="55" s="1"/>
  <c r="AC15" i="53"/>
  <c r="AC14"/>
  <c r="AC14" i="55" s="1"/>
  <c r="AC13" i="53"/>
  <c r="AC12"/>
  <c r="AC12" i="56" s="1"/>
  <c r="AC10" i="53"/>
  <c r="AC10" i="54" s="1"/>
  <c r="AC9" i="53"/>
  <c r="AC9" i="56" s="1"/>
  <c r="AC8" i="53"/>
  <c r="AC7"/>
  <c r="AC7" i="55" s="1"/>
  <c r="AC6" i="53"/>
  <c r="AA44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R45" s="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O45" s="1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M42"/>
  <c r="AA44" i="51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M35" s="1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AA44" i="50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M41" s="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AA44" i="49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S32" s="1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M8" s="1"/>
  <c r="N8" s="1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AC44" i="48"/>
  <c r="AC43"/>
  <c r="AC43" i="49" s="1"/>
  <c r="AC42" i="48"/>
  <c r="AC42" i="50" s="1"/>
  <c r="AC41" i="48"/>
  <c r="AC41" i="50" s="1"/>
  <c r="AC40" i="48"/>
  <c r="AC40" i="50" s="1"/>
  <c r="AC39" i="48"/>
  <c r="AC37"/>
  <c r="AC37" i="49" s="1"/>
  <c r="AC36" i="48"/>
  <c r="AC36" i="51" s="1"/>
  <c r="AC35" i="48"/>
  <c r="AC34"/>
  <c r="AC33"/>
  <c r="AC31"/>
  <c r="AC30"/>
  <c r="AC29"/>
  <c r="AC29" i="49" s="1"/>
  <c r="AC28" i="48"/>
  <c r="AC27"/>
  <c r="AC26"/>
  <c r="AC26" i="49" s="1"/>
  <c r="AC25" i="48"/>
  <c r="AC24"/>
  <c r="AC24" i="49" s="1"/>
  <c r="AC22" i="48"/>
  <c r="AC22" i="51" s="1"/>
  <c r="AC21" i="48"/>
  <c r="AC20"/>
  <c r="AC20" i="51" s="1"/>
  <c r="AC19" i="48"/>
  <c r="AC18"/>
  <c r="AC16"/>
  <c r="AC16" i="51" s="1"/>
  <c r="AC15" i="48"/>
  <c r="AC14"/>
  <c r="AC13"/>
  <c r="AC12"/>
  <c r="AC10"/>
  <c r="AC10" i="49" s="1"/>
  <c r="AC9" i="48"/>
  <c r="AC8"/>
  <c r="AC8" i="49" s="1"/>
  <c r="AC7" i="48"/>
  <c r="AC6"/>
  <c r="AA44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AA44" i="46"/>
  <c r="Z44"/>
  <c r="W44"/>
  <c r="V44"/>
  <c r="U44"/>
  <c r="T44"/>
  <c r="S44"/>
  <c r="R44"/>
  <c r="Q44"/>
  <c r="P44"/>
  <c r="O44"/>
  <c r="L44"/>
  <c r="K44"/>
  <c r="J44"/>
  <c r="AA43"/>
  <c r="Z43"/>
  <c r="W43"/>
  <c r="V43"/>
  <c r="U43"/>
  <c r="T43"/>
  <c r="S43"/>
  <c r="R43"/>
  <c r="Q43"/>
  <c r="P43"/>
  <c r="O43"/>
  <c r="L43"/>
  <c r="K43"/>
  <c r="J43"/>
  <c r="AA42"/>
  <c r="Z42"/>
  <c r="W42"/>
  <c r="V42"/>
  <c r="U42"/>
  <c r="T42"/>
  <c r="S42"/>
  <c r="R42"/>
  <c r="Q42"/>
  <c r="P42"/>
  <c r="O42"/>
  <c r="L42"/>
  <c r="K42"/>
  <c r="J42"/>
  <c r="AA41"/>
  <c r="Z41"/>
  <c r="W41"/>
  <c r="V41"/>
  <c r="U41"/>
  <c r="T41"/>
  <c r="S41"/>
  <c r="R41"/>
  <c r="Q41"/>
  <c r="P41"/>
  <c r="O41"/>
  <c r="L41"/>
  <c r="K41"/>
  <c r="J41"/>
  <c r="AA40"/>
  <c r="Z40"/>
  <c r="W40"/>
  <c r="V40"/>
  <c r="U40"/>
  <c r="T40"/>
  <c r="S40"/>
  <c r="R40"/>
  <c r="Q40"/>
  <c r="P40"/>
  <c r="O40"/>
  <c r="L40"/>
  <c r="K40"/>
  <c r="J40"/>
  <c r="AA39"/>
  <c r="Z39"/>
  <c r="W39"/>
  <c r="W45" s="1"/>
  <c r="V39"/>
  <c r="U39"/>
  <c r="T39"/>
  <c r="S39"/>
  <c r="R39"/>
  <c r="Q39"/>
  <c r="P39"/>
  <c r="O39"/>
  <c r="L39"/>
  <c r="K39"/>
  <c r="J39"/>
  <c r="AA37"/>
  <c r="Z37"/>
  <c r="W37"/>
  <c r="V37"/>
  <c r="U37"/>
  <c r="T37"/>
  <c r="S37"/>
  <c r="R37"/>
  <c r="Q37"/>
  <c r="P37"/>
  <c r="O37"/>
  <c r="L37"/>
  <c r="K37"/>
  <c r="J37"/>
  <c r="AA36"/>
  <c r="Z36"/>
  <c r="W36"/>
  <c r="V36"/>
  <c r="U36"/>
  <c r="T36"/>
  <c r="S36"/>
  <c r="R36"/>
  <c r="Q36"/>
  <c r="P36"/>
  <c r="O36"/>
  <c r="L36"/>
  <c r="K36"/>
  <c r="M36" s="1"/>
  <c r="J36"/>
  <c r="AA35"/>
  <c r="Z35"/>
  <c r="W35"/>
  <c r="V35"/>
  <c r="U35"/>
  <c r="T35"/>
  <c r="S35"/>
  <c r="R35"/>
  <c r="Q35"/>
  <c r="P35"/>
  <c r="O35"/>
  <c r="L35"/>
  <c r="K35"/>
  <c r="J35"/>
  <c r="AA34"/>
  <c r="Z34"/>
  <c r="W34"/>
  <c r="V34"/>
  <c r="U34"/>
  <c r="T34"/>
  <c r="S34"/>
  <c r="R34"/>
  <c r="Q34"/>
  <c r="P34"/>
  <c r="O34"/>
  <c r="L34"/>
  <c r="K34"/>
  <c r="J34"/>
  <c r="AA33"/>
  <c r="Z33"/>
  <c r="W33"/>
  <c r="V33"/>
  <c r="U33"/>
  <c r="T33"/>
  <c r="S33"/>
  <c r="R33"/>
  <c r="Q33"/>
  <c r="P33"/>
  <c r="O33"/>
  <c r="L33"/>
  <c r="K33"/>
  <c r="J33"/>
  <c r="AA31"/>
  <c r="Z31"/>
  <c r="W31"/>
  <c r="V31"/>
  <c r="U31"/>
  <c r="T31"/>
  <c r="S31"/>
  <c r="R31"/>
  <c r="Q31"/>
  <c r="P31"/>
  <c r="O31"/>
  <c r="L31"/>
  <c r="K31"/>
  <c r="J31"/>
  <c r="AA30"/>
  <c r="Z30"/>
  <c r="W30"/>
  <c r="V30"/>
  <c r="U30"/>
  <c r="T30"/>
  <c r="S30"/>
  <c r="R30"/>
  <c r="Q30"/>
  <c r="P30"/>
  <c r="O30"/>
  <c r="X30" s="1"/>
  <c r="L30"/>
  <c r="K30"/>
  <c r="J30"/>
  <c r="AA29"/>
  <c r="Z29"/>
  <c r="W29"/>
  <c r="V29"/>
  <c r="U29"/>
  <c r="T29"/>
  <c r="S29"/>
  <c r="R29"/>
  <c r="Q29"/>
  <c r="P29"/>
  <c r="O29"/>
  <c r="L29"/>
  <c r="K29"/>
  <c r="J29"/>
  <c r="AA28"/>
  <c r="Z28"/>
  <c r="W28"/>
  <c r="V28"/>
  <c r="U28"/>
  <c r="T28"/>
  <c r="S28"/>
  <c r="R28"/>
  <c r="Q28"/>
  <c r="P28"/>
  <c r="O28"/>
  <c r="L28"/>
  <c r="K28"/>
  <c r="J28"/>
  <c r="AA27"/>
  <c r="Z27"/>
  <c r="W27"/>
  <c r="V27"/>
  <c r="U27"/>
  <c r="T27"/>
  <c r="S27"/>
  <c r="R27"/>
  <c r="Q27"/>
  <c r="P27"/>
  <c r="O27"/>
  <c r="L27"/>
  <c r="K27"/>
  <c r="J27"/>
  <c r="AA26"/>
  <c r="Z26"/>
  <c r="W26"/>
  <c r="V26"/>
  <c r="U26"/>
  <c r="T26"/>
  <c r="S26"/>
  <c r="R26"/>
  <c r="Q26"/>
  <c r="P26"/>
  <c r="O26"/>
  <c r="L26"/>
  <c r="K26"/>
  <c r="J26"/>
  <c r="AA25"/>
  <c r="Z25"/>
  <c r="W25"/>
  <c r="V25"/>
  <c r="U25"/>
  <c r="T25"/>
  <c r="S25"/>
  <c r="R25"/>
  <c r="Q25"/>
  <c r="P25"/>
  <c r="O25"/>
  <c r="L25"/>
  <c r="K25"/>
  <c r="J25"/>
  <c r="AA24"/>
  <c r="Z24"/>
  <c r="W24"/>
  <c r="V24"/>
  <c r="U24"/>
  <c r="T24"/>
  <c r="S24"/>
  <c r="R24"/>
  <c r="Q24"/>
  <c r="P24"/>
  <c r="O24"/>
  <c r="L24"/>
  <c r="K24"/>
  <c r="J24"/>
  <c r="AA22"/>
  <c r="Z22"/>
  <c r="W22"/>
  <c r="V22"/>
  <c r="U22"/>
  <c r="T22"/>
  <c r="S22"/>
  <c r="R22"/>
  <c r="Q22"/>
  <c r="P22"/>
  <c r="O22"/>
  <c r="L22"/>
  <c r="K22"/>
  <c r="J22"/>
  <c r="AA21"/>
  <c r="Z21"/>
  <c r="W21"/>
  <c r="V21"/>
  <c r="U21"/>
  <c r="T21"/>
  <c r="S21"/>
  <c r="R21"/>
  <c r="Q21"/>
  <c r="P21"/>
  <c r="O21"/>
  <c r="L21"/>
  <c r="K21"/>
  <c r="J21"/>
  <c r="AA20"/>
  <c r="Z20"/>
  <c r="W20"/>
  <c r="V20"/>
  <c r="U20"/>
  <c r="T20"/>
  <c r="S20"/>
  <c r="R20"/>
  <c r="Q20"/>
  <c r="P20"/>
  <c r="O20"/>
  <c r="L20"/>
  <c r="K20"/>
  <c r="J20"/>
  <c r="AA19"/>
  <c r="Z19"/>
  <c r="W19"/>
  <c r="V19"/>
  <c r="U19"/>
  <c r="T19"/>
  <c r="T23" s="1"/>
  <c r="S19"/>
  <c r="R19"/>
  <c r="Q19"/>
  <c r="P19"/>
  <c r="O19"/>
  <c r="L19"/>
  <c r="K19"/>
  <c r="J19"/>
  <c r="AA18"/>
  <c r="Z18"/>
  <c r="W18"/>
  <c r="V18"/>
  <c r="U18"/>
  <c r="T18"/>
  <c r="S18"/>
  <c r="R18"/>
  <c r="Q18"/>
  <c r="P18"/>
  <c r="O18"/>
  <c r="L18"/>
  <c r="K18"/>
  <c r="J18"/>
  <c r="AA16"/>
  <c r="Z16"/>
  <c r="W16"/>
  <c r="V16"/>
  <c r="U16"/>
  <c r="T16"/>
  <c r="S16"/>
  <c r="R16"/>
  <c r="Q16"/>
  <c r="P16"/>
  <c r="O16"/>
  <c r="L16"/>
  <c r="K16"/>
  <c r="J16"/>
  <c r="AA15"/>
  <c r="Z15"/>
  <c r="W15"/>
  <c r="V15"/>
  <c r="U15"/>
  <c r="T15"/>
  <c r="S15"/>
  <c r="R15"/>
  <c r="Q15"/>
  <c r="P15"/>
  <c r="O15"/>
  <c r="L15"/>
  <c r="K15"/>
  <c r="J15"/>
  <c r="AA14"/>
  <c r="Z14"/>
  <c r="W14"/>
  <c r="V14"/>
  <c r="U14"/>
  <c r="T14"/>
  <c r="S14"/>
  <c r="R14"/>
  <c r="Q14"/>
  <c r="P14"/>
  <c r="O14"/>
  <c r="L14"/>
  <c r="K14"/>
  <c r="J14"/>
  <c r="M14" s="1"/>
  <c r="AA13"/>
  <c r="Z13"/>
  <c r="W13"/>
  <c r="V13"/>
  <c r="U13"/>
  <c r="T13"/>
  <c r="S13"/>
  <c r="R13"/>
  <c r="Q13"/>
  <c r="P13"/>
  <c r="O13"/>
  <c r="L13"/>
  <c r="K13"/>
  <c r="J13"/>
  <c r="AA12"/>
  <c r="Z12"/>
  <c r="W12"/>
  <c r="V12"/>
  <c r="U12"/>
  <c r="T12"/>
  <c r="S12"/>
  <c r="R12"/>
  <c r="Q12"/>
  <c r="P12"/>
  <c r="O12"/>
  <c r="L12"/>
  <c r="K12"/>
  <c r="J12"/>
  <c r="AA10"/>
  <c r="Z10"/>
  <c r="W10"/>
  <c r="V10"/>
  <c r="U10"/>
  <c r="T10"/>
  <c r="S10"/>
  <c r="R10"/>
  <c r="Q10"/>
  <c r="P10"/>
  <c r="O10"/>
  <c r="L10"/>
  <c r="K10"/>
  <c r="J10"/>
  <c r="AA9"/>
  <c r="Z9"/>
  <c r="W9"/>
  <c r="V9"/>
  <c r="U9"/>
  <c r="T9"/>
  <c r="S9"/>
  <c r="R9"/>
  <c r="Q9"/>
  <c r="P9"/>
  <c r="O9"/>
  <c r="L9"/>
  <c r="K9"/>
  <c r="J9"/>
  <c r="AA8"/>
  <c r="Z8"/>
  <c r="W8"/>
  <c r="V8"/>
  <c r="U8"/>
  <c r="T8"/>
  <c r="S8"/>
  <c r="R8"/>
  <c r="Q8"/>
  <c r="P8"/>
  <c r="O8"/>
  <c r="L8"/>
  <c r="K8"/>
  <c r="J8"/>
  <c r="AA7"/>
  <c r="Z7"/>
  <c r="W7"/>
  <c r="V7"/>
  <c r="U7"/>
  <c r="T7"/>
  <c r="S7"/>
  <c r="R7"/>
  <c r="Q7"/>
  <c r="P7"/>
  <c r="O7"/>
  <c r="L7"/>
  <c r="K7"/>
  <c r="J7"/>
  <c r="AA6"/>
  <c r="Z6"/>
  <c r="W6"/>
  <c r="V6"/>
  <c r="U6"/>
  <c r="T6"/>
  <c r="S6"/>
  <c r="R6"/>
  <c r="Q6"/>
  <c r="P6"/>
  <c r="O6"/>
  <c r="L6"/>
  <c r="K6"/>
  <c r="J6"/>
  <c r="M42"/>
  <c r="M35"/>
  <c r="M28"/>
  <c r="R32"/>
  <c r="AA6" i="45"/>
  <c r="AA7"/>
  <c r="AA8"/>
  <c r="AA9"/>
  <c r="AA10"/>
  <c r="AA12"/>
  <c r="AA13"/>
  <c r="AA14"/>
  <c r="AA15"/>
  <c r="AA16"/>
  <c r="AA18"/>
  <c r="AA19"/>
  <c r="AA20"/>
  <c r="AA21"/>
  <c r="AA22"/>
  <c r="AA24"/>
  <c r="AA25"/>
  <c r="AA26"/>
  <c r="AA27"/>
  <c r="AA28"/>
  <c r="AA29"/>
  <c r="AA30"/>
  <c r="AA31"/>
  <c r="AA33"/>
  <c r="AA34"/>
  <c r="AA35"/>
  <c r="AA36"/>
  <c r="AA37"/>
  <c r="AA39"/>
  <c r="AA40"/>
  <c r="AA41"/>
  <c r="AA42"/>
  <c r="AA43"/>
  <c r="AA44"/>
  <c r="Z40"/>
  <c r="Z41"/>
  <c r="Z42"/>
  <c r="Z43"/>
  <c r="Z44"/>
  <c r="Z39"/>
  <c r="Z34"/>
  <c r="Z35"/>
  <c r="Z36"/>
  <c r="Z37"/>
  <c r="Z33"/>
  <c r="Z25"/>
  <c r="Z26"/>
  <c r="Z27"/>
  <c r="Z28"/>
  <c r="Z29"/>
  <c r="Z30"/>
  <c r="Z31"/>
  <c r="Z24"/>
  <c r="Z19"/>
  <c r="Z20"/>
  <c r="Z21"/>
  <c r="Z22"/>
  <c r="Z18"/>
  <c r="Z13"/>
  <c r="Z14"/>
  <c r="Z15"/>
  <c r="Z16"/>
  <c r="Z12"/>
  <c r="Z7"/>
  <c r="Z8"/>
  <c r="Z9"/>
  <c r="Z10"/>
  <c r="Z6"/>
  <c r="W6"/>
  <c r="W7"/>
  <c r="W8"/>
  <c r="W9"/>
  <c r="W10"/>
  <c r="W12"/>
  <c r="W13"/>
  <c r="W14"/>
  <c r="W15"/>
  <c r="W16"/>
  <c r="W18"/>
  <c r="W19"/>
  <c r="W20"/>
  <c r="W21"/>
  <c r="W22"/>
  <c r="W24"/>
  <c r="W25"/>
  <c r="W26"/>
  <c r="W27"/>
  <c r="W28"/>
  <c r="W29"/>
  <c r="W30"/>
  <c r="W31"/>
  <c r="W33"/>
  <c r="W34"/>
  <c r="W35"/>
  <c r="W36"/>
  <c r="W37"/>
  <c r="W39"/>
  <c r="W40"/>
  <c r="W41"/>
  <c r="W42"/>
  <c r="W43"/>
  <c r="W44"/>
  <c r="V6"/>
  <c r="V7"/>
  <c r="V8"/>
  <c r="V9"/>
  <c r="V10"/>
  <c r="V12"/>
  <c r="V13"/>
  <c r="V14"/>
  <c r="V15"/>
  <c r="V16"/>
  <c r="V18"/>
  <c r="V19"/>
  <c r="V20"/>
  <c r="V21"/>
  <c r="V22"/>
  <c r="V24"/>
  <c r="V25"/>
  <c r="V26"/>
  <c r="V27"/>
  <c r="V28"/>
  <c r="V29"/>
  <c r="V30"/>
  <c r="V31"/>
  <c r="V33"/>
  <c r="V34"/>
  <c r="V35"/>
  <c r="V36"/>
  <c r="V37"/>
  <c r="V39"/>
  <c r="V40"/>
  <c r="V41"/>
  <c r="V42"/>
  <c r="V43"/>
  <c r="V44"/>
  <c r="U6"/>
  <c r="U7"/>
  <c r="U8"/>
  <c r="U9"/>
  <c r="U10"/>
  <c r="U12"/>
  <c r="U13"/>
  <c r="U14"/>
  <c r="U15"/>
  <c r="U16"/>
  <c r="U18"/>
  <c r="U19"/>
  <c r="U20"/>
  <c r="U21"/>
  <c r="U22"/>
  <c r="U24"/>
  <c r="U25"/>
  <c r="U26"/>
  <c r="U27"/>
  <c r="U28"/>
  <c r="U29"/>
  <c r="U30"/>
  <c r="U31"/>
  <c r="U33"/>
  <c r="U34"/>
  <c r="U35"/>
  <c r="U36"/>
  <c r="U37"/>
  <c r="U39"/>
  <c r="U40"/>
  <c r="U41"/>
  <c r="U42"/>
  <c r="U43"/>
  <c r="U44"/>
  <c r="T6"/>
  <c r="T7"/>
  <c r="T8"/>
  <c r="T9"/>
  <c r="T10"/>
  <c r="T12"/>
  <c r="T13"/>
  <c r="T14"/>
  <c r="T15"/>
  <c r="T16"/>
  <c r="T18"/>
  <c r="T19"/>
  <c r="T20"/>
  <c r="T21"/>
  <c r="T22"/>
  <c r="T24"/>
  <c r="T25"/>
  <c r="T26"/>
  <c r="T27"/>
  <c r="T28"/>
  <c r="T29"/>
  <c r="T30"/>
  <c r="T31"/>
  <c r="T33"/>
  <c r="T34"/>
  <c r="T35"/>
  <c r="T36"/>
  <c r="T37"/>
  <c r="T39"/>
  <c r="T40"/>
  <c r="T41"/>
  <c r="T42"/>
  <c r="T43"/>
  <c r="T44"/>
  <c r="S6"/>
  <c r="S7"/>
  <c r="S8"/>
  <c r="S9"/>
  <c r="S10"/>
  <c r="S12"/>
  <c r="S13"/>
  <c r="S14"/>
  <c r="S15"/>
  <c r="S16"/>
  <c r="S18"/>
  <c r="S19"/>
  <c r="S20"/>
  <c r="S21"/>
  <c r="S22"/>
  <c r="S24"/>
  <c r="S25"/>
  <c r="S26"/>
  <c r="S27"/>
  <c r="S28"/>
  <c r="S29"/>
  <c r="S30"/>
  <c r="S31"/>
  <c r="S33"/>
  <c r="S34"/>
  <c r="S35"/>
  <c r="S36"/>
  <c r="S37"/>
  <c r="S39"/>
  <c r="S40"/>
  <c r="S41"/>
  <c r="S42"/>
  <c r="S43"/>
  <c r="S44"/>
  <c r="R6"/>
  <c r="R7"/>
  <c r="R8"/>
  <c r="R9"/>
  <c r="R10"/>
  <c r="R12"/>
  <c r="R13"/>
  <c r="R14"/>
  <c r="R15"/>
  <c r="R16"/>
  <c r="R18"/>
  <c r="R19"/>
  <c r="R20"/>
  <c r="R21"/>
  <c r="R22"/>
  <c r="R24"/>
  <c r="R25"/>
  <c r="R26"/>
  <c r="R27"/>
  <c r="R28"/>
  <c r="R29"/>
  <c r="R30"/>
  <c r="R31"/>
  <c r="R33"/>
  <c r="R34"/>
  <c r="R35"/>
  <c r="R36"/>
  <c r="R37"/>
  <c r="R39"/>
  <c r="R40"/>
  <c r="R41"/>
  <c r="R42"/>
  <c r="R43"/>
  <c r="R44"/>
  <c r="Q6"/>
  <c r="Q7"/>
  <c r="Q8"/>
  <c r="Q9"/>
  <c r="Q10"/>
  <c r="Q12"/>
  <c r="Q13"/>
  <c r="Q14"/>
  <c r="Q15"/>
  <c r="Q16"/>
  <c r="Q18"/>
  <c r="Q19"/>
  <c r="Q20"/>
  <c r="Q21"/>
  <c r="Q22"/>
  <c r="Q24"/>
  <c r="Q25"/>
  <c r="Q26"/>
  <c r="Q27"/>
  <c r="Q28"/>
  <c r="Q29"/>
  <c r="Q30"/>
  <c r="Q31"/>
  <c r="Q33"/>
  <c r="Q34"/>
  <c r="Q35"/>
  <c r="Q36"/>
  <c r="Q37"/>
  <c r="Q39"/>
  <c r="Q40"/>
  <c r="Q41"/>
  <c r="Q42"/>
  <c r="Q43"/>
  <c r="Q44"/>
  <c r="P40"/>
  <c r="P41"/>
  <c r="P42"/>
  <c r="P43"/>
  <c r="P44"/>
  <c r="P39"/>
  <c r="P34"/>
  <c r="P35"/>
  <c r="P36"/>
  <c r="P37"/>
  <c r="P33"/>
  <c r="P25"/>
  <c r="P26"/>
  <c r="P27"/>
  <c r="P28"/>
  <c r="P29"/>
  <c r="P30"/>
  <c r="P31"/>
  <c r="P24"/>
  <c r="P19"/>
  <c r="P20"/>
  <c r="P21"/>
  <c r="P22"/>
  <c r="P18"/>
  <c r="P13"/>
  <c r="P14"/>
  <c r="P15"/>
  <c r="P16"/>
  <c r="P12"/>
  <c r="P7"/>
  <c r="P8"/>
  <c r="P9"/>
  <c r="P10"/>
  <c r="P6"/>
  <c r="O40"/>
  <c r="O41"/>
  <c r="O42"/>
  <c r="O43"/>
  <c r="O44"/>
  <c r="O39"/>
  <c r="O34"/>
  <c r="O35"/>
  <c r="O36"/>
  <c r="O37"/>
  <c r="O33"/>
  <c r="O25"/>
  <c r="O26"/>
  <c r="O27"/>
  <c r="O28"/>
  <c r="O29"/>
  <c r="O30"/>
  <c r="O31"/>
  <c r="O24"/>
  <c r="O19"/>
  <c r="O20"/>
  <c r="O21"/>
  <c r="O22"/>
  <c r="O18"/>
  <c r="O13"/>
  <c r="O14"/>
  <c r="O15"/>
  <c r="O16"/>
  <c r="O12"/>
  <c r="O7"/>
  <c r="O8"/>
  <c r="O9"/>
  <c r="O10"/>
  <c r="O6"/>
  <c r="L40"/>
  <c r="L41"/>
  <c r="L42"/>
  <c r="L43"/>
  <c r="L44"/>
  <c r="L39"/>
  <c r="L34"/>
  <c r="L35"/>
  <c r="L36"/>
  <c r="L37"/>
  <c r="L33"/>
  <c r="L25"/>
  <c r="L26"/>
  <c r="L27"/>
  <c r="L28"/>
  <c r="L29"/>
  <c r="L30"/>
  <c r="L31"/>
  <c r="L24"/>
  <c r="L19"/>
  <c r="L20"/>
  <c r="L21"/>
  <c r="L22"/>
  <c r="L18"/>
  <c r="L13"/>
  <c r="L14"/>
  <c r="L15"/>
  <c r="L16"/>
  <c r="L12"/>
  <c r="L7"/>
  <c r="L8"/>
  <c r="L9"/>
  <c r="L10"/>
  <c r="L6"/>
  <c r="K40"/>
  <c r="K41"/>
  <c r="K42"/>
  <c r="K43"/>
  <c r="K44"/>
  <c r="K39"/>
  <c r="K34"/>
  <c r="K35"/>
  <c r="K36"/>
  <c r="K37"/>
  <c r="K33"/>
  <c r="K25"/>
  <c r="K26"/>
  <c r="K27"/>
  <c r="K28"/>
  <c r="K29"/>
  <c r="K30"/>
  <c r="K31"/>
  <c r="K24"/>
  <c r="K19"/>
  <c r="K20"/>
  <c r="K21"/>
  <c r="K22"/>
  <c r="K18"/>
  <c r="K13"/>
  <c r="K14"/>
  <c r="K15"/>
  <c r="K16"/>
  <c r="K12"/>
  <c r="K7"/>
  <c r="K8"/>
  <c r="K9"/>
  <c r="K10"/>
  <c r="K6"/>
  <c r="J40"/>
  <c r="J41"/>
  <c r="J42"/>
  <c r="J43"/>
  <c r="J44"/>
  <c r="J39"/>
  <c r="J34"/>
  <c r="J35"/>
  <c r="J36"/>
  <c r="J37"/>
  <c r="J33"/>
  <c r="J25"/>
  <c r="J26"/>
  <c r="J27"/>
  <c r="J28"/>
  <c r="J29"/>
  <c r="J30"/>
  <c r="J31"/>
  <c r="J24"/>
  <c r="J19"/>
  <c r="J20"/>
  <c r="J21"/>
  <c r="J22"/>
  <c r="J18"/>
  <c r="J13"/>
  <c r="J14"/>
  <c r="J15"/>
  <c r="J16"/>
  <c r="J12"/>
  <c r="J7"/>
  <c r="J8"/>
  <c r="J9"/>
  <c r="J10"/>
  <c r="J6"/>
  <c r="M19" i="46" l="1"/>
  <c r="O11" i="55"/>
  <c r="S23"/>
  <c r="M44" i="46"/>
  <c r="M9" i="53"/>
  <c r="N9" s="1"/>
  <c r="M13"/>
  <c r="M16"/>
  <c r="M20"/>
  <c r="M27"/>
  <c r="M30"/>
  <c r="M34"/>
  <c r="N34" s="1"/>
  <c r="M37"/>
  <c r="M41"/>
  <c r="S11" i="46"/>
  <c r="M9"/>
  <c r="U17"/>
  <c r="X13"/>
  <c r="Y13" s="1"/>
  <c r="AB13" s="1"/>
  <c r="X14"/>
  <c r="X15"/>
  <c r="M16"/>
  <c r="W23"/>
  <c r="U23"/>
  <c r="X20"/>
  <c r="Y20" s="1"/>
  <c r="AB20" s="1"/>
  <c r="X21"/>
  <c r="X22"/>
  <c r="AA32"/>
  <c r="S32"/>
  <c r="U38"/>
  <c r="U11" i="36"/>
  <c r="W17"/>
  <c r="AA23"/>
  <c r="AA32"/>
  <c r="W38"/>
  <c r="AA17" i="34"/>
  <c r="W38" i="46"/>
  <c r="X44"/>
  <c r="S38" i="55"/>
  <c r="P17" i="46"/>
  <c r="M26"/>
  <c r="J23" i="48"/>
  <c r="W17" i="50"/>
  <c r="V11" i="53"/>
  <c r="T11"/>
  <c r="J17"/>
  <c r="Z17"/>
  <c r="V17"/>
  <c r="M15"/>
  <c r="Y15" s="1"/>
  <c r="AB15" s="1"/>
  <c r="AD15" s="1"/>
  <c r="L23"/>
  <c r="J23"/>
  <c r="Z23"/>
  <c r="P23"/>
  <c r="V23"/>
  <c r="P32"/>
  <c r="L32"/>
  <c r="J32"/>
  <c r="Z32"/>
  <c r="J38"/>
  <c r="Z38"/>
  <c r="V38"/>
  <c r="V46" s="1"/>
  <c r="M40"/>
  <c r="Z45"/>
  <c r="V45"/>
  <c r="T11" i="46"/>
  <c r="P11"/>
  <c r="M10"/>
  <c r="Y10" s="1"/>
  <c r="AB10" s="1"/>
  <c r="V17"/>
  <c r="J23"/>
  <c r="L32"/>
  <c r="J32"/>
  <c r="V32"/>
  <c r="X29"/>
  <c r="M31"/>
  <c r="V38"/>
  <c r="T38"/>
  <c r="R38"/>
  <c r="J45"/>
  <c r="S11" i="53"/>
  <c r="M27" i="55"/>
  <c r="M26" i="35"/>
  <c r="AA38" i="45"/>
  <c r="Q38" i="49"/>
  <c r="M36"/>
  <c r="M43"/>
  <c r="N43" s="1"/>
  <c r="Z11" i="53"/>
  <c r="X34" i="55"/>
  <c r="M13" i="34"/>
  <c r="M20"/>
  <c r="M27"/>
  <c r="M41"/>
  <c r="Y41" s="1"/>
  <c r="AB41" s="1"/>
  <c r="J11" i="48"/>
  <c r="M27"/>
  <c r="M35"/>
  <c r="AC17"/>
  <c r="M37" i="49"/>
  <c r="AA38" i="46"/>
  <c r="M40"/>
  <c r="Q23" i="48"/>
  <c r="U32"/>
  <c r="Q32"/>
  <c r="Q38"/>
  <c r="S45"/>
  <c r="Q45"/>
  <c r="V17" i="51"/>
  <c r="T32" i="35"/>
  <c r="M42"/>
  <c r="X19" i="46"/>
  <c r="M22" i="53"/>
  <c r="N22" s="1"/>
  <c r="M21" i="34"/>
  <c r="M35"/>
  <c r="L11" i="46"/>
  <c r="M7"/>
  <c r="P38"/>
  <c r="J38"/>
  <c r="J46" s="1"/>
  <c r="M35" i="36"/>
  <c r="U23" i="34"/>
  <c r="X19"/>
  <c r="U32"/>
  <c r="S38"/>
  <c r="U45"/>
  <c r="U46" s="1"/>
  <c r="M40" i="49"/>
  <c r="O38" i="50"/>
  <c r="M9" i="34"/>
  <c r="N9" s="1"/>
  <c r="M30"/>
  <c r="M37"/>
  <c r="M44"/>
  <c r="N44" s="1"/>
  <c r="S11" i="35"/>
  <c r="U17"/>
  <c r="W23"/>
  <c r="M8" i="46"/>
  <c r="M29"/>
  <c r="S38" i="48"/>
  <c r="K45"/>
  <c r="M22" i="51"/>
  <c r="V45"/>
  <c r="Z45"/>
  <c r="W23" i="36"/>
  <c r="M31" i="35"/>
  <c r="N31" s="1"/>
  <c r="R38"/>
  <c r="M39"/>
  <c r="N39" s="1"/>
  <c r="K38" i="56"/>
  <c r="R11"/>
  <c r="T17"/>
  <c r="T38"/>
  <c r="S32" i="55"/>
  <c r="AA32"/>
  <c r="AA38"/>
  <c r="U45"/>
  <c r="X16" i="53"/>
  <c r="X24"/>
  <c r="X29"/>
  <c r="X30"/>
  <c r="AC42" i="54"/>
  <c r="V32" i="53"/>
  <c r="AC30" i="55"/>
  <c r="M41" i="51"/>
  <c r="N41" s="1"/>
  <c r="R32"/>
  <c r="Z38"/>
  <c r="M10" i="50"/>
  <c r="N10" s="1"/>
  <c r="X27"/>
  <c r="M28"/>
  <c r="M9" i="49"/>
  <c r="M22"/>
  <c r="N22" s="1"/>
  <c r="M29"/>
  <c r="Z45"/>
  <c r="M33" i="48"/>
  <c r="N33" s="1"/>
  <c r="U45"/>
  <c r="M9"/>
  <c r="N9" s="1"/>
  <c r="X42"/>
  <c r="W45"/>
  <c r="K17" i="46"/>
  <c r="AA11"/>
  <c r="AA17"/>
  <c r="X26"/>
  <c r="Y26" s="1"/>
  <c r="AB26" s="1"/>
  <c r="K38"/>
  <c r="Z11"/>
  <c r="P23"/>
  <c r="X36"/>
  <c r="X40"/>
  <c r="T45"/>
  <c r="R45"/>
  <c r="P45"/>
  <c r="O17"/>
  <c r="AA23"/>
  <c r="X24"/>
  <c r="X27"/>
  <c r="Y27" s="1"/>
  <c r="AB27" s="1"/>
  <c r="X37"/>
  <c r="M12" i="35"/>
  <c r="P32"/>
  <c r="Z38"/>
  <c r="M40"/>
  <c r="U11"/>
  <c r="W17"/>
  <c r="X20"/>
  <c r="AA23"/>
  <c r="X22"/>
  <c r="K32"/>
  <c r="AA32"/>
  <c r="W32"/>
  <c r="X27"/>
  <c r="X28"/>
  <c r="X29"/>
  <c r="U38"/>
  <c r="S38"/>
  <c r="X35"/>
  <c r="X36"/>
  <c r="W45"/>
  <c r="S45"/>
  <c r="M44"/>
  <c r="J32"/>
  <c r="P45"/>
  <c r="V45"/>
  <c r="X36" i="34"/>
  <c r="Q32"/>
  <c r="K32"/>
  <c r="AA32"/>
  <c r="K38"/>
  <c r="AA38"/>
  <c r="W45"/>
  <c r="S11"/>
  <c r="T17" i="36"/>
  <c r="V23"/>
  <c r="M43"/>
  <c r="U45"/>
  <c r="O45"/>
  <c r="M42"/>
  <c r="X13" i="55"/>
  <c r="AC26" i="56"/>
  <c r="X42" i="46"/>
  <c r="U32"/>
  <c r="V11"/>
  <c r="R11"/>
  <c r="X9"/>
  <c r="J17"/>
  <c r="Z17"/>
  <c r="X16"/>
  <c r="Y16" s="1"/>
  <c r="AB16" s="1"/>
  <c r="L23"/>
  <c r="Z23"/>
  <c r="P32"/>
  <c r="Z32"/>
  <c r="Z38"/>
  <c r="L45"/>
  <c r="Z45"/>
  <c r="M8" i="48"/>
  <c r="M15"/>
  <c r="M22"/>
  <c r="N22" s="1"/>
  <c r="M29"/>
  <c r="M36"/>
  <c r="M10" i="49"/>
  <c r="N10" s="1"/>
  <c r="M31"/>
  <c r="N31" s="1"/>
  <c r="V38"/>
  <c r="J45"/>
  <c r="T45"/>
  <c r="P32" i="50"/>
  <c r="Z38"/>
  <c r="L45"/>
  <c r="V45"/>
  <c r="L32" i="51"/>
  <c r="Z32"/>
  <c r="T38"/>
  <c r="J45"/>
  <c r="T45"/>
  <c r="AC44" i="54"/>
  <c r="O17" i="55"/>
  <c r="U23"/>
  <c r="W32"/>
  <c r="U32"/>
  <c r="AC44"/>
  <c r="M9" i="56"/>
  <c r="M16"/>
  <c r="N16" s="1"/>
  <c r="J32"/>
  <c r="Z32"/>
  <c r="M30"/>
  <c r="M37"/>
  <c r="V45"/>
  <c r="S11" i="36"/>
  <c r="M10"/>
  <c r="U17"/>
  <c r="M25"/>
  <c r="N25" s="1"/>
  <c r="M31"/>
  <c r="N31" s="1"/>
  <c r="W32" i="34"/>
  <c r="Q45" i="45"/>
  <c r="Q46" s="1"/>
  <c r="W45"/>
  <c r="W11" i="46"/>
  <c r="W17"/>
  <c r="X25"/>
  <c r="X31"/>
  <c r="X39"/>
  <c r="Y39" s="1"/>
  <c r="R11" i="48"/>
  <c r="U11" i="49"/>
  <c r="W17"/>
  <c r="AA23"/>
  <c r="W23"/>
  <c r="K11" i="53"/>
  <c r="K46" s="1"/>
  <c r="X10"/>
  <c r="X31"/>
  <c r="O38"/>
  <c r="W38"/>
  <c r="X40"/>
  <c r="AC45"/>
  <c r="AC46" s="1"/>
  <c r="M25" i="35"/>
  <c r="N25" s="1"/>
  <c r="U45" i="45"/>
  <c r="O45" i="46"/>
  <c r="M20"/>
  <c r="X10" i="50"/>
  <c r="M13"/>
  <c r="N13" s="1"/>
  <c r="M27"/>
  <c r="M19" i="53"/>
  <c r="AC37" i="54"/>
  <c r="W23" i="55"/>
  <c r="AC24"/>
  <c r="M25" i="46"/>
  <c r="N25" s="1"/>
  <c r="M27"/>
  <c r="M41"/>
  <c r="V17" i="48"/>
  <c r="Z23"/>
  <c r="L32"/>
  <c r="O45" i="49"/>
  <c r="Q23" i="50"/>
  <c r="AC34" i="54"/>
  <c r="M9" i="55"/>
  <c r="V17"/>
  <c r="J23"/>
  <c r="X22"/>
  <c r="Y22" s="1"/>
  <c r="AB22" s="1"/>
  <c r="L32"/>
  <c r="M25"/>
  <c r="X29"/>
  <c r="M31"/>
  <c r="V38"/>
  <c r="X36"/>
  <c r="J45"/>
  <c r="Z45"/>
  <c r="AC12"/>
  <c r="U11" i="56"/>
  <c r="S11"/>
  <c r="W17"/>
  <c r="AA23"/>
  <c r="W23"/>
  <c r="AA32"/>
  <c r="W32"/>
  <c r="W38"/>
  <c r="U38"/>
  <c r="U46" s="1"/>
  <c r="AA45"/>
  <c r="W45"/>
  <c r="U45"/>
  <c r="J11" i="36"/>
  <c r="Z11"/>
  <c r="L17"/>
  <c r="X16"/>
  <c r="P23"/>
  <c r="R32"/>
  <c r="X30"/>
  <c r="V38"/>
  <c r="P45"/>
  <c r="L45"/>
  <c r="J45"/>
  <c r="X44"/>
  <c r="V11" i="34"/>
  <c r="T11"/>
  <c r="R11"/>
  <c r="Z17"/>
  <c r="L23"/>
  <c r="Z23"/>
  <c r="V23"/>
  <c r="X21"/>
  <c r="M26"/>
  <c r="N26" s="1"/>
  <c r="Z32"/>
  <c r="X28"/>
  <c r="X30"/>
  <c r="J38"/>
  <c r="Z38"/>
  <c r="X35"/>
  <c r="Y35" s="1"/>
  <c r="AB35" s="1"/>
  <c r="X37"/>
  <c r="L45"/>
  <c r="Z45"/>
  <c r="V45"/>
  <c r="X42"/>
  <c r="X35" i="50"/>
  <c r="L17" i="46"/>
  <c r="W32" i="48"/>
  <c r="W38"/>
  <c r="AA45"/>
  <c r="M12" i="49"/>
  <c r="N12" s="1"/>
  <c r="X15"/>
  <c r="X31"/>
  <c r="P45"/>
  <c r="P11" i="53"/>
  <c r="L11"/>
  <c r="M8"/>
  <c r="R17"/>
  <c r="P17"/>
  <c r="T23"/>
  <c r="R23"/>
  <c r="M21"/>
  <c r="T32"/>
  <c r="R32"/>
  <c r="R46" s="1"/>
  <c r="M29"/>
  <c r="R38"/>
  <c r="P38"/>
  <c r="M36"/>
  <c r="T45"/>
  <c r="P45"/>
  <c r="M43"/>
  <c r="AC30" i="54"/>
  <c r="K17" i="35"/>
  <c r="AA17"/>
  <c r="S32"/>
  <c r="Q32"/>
  <c r="X26"/>
  <c r="O38"/>
  <c r="K38"/>
  <c r="AA38"/>
  <c r="X37"/>
  <c r="K45"/>
  <c r="W38" i="45"/>
  <c r="AA23"/>
  <c r="Q38" i="50"/>
  <c r="O45"/>
  <c r="AC26" i="54"/>
  <c r="V45" i="46"/>
  <c r="V46" s="1"/>
  <c r="X10"/>
  <c r="R17"/>
  <c r="M15"/>
  <c r="N15" s="1"/>
  <c r="R23"/>
  <c r="M22"/>
  <c r="T32"/>
  <c r="X34"/>
  <c r="L38"/>
  <c r="M43"/>
  <c r="M40" i="48"/>
  <c r="M35" i="49"/>
  <c r="N35" s="1"/>
  <c r="R45"/>
  <c r="M42"/>
  <c r="P11" i="50"/>
  <c r="L11"/>
  <c r="M15"/>
  <c r="R23"/>
  <c r="M22"/>
  <c r="N22" s="1"/>
  <c r="R32"/>
  <c r="M35"/>
  <c r="M36"/>
  <c r="M14" i="51"/>
  <c r="M21"/>
  <c r="M28"/>
  <c r="N28" s="1"/>
  <c r="L38"/>
  <c r="L45"/>
  <c r="AC16" i="54"/>
  <c r="O23" i="55"/>
  <c r="AA23"/>
  <c r="Q32"/>
  <c r="K32"/>
  <c r="K38"/>
  <c r="W38"/>
  <c r="U38"/>
  <c r="O45"/>
  <c r="W45"/>
  <c r="J11" i="56"/>
  <c r="Z11"/>
  <c r="V11"/>
  <c r="L17"/>
  <c r="M13"/>
  <c r="P23"/>
  <c r="M20"/>
  <c r="R32"/>
  <c r="M27"/>
  <c r="P45"/>
  <c r="M41"/>
  <c r="O11" i="36"/>
  <c r="M7"/>
  <c r="O17"/>
  <c r="M14"/>
  <c r="N14" s="1"/>
  <c r="S23"/>
  <c r="M21"/>
  <c r="U32"/>
  <c r="U46" s="1"/>
  <c r="M28"/>
  <c r="Q38"/>
  <c r="AA38"/>
  <c r="O17" i="34"/>
  <c r="O23"/>
  <c r="M14" i="35"/>
  <c r="N14" s="1"/>
  <c r="M28"/>
  <c r="T17" i="45"/>
  <c r="U38"/>
  <c r="O11" i="46"/>
  <c r="S17"/>
  <c r="S23"/>
  <c r="X28"/>
  <c r="S38"/>
  <c r="X35"/>
  <c r="U45"/>
  <c r="Z11" i="48"/>
  <c r="Z38"/>
  <c r="Z46" s="1"/>
  <c r="M41"/>
  <c r="N41" s="1"/>
  <c r="O11" i="49"/>
  <c r="Q17"/>
  <c r="K17"/>
  <c r="AA17"/>
  <c r="S23"/>
  <c r="U32"/>
  <c r="U23" i="53"/>
  <c r="X22"/>
  <c r="AA32"/>
  <c r="U38"/>
  <c r="S38"/>
  <c r="X36"/>
  <c r="U45"/>
  <c r="S45"/>
  <c r="X43"/>
  <c r="M44"/>
  <c r="AC14" i="54"/>
  <c r="AC23" i="37"/>
  <c r="V32" i="35"/>
  <c r="R32"/>
  <c r="L38"/>
  <c r="T45"/>
  <c r="M37" i="51"/>
  <c r="Y37" s="1"/>
  <c r="AB37" s="1"/>
  <c r="V23" i="46"/>
  <c r="M37"/>
  <c r="N37" s="1"/>
  <c r="M9" i="50"/>
  <c r="N9" s="1"/>
  <c r="M16"/>
  <c r="M30"/>
  <c r="M37"/>
  <c r="N37" s="1"/>
  <c r="M44"/>
  <c r="AA11" i="55"/>
  <c r="W32" i="36"/>
  <c r="S38"/>
  <c r="S23" i="34"/>
  <c r="K32" i="46"/>
  <c r="M30"/>
  <c r="R23" i="48"/>
  <c r="R45"/>
  <c r="U45" i="50"/>
  <c r="M15" i="51"/>
  <c r="N15" s="1"/>
  <c r="M29"/>
  <c r="N29" s="1"/>
  <c r="M36"/>
  <c r="M43"/>
  <c r="J17" i="55"/>
  <c r="T32"/>
  <c r="X26"/>
  <c r="M28"/>
  <c r="N28" s="1"/>
  <c r="P38"/>
  <c r="L38"/>
  <c r="M35"/>
  <c r="N35" s="1"/>
  <c r="R45"/>
  <c r="X40"/>
  <c r="M42"/>
  <c r="N42" s="1"/>
  <c r="O11" i="56"/>
  <c r="AA11"/>
  <c r="O17"/>
  <c r="S23"/>
  <c r="O23"/>
  <c r="U32"/>
  <c r="M28"/>
  <c r="Q38"/>
  <c r="S45"/>
  <c r="O45"/>
  <c r="R11" i="36"/>
  <c r="L11"/>
  <c r="M9"/>
  <c r="X21"/>
  <c r="J32"/>
  <c r="Z32"/>
  <c r="X26"/>
  <c r="T38"/>
  <c r="X34"/>
  <c r="M37"/>
  <c r="V45"/>
  <c r="T45"/>
  <c r="M44"/>
  <c r="P11" i="34"/>
  <c r="L11"/>
  <c r="M8"/>
  <c r="Z11"/>
  <c r="R17"/>
  <c r="P17"/>
  <c r="L17"/>
  <c r="L46" s="1"/>
  <c r="M15"/>
  <c r="T23"/>
  <c r="R23"/>
  <c r="X20"/>
  <c r="M22"/>
  <c r="V32"/>
  <c r="V46" s="1"/>
  <c r="R32"/>
  <c r="M29"/>
  <c r="R38"/>
  <c r="M36"/>
  <c r="T45"/>
  <c r="X40"/>
  <c r="Y40" s="1"/>
  <c r="AB40" s="1"/>
  <c r="P45"/>
  <c r="M43"/>
  <c r="Q23" i="35"/>
  <c r="X18"/>
  <c r="Q45"/>
  <c r="X39"/>
  <c r="Y39" s="1"/>
  <c r="V38" i="45"/>
  <c r="Q32"/>
  <c r="U32"/>
  <c r="U23"/>
  <c r="U11" i="46"/>
  <c r="X8"/>
  <c r="Y8" s="1"/>
  <c r="AB8" s="1"/>
  <c r="M21"/>
  <c r="Q38"/>
  <c r="S45"/>
  <c r="AA45"/>
  <c r="O45" i="48"/>
  <c r="Z11" i="49"/>
  <c r="V17"/>
  <c r="Z17"/>
  <c r="R23"/>
  <c r="L23"/>
  <c r="T23"/>
  <c r="L32"/>
  <c r="L46" s="1"/>
  <c r="T32"/>
  <c r="J32"/>
  <c r="X28"/>
  <c r="P38"/>
  <c r="L38"/>
  <c r="R38"/>
  <c r="Z38"/>
  <c r="X36"/>
  <c r="V45"/>
  <c r="L45"/>
  <c r="J11" i="50"/>
  <c r="X7"/>
  <c r="Y7" s="1"/>
  <c r="AB7" s="1"/>
  <c r="V11"/>
  <c r="T11"/>
  <c r="L17"/>
  <c r="R17"/>
  <c r="Z17"/>
  <c r="P17"/>
  <c r="P23"/>
  <c r="V23"/>
  <c r="M19"/>
  <c r="T23"/>
  <c r="X20"/>
  <c r="J32" i="51"/>
  <c r="M25"/>
  <c r="M42"/>
  <c r="AC14"/>
  <c r="AC14" i="50"/>
  <c r="AC28" i="51"/>
  <c r="AC28" i="49"/>
  <c r="AC35"/>
  <c r="AC35" i="51"/>
  <c r="M7" i="49"/>
  <c r="X9"/>
  <c r="X13"/>
  <c r="X14"/>
  <c r="X16"/>
  <c r="M18"/>
  <c r="X19"/>
  <c r="U23"/>
  <c r="M21"/>
  <c r="X21"/>
  <c r="X24"/>
  <c r="X25"/>
  <c r="W38"/>
  <c r="X34"/>
  <c r="U38"/>
  <c r="K45"/>
  <c r="S45"/>
  <c r="AA45"/>
  <c r="W45"/>
  <c r="T32" i="45"/>
  <c r="T23"/>
  <c r="S45"/>
  <c r="S38"/>
  <c r="S17"/>
  <c r="T45"/>
  <c r="T38"/>
  <c r="V17"/>
  <c r="M34" i="46"/>
  <c r="N34" s="1"/>
  <c r="K11" i="48"/>
  <c r="S11"/>
  <c r="AA11"/>
  <c r="Q11"/>
  <c r="W11"/>
  <c r="O17"/>
  <c r="U17"/>
  <c r="K17"/>
  <c r="S17"/>
  <c r="M16"/>
  <c r="W23"/>
  <c r="AA23"/>
  <c r="K32"/>
  <c r="S32"/>
  <c r="U38"/>
  <c r="AC8" i="50"/>
  <c r="AC8" i="51"/>
  <c r="V17" i="50"/>
  <c r="M31"/>
  <c r="M42"/>
  <c r="N42" s="1"/>
  <c r="R45" i="45"/>
  <c r="R32"/>
  <c r="S23"/>
  <c r="V32"/>
  <c r="V23"/>
  <c r="M10" i="48"/>
  <c r="L17"/>
  <c r="M20"/>
  <c r="T32"/>
  <c r="M25"/>
  <c r="N25" s="1"/>
  <c r="M30"/>
  <c r="M31"/>
  <c r="P38"/>
  <c r="X34"/>
  <c r="J38"/>
  <c r="M37"/>
  <c r="Y37" s="1"/>
  <c r="AB37" s="1"/>
  <c r="AD37" s="1"/>
  <c r="Z45"/>
  <c r="L45"/>
  <c r="X43"/>
  <c r="M44"/>
  <c r="X44"/>
  <c r="AC30" i="49"/>
  <c r="AC30" i="50"/>
  <c r="AC44"/>
  <c r="AC44" i="51"/>
  <c r="AC44" i="49"/>
  <c r="M15"/>
  <c r="N15" s="1"/>
  <c r="M19"/>
  <c r="M7" i="50"/>
  <c r="M14"/>
  <c r="N14" s="1"/>
  <c r="M21"/>
  <c r="N21" s="1"/>
  <c r="M25"/>
  <c r="M39"/>
  <c r="X26" i="56"/>
  <c r="X32" s="1"/>
  <c r="Q32"/>
  <c r="M26" i="48"/>
  <c r="M43"/>
  <c r="M7" i="51"/>
  <c r="V32"/>
  <c r="O11" i="53"/>
  <c r="U11"/>
  <c r="M7"/>
  <c r="X9"/>
  <c r="M10"/>
  <c r="Q17"/>
  <c r="W17"/>
  <c r="X13"/>
  <c r="U17"/>
  <c r="M14"/>
  <c r="K23"/>
  <c r="S23"/>
  <c r="AA23"/>
  <c r="Q23"/>
  <c r="W23"/>
  <c r="X20"/>
  <c r="Y20" s="1"/>
  <c r="AB20" s="1"/>
  <c r="AD20" s="1"/>
  <c r="U32"/>
  <c r="M25"/>
  <c r="X37"/>
  <c r="Y37" s="1"/>
  <c r="AB37" s="1"/>
  <c r="AD37" s="1"/>
  <c r="M14" i="55"/>
  <c r="N14" s="1"/>
  <c r="J11"/>
  <c r="P23"/>
  <c r="R45" i="36"/>
  <c r="Z45"/>
  <c r="X40"/>
  <c r="Y40" s="1"/>
  <c r="AB40" s="1"/>
  <c r="X39" i="34"/>
  <c r="L38"/>
  <c r="Z23" i="50"/>
  <c r="X21"/>
  <c r="J32"/>
  <c r="X24"/>
  <c r="Z32"/>
  <c r="X25"/>
  <c r="Y25" s="1"/>
  <c r="AB25" s="1"/>
  <c r="V32"/>
  <c r="T32"/>
  <c r="X28"/>
  <c r="M29"/>
  <c r="Y29" s="1"/>
  <c r="AB29" s="1"/>
  <c r="X30"/>
  <c r="X31"/>
  <c r="L38"/>
  <c r="T38"/>
  <c r="J38"/>
  <c r="X34"/>
  <c r="P38"/>
  <c r="V38"/>
  <c r="X37"/>
  <c r="M40"/>
  <c r="T45"/>
  <c r="J45"/>
  <c r="J46" s="1"/>
  <c r="R45"/>
  <c r="Z45"/>
  <c r="X42"/>
  <c r="M43"/>
  <c r="X44"/>
  <c r="Q11" i="51"/>
  <c r="W11"/>
  <c r="O11"/>
  <c r="X8"/>
  <c r="AA11"/>
  <c r="X10"/>
  <c r="S17"/>
  <c r="AA17"/>
  <c r="Q17"/>
  <c r="U17"/>
  <c r="O23"/>
  <c r="U23"/>
  <c r="S23"/>
  <c r="AA23"/>
  <c r="Q23"/>
  <c r="W23"/>
  <c r="X21"/>
  <c r="Q32"/>
  <c r="W32"/>
  <c r="W46" s="1"/>
  <c r="X25"/>
  <c r="U32"/>
  <c r="K32"/>
  <c r="X26"/>
  <c r="AA32"/>
  <c r="X28"/>
  <c r="X30"/>
  <c r="X31"/>
  <c r="K38"/>
  <c r="S38"/>
  <c r="AA38"/>
  <c r="X34"/>
  <c r="W38"/>
  <c r="X35"/>
  <c r="U38"/>
  <c r="X39"/>
  <c r="U45"/>
  <c r="X40"/>
  <c r="Y40" s="1"/>
  <c r="AB40" s="1"/>
  <c r="W45"/>
  <c r="X42"/>
  <c r="X44"/>
  <c r="S38" i="56"/>
  <c r="X26" i="34"/>
  <c r="X30" i="35"/>
  <c r="Y30" s="1"/>
  <c r="AB30" s="1"/>
  <c r="Q38"/>
  <c r="W38"/>
  <c r="X34"/>
  <c r="K11" i="50"/>
  <c r="S11"/>
  <c r="AA11"/>
  <c r="O17"/>
  <c r="U17"/>
  <c r="Q17"/>
  <c r="X15"/>
  <c r="W23"/>
  <c r="U23"/>
  <c r="K23"/>
  <c r="AA23"/>
  <c r="X22"/>
  <c r="K32"/>
  <c r="S32"/>
  <c r="AA32"/>
  <c r="X26"/>
  <c r="U32"/>
  <c r="X29"/>
  <c r="U38"/>
  <c r="K38"/>
  <c r="S38"/>
  <c r="W38"/>
  <c r="W45"/>
  <c r="AC36" i="49"/>
  <c r="AC22" i="50"/>
  <c r="J11" i="51"/>
  <c r="R11"/>
  <c r="R46" s="1"/>
  <c r="Z11"/>
  <c r="P11"/>
  <c r="M9"/>
  <c r="N9" s="1"/>
  <c r="L17"/>
  <c r="T17"/>
  <c r="M13"/>
  <c r="N13" s="1"/>
  <c r="R17"/>
  <c r="M16"/>
  <c r="P23"/>
  <c r="V23"/>
  <c r="M20"/>
  <c r="N20" s="1"/>
  <c r="M27"/>
  <c r="N27" s="1"/>
  <c r="AC38" i="53"/>
  <c r="Q32"/>
  <c r="T23" i="55"/>
  <c r="X20"/>
  <c r="L45"/>
  <c r="M41"/>
  <c r="N41" s="1"/>
  <c r="M40" i="36"/>
  <c r="V11"/>
  <c r="T23"/>
  <c r="M19"/>
  <c r="M29"/>
  <c r="M14" i="34"/>
  <c r="N14" s="1"/>
  <c r="L32"/>
  <c r="T32"/>
  <c r="M28"/>
  <c r="M31"/>
  <c r="V38"/>
  <c r="R45"/>
  <c r="M6" i="49"/>
  <c r="Q11"/>
  <c r="U17"/>
  <c r="M16"/>
  <c r="X22"/>
  <c r="Y22" s="1"/>
  <c r="AB22" s="1"/>
  <c r="X26"/>
  <c r="M27"/>
  <c r="S38"/>
  <c r="Q45"/>
  <c r="X42"/>
  <c r="Y42" s="1"/>
  <c r="AB42" s="1"/>
  <c r="M26" i="53"/>
  <c r="U17" i="56"/>
  <c r="K32"/>
  <c r="S32"/>
  <c r="X35" i="36"/>
  <c r="Y35" s="1"/>
  <c r="AB35" s="1"/>
  <c r="P23" i="34"/>
  <c r="T38"/>
  <c r="X44"/>
  <c r="S17" i="35"/>
  <c r="X31"/>
  <c r="AC8" i="55"/>
  <c r="AC11" i="53"/>
  <c r="AC11" i="55" s="1"/>
  <c r="M42" i="56"/>
  <c r="X14" i="34"/>
  <c r="T17"/>
  <c r="J23"/>
  <c r="M19"/>
  <c r="N19" s="1"/>
  <c r="P32"/>
  <c r="X24"/>
  <c r="P38"/>
  <c r="P46" s="1"/>
  <c r="X34"/>
  <c r="J45"/>
  <c r="M40"/>
  <c r="M27" i="35"/>
  <c r="N27" s="1"/>
  <c r="M41"/>
  <c r="N41" s="1"/>
  <c r="M30" i="51"/>
  <c r="N30" s="1"/>
  <c r="P45"/>
  <c r="M44"/>
  <c r="Y44" s="1"/>
  <c r="AB44" s="1"/>
  <c r="AC40" i="54"/>
  <c r="AC24"/>
  <c r="U11" i="55"/>
  <c r="S11"/>
  <c r="W11"/>
  <c r="X9"/>
  <c r="W17"/>
  <c r="U17"/>
  <c r="AC28"/>
  <c r="M13" i="36"/>
  <c r="N13" s="1"/>
  <c r="S17"/>
  <c r="X14"/>
  <c r="M16"/>
  <c r="N16" s="1"/>
  <c r="M20"/>
  <c r="N20" s="1"/>
  <c r="S32"/>
  <c r="M27"/>
  <c r="N27" s="1"/>
  <c r="X28"/>
  <c r="M30"/>
  <c r="U38"/>
  <c r="K38"/>
  <c r="X36"/>
  <c r="X37"/>
  <c r="Y37" s="1"/>
  <c r="AB37" s="1"/>
  <c r="W45"/>
  <c r="M41"/>
  <c r="X42"/>
  <c r="X7" i="34"/>
  <c r="V17" i="35"/>
  <c r="Z23"/>
  <c r="X27" i="53"/>
  <c r="M28"/>
  <c r="M31"/>
  <c r="Q38"/>
  <c r="X34"/>
  <c r="M35"/>
  <c r="N35" s="1"/>
  <c r="K45"/>
  <c r="AA45"/>
  <c r="Q45"/>
  <c r="W45"/>
  <c r="X41"/>
  <c r="X44"/>
  <c r="Y44" s="1"/>
  <c r="AB44" s="1"/>
  <c r="AD44" s="1"/>
  <c r="V11" i="55"/>
  <c r="X16"/>
  <c r="P32"/>
  <c r="M26"/>
  <c r="J38"/>
  <c r="AC16" i="56"/>
  <c r="J11" i="34"/>
  <c r="X7" i="56"/>
  <c r="X10"/>
  <c r="X13"/>
  <c r="X14"/>
  <c r="X16"/>
  <c r="X21"/>
  <c r="X28"/>
  <c r="Y28" s="1"/>
  <c r="AB28" s="1"/>
  <c r="AD28" s="1"/>
  <c r="X34"/>
  <c r="X35"/>
  <c r="X37"/>
  <c r="X40"/>
  <c r="X42"/>
  <c r="AC40"/>
  <c r="AC14"/>
  <c r="AC38" i="37"/>
  <c r="AC38" i="34" s="1"/>
  <c r="X9" i="36"/>
  <c r="X19"/>
  <c r="X20"/>
  <c r="X22"/>
  <c r="X24"/>
  <c r="X27"/>
  <c r="X21" i="53"/>
  <c r="W32"/>
  <c r="X25"/>
  <c r="K38"/>
  <c r="AA38"/>
  <c r="X42"/>
  <c r="AC12" i="54"/>
  <c r="R11" i="55"/>
  <c r="R46" s="1"/>
  <c r="P11"/>
  <c r="T17"/>
  <c r="M13"/>
  <c r="M15"/>
  <c r="V23"/>
  <c r="J32"/>
  <c r="Z32"/>
  <c r="M29"/>
  <c r="M30"/>
  <c r="N30" s="1"/>
  <c r="R38"/>
  <c r="X35"/>
  <c r="X37"/>
  <c r="P45"/>
  <c r="X42"/>
  <c r="M44"/>
  <c r="AC42"/>
  <c r="P11" i="36"/>
  <c r="T11"/>
  <c r="J17"/>
  <c r="V17" i="34"/>
  <c r="M25"/>
  <c r="N25" s="1"/>
  <c r="X9" i="35"/>
  <c r="I6" i="37"/>
  <c r="I11" s="1"/>
  <c r="I46" s="1"/>
  <c r="G11"/>
  <c r="G46" s="1"/>
  <c r="J38" i="51"/>
  <c r="R38"/>
  <c r="P38"/>
  <c r="R11" i="53"/>
  <c r="AC28" i="54"/>
  <c r="T45" i="56"/>
  <c r="T46" s="1"/>
  <c r="X8"/>
  <c r="M14"/>
  <c r="N14" s="1"/>
  <c r="M21"/>
  <c r="N21" s="1"/>
  <c r="M35"/>
  <c r="AC45" i="37"/>
  <c r="K32" i="36"/>
  <c r="X7"/>
  <c r="X10"/>
  <c r="O23"/>
  <c r="Q32"/>
  <c r="M26"/>
  <c r="O11" i="34"/>
  <c r="U11"/>
  <c r="M7"/>
  <c r="AA11"/>
  <c r="X8"/>
  <c r="W11"/>
  <c r="X9"/>
  <c r="M10"/>
  <c r="X10"/>
  <c r="W17"/>
  <c r="X13"/>
  <c r="U17"/>
  <c r="S17"/>
  <c r="X15"/>
  <c r="X16"/>
  <c r="AA23"/>
  <c r="W23"/>
  <c r="X22"/>
  <c r="S32"/>
  <c r="X27"/>
  <c r="X29"/>
  <c r="Q38"/>
  <c r="U38"/>
  <c r="M39"/>
  <c r="S45"/>
  <c r="S46" s="1"/>
  <c r="AA45"/>
  <c r="X41"/>
  <c r="M42"/>
  <c r="X43"/>
  <c r="R11" i="35"/>
  <c r="L11"/>
  <c r="M9"/>
  <c r="N9" s="1"/>
  <c r="T17"/>
  <c r="M13"/>
  <c r="N13" s="1"/>
  <c r="X14"/>
  <c r="P23"/>
  <c r="M20"/>
  <c r="Y20" s="1"/>
  <c r="AB20" s="1"/>
  <c r="M24"/>
  <c r="T38"/>
  <c r="M34"/>
  <c r="N34" s="1"/>
  <c r="M37"/>
  <c r="N37" s="1"/>
  <c r="S32" i="45"/>
  <c r="S11"/>
  <c r="T11"/>
  <c r="T46" s="1"/>
  <c r="U11"/>
  <c r="V11"/>
  <c r="W32"/>
  <c r="W11"/>
  <c r="AC17" i="49"/>
  <c r="AC17" i="50"/>
  <c r="AC17" i="51"/>
  <c r="O23" i="49"/>
  <c r="X20"/>
  <c r="X27"/>
  <c r="M28"/>
  <c r="N28" s="1"/>
  <c r="X30"/>
  <c r="X37"/>
  <c r="X41"/>
  <c r="X44"/>
  <c r="X8" i="50"/>
  <c r="X19"/>
  <c r="Y19" s="1"/>
  <c r="AB19" s="1"/>
  <c r="AD19" s="1"/>
  <c r="O23"/>
  <c r="X36"/>
  <c r="Y36" s="1"/>
  <c r="AB36" s="1"/>
  <c r="X40"/>
  <c r="Y40" s="1"/>
  <c r="AB40" s="1"/>
  <c r="AD40" s="1"/>
  <c r="S11" i="51"/>
  <c r="X22"/>
  <c r="U17" i="45"/>
  <c r="W17"/>
  <c r="X7" i="46"/>
  <c r="O23"/>
  <c r="Q32"/>
  <c r="W32"/>
  <c r="M13" i="48"/>
  <c r="Y13" s="1"/>
  <c r="AB13" s="1"/>
  <c r="AD13" s="1"/>
  <c r="X24"/>
  <c r="O11"/>
  <c r="U11"/>
  <c r="M7"/>
  <c r="X7"/>
  <c r="X9"/>
  <c r="Q17"/>
  <c r="W17"/>
  <c r="M14"/>
  <c r="N14" s="1"/>
  <c r="AA17"/>
  <c r="X16"/>
  <c r="K23"/>
  <c r="K46" s="1"/>
  <c r="S23"/>
  <c r="X19"/>
  <c r="O23"/>
  <c r="U23"/>
  <c r="M21"/>
  <c r="X27"/>
  <c r="Y27" s="1"/>
  <c r="AB27" s="1"/>
  <c r="AD27" s="1"/>
  <c r="M28"/>
  <c r="X30"/>
  <c r="X31"/>
  <c r="Y31" s="1"/>
  <c r="AB31" s="1"/>
  <c r="AD31" s="1"/>
  <c r="X37"/>
  <c r="M39"/>
  <c r="N39" s="1"/>
  <c r="X41"/>
  <c r="Y41" s="1"/>
  <c r="AB41" s="1"/>
  <c r="AD41" s="1"/>
  <c r="M42"/>
  <c r="AC10" i="51"/>
  <c r="AC10" i="50"/>
  <c r="AC18"/>
  <c r="AC18" i="51"/>
  <c r="AC25"/>
  <c r="AC25" i="50"/>
  <c r="AC25" i="49"/>
  <c r="AC31" i="51"/>
  <c r="AC31" i="50"/>
  <c r="AC31" i="49"/>
  <c r="AC39" i="51"/>
  <c r="AC39" i="50"/>
  <c r="AC39" i="49"/>
  <c r="J38"/>
  <c r="S32" i="51"/>
  <c r="Q38"/>
  <c r="R11" i="45"/>
  <c r="W23"/>
  <c r="AA32"/>
  <c r="J11" i="46"/>
  <c r="T17"/>
  <c r="M13"/>
  <c r="X13" i="48"/>
  <c r="P11"/>
  <c r="V11"/>
  <c r="L11"/>
  <c r="T11"/>
  <c r="J17"/>
  <c r="R17"/>
  <c r="Z17"/>
  <c r="P17"/>
  <c r="L23"/>
  <c r="T23"/>
  <c r="M19"/>
  <c r="V23"/>
  <c r="P32"/>
  <c r="V32"/>
  <c r="R32"/>
  <c r="Z32"/>
  <c r="R38"/>
  <c r="V38"/>
  <c r="T45"/>
  <c r="J45"/>
  <c r="AC12" i="51"/>
  <c r="AC12" i="49"/>
  <c r="AC23" i="48"/>
  <c r="AC19" i="51"/>
  <c r="AC19" i="50"/>
  <c r="AC26" i="51"/>
  <c r="AC26" i="50"/>
  <c r="AC38" i="48"/>
  <c r="AC33" i="51"/>
  <c r="AC33" i="50"/>
  <c r="AC33" i="49"/>
  <c r="AC45" i="48"/>
  <c r="AC40" i="51"/>
  <c r="AC40" i="49"/>
  <c r="K23"/>
  <c r="O11" i="50"/>
  <c r="U11"/>
  <c r="O45" i="51"/>
  <c r="V11"/>
  <c r="X9"/>
  <c r="J17"/>
  <c r="X16"/>
  <c r="Y16" s="1"/>
  <c r="AB16" s="1"/>
  <c r="AD16" s="1"/>
  <c r="L23"/>
  <c r="Q11" i="45"/>
  <c r="R38"/>
  <c r="R17"/>
  <c r="AA45"/>
  <c r="AA11"/>
  <c r="X43" i="46"/>
  <c r="AC6" i="49"/>
  <c r="AC6" i="50"/>
  <c r="AC13" i="51"/>
  <c r="AC13" i="50"/>
  <c r="AC13" i="49"/>
  <c r="AC20"/>
  <c r="AC20" i="50"/>
  <c r="AC27" i="51"/>
  <c r="AC27" i="50"/>
  <c r="AC27" i="49"/>
  <c r="AC34" i="51"/>
  <c r="AC34" i="50"/>
  <c r="AC34" i="49"/>
  <c r="AC41"/>
  <c r="AC41" i="51"/>
  <c r="AC12" i="50"/>
  <c r="X14" i="51"/>
  <c r="Y14" s="1"/>
  <c r="AB14" s="1"/>
  <c r="O17"/>
  <c r="AC6"/>
  <c r="Q38" i="45"/>
  <c r="Q17"/>
  <c r="R23"/>
  <c r="AA17"/>
  <c r="AA46" s="1"/>
  <c r="X10" i="48"/>
  <c r="T17"/>
  <c r="X14"/>
  <c r="P23"/>
  <c r="X21"/>
  <c r="AA11" i="49"/>
  <c r="W11"/>
  <c r="O17"/>
  <c r="Q23"/>
  <c r="M20"/>
  <c r="Y20" s="1"/>
  <c r="AB20" s="1"/>
  <c r="AD20" s="1"/>
  <c r="K32"/>
  <c r="M24"/>
  <c r="M32" s="1"/>
  <c r="AA32"/>
  <c r="Q32"/>
  <c r="W32"/>
  <c r="X29"/>
  <c r="Y29" s="1"/>
  <c r="AB29" s="1"/>
  <c r="AD29" s="1"/>
  <c r="O38"/>
  <c r="M34"/>
  <c r="N34" s="1"/>
  <c r="AA38"/>
  <c r="X35"/>
  <c r="X40"/>
  <c r="Y40" s="1"/>
  <c r="AB40" s="1"/>
  <c r="U45"/>
  <c r="M41"/>
  <c r="Y41" s="1"/>
  <c r="AB41" s="1"/>
  <c r="X43"/>
  <c r="M44"/>
  <c r="W11" i="50"/>
  <c r="M8"/>
  <c r="N8" s="1"/>
  <c r="S17"/>
  <c r="AA17"/>
  <c r="X13"/>
  <c r="S23"/>
  <c r="AC19" i="49"/>
  <c r="Q23" i="45"/>
  <c r="V45"/>
  <c r="M39" i="46"/>
  <c r="X41"/>
  <c r="X8" i="48"/>
  <c r="X15"/>
  <c r="X22"/>
  <c r="M25" i="49"/>
  <c r="N25" s="1"/>
  <c r="M20" i="50"/>
  <c r="J23"/>
  <c r="M26"/>
  <c r="L32"/>
  <c r="X39"/>
  <c r="P45"/>
  <c r="AC18" i="49"/>
  <c r="AC11" i="48"/>
  <c r="AC7" i="51"/>
  <c r="AC7" i="50"/>
  <c r="AC21" i="51"/>
  <c r="AC21" i="50"/>
  <c r="AC21" i="49"/>
  <c r="V11"/>
  <c r="L11"/>
  <c r="T11"/>
  <c r="R11"/>
  <c r="J17"/>
  <c r="R17"/>
  <c r="Z23"/>
  <c r="V23"/>
  <c r="P32"/>
  <c r="V32"/>
  <c r="M26"/>
  <c r="AC16"/>
  <c r="AC7"/>
  <c r="AC29" i="50"/>
  <c r="AC42" i="51"/>
  <c r="AC30"/>
  <c r="J11" i="53"/>
  <c r="AC45" i="55"/>
  <c r="AA11" i="53"/>
  <c r="X8"/>
  <c r="Y8" s="1"/>
  <c r="AB8" s="1"/>
  <c r="AD8" s="1"/>
  <c r="O17"/>
  <c r="X15"/>
  <c r="O23"/>
  <c r="K32"/>
  <c r="S32"/>
  <c r="X26"/>
  <c r="X28"/>
  <c r="X25" i="48"/>
  <c r="X28"/>
  <c r="Y28" s="1"/>
  <c r="AB28" s="1"/>
  <c r="AD28" s="1"/>
  <c r="L38"/>
  <c r="T38"/>
  <c r="X35"/>
  <c r="Y35" s="1"/>
  <c r="AB35" s="1"/>
  <c r="AD35" s="1"/>
  <c r="P45"/>
  <c r="V45"/>
  <c r="AC15" i="51"/>
  <c r="AC15" i="50"/>
  <c r="AC15" i="49"/>
  <c r="AC43" i="51"/>
  <c r="AC43" i="50"/>
  <c r="X7" i="49"/>
  <c r="Y7" s="1"/>
  <c r="AB7" s="1"/>
  <c r="K38"/>
  <c r="X9" i="50"/>
  <c r="X16"/>
  <c r="Y16" s="1"/>
  <c r="AB16" s="1"/>
  <c r="S45"/>
  <c r="AA45"/>
  <c r="X41"/>
  <c r="X43"/>
  <c r="Y43" s="1"/>
  <c r="AB43" s="1"/>
  <c r="AC42" i="49"/>
  <c r="AC14"/>
  <c r="AC36" i="50"/>
  <c r="AC28"/>
  <c r="T11" i="51"/>
  <c r="T32"/>
  <c r="M31"/>
  <c r="V38"/>
  <c r="X36"/>
  <c r="Y36" s="1"/>
  <c r="AB36" s="1"/>
  <c r="AD36" s="1"/>
  <c r="R45"/>
  <c r="AC29"/>
  <c r="X19" i="53"/>
  <c r="Y19" s="1"/>
  <c r="AB19" s="1"/>
  <c r="AD19" s="1"/>
  <c r="AA32" i="48"/>
  <c r="X26"/>
  <c r="X29"/>
  <c r="O38"/>
  <c r="K38"/>
  <c r="AA38"/>
  <c r="X36"/>
  <c r="X40"/>
  <c r="AC9" i="51"/>
  <c r="AC9" i="50"/>
  <c r="AC9" i="49"/>
  <c r="AC32" i="48"/>
  <c r="AC46" s="1"/>
  <c r="AC37" i="51"/>
  <c r="AC37" i="50"/>
  <c r="L17" i="49"/>
  <c r="T17"/>
  <c r="R32"/>
  <c r="Z32"/>
  <c r="Z46" s="1"/>
  <c r="M30"/>
  <c r="N30" s="1"/>
  <c r="T38"/>
  <c r="R11" i="50"/>
  <c r="Z11"/>
  <c r="J17"/>
  <c r="T17"/>
  <c r="L23"/>
  <c r="R38"/>
  <c r="AC22" i="49"/>
  <c r="AC35" i="50"/>
  <c r="Q11"/>
  <c r="K17"/>
  <c r="X14"/>
  <c r="Q32"/>
  <c r="W32"/>
  <c r="AA38"/>
  <c r="AC24"/>
  <c r="AC16"/>
  <c r="L11" i="51"/>
  <c r="M8"/>
  <c r="Z17"/>
  <c r="P17"/>
  <c r="T23"/>
  <c r="J23"/>
  <c r="M19"/>
  <c r="N19" s="1"/>
  <c r="R23"/>
  <c r="Z23"/>
  <c r="Z46" s="1"/>
  <c r="X20"/>
  <c r="P32"/>
  <c r="X24"/>
  <c r="M26"/>
  <c r="X37"/>
  <c r="M40"/>
  <c r="AC24"/>
  <c r="AC38" i="56"/>
  <c r="AC38" i="55"/>
  <c r="AC38" i="54"/>
  <c r="U11" i="51"/>
  <c r="M10"/>
  <c r="N10" s="1"/>
  <c r="W17"/>
  <c r="X27"/>
  <c r="M39"/>
  <c r="M45" s="1"/>
  <c r="S45"/>
  <c r="AA45"/>
  <c r="X41"/>
  <c r="AC23" i="53"/>
  <c r="AC20" i="54"/>
  <c r="AC8"/>
  <c r="AC18" i="55"/>
  <c r="P11" i="56"/>
  <c r="L11"/>
  <c r="T11"/>
  <c r="M8"/>
  <c r="J17"/>
  <c r="R17"/>
  <c r="Z17"/>
  <c r="P17"/>
  <c r="T23"/>
  <c r="M19"/>
  <c r="M26"/>
  <c r="Y26" s="1"/>
  <c r="AB26" s="1"/>
  <c r="AD26" s="1"/>
  <c r="X30"/>
  <c r="L45"/>
  <c r="X44"/>
  <c r="Y44" s="1"/>
  <c r="AB44" s="1"/>
  <c r="AD44" s="1"/>
  <c r="AC20"/>
  <c r="AC25" i="55"/>
  <c r="AC25" i="54"/>
  <c r="AC25" i="56"/>
  <c r="AC31" i="55"/>
  <c r="AC31" i="54"/>
  <c r="AC31" i="56"/>
  <c r="AC39"/>
  <c r="AC39" i="55"/>
  <c r="AC39" i="54"/>
  <c r="AC18"/>
  <c r="AC45" i="36"/>
  <c r="AC45" i="35"/>
  <c r="AC45" i="34"/>
  <c r="AC32" i="53"/>
  <c r="J45"/>
  <c r="Q11"/>
  <c r="W11"/>
  <c r="X7"/>
  <c r="K17"/>
  <c r="S17"/>
  <c r="AA17"/>
  <c r="X14"/>
  <c r="Y14" s="1"/>
  <c r="AB14" s="1"/>
  <c r="AD14" s="1"/>
  <c r="X35"/>
  <c r="AC6" i="54"/>
  <c r="AC6" i="56"/>
  <c r="AC6" i="55"/>
  <c r="AC13"/>
  <c r="AC13" i="54"/>
  <c r="AC13" i="56"/>
  <c r="AC27"/>
  <c r="AC27" i="55"/>
  <c r="AC27" i="54"/>
  <c r="AC41"/>
  <c r="AC41" i="56"/>
  <c r="AC41" i="55"/>
  <c r="L11"/>
  <c r="T11"/>
  <c r="M8"/>
  <c r="N8" s="1"/>
  <c r="R17"/>
  <c r="Z17"/>
  <c r="P17"/>
  <c r="L23"/>
  <c r="R23"/>
  <c r="Z23"/>
  <c r="X24"/>
  <c r="V32"/>
  <c r="X27"/>
  <c r="Y27" s="1"/>
  <c r="AB27" s="1"/>
  <c r="X30"/>
  <c r="Z38"/>
  <c r="M36"/>
  <c r="N36" s="1"/>
  <c r="T45"/>
  <c r="M43"/>
  <c r="X44"/>
  <c r="AC36"/>
  <c r="AC10" i="56"/>
  <c r="AC17" i="37"/>
  <c r="AC46" s="1"/>
  <c r="X8" i="36"/>
  <c r="X15" i="51"/>
  <c r="X29"/>
  <c r="X43"/>
  <c r="M39" i="53"/>
  <c r="L17"/>
  <c r="T17"/>
  <c r="AC36" i="54"/>
  <c r="AC34" i="55"/>
  <c r="AC22"/>
  <c r="AC10"/>
  <c r="V17" i="56"/>
  <c r="P38"/>
  <c r="AC8"/>
  <c r="AC15"/>
  <c r="AC15" i="55"/>
  <c r="AC15" i="54"/>
  <c r="AC29"/>
  <c r="AC29" i="56"/>
  <c r="AC29" i="55"/>
  <c r="AC43"/>
  <c r="AC43" i="54"/>
  <c r="AC43" i="56"/>
  <c r="AC22" i="54"/>
  <c r="Z11" i="55"/>
  <c r="X7"/>
  <c r="L17"/>
  <c r="X14"/>
  <c r="M16"/>
  <c r="M20"/>
  <c r="N20" s="1"/>
  <c r="X21"/>
  <c r="R32"/>
  <c r="X25"/>
  <c r="X28"/>
  <c r="X31"/>
  <c r="T38"/>
  <c r="M34"/>
  <c r="N34" s="1"/>
  <c r="M37"/>
  <c r="X39"/>
  <c r="V45"/>
  <c r="AC23" i="36"/>
  <c r="AC23" i="34"/>
  <c r="AC23" i="35"/>
  <c r="AC8"/>
  <c r="AC8" i="36"/>
  <c r="AC8" i="34"/>
  <c r="AC11" i="37"/>
  <c r="AC15" i="35"/>
  <c r="AC15" i="36"/>
  <c r="AC15" i="34"/>
  <c r="AC22"/>
  <c r="AC22" i="36"/>
  <c r="AC22" i="35"/>
  <c r="AC29" i="34"/>
  <c r="AC29" i="36"/>
  <c r="AC29" i="35"/>
  <c r="AC36" i="34"/>
  <c r="AC36" i="36"/>
  <c r="AC36" i="35"/>
  <c r="AC43"/>
  <c r="AC43" i="36"/>
  <c r="AC43" i="34"/>
  <c r="AC33" i="54"/>
  <c r="AC21"/>
  <c r="AC9"/>
  <c r="X10" i="55"/>
  <c r="S17"/>
  <c r="AA17"/>
  <c r="AC35"/>
  <c r="M7" i="56"/>
  <c r="X9"/>
  <c r="M10"/>
  <c r="N10" s="1"/>
  <c r="X15"/>
  <c r="X19"/>
  <c r="X20"/>
  <c r="Y20" s="1"/>
  <c r="AB20" s="1"/>
  <c r="X22"/>
  <c r="X24"/>
  <c r="M25"/>
  <c r="Y25" s="1"/>
  <c r="AB25" s="1"/>
  <c r="AD25" s="1"/>
  <c r="X27"/>
  <c r="X29"/>
  <c r="M31"/>
  <c r="X36"/>
  <c r="M39"/>
  <c r="X41"/>
  <c r="Y41" s="1"/>
  <c r="AB41" s="1"/>
  <c r="X43"/>
  <c r="AC37"/>
  <c r="AC19"/>
  <c r="AC7"/>
  <c r="AC9" i="35"/>
  <c r="AC9" i="36"/>
  <c r="AC9" i="34"/>
  <c r="AC16"/>
  <c r="AC16" i="35"/>
  <c r="AC24" i="34"/>
  <c r="AC24" i="35"/>
  <c r="AC30" i="34"/>
  <c r="AC30" i="35"/>
  <c r="AC37"/>
  <c r="AC37" i="34"/>
  <c r="AC44" i="35"/>
  <c r="AC44" i="34"/>
  <c r="M8" i="36"/>
  <c r="N8" s="1"/>
  <c r="M15" i="56"/>
  <c r="L23"/>
  <c r="J23"/>
  <c r="R23"/>
  <c r="Z23"/>
  <c r="V23"/>
  <c r="M22"/>
  <c r="P32"/>
  <c r="V32"/>
  <c r="L32"/>
  <c r="T32"/>
  <c r="M29"/>
  <c r="N29" s="1"/>
  <c r="J38"/>
  <c r="R38"/>
  <c r="Z38"/>
  <c r="V38"/>
  <c r="L38"/>
  <c r="M36"/>
  <c r="N36" s="1"/>
  <c r="J45"/>
  <c r="R45"/>
  <c r="Z45"/>
  <c r="M43"/>
  <c r="AC10" i="34"/>
  <c r="AC10" i="35"/>
  <c r="AC18" i="34"/>
  <c r="AC18" i="36"/>
  <c r="AC18" i="35"/>
  <c r="AC25"/>
  <c r="AC25" i="34"/>
  <c r="AC25" i="36"/>
  <c r="AC31" i="35"/>
  <c r="AC31" i="34"/>
  <c r="AC31" i="36"/>
  <c r="AC39" i="35"/>
  <c r="AC39" i="36"/>
  <c r="AC39" i="34"/>
  <c r="AC6"/>
  <c r="AC6" i="35"/>
  <c r="AC6" i="36"/>
  <c r="W11"/>
  <c r="AA17"/>
  <c r="U23"/>
  <c r="X25"/>
  <c r="X31"/>
  <c r="X39"/>
  <c r="AC44"/>
  <c r="AC17" i="53"/>
  <c r="AC19" i="54"/>
  <c r="AC7"/>
  <c r="X8" i="55"/>
  <c r="AC33"/>
  <c r="AC21"/>
  <c r="AC9"/>
  <c r="M40" i="56"/>
  <c r="M45" s="1"/>
  <c r="W11"/>
  <c r="S17"/>
  <c r="AA17"/>
  <c r="U23"/>
  <c r="X25"/>
  <c r="X31"/>
  <c r="Y31" s="1"/>
  <c r="AB31" s="1"/>
  <c r="AA38"/>
  <c r="X39"/>
  <c r="AC35"/>
  <c r="AC12" i="34"/>
  <c r="AC12" i="35"/>
  <c r="AC12" i="36"/>
  <c r="AC19" i="35"/>
  <c r="AC19" i="34"/>
  <c r="AC19" i="36"/>
  <c r="AC26" i="35"/>
  <c r="AC26" i="34"/>
  <c r="AC26" i="36"/>
  <c r="AC33" i="35"/>
  <c r="AC33" i="34"/>
  <c r="AC33" i="36"/>
  <c r="AC40" i="34"/>
  <c r="AC40" i="35"/>
  <c r="AC40" i="36"/>
  <c r="AC37"/>
  <c r="AC13" i="35"/>
  <c r="AC13" i="36"/>
  <c r="AC13" i="34"/>
  <c r="AC20" i="36"/>
  <c r="AC20" i="35"/>
  <c r="AC20" i="34"/>
  <c r="AC27" i="36"/>
  <c r="AC27" i="35"/>
  <c r="AC27" i="34"/>
  <c r="AC34"/>
  <c r="AC34" i="36"/>
  <c r="AC34" i="35"/>
  <c r="AC41" i="36"/>
  <c r="AC41" i="34"/>
  <c r="AC41" i="35"/>
  <c r="AA11" i="36"/>
  <c r="X15"/>
  <c r="X29"/>
  <c r="Y29" s="1"/>
  <c r="AB29" s="1"/>
  <c r="AD29" s="1"/>
  <c r="AC30"/>
  <c r="L38" i="53"/>
  <c r="T38"/>
  <c r="M7" i="55"/>
  <c r="M10"/>
  <c r="N10" s="1"/>
  <c r="X15"/>
  <c r="X19"/>
  <c r="M21"/>
  <c r="N21" s="1"/>
  <c r="Q38"/>
  <c r="M39"/>
  <c r="S45"/>
  <c r="S46" s="1"/>
  <c r="AA45"/>
  <c r="X41"/>
  <c r="X43"/>
  <c r="AC32" i="37"/>
  <c r="AC7" i="35"/>
  <c r="AC7" i="36"/>
  <c r="AC7" i="34"/>
  <c r="AC14" i="35"/>
  <c r="AC14" i="36"/>
  <c r="AC14" i="34"/>
  <c r="AC21" i="36"/>
  <c r="AC21" i="35"/>
  <c r="AC21" i="34"/>
  <c r="AC28"/>
  <c r="AC28" i="36"/>
  <c r="AC28" i="35"/>
  <c r="AC35" i="34"/>
  <c r="AC35" i="36"/>
  <c r="AC35" i="35"/>
  <c r="AC42" i="36"/>
  <c r="AC42" i="34"/>
  <c r="AC42" i="35"/>
  <c r="AC24" i="36"/>
  <c r="R17"/>
  <c r="Z17"/>
  <c r="P17"/>
  <c r="V17"/>
  <c r="M15"/>
  <c r="N15" s="1"/>
  <c r="L23"/>
  <c r="J23"/>
  <c r="R23"/>
  <c r="Z23"/>
  <c r="M22"/>
  <c r="N22" s="1"/>
  <c r="P32"/>
  <c r="V32"/>
  <c r="L32"/>
  <c r="T32"/>
  <c r="J38"/>
  <c r="R38"/>
  <c r="Z38"/>
  <c r="Z46" s="1"/>
  <c r="P38"/>
  <c r="L38"/>
  <c r="L46" s="1"/>
  <c r="M36"/>
  <c r="Y36" s="1"/>
  <c r="AB36" s="1"/>
  <c r="J32" i="34"/>
  <c r="J46" s="1"/>
  <c r="O45"/>
  <c r="P11" i="35"/>
  <c r="V11"/>
  <c r="T11"/>
  <c r="M8"/>
  <c r="Z11"/>
  <c r="R17"/>
  <c r="Z17"/>
  <c r="P17"/>
  <c r="L17"/>
  <c r="M15"/>
  <c r="N15" s="1"/>
  <c r="L23"/>
  <c r="T23"/>
  <c r="M19"/>
  <c r="N19" s="1"/>
  <c r="R23"/>
  <c r="V23"/>
  <c r="M22"/>
  <c r="Y22" s="1"/>
  <c r="AB22" s="1"/>
  <c r="L32"/>
  <c r="M33"/>
  <c r="P38"/>
  <c r="V38"/>
  <c r="M36"/>
  <c r="N36" s="1"/>
  <c r="R45"/>
  <c r="Z45"/>
  <c r="X12"/>
  <c r="Y12" s="1"/>
  <c r="X15"/>
  <c r="X25" i="34"/>
  <c r="X31"/>
  <c r="M39" i="36"/>
  <c r="N39" s="1"/>
  <c r="S45"/>
  <c r="AA45"/>
  <c r="X41"/>
  <c r="X43"/>
  <c r="Y43" s="1"/>
  <c r="AB43" s="1"/>
  <c r="K11" i="35"/>
  <c r="X7"/>
  <c r="AA11"/>
  <c r="X8"/>
  <c r="W11"/>
  <c r="M10"/>
  <c r="X10"/>
  <c r="Q17"/>
  <c r="X13"/>
  <c r="Y13" s="1"/>
  <c r="AB13" s="1"/>
  <c r="X16"/>
  <c r="Y16" s="1"/>
  <c r="AB16" s="1"/>
  <c r="AD16" s="1"/>
  <c r="M18"/>
  <c r="S23"/>
  <c r="X19"/>
  <c r="U23"/>
  <c r="M21"/>
  <c r="N21" s="1"/>
  <c r="X21"/>
  <c r="X24"/>
  <c r="Y24" s="1"/>
  <c r="U32"/>
  <c r="M35"/>
  <c r="N35" s="1"/>
  <c r="AA45"/>
  <c r="X40"/>
  <c r="Y40" s="1"/>
  <c r="AB40" s="1"/>
  <c r="X41"/>
  <c r="Y41" s="1"/>
  <c r="AB41" s="1"/>
  <c r="U45"/>
  <c r="X42"/>
  <c r="Y42" s="1"/>
  <c r="AB42" s="1"/>
  <c r="X43"/>
  <c r="Y43" s="1"/>
  <c r="AB43" s="1"/>
  <c r="AD43" s="1"/>
  <c r="X44"/>
  <c r="O32"/>
  <c r="Q11"/>
  <c r="J38"/>
  <c r="K23"/>
  <c r="M7"/>
  <c r="N7" s="1"/>
  <c r="Y29"/>
  <c r="AB29" s="1"/>
  <c r="Y27"/>
  <c r="AB27" s="1"/>
  <c r="Y37"/>
  <c r="AB37" s="1"/>
  <c r="Y44"/>
  <c r="AB44" s="1"/>
  <c r="N44"/>
  <c r="Y34"/>
  <c r="AB34" s="1"/>
  <c r="N24"/>
  <c r="N42"/>
  <c r="N40"/>
  <c r="M45"/>
  <c r="N16"/>
  <c r="N8"/>
  <c r="N30"/>
  <c r="N22"/>
  <c r="Y14"/>
  <c r="AB14" s="1"/>
  <c r="Y28"/>
  <c r="AB28" s="1"/>
  <c r="N28"/>
  <c r="N20"/>
  <c r="N12"/>
  <c r="Y26"/>
  <c r="AB26" s="1"/>
  <c r="N26"/>
  <c r="O45"/>
  <c r="O23"/>
  <c r="O17"/>
  <c r="O11"/>
  <c r="X33"/>
  <c r="X25"/>
  <c r="Y25" s="1"/>
  <c r="AB25" s="1"/>
  <c r="J45"/>
  <c r="J23"/>
  <c r="J17"/>
  <c r="J11"/>
  <c r="M6"/>
  <c r="X6"/>
  <c r="X45" i="34"/>
  <c r="N7"/>
  <c r="Y7"/>
  <c r="AB7" s="1"/>
  <c r="N16"/>
  <c r="Y16"/>
  <c r="AB16" s="1"/>
  <c r="N27"/>
  <c r="Y27"/>
  <c r="AB27" s="1"/>
  <c r="AD27" s="1"/>
  <c r="N29"/>
  <c r="Y29"/>
  <c r="AB29" s="1"/>
  <c r="N31"/>
  <c r="Y31"/>
  <c r="AB31" s="1"/>
  <c r="N36"/>
  <c r="Y36"/>
  <c r="AB36" s="1"/>
  <c r="AD36" s="1"/>
  <c r="N8"/>
  <c r="Y8"/>
  <c r="AB8" s="1"/>
  <c r="N10"/>
  <c r="Y10"/>
  <c r="AB10" s="1"/>
  <c r="N21"/>
  <c r="Y21"/>
  <c r="AB21" s="1"/>
  <c r="N28"/>
  <c r="Y28"/>
  <c r="AB28" s="1"/>
  <c r="N30"/>
  <c r="Y30"/>
  <c r="AB30" s="1"/>
  <c r="N39"/>
  <c r="Y39"/>
  <c r="N41"/>
  <c r="N43"/>
  <c r="Y43"/>
  <c r="AB43" s="1"/>
  <c r="T46"/>
  <c r="N13"/>
  <c r="N15"/>
  <c r="Y15"/>
  <c r="AB15" s="1"/>
  <c r="N20"/>
  <c r="Y20"/>
  <c r="AB20" s="1"/>
  <c r="N22"/>
  <c r="Y22"/>
  <c r="AB22" s="1"/>
  <c r="N35"/>
  <c r="N37"/>
  <c r="Y37"/>
  <c r="AB37" s="1"/>
  <c r="N40"/>
  <c r="M6"/>
  <c r="M12"/>
  <c r="M18"/>
  <c r="M24"/>
  <c r="M34"/>
  <c r="K11"/>
  <c r="Q11"/>
  <c r="K17"/>
  <c r="Q17"/>
  <c r="K23"/>
  <c r="Q23"/>
  <c r="K45"/>
  <c r="Q45"/>
  <c r="O32"/>
  <c r="X33"/>
  <c r="X38" s="1"/>
  <c r="O38"/>
  <c r="M33"/>
  <c r="X6"/>
  <c r="X12"/>
  <c r="X18"/>
  <c r="X23" s="1"/>
  <c r="X13" i="36"/>
  <c r="Y13" s="1"/>
  <c r="AB13" s="1"/>
  <c r="N7"/>
  <c r="Y7"/>
  <c r="AB7" s="1"/>
  <c r="N9"/>
  <c r="Y9"/>
  <c r="AB9" s="1"/>
  <c r="Y27"/>
  <c r="AB27" s="1"/>
  <c r="N29"/>
  <c r="N10"/>
  <c r="Y10"/>
  <c r="AB10" s="1"/>
  <c r="AD10" s="1"/>
  <c r="N21"/>
  <c r="Y21"/>
  <c r="AB21" s="1"/>
  <c r="N26"/>
  <c r="Y26"/>
  <c r="AB26" s="1"/>
  <c r="N28"/>
  <c r="Y28"/>
  <c r="AB28" s="1"/>
  <c r="N30"/>
  <c r="N41"/>
  <c r="Y41"/>
  <c r="AB41" s="1"/>
  <c r="N43"/>
  <c r="Y20"/>
  <c r="AB20" s="1"/>
  <c r="AD20" s="1"/>
  <c r="N35"/>
  <c r="N37"/>
  <c r="N40"/>
  <c r="N44"/>
  <c r="Y44"/>
  <c r="AB44" s="1"/>
  <c r="AD44" s="1"/>
  <c r="M6"/>
  <c r="M12"/>
  <c r="M18"/>
  <c r="M24"/>
  <c r="M34"/>
  <c r="K11"/>
  <c r="Q11"/>
  <c r="K17"/>
  <c r="Q17"/>
  <c r="K23"/>
  <c r="Q23"/>
  <c r="K45"/>
  <c r="Q45"/>
  <c r="O32"/>
  <c r="X33"/>
  <c r="O38"/>
  <c r="M33"/>
  <c r="X6"/>
  <c r="X11" s="1"/>
  <c r="X12"/>
  <c r="X18"/>
  <c r="N7" i="56"/>
  <c r="J46"/>
  <c r="N8"/>
  <c r="Y8"/>
  <c r="AB8" s="1"/>
  <c r="N19"/>
  <c r="N26"/>
  <c r="N28"/>
  <c r="N30"/>
  <c r="Y30"/>
  <c r="AB30" s="1"/>
  <c r="AD30" s="1"/>
  <c r="N39"/>
  <c r="N41"/>
  <c r="N43"/>
  <c r="Y43"/>
  <c r="AB43" s="1"/>
  <c r="AD43" s="1"/>
  <c r="Y16"/>
  <c r="AB16" s="1"/>
  <c r="AD16" s="1"/>
  <c r="N27"/>
  <c r="Y27"/>
  <c r="AB27" s="1"/>
  <c r="AD27" s="1"/>
  <c r="N31"/>
  <c r="N13"/>
  <c r="Y13"/>
  <c r="AB13" s="1"/>
  <c r="N15"/>
  <c r="Y15"/>
  <c r="AB15" s="1"/>
  <c r="N20"/>
  <c r="N22"/>
  <c r="Y22"/>
  <c r="AB22" s="1"/>
  <c r="AD22" s="1"/>
  <c r="N35"/>
  <c r="Y35"/>
  <c r="AB35" s="1"/>
  <c r="AD35" s="1"/>
  <c r="N37"/>
  <c r="Y37"/>
  <c r="AB37" s="1"/>
  <c r="N40"/>
  <c r="N42"/>
  <c r="Y42"/>
  <c r="AB42" s="1"/>
  <c r="AD42" s="1"/>
  <c r="N44"/>
  <c r="N9"/>
  <c r="Y9"/>
  <c r="AB9" s="1"/>
  <c r="AD9" s="1"/>
  <c r="M6"/>
  <c r="M12"/>
  <c r="M18"/>
  <c r="M24"/>
  <c r="M34"/>
  <c r="K11"/>
  <c r="Q11"/>
  <c r="K17"/>
  <c r="Q17"/>
  <c r="K23"/>
  <c r="Q23"/>
  <c r="K45"/>
  <c r="Q45"/>
  <c r="O32"/>
  <c r="X33"/>
  <c r="X38" s="1"/>
  <c r="O38"/>
  <c r="M33"/>
  <c r="X6"/>
  <c r="X12"/>
  <c r="X18"/>
  <c r="N7" i="55"/>
  <c r="Y7"/>
  <c r="AB7" s="1"/>
  <c r="AD7" s="1"/>
  <c r="N9"/>
  <c r="Y9"/>
  <c r="AB9" s="1"/>
  <c r="AD9" s="1"/>
  <c r="Y14"/>
  <c r="AB14" s="1"/>
  <c r="AD14" s="1"/>
  <c r="N16"/>
  <c r="Y16"/>
  <c r="AB16" s="1"/>
  <c r="AD16" s="1"/>
  <c r="N25"/>
  <c r="Y25"/>
  <c r="AB25" s="1"/>
  <c r="AD25" s="1"/>
  <c r="N27"/>
  <c r="N29"/>
  <c r="N31"/>
  <c r="Y31"/>
  <c r="AB31" s="1"/>
  <c r="Y34"/>
  <c r="AB34" s="1"/>
  <c r="AD34" s="1"/>
  <c r="N19"/>
  <c r="Y19"/>
  <c r="AB19" s="1"/>
  <c r="AD19" s="1"/>
  <c r="N26"/>
  <c r="Y26"/>
  <c r="AB26" s="1"/>
  <c r="AD26" s="1"/>
  <c r="N39"/>
  <c r="N43"/>
  <c r="Y43"/>
  <c r="AB43" s="1"/>
  <c r="AD43" s="1"/>
  <c r="N13"/>
  <c r="Y13"/>
  <c r="AB13" s="1"/>
  <c r="N15"/>
  <c r="Y15"/>
  <c r="AB15" s="1"/>
  <c r="N22"/>
  <c r="N37"/>
  <c r="N40"/>
  <c r="Y40"/>
  <c r="AB40" s="1"/>
  <c r="AD40" s="1"/>
  <c r="N44"/>
  <c r="Y44"/>
  <c r="AB44" s="1"/>
  <c r="AD44" s="1"/>
  <c r="V46"/>
  <c r="M6"/>
  <c r="M12"/>
  <c r="M18"/>
  <c r="M24"/>
  <c r="K11"/>
  <c r="Q11"/>
  <c r="K17"/>
  <c r="Q17"/>
  <c r="K23"/>
  <c r="Q23"/>
  <c r="K45"/>
  <c r="Q45"/>
  <c r="O32"/>
  <c r="X33"/>
  <c r="O38"/>
  <c r="M33"/>
  <c r="X6"/>
  <c r="X12"/>
  <c r="X17" s="1"/>
  <c r="X18"/>
  <c r="N7" i="53"/>
  <c r="Y7"/>
  <c r="AB7" s="1"/>
  <c r="AD7" s="1"/>
  <c r="N14"/>
  <c r="N19"/>
  <c r="N26"/>
  <c r="Y26"/>
  <c r="AB26" s="1"/>
  <c r="AD26" s="1"/>
  <c r="N28"/>
  <c r="Y28"/>
  <c r="AB28" s="1"/>
  <c r="AD28" s="1"/>
  <c r="N30"/>
  <c r="Y30"/>
  <c r="AB30" s="1"/>
  <c r="AD30" s="1"/>
  <c r="U46"/>
  <c r="N40"/>
  <c r="Y40"/>
  <c r="AB40" s="1"/>
  <c r="AD40" s="1"/>
  <c r="N42"/>
  <c r="Y42"/>
  <c r="AB42" s="1"/>
  <c r="AD42" s="1"/>
  <c r="N44"/>
  <c r="N16"/>
  <c r="Y16"/>
  <c r="AB16" s="1"/>
  <c r="AD16" s="1"/>
  <c r="N21"/>
  <c r="Y21"/>
  <c r="AB21" s="1"/>
  <c r="AD21" s="1"/>
  <c r="N37"/>
  <c r="Q46"/>
  <c r="W46"/>
  <c r="N8"/>
  <c r="N10"/>
  <c r="Y10"/>
  <c r="AB10" s="1"/>
  <c r="AD10" s="1"/>
  <c r="N13"/>
  <c r="Y13"/>
  <c r="AB13" s="1"/>
  <c r="AD13" s="1"/>
  <c r="N15"/>
  <c r="N20"/>
  <c r="Y34"/>
  <c r="AB34" s="1"/>
  <c r="AD34" s="1"/>
  <c r="N36"/>
  <c r="Y36"/>
  <c r="AB36" s="1"/>
  <c r="AD36" s="1"/>
  <c r="J46"/>
  <c r="Z46"/>
  <c r="N25"/>
  <c r="Y25"/>
  <c r="AB25" s="1"/>
  <c r="AD25" s="1"/>
  <c r="N27"/>
  <c r="Y27"/>
  <c r="AB27" s="1"/>
  <c r="AD27" s="1"/>
  <c r="N29"/>
  <c r="Y29"/>
  <c r="AB29" s="1"/>
  <c r="AD29" s="1"/>
  <c r="N31"/>
  <c r="Y31"/>
  <c r="AB31" s="1"/>
  <c r="AD31" s="1"/>
  <c r="N39"/>
  <c r="M45"/>
  <c r="N41"/>
  <c r="Y41"/>
  <c r="AB41" s="1"/>
  <c r="AD41" s="1"/>
  <c r="N43"/>
  <c r="Y43"/>
  <c r="AB43" s="1"/>
  <c r="AD43" s="1"/>
  <c r="M6"/>
  <c r="M12"/>
  <c r="M18"/>
  <c r="M24"/>
  <c r="O32"/>
  <c r="X33"/>
  <c r="X39"/>
  <c r="L45"/>
  <c r="M33"/>
  <c r="X6"/>
  <c r="X11" s="1"/>
  <c r="X12"/>
  <c r="X17" s="1"/>
  <c r="X18"/>
  <c r="N16" i="51"/>
  <c r="N25"/>
  <c r="Y25"/>
  <c r="AB25" s="1"/>
  <c r="N8"/>
  <c r="Y8"/>
  <c r="AB8" s="1"/>
  <c r="N21"/>
  <c r="N26"/>
  <c r="Y26"/>
  <c r="AB26" s="1"/>
  <c r="Y30"/>
  <c r="AB30" s="1"/>
  <c r="AA46"/>
  <c r="Y41"/>
  <c r="AB41" s="1"/>
  <c r="AD41" s="1"/>
  <c r="N43"/>
  <c r="Y43"/>
  <c r="AB43" s="1"/>
  <c r="N7"/>
  <c r="L46"/>
  <c r="Y9"/>
  <c r="AB9" s="1"/>
  <c r="N14"/>
  <c r="N36"/>
  <c r="N22"/>
  <c r="Y22"/>
  <c r="AB22" s="1"/>
  <c r="AD22" s="1"/>
  <c r="N35"/>
  <c r="Y35"/>
  <c r="AB35" s="1"/>
  <c r="N40"/>
  <c r="N42"/>
  <c r="Y42"/>
  <c r="AB42" s="1"/>
  <c r="N44"/>
  <c r="N31"/>
  <c r="Y31"/>
  <c r="AB31" s="1"/>
  <c r="M6"/>
  <c r="M12"/>
  <c r="M18"/>
  <c r="M24"/>
  <c r="M34"/>
  <c r="K11"/>
  <c r="K17"/>
  <c r="K23"/>
  <c r="K45"/>
  <c r="Q45"/>
  <c r="X7"/>
  <c r="Y7" s="1"/>
  <c r="AB7" s="1"/>
  <c r="AD7" s="1"/>
  <c r="X13"/>
  <c r="Y13" s="1"/>
  <c r="AB13" s="1"/>
  <c r="AD13" s="1"/>
  <c r="X19"/>
  <c r="Y19" s="1"/>
  <c r="AB19" s="1"/>
  <c r="O32"/>
  <c r="X33"/>
  <c r="O38"/>
  <c r="M33"/>
  <c r="X6"/>
  <c r="X12"/>
  <c r="X18"/>
  <c r="N7" i="50"/>
  <c r="N27"/>
  <c r="Y27"/>
  <c r="AB27" s="1"/>
  <c r="AD27" s="1"/>
  <c r="N19"/>
  <c r="N26"/>
  <c r="Y26"/>
  <c r="AB26" s="1"/>
  <c r="N28"/>
  <c r="Y28"/>
  <c r="AB28" s="1"/>
  <c r="N30"/>
  <c r="Y30"/>
  <c r="AB30" s="1"/>
  <c r="AD30" s="1"/>
  <c r="N39"/>
  <c r="Y39"/>
  <c r="N41"/>
  <c r="Y41"/>
  <c r="AB41" s="1"/>
  <c r="AD41" s="1"/>
  <c r="N43"/>
  <c r="N25"/>
  <c r="N36"/>
  <c r="N16"/>
  <c r="N15"/>
  <c r="Y15"/>
  <c r="AB15" s="1"/>
  <c r="AD15" s="1"/>
  <c r="N20"/>
  <c r="Y20"/>
  <c r="AB20" s="1"/>
  <c r="N35"/>
  <c r="Y37"/>
  <c r="AB37" s="1"/>
  <c r="N40"/>
  <c r="N44"/>
  <c r="Y44"/>
  <c r="AB44" s="1"/>
  <c r="N31"/>
  <c r="Y31"/>
  <c r="AB31" s="1"/>
  <c r="AD31" s="1"/>
  <c r="M6"/>
  <c r="M12"/>
  <c r="M18"/>
  <c r="M24"/>
  <c r="M34"/>
  <c r="K45"/>
  <c r="Q45"/>
  <c r="O32"/>
  <c r="X33"/>
  <c r="M33"/>
  <c r="X6"/>
  <c r="X12"/>
  <c r="X18"/>
  <c r="M14" i="49"/>
  <c r="K11"/>
  <c r="S17"/>
  <c r="M11"/>
  <c r="N6"/>
  <c r="N37"/>
  <c r="Y37"/>
  <c r="AB37" s="1"/>
  <c r="AD37" s="1"/>
  <c r="X10"/>
  <c r="Y10" s="1"/>
  <c r="AB10" s="1"/>
  <c r="AD10" s="1"/>
  <c r="Y16"/>
  <c r="AB16" s="1"/>
  <c r="N19"/>
  <c r="S11"/>
  <c r="N7"/>
  <c r="J11"/>
  <c r="N9"/>
  <c r="P11"/>
  <c r="N27"/>
  <c r="Y27"/>
  <c r="AB27" s="1"/>
  <c r="AD27" s="1"/>
  <c r="X8"/>
  <c r="Y8" s="1"/>
  <c r="AB8" s="1"/>
  <c r="AD8" s="1"/>
  <c r="N29"/>
  <c r="Y36"/>
  <c r="AB36" s="1"/>
  <c r="N41"/>
  <c r="Y30"/>
  <c r="AB30" s="1"/>
  <c r="N16"/>
  <c r="N18"/>
  <c r="N36"/>
  <c r="N40"/>
  <c r="N42"/>
  <c r="N44"/>
  <c r="P17"/>
  <c r="P23"/>
  <c r="O32"/>
  <c r="X33"/>
  <c r="X39"/>
  <c r="J23"/>
  <c r="M13"/>
  <c r="M33"/>
  <c r="M39"/>
  <c r="X6"/>
  <c r="X12"/>
  <c r="X18"/>
  <c r="N35" i="48"/>
  <c r="X20"/>
  <c r="Y20" s="1"/>
  <c r="AB20" s="1"/>
  <c r="AD20" s="1"/>
  <c r="N31"/>
  <c r="J32"/>
  <c r="J46" s="1"/>
  <c r="P46"/>
  <c r="N16"/>
  <c r="Y16"/>
  <c r="AB16" s="1"/>
  <c r="AD16" s="1"/>
  <c r="N26"/>
  <c r="Y26"/>
  <c r="AB26" s="1"/>
  <c r="AD26" s="1"/>
  <c r="N28"/>
  <c r="N30"/>
  <c r="Y30"/>
  <c r="AB30" s="1"/>
  <c r="AD30" s="1"/>
  <c r="Q46"/>
  <c r="N42"/>
  <c r="Y42"/>
  <c r="AB42" s="1"/>
  <c r="AD42" s="1"/>
  <c r="N7"/>
  <c r="Y7"/>
  <c r="AB7" s="1"/>
  <c r="AD7" s="1"/>
  <c r="Y9"/>
  <c r="AB9" s="1"/>
  <c r="AD9" s="1"/>
  <c r="N19"/>
  <c r="Y19"/>
  <c r="AB19" s="1"/>
  <c r="AD19" s="1"/>
  <c r="N21"/>
  <c r="Y21"/>
  <c r="AB21" s="1"/>
  <c r="AD21" s="1"/>
  <c r="N44"/>
  <c r="Y44"/>
  <c r="AB44" s="1"/>
  <c r="AD44" s="1"/>
  <c r="N8"/>
  <c r="Y8"/>
  <c r="AB8" s="1"/>
  <c r="AD8" s="1"/>
  <c r="N10"/>
  <c r="Y10"/>
  <c r="AB10" s="1"/>
  <c r="AD10" s="1"/>
  <c r="N20"/>
  <c r="N36"/>
  <c r="Y36"/>
  <c r="AB36" s="1"/>
  <c r="AD36" s="1"/>
  <c r="T46"/>
  <c r="N13"/>
  <c r="N15"/>
  <c r="Y15"/>
  <c r="AB15" s="1"/>
  <c r="AD15" s="1"/>
  <c r="N27"/>
  <c r="N29"/>
  <c r="N40"/>
  <c r="Y40"/>
  <c r="AB40" s="1"/>
  <c r="AD40" s="1"/>
  <c r="M6"/>
  <c r="M12"/>
  <c r="M18"/>
  <c r="M24"/>
  <c r="M34"/>
  <c r="O32"/>
  <c r="X33"/>
  <c r="X39"/>
  <c r="X6"/>
  <c r="X12"/>
  <c r="X18"/>
  <c r="N7" i="46"/>
  <c r="Y7"/>
  <c r="AB7" s="1"/>
  <c r="N9"/>
  <c r="Y9"/>
  <c r="AB9" s="1"/>
  <c r="N16"/>
  <c r="Y25"/>
  <c r="AB25" s="1"/>
  <c r="N27"/>
  <c r="N31"/>
  <c r="Y31"/>
  <c r="AB31" s="1"/>
  <c r="Y34"/>
  <c r="AB34" s="1"/>
  <c r="N36"/>
  <c r="Y36"/>
  <c r="AB36" s="1"/>
  <c r="N14"/>
  <c r="Y14"/>
  <c r="AB14" s="1"/>
  <c r="N21"/>
  <c r="Y21"/>
  <c r="AB21" s="1"/>
  <c r="N43"/>
  <c r="Y43"/>
  <c r="AB43" s="1"/>
  <c r="N8"/>
  <c r="N10"/>
  <c r="N19"/>
  <c r="Y19"/>
  <c r="AB19" s="1"/>
  <c r="N26"/>
  <c r="N28"/>
  <c r="Y28"/>
  <c r="AB28" s="1"/>
  <c r="N30"/>
  <c r="Y30"/>
  <c r="AB30" s="1"/>
  <c r="N39"/>
  <c r="AA46"/>
  <c r="N41"/>
  <c r="N13"/>
  <c r="N20"/>
  <c r="N22"/>
  <c r="Y22"/>
  <c r="AB22" s="1"/>
  <c r="N35"/>
  <c r="Y35"/>
  <c r="AB35" s="1"/>
  <c r="N40"/>
  <c r="Y40"/>
  <c r="AB40" s="1"/>
  <c r="N42"/>
  <c r="Y42"/>
  <c r="AB42" s="1"/>
  <c r="N44"/>
  <c r="Y44"/>
  <c r="AB44" s="1"/>
  <c r="N29"/>
  <c r="Y29"/>
  <c r="AB29" s="1"/>
  <c r="M6"/>
  <c r="M12"/>
  <c r="M18"/>
  <c r="M24"/>
  <c r="K11"/>
  <c r="Q11"/>
  <c r="Q17"/>
  <c r="K23"/>
  <c r="Q23"/>
  <c r="K45"/>
  <c r="Q45"/>
  <c r="O32"/>
  <c r="X33"/>
  <c r="X38" s="1"/>
  <c r="O38"/>
  <c r="M33"/>
  <c r="X6"/>
  <c r="X12"/>
  <c r="X18"/>
  <c r="AD42" i="51" l="1"/>
  <c r="AD26"/>
  <c r="AD8" i="34"/>
  <c r="AD31" i="56"/>
  <c r="AD43" i="50"/>
  <c r="AD28"/>
  <c r="AD15" i="55"/>
  <c r="AD35" i="51"/>
  <c r="AD29" i="50"/>
  <c r="AD37" i="51"/>
  <c r="AD41" i="35"/>
  <c r="AD20" i="56"/>
  <c r="X45" i="46"/>
  <c r="Y25" i="48"/>
  <c r="AB25" s="1"/>
  <c r="AD25" s="1"/>
  <c r="Y43" i="49"/>
  <c r="AB43" s="1"/>
  <c r="AD43" s="1"/>
  <c r="X23" i="46"/>
  <c r="N37" i="48"/>
  <c r="N24" i="49"/>
  <c r="Y24"/>
  <c r="Y14"/>
  <c r="AB14" s="1"/>
  <c r="O46" i="50"/>
  <c r="N29"/>
  <c r="N39" i="51"/>
  <c r="N45" s="1"/>
  <c r="N25" i="56"/>
  <c r="Y40"/>
  <c r="AB40" s="1"/>
  <c r="S46" i="51"/>
  <c r="AC45" i="54"/>
  <c r="S46" i="35"/>
  <c r="Y27" i="51"/>
  <c r="AB27" s="1"/>
  <c r="AD27" s="1"/>
  <c r="AC45" i="56"/>
  <c r="K46" i="50"/>
  <c r="L46" i="53"/>
  <c r="X32" i="46"/>
  <c r="M38" i="48"/>
  <c r="X11" i="50"/>
  <c r="Y13"/>
  <c r="AB13" s="1"/>
  <c r="N37" i="51"/>
  <c r="Y28"/>
  <c r="AB28" s="1"/>
  <c r="X45" i="53"/>
  <c r="Y22"/>
  <c r="AB22" s="1"/>
  <c r="AD22" s="1"/>
  <c r="M45" i="55"/>
  <c r="X17" i="56"/>
  <c r="AD9" i="36"/>
  <c r="X17" i="34"/>
  <c r="Y26"/>
  <c r="AB26" s="1"/>
  <c r="Y14"/>
  <c r="AB14" s="1"/>
  <c r="AD14" s="1"/>
  <c r="M23" i="35"/>
  <c r="P46" i="36"/>
  <c r="Y36" i="56"/>
  <c r="AB36" s="1"/>
  <c r="AD36" s="1"/>
  <c r="Y26" i="49"/>
  <c r="AB26" s="1"/>
  <c r="AD26" s="1"/>
  <c r="Y9"/>
  <c r="AB9" s="1"/>
  <c r="X11" i="55"/>
  <c r="AD30" i="49"/>
  <c r="Y39" i="51"/>
  <c r="Y10" i="55"/>
  <c r="AB10" s="1"/>
  <c r="AD10" s="1"/>
  <c r="X23" i="36"/>
  <c r="Y8"/>
  <c r="AB8" s="1"/>
  <c r="X11" i="34"/>
  <c r="Y44"/>
  <c r="AB44" s="1"/>
  <c r="AD44" s="1"/>
  <c r="M32" i="35"/>
  <c r="Y39" i="36"/>
  <c r="V46" i="56"/>
  <c r="X45" i="55"/>
  <c r="Y29" i="51"/>
  <c r="AB29" s="1"/>
  <c r="AD29" s="1"/>
  <c r="AD27" i="55"/>
  <c r="Y35" i="53"/>
  <c r="AB35" s="1"/>
  <c r="AD35" s="1"/>
  <c r="X45" i="51"/>
  <c r="X32" i="48"/>
  <c r="S46" i="50"/>
  <c r="Y22" i="48"/>
  <c r="AB22" s="1"/>
  <c r="AD22" s="1"/>
  <c r="M45" i="34"/>
  <c r="AA46"/>
  <c r="AA46" i="53"/>
  <c r="Y10" i="56"/>
  <c r="AB10" s="1"/>
  <c r="Y22" i="50"/>
  <c r="AB22" s="1"/>
  <c r="AD22" s="1"/>
  <c r="Y9" i="53"/>
  <c r="AB9" s="1"/>
  <c r="AD9" s="1"/>
  <c r="L46" i="48"/>
  <c r="U46"/>
  <c r="AA46"/>
  <c r="Y19" i="49"/>
  <c r="AB19" s="1"/>
  <c r="AD19" s="1"/>
  <c r="X32"/>
  <c r="R46" i="34"/>
  <c r="S46" i="53"/>
  <c r="Q46" i="49"/>
  <c r="U46" i="45"/>
  <c r="P46" i="53"/>
  <c r="Z46" i="34"/>
  <c r="Y29" i="55"/>
  <c r="AB29" s="1"/>
  <c r="AD29" s="1"/>
  <c r="V46" i="48"/>
  <c r="W46" i="34"/>
  <c r="L46" i="46"/>
  <c r="Y13" i="34"/>
  <c r="AB13" s="1"/>
  <c r="T46" i="46"/>
  <c r="X11" i="48"/>
  <c r="X38" i="50"/>
  <c r="O46" i="53"/>
  <c r="AD7" i="36"/>
  <c r="AD30" i="34"/>
  <c r="Y31" i="35"/>
  <c r="AB31" s="1"/>
  <c r="X17"/>
  <c r="Y39" i="56"/>
  <c r="Y45" s="1"/>
  <c r="P46"/>
  <c r="AD16" i="50"/>
  <c r="V46"/>
  <c r="Y35"/>
  <c r="AB35" s="1"/>
  <c r="R46" i="46"/>
  <c r="P46"/>
  <c r="AD8" i="56"/>
  <c r="AD31" i="55"/>
  <c r="AD37" i="56"/>
  <c r="AD43" i="51"/>
  <c r="AD14" i="49"/>
  <c r="AD19" i="51"/>
  <c r="AD7" i="49"/>
  <c r="AD13" i="50"/>
  <c r="AD13" i="34"/>
  <c r="X45" i="50"/>
  <c r="AD37" i="34"/>
  <c r="N18" i="35"/>
  <c r="S46" i="56"/>
  <c r="L46"/>
  <c r="V46" i="51"/>
  <c r="Y7" i="56"/>
  <c r="AB7" s="1"/>
  <c r="AD7" s="1"/>
  <c r="W46" i="50"/>
  <c r="Z46"/>
  <c r="T46"/>
  <c r="Y41" i="46"/>
  <c r="AB41" s="1"/>
  <c r="P46" i="50"/>
  <c r="U46" i="46"/>
  <c r="Y10" i="50"/>
  <c r="AB10" s="1"/>
  <c r="AD10" s="1"/>
  <c r="Y18" i="35"/>
  <c r="X32" i="55"/>
  <c r="Z46"/>
  <c r="L46"/>
  <c r="U46"/>
  <c r="Y14" i="36"/>
  <c r="AB14" s="1"/>
  <c r="AD14" s="1"/>
  <c r="X23" i="35"/>
  <c r="Y28" i="55"/>
  <c r="AB28" s="1"/>
  <c r="AD28" s="1"/>
  <c r="W46"/>
  <c r="AD22"/>
  <c r="Y8" i="50"/>
  <c r="AB8" s="1"/>
  <c r="AD8" s="1"/>
  <c r="X38" i="53"/>
  <c r="X46" s="1"/>
  <c r="AD27" i="35"/>
  <c r="AD42"/>
  <c r="T46" i="51"/>
  <c r="R46" i="49"/>
  <c r="Y10" i="51"/>
  <c r="AB10" s="1"/>
  <c r="AD10" s="1"/>
  <c r="U46" i="49"/>
  <c r="T46"/>
  <c r="Y21" i="51"/>
  <c r="AB21" s="1"/>
  <c r="AD21" s="1"/>
  <c r="V46" i="49"/>
  <c r="AD15" i="56"/>
  <c r="Y21"/>
  <c r="AB21" s="1"/>
  <c r="AD21" s="1"/>
  <c r="AD22" i="34"/>
  <c r="X45" i="36"/>
  <c r="AD42" i="49"/>
  <c r="R46" i="36"/>
  <c r="Y34" i="49"/>
  <c r="AB34" s="1"/>
  <c r="AD34" s="1"/>
  <c r="AD9"/>
  <c r="S46" i="36"/>
  <c r="M45"/>
  <c r="Y15" i="46"/>
  <c r="AB15" s="1"/>
  <c r="Y9" i="50"/>
  <c r="AB9" s="1"/>
  <c r="AD9" s="1"/>
  <c r="Y39" i="55"/>
  <c r="Y45" s="1"/>
  <c r="Y9" i="34"/>
  <c r="AB9" s="1"/>
  <c r="AD9" s="1"/>
  <c r="X32" i="53"/>
  <c r="Y43" i="48"/>
  <c r="AB43" s="1"/>
  <c r="AD43" s="1"/>
  <c r="S46"/>
  <c r="W46" i="36"/>
  <c r="W46" i="48"/>
  <c r="R46"/>
  <c r="AD25" i="35"/>
  <c r="R46" i="50"/>
  <c r="L46"/>
  <c r="U46"/>
  <c r="AD25"/>
  <c r="S46" i="46"/>
  <c r="AD35" i="50"/>
  <c r="W46" i="46"/>
  <c r="Z46" i="56"/>
  <c r="Z46" i="46"/>
  <c r="X38" i="51"/>
  <c r="Y42" i="34"/>
  <c r="AB42" s="1"/>
  <c r="AD42" s="1"/>
  <c r="Y19"/>
  <c r="AB19" s="1"/>
  <c r="AA46" i="55"/>
  <c r="Y21"/>
  <c r="AB21" s="1"/>
  <c r="AD21" s="1"/>
  <c r="T46" i="53"/>
  <c r="T46" i="55"/>
  <c r="P46"/>
  <c r="S46" i="45"/>
  <c r="V46"/>
  <c r="J46" i="55"/>
  <c r="W46" i="45"/>
  <c r="AD36" i="49"/>
  <c r="Y35" i="55"/>
  <c r="AB35" s="1"/>
  <c r="AD35" s="1"/>
  <c r="Y30"/>
  <c r="AB30" s="1"/>
  <c r="AD30" s="1"/>
  <c r="AD13" i="36"/>
  <c r="N42" i="34"/>
  <c r="Y28" i="49"/>
  <c r="AB28" s="1"/>
  <c r="AD28" s="1"/>
  <c r="Y37" i="55"/>
  <c r="AB37" s="1"/>
  <c r="AD37" s="1"/>
  <c r="Y42"/>
  <c r="AB42" s="1"/>
  <c r="AD42" s="1"/>
  <c r="X23" i="50"/>
  <c r="Y21"/>
  <c r="AB21" s="1"/>
  <c r="AD21" s="1"/>
  <c r="X23" i="53"/>
  <c r="Y10" i="35"/>
  <c r="AB10" s="1"/>
  <c r="AD10" s="1"/>
  <c r="Y25" i="34"/>
  <c r="AB25" s="1"/>
  <c r="AD25" s="1"/>
  <c r="R46" i="35"/>
  <c r="P46" i="51"/>
  <c r="J46"/>
  <c r="U46"/>
  <c r="Y21" i="49"/>
  <c r="AB21" s="1"/>
  <c r="AD21" s="1"/>
  <c r="AA46"/>
  <c r="W46"/>
  <c r="W46" i="35"/>
  <c r="Y19" i="36"/>
  <c r="AB19" s="1"/>
  <c r="Y30"/>
  <c r="AB30" s="1"/>
  <c r="X45" i="56"/>
  <c r="W46"/>
  <c r="X23"/>
  <c r="Y14"/>
  <c r="AB14" s="1"/>
  <c r="AD14" s="1"/>
  <c r="AD41"/>
  <c r="AD40"/>
  <c r="X11"/>
  <c r="AD13" i="55"/>
  <c r="Y41"/>
  <c r="AB41" s="1"/>
  <c r="AD41" s="1"/>
  <c r="Y8"/>
  <c r="AB8" s="1"/>
  <c r="AD8" s="1"/>
  <c r="X38"/>
  <c r="Y20"/>
  <c r="AB20" s="1"/>
  <c r="AD20" s="1"/>
  <c r="Y36"/>
  <c r="AB36" s="1"/>
  <c r="AD36" s="1"/>
  <c r="X23"/>
  <c r="AD13" i="56"/>
  <c r="AD10"/>
  <c r="AD28" i="51"/>
  <c r="Y20"/>
  <c r="AB20" s="1"/>
  <c r="AD20" s="1"/>
  <c r="Q46"/>
  <c r="X32"/>
  <c r="Y15"/>
  <c r="AB15" s="1"/>
  <c r="AD15" s="1"/>
  <c r="AD8"/>
  <c r="Y14" i="50"/>
  <c r="AB14" s="1"/>
  <c r="AD14" s="1"/>
  <c r="Q46"/>
  <c r="AD44"/>
  <c r="AD7"/>
  <c r="X17"/>
  <c r="X46" s="1"/>
  <c r="AD37"/>
  <c r="AD20"/>
  <c r="M45"/>
  <c r="Y42"/>
  <c r="AB42" s="1"/>
  <c r="AD42" s="1"/>
  <c r="X32"/>
  <c r="X23" i="49"/>
  <c r="N26"/>
  <c r="N21"/>
  <c r="Y15"/>
  <c r="AB15" s="1"/>
  <c r="AD15" s="1"/>
  <c r="M23"/>
  <c r="K46"/>
  <c r="AD40"/>
  <c r="AD16"/>
  <c r="X45"/>
  <c r="Y35"/>
  <c r="AB35" s="1"/>
  <c r="AD35" s="1"/>
  <c r="Y31"/>
  <c r="AB31" s="1"/>
  <c r="AD31" s="1"/>
  <c r="X38"/>
  <c r="N20"/>
  <c r="Y25"/>
  <c r="AB25" s="1"/>
  <c r="AD25" s="1"/>
  <c r="O46"/>
  <c r="X45" i="48"/>
  <c r="Y29"/>
  <c r="AB29" s="1"/>
  <c r="AD29" s="1"/>
  <c r="AD22" i="49"/>
  <c r="AD25" i="51"/>
  <c r="X38" i="48"/>
  <c r="AD31" i="51"/>
  <c r="AD14"/>
  <c r="M45" i="48"/>
  <c r="Y14"/>
  <c r="AB14" s="1"/>
  <c r="AD14" s="1"/>
  <c r="AD41" i="49"/>
  <c r="AD40" i="51"/>
  <c r="AD30"/>
  <c r="N43" i="48"/>
  <c r="AD36" i="50"/>
  <c r="AD26"/>
  <c r="AD9" i="51"/>
  <c r="O46" i="48"/>
  <c r="X17"/>
  <c r="AD44" i="51"/>
  <c r="Y37" i="46"/>
  <c r="AB37" s="1"/>
  <c r="X17"/>
  <c r="M45"/>
  <c r="X11"/>
  <c r="Y36" i="35"/>
  <c r="AB36" s="1"/>
  <c r="AD36" s="1"/>
  <c r="AD44"/>
  <c r="K46"/>
  <c r="P46"/>
  <c r="L46"/>
  <c r="X38" i="36"/>
  <c r="Y42"/>
  <c r="AB42" s="1"/>
  <c r="AD42" s="1"/>
  <c r="Y15"/>
  <c r="AB15" s="1"/>
  <c r="AD15" s="1"/>
  <c r="N19"/>
  <c r="Y25"/>
  <c r="AB25" s="1"/>
  <c r="AD25" s="1"/>
  <c r="N42"/>
  <c r="N45" s="1"/>
  <c r="Y31"/>
  <c r="AB31" s="1"/>
  <c r="AD31" s="1"/>
  <c r="T46"/>
  <c r="Y16"/>
  <c r="AB16" s="1"/>
  <c r="AD16" s="1"/>
  <c r="J46"/>
  <c r="Y22"/>
  <c r="AB22" s="1"/>
  <c r="AD22" s="1"/>
  <c r="AD8"/>
  <c r="V46"/>
  <c r="AD35"/>
  <c r="AD26"/>
  <c r="AC38" i="35"/>
  <c r="AC38" i="36"/>
  <c r="AD31" i="34"/>
  <c r="AD43" i="36"/>
  <c r="AD28" i="34"/>
  <c r="AD19"/>
  <c r="AD16"/>
  <c r="AD7"/>
  <c r="AD14" i="35"/>
  <c r="AD29"/>
  <c r="AD15" i="34"/>
  <c r="AD43"/>
  <c r="AD31" i="35"/>
  <c r="X45"/>
  <c r="N14" i="49"/>
  <c r="N10" i="35"/>
  <c r="Y19"/>
  <c r="AB19" s="1"/>
  <c r="AD19" s="1"/>
  <c r="X32" i="34"/>
  <c r="X46" s="1"/>
  <c r="V46" i="35"/>
  <c r="M17" i="49"/>
  <c r="AA46" i="36"/>
  <c r="Y39" i="48"/>
  <c r="Y45" s="1"/>
  <c r="AD40" i="35"/>
  <c r="AD13"/>
  <c r="AC11" i="56"/>
  <c r="Y44" i="49"/>
  <c r="AB44" s="1"/>
  <c r="AD44" s="1"/>
  <c r="AD35" i="34"/>
  <c r="AC11" i="54"/>
  <c r="O46" i="36"/>
  <c r="AD21"/>
  <c r="N36"/>
  <c r="M11" i="35"/>
  <c r="AD28"/>
  <c r="X11" i="51"/>
  <c r="K46" i="36"/>
  <c r="AD40"/>
  <c r="AD28"/>
  <c r="AD19"/>
  <c r="K46" i="34"/>
  <c r="AD40"/>
  <c r="AD26"/>
  <c r="AD10"/>
  <c r="AD29"/>
  <c r="AD26" i="35"/>
  <c r="AD20"/>
  <c r="Y35"/>
  <c r="AB35" s="1"/>
  <c r="AD35" s="1"/>
  <c r="AA46"/>
  <c r="U46"/>
  <c r="Q46"/>
  <c r="AD22"/>
  <c r="Y8"/>
  <c r="AB8" s="1"/>
  <c r="AD8" s="1"/>
  <c r="AD36" i="36"/>
  <c r="AA46" i="56"/>
  <c r="X32" i="36"/>
  <c r="X46" s="1"/>
  <c r="S46" i="49"/>
  <c r="M38" i="35"/>
  <c r="T46"/>
  <c r="Y9"/>
  <c r="AB9" s="1"/>
  <c r="AD9" s="1"/>
  <c r="Z46"/>
  <c r="R46" i="56"/>
  <c r="Y29"/>
  <c r="AB29" s="1"/>
  <c r="AD29" s="1"/>
  <c r="Y19"/>
  <c r="AB19" s="1"/>
  <c r="AD19" s="1"/>
  <c r="R46" i="45"/>
  <c r="N45" i="48"/>
  <c r="N45" i="35"/>
  <c r="O46" i="46"/>
  <c r="X23" i="48"/>
  <c r="AD37" i="36"/>
  <c r="AD27"/>
  <c r="AD20" i="34"/>
  <c r="M17" i="35"/>
  <c r="AD30"/>
  <c r="AD37"/>
  <c r="AC32" i="36"/>
  <c r="AC32" i="35"/>
  <c r="AC32" i="34"/>
  <c r="AC23" i="54"/>
  <c r="AC23" i="56"/>
  <c r="AC23" i="55"/>
  <c r="AC11" i="49"/>
  <c r="AC11" i="50"/>
  <c r="AC11" i="51"/>
  <c r="X17"/>
  <c r="Q46" i="56"/>
  <c r="AD34" i="35"/>
  <c r="Y15"/>
  <c r="AB15" s="1"/>
  <c r="AD15" s="1"/>
  <c r="AC32" i="49"/>
  <c r="AC32" i="50"/>
  <c r="AC32" i="51"/>
  <c r="AC23" i="49"/>
  <c r="AC23" i="51"/>
  <c r="AC23" i="50"/>
  <c r="AC38" i="49"/>
  <c r="AC38" i="51"/>
  <c r="AC38" i="50"/>
  <c r="AA46"/>
  <c r="AC46" i="55"/>
  <c r="AC46" i="54"/>
  <c r="AC46" i="56"/>
  <c r="AD41" i="36"/>
  <c r="AD41" i="34"/>
  <c r="X11" i="35"/>
  <c r="N33"/>
  <c r="N38" s="1"/>
  <c r="AC17" i="36"/>
  <c r="AC17" i="34"/>
  <c r="AC17" i="35"/>
  <c r="AC32" i="55"/>
  <c r="AC32" i="56"/>
  <c r="AC32" i="54"/>
  <c r="AC45" i="51"/>
  <c r="AC45" i="50"/>
  <c r="AC45" i="49"/>
  <c r="AC46" i="51"/>
  <c r="AC46" i="50"/>
  <c r="AC46" i="49"/>
  <c r="K46" i="46"/>
  <c r="J46" i="49"/>
  <c r="AC46" i="34"/>
  <c r="AC46" i="35"/>
  <c r="AD30" i="36"/>
  <c r="AD21" i="34"/>
  <c r="Y7" i="35"/>
  <c r="AB7" s="1"/>
  <c r="Y21"/>
  <c r="AB21" s="1"/>
  <c r="AD21" s="1"/>
  <c r="AC17" i="54"/>
  <c r="AC17" i="56"/>
  <c r="AC17" i="55"/>
  <c r="AC11" i="34"/>
  <c r="AC11" i="35"/>
  <c r="AC11" i="36"/>
  <c r="N23" i="35"/>
  <c r="J46"/>
  <c r="O46"/>
  <c r="N17"/>
  <c r="Y32"/>
  <c r="AB24"/>
  <c r="Y33"/>
  <c r="X38"/>
  <c r="AB12"/>
  <c r="AB18"/>
  <c r="AB39"/>
  <c r="Y45"/>
  <c r="N32"/>
  <c r="X32"/>
  <c r="N6"/>
  <c r="Y6"/>
  <c r="O46" i="34"/>
  <c r="N33"/>
  <c r="Y33"/>
  <c r="M38"/>
  <c r="N34"/>
  <c r="Y34"/>
  <c r="AB34" s="1"/>
  <c r="AD34" s="1"/>
  <c r="N45"/>
  <c r="N24"/>
  <c r="N32" s="1"/>
  <c r="M32"/>
  <c r="Y24"/>
  <c r="M23"/>
  <c r="N18"/>
  <c r="N23" s="1"/>
  <c r="Y18"/>
  <c r="M17"/>
  <c r="N12"/>
  <c r="N17" s="1"/>
  <c r="Y12"/>
  <c r="Q46"/>
  <c r="M11"/>
  <c r="N6"/>
  <c r="N11" s="1"/>
  <c r="Y6"/>
  <c r="Y45"/>
  <c r="AB39"/>
  <c r="AC46" i="36"/>
  <c r="X17"/>
  <c r="Q46"/>
  <c r="M11"/>
  <c r="N6"/>
  <c r="N11" s="1"/>
  <c r="Y6"/>
  <c r="N33"/>
  <c r="Y33"/>
  <c r="M38"/>
  <c r="N34"/>
  <c r="Y34"/>
  <c r="AB34" s="1"/>
  <c r="AD34" s="1"/>
  <c r="AB39"/>
  <c r="N24"/>
  <c r="N32" s="1"/>
  <c r="M32"/>
  <c r="Y24"/>
  <c r="M23"/>
  <c r="N18"/>
  <c r="N23" s="1"/>
  <c r="Y18"/>
  <c r="M17"/>
  <c r="N12"/>
  <c r="N17" s="1"/>
  <c r="Y12"/>
  <c r="K46" i="56"/>
  <c r="O46"/>
  <c r="M17"/>
  <c r="N12"/>
  <c r="N17" s="1"/>
  <c r="Y12"/>
  <c r="M11"/>
  <c r="N6"/>
  <c r="N11" s="1"/>
  <c r="Y6"/>
  <c r="N33"/>
  <c r="Y33"/>
  <c r="M38"/>
  <c r="N34"/>
  <c r="Y34"/>
  <c r="AB34" s="1"/>
  <c r="AD34" s="1"/>
  <c r="N45"/>
  <c r="N24"/>
  <c r="N32" s="1"/>
  <c r="M32"/>
  <c r="Y24"/>
  <c r="M23"/>
  <c r="N18"/>
  <c r="N23" s="1"/>
  <c r="Y18"/>
  <c r="O46" i="55"/>
  <c r="K46"/>
  <c r="M11"/>
  <c r="N6"/>
  <c r="N11" s="1"/>
  <c r="Y6"/>
  <c r="Q46"/>
  <c r="N33"/>
  <c r="N38" s="1"/>
  <c r="Y33"/>
  <c r="M38"/>
  <c r="N24"/>
  <c r="N32" s="1"/>
  <c r="M32"/>
  <c r="Y24"/>
  <c r="AB39"/>
  <c r="X46"/>
  <c r="M23"/>
  <c r="N18"/>
  <c r="N23" s="1"/>
  <c r="Y18"/>
  <c r="M17"/>
  <c r="N12"/>
  <c r="N17" s="1"/>
  <c r="Y12"/>
  <c r="N45"/>
  <c r="Y39" i="53"/>
  <c r="AB39" s="1"/>
  <c r="N45"/>
  <c r="N24"/>
  <c r="N32" s="1"/>
  <c r="M32"/>
  <c r="Y24"/>
  <c r="N33"/>
  <c r="N38" s="1"/>
  <c r="Y33"/>
  <c r="M38"/>
  <c r="M23"/>
  <c r="N18"/>
  <c r="N23" s="1"/>
  <c r="Y18"/>
  <c r="M17"/>
  <c r="N12"/>
  <c r="N17" s="1"/>
  <c r="Y12"/>
  <c r="M11"/>
  <c r="N6"/>
  <c r="N11" s="1"/>
  <c r="Y6"/>
  <c r="X23" i="51"/>
  <c r="O46"/>
  <c r="K46"/>
  <c r="M23"/>
  <c r="N18"/>
  <c r="N23" s="1"/>
  <c r="Y18"/>
  <c r="M17"/>
  <c r="N12"/>
  <c r="N17" s="1"/>
  <c r="Y12"/>
  <c r="M11"/>
  <c r="N6"/>
  <c r="N11" s="1"/>
  <c r="Y6"/>
  <c r="N33"/>
  <c r="Y33"/>
  <c r="M38"/>
  <c r="N34"/>
  <c r="Y34"/>
  <c r="AB34" s="1"/>
  <c r="AD34" s="1"/>
  <c r="N24"/>
  <c r="N32" s="1"/>
  <c r="M32"/>
  <c r="Y24"/>
  <c r="Y45"/>
  <c r="AB39"/>
  <c r="M11" i="50"/>
  <c r="N6"/>
  <c r="N11" s="1"/>
  <c r="Y6"/>
  <c r="AB39"/>
  <c r="M17"/>
  <c r="N12"/>
  <c r="N17" s="1"/>
  <c r="Y12"/>
  <c r="N34"/>
  <c r="Y34"/>
  <c r="AB34" s="1"/>
  <c r="AD34" s="1"/>
  <c r="N33"/>
  <c r="Y33"/>
  <c r="M38"/>
  <c r="N24"/>
  <c r="M32"/>
  <c r="Y24"/>
  <c r="N45"/>
  <c r="M23"/>
  <c r="N18"/>
  <c r="N23" s="1"/>
  <c r="Y18"/>
  <c r="P46" i="49"/>
  <c r="N32"/>
  <c r="N33"/>
  <c r="N38" s="1"/>
  <c r="M38"/>
  <c r="Y33"/>
  <c r="N13"/>
  <c r="Y13"/>
  <c r="AB13" s="1"/>
  <c r="AD13" s="1"/>
  <c r="Y18"/>
  <c r="N11"/>
  <c r="X11"/>
  <c r="Y6"/>
  <c r="AB24"/>
  <c r="N39"/>
  <c r="N45" s="1"/>
  <c r="M45"/>
  <c r="Y39"/>
  <c r="X17"/>
  <c r="Y12"/>
  <c r="Y33" i="48"/>
  <c r="AB33" s="1"/>
  <c r="M17"/>
  <c r="N12"/>
  <c r="N17" s="1"/>
  <c r="Y12"/>
  <c r="M11"/>
  <c r="N6"/>
  <c r="N11" s="1"/>
  <c r="Y6"/>
  <c r="N34"/>
  <c r="Y34"/>
  <c r="AB34" s="1"/>
  <c r="AD34" s="1"/>
  <c r="N24"/>
  <c r="N32" s="1"/>
  <c r="M32"/>
  <c r="Y24"/>
  <c r="X46"/>
  <c r="M23"/>
  <c r="N18"/>
  <c r="N23" s="1"/>
  <c r="Y18"/>
  <c r="X46" i="46"/>
  <c r="Q46"/>
  <c r="Y45"/>
  <c r="AB39"/>
  <c r="N24"/>
  <c r="N32" s="1"/>
  <c r="M32"/>
  <c r="Y24"/>
  <c r="N45"/>
  <c r="M23"/>
  <c r="N18"/>
  <c r="N23" s="1"/>
  <c r="Y18"/>
  <c r="N33"/>
  <c r="N38" s="1"/>
  <c r="Y33"/>
  <c r="M38"/>
  <c r="M17"/>
  <c r="N12"/>
  <c r="N17" s="1"/>
  <c r="Y12"/>
  <c r="M11"/>
  <c r="N6"/>
  <c r="N11" s="1"/>
  <c r="Y6"/>
  <c r="AA40" i="54"/>
  <c r="N32" i="50" l="1"/>
  <c r="Y45" i="36"/>
  <c r="AB39" i="56"/>
  <c r="N38" i="48"/>
  <c r="N46" s="1"/>
  <c r="X46" i="51"/>
  <c r="N23" i="49"/>
  <c r="Y45" i="50"/>
  <c r="X46" i="56"/>
  <c r="Y11" i="35"/>
  <c r="N11"/>
  <c r="N46" s="1"/>
  <c r="Y32" i="49"/>
  <c r="N17"/>
  <c r="N46" s="1"/>
  <c r="M46"/>
  <c r="AB39" i="48"/>
  <c r="AB45" s="1"/>
  <c r="M46" i="35"/>
  <c r="Y45" i="53"/>
  <c r="N38" i="36"/>
  <c r="N46" s="1"/>
  <c r="M46" i="50"/>
  <c r="Y23" i="35"/>
  <c r="Y17"/>
  <c r="M46" i="55"/>
  <c r="M46" i="51"/>
  <c r="X46" i="35"/>
  <c r="AB32"/>
  <c r="AD32" s="1"/>
  <c r="AD24"/>
  <c r="AD7"/>
  <c r="AB17"/>
  <c r="AD17" s="1"/>
  <c r="AD12"/>
  <c r="AB23"/>
  <c r="AD23" s="1"/>
  <c r="AD18"/>
  <c r="AB33"/>
  <c r="Y38"/>
  <c r="AB45"/>
  <c r="AD39"/>
  <c r="AB6"/>
  <c r="AB11" s="1"/>
  <c r="AD11" s="1"/>
  <c r="M46" i="34"/>
  <c r="Y17"/>
  <c r="AB12"/>
  <c r="AB24"/>
  <c r="Y32"/>
  <c r="AD39"/>
  <c r="AB45"/>
  <c r="Y11"/>
  <c r="AB6"/>
  <c r="Y38"/>
  <c r="AB33"/>
  <c r="Y23"/>
  <c r="AB18"/>
  <c r="N38"/>
  <c r="N46" s="1"/>
  <c r="M46" i="36"/>
  <c r="Y23"/>
  <c r="AB18"/>
  <c r="Y38"/>
  <c r="AB33"/>
  <c r="Y17"/>
  <c r="AB12"/>
  <c r="Y11"/>
  <c r="AB6"/>
  <c r="AD39"/>
  <c r="AB45"/>
  <c r="AB24"/>
  <c r="Y32"/>
  <c r="N38" i="56"/>
  <c r="N46" s="1"/>
  <c r="M46"/>
  <c r="Y38"/>
  <c r="AB33"/>
  <c r="Y23"/>
  <c r="AB18"/>
  <c r="Y17"/>
  <c r="AB12"/>
  <c r="AD39"/>
  <c r="AB45"/>
  <c r="AB24"/>
  <c r="Y32"/>
  <c r="Y11"/>
  <c r="AB6"/>
  <c r="Z10" i="54"/>
  <c r="Z26"/>
  <c r="Y23" i="55"/>
  <c r="AB18"/>
  <c r="AD39"/>
  <c r="AB45"/>
  <c r="Y38"/>
  <c r="AB33"/>
  <c r="N46"/>
  <c r="Y11"/>
  <c r="AB6"/>
  <c r="AB24"/>
  <c r="Y32"/>
  <c r="Y17"/>
  <c r="AB12"/>
  <c r="M46" i="53"/>
  <c r="Y38"/>
  <c r="AB33"/>
  <c r="Y23"/>
  <c r="AB18"/>
  <c r="AB24"/>
  <c r="Y32"/>
  <c r="AD39"/>
  <c r="AB45"/>
  <c r="Y11"/>
  <c r="AB6"/>
  <c r="Y17"/>
  <c r="AB12"/>
  <c r="N46"/>
  <c r="AD39" i="51"/>
  <c r="AB45"/>
  <c r="Y23"/>
  <c r="AB18"/>
  <c r="AB24"/>
  <c r="Y32"/>
  <c r="Y38"/>
  <c r="AB33"/>
  <c r="Y17"/>
  <c r="AB12"/>
  <c r="N38"/>
  <c r="N46" s="1"/>
  <c r="Y11"/>
  <c r="AB6"/>
  <c r="N38" i="50"/>
  <c r="N46" s="1"/>
  <c r="Y11"/>
  <c r="AB6"/>
  <c r="AD39"/>
  <c r="AB45"/>
  <c r="Y17"/>
  <c r="AB12"/>
  <c r="AB24"/>
  <c r="Y32"/>
  <c r="Y23"/>
  <c r="AB18"/>
  <c r="Y38"/>
  <c r="AB33"/>
  <c r="X46" i="49"/>
  <c r="AD24"/>
  <c r="AB32"/>
  <c r="AD32" s="1"/>
  <c r="Y11"/>
  <c r="AB6"/>
  <c r="Y45"/>
  <c r="AB39"/>
  <c r="AB33"/>
  <c r="Y38"/>
  <c r="Y23"/>
  <c r="AB18"/>
  <c r="Y17"/>
  <c r="AB12"/>
  <c r="M46" i="48"/>
  <c r="AB38"/>
  <c r="AD38" s="1"/>
  <c r="AD33"/>
  <c r="Y17"/>
  <c r="AB12"/>
  <c r="Y38"/>
  <c r="AB24"/>
  <c r="Y32"/>
  <c r="Y23"/>
  <c r="AB18"/>
  <c r="Y11"/>
  <c r="AB6"/>
  <c r="AD39"/>
  <c r="N46" i="46"/>
  <c r="M46"/>
  <c r="AB45"/>
  <c r="Y11"/>
  <c r="AB6"/>
  <c r="Y38"/>
  <c r="AB33"/>
  <c r="AB24"/>
  <c r="Y32"/>
  <c r="Y17"/>
  <c r="AB12"/>
  <c r="Y23"/>
  <c r="AB18"/>
  <c r="AA42" i="54"/>
  <c r="Z35"/>
  <c r="AA43"/>
  <c r="AA37"/>
  <c r="Z12"/>
  <c r="AA19"/>
  <c r="AA28"/>
  <c r="Z44"/>
  <c r="Z30"/>
  <c r="Z37"/>
  <c r="Z16"/>
  <c r="AA44"/>
  <c r="AA24"/>
  <c r="AA16"/>
  <c r="Z21"/>
  <c r="Z43"/>
  <c r="AA41"/>
  <c r="AA39"/>
  <c r="AA36"/>
  <c r="AA34"/>
  <c r="AA31"/>
  <c r="AA29"/>
  <c r="AA27"/>
  <c r="AA25"/>
  <c r="Z41"/>
  <c r="Z39"/>
  <c r="Z36"/>
  <c r="Z34"/>
  <c r="Z31"/>
  <c r="Z29"/>
  <c r="Z27"/>
  <c r="Z25"/>
  <c r="Z22"/>
  <c r="Z20"/>
  <c r="Z18"/>
  <c r="Z15"/>
  <c r="Z13"/>
  <c r="Z9"/>
  <c r="AA22"/>
  <c r="AA20"/>
  <c r="AA15"/>
  <c r="Z6"/>
  <c r="AA7"/>
  <c r="AA18"/>
  <c r="AA9"/>
  <c r="Z8"/>
  <c r="AA12"/>
  <c r="AA13"/>
  <c r="AA6"/>
  <c r="AA8"/>
  <c r="R24"/>
  <c r="Z19"/>
  <c r="AA30"/>
  <c r="Z33"/>
  <c r="Z24"/>
  <c r="AA21"/>
  <c r="AA14"/>
  <c r="Z7"/>
  <c r="AA33"/>
  <c r="Y46" i="35" l="1"/>
  <c r="Y46" i="46"/>
  <c r="Y46" i="56"/>
  <c r="Y46" i="48"/>
  <c r="Y46" i="36"/>
  <c r="AD33" i="35"/>
  <c r="AB38"/>
  <c r="AD38" s="1"/>
  <c r="AD45"/>
  <c r="AD6"/>
  <c r="Y46" i="34"/>
  <c r="AB38"/>
  <c r="AD38" s="1"/>
  <c r="AD33"/>
  <c r="AD6"/>
  <c r="AB11"/>
  <c r="AD11" s="1"/>
  <c r="AD24"/>
  <c r="AB32"/>
  <c r="AD32" s="1"/>
  <c r="AD18"/>
  <c r="AB23"/>
  <c r="AD23" s="1"/>
  <c r="AD45"/>
  <c r="AD12"/>
  <c r="AB17"/>
  <c r="AD17" s="1"/>
  <c r="AB38" i="36"/>
  <c r="AD38" s="1"/>
  <c r="AD33"/>
  <c r="AD6"/>
  <c r="AB11"/>
  <c r="AD11" s="1"/>
  <c r="AD18"/>
  <c r="AB23"/>
  <c r="AD23" s="1"/>
  <c r="AD24"/>
  <c r="AB32"/>
  <c r="AD32" s="1"/>
  <c r="AD12"/>
  <c r="AB17"/>
  <c r="AD17" s="1"/>
  <c r="AD45"/>
  <c r="AD24" i="56"/>
  <c r="AB32"/>
  <c r="AD32" s="1"/>
  <c r="AD18"/>
  <c r="AB23"/>
  <c r="AD23" s="1"/>
  <c r="AD45"/>
  <c r="AD6"/>
  <c r="AB11"/>
  <c r="AD11" s="1"/>
  <c r="AB38"/>
  <c r="AD38" s="1"/>
  <c r="AD33"/>
  <c r="AD12"/>
  <c r="AB17"/>
  <c r="AD17" s="1"/>
  <c r="Z28" i="54"/>
  <c r="Z32" s="1"/>
  <c r="Z42"/>
  <c r="AA35"/>
  <c r="AA38" s="1"/>
  <c r="AA26"/>
  <c r="AA32" s="1"/>
  <c r="AA10"/>
  <c r="AA11" s="1"/>
  <c r="Z14"/>
  <c r="Z17" s="1"/>
  <c r="AA23"/>
  <c r="Z11"/>
  <c r="AA45"/>
  <c r="Z40"/>
  <c r="Z38"/>
  <c r="AA17"/>
  <c r="Z23"/>
  <c r="Y46" i="55"/>
  <c r="AD24"/>
  <c r="AB32"/>
  <c r="AD32" s="1"/>
  <c r="AD6"/>
  <c r="AB11"/>
  <c r="AD11" s="1"/>
  <c r="AD45"/>
  <c r="AD12"/>
  <c r="AB17"/>
  <c r="AD17" s="1"/>
  <c r="AD18"/>
  <c r="AB23"/>
  <c r="AD23" s="1"/>
  <c r="AB38"/>
  <c r="AD38" s="1"/>
  <c r="AD33"/>
  <c r="Y46" i="53"/>
  <c r="AD6"/>
  <c r="AB11"/>
  <c r="AD11" s="1"/>
  <c r="AD24"/>
  <c r="AB32"/>
  <c r="AD32" s="1"/>
  <c r="AD18"/>
  <c r="AB23"/>
  <c r="AD23" s="1"/>
  <c r="AD45"/>
  <c r="AB38"/>
  <c r="AD38" s="1"/>
  <c r="AD33"/>
  <c r="AD12"/>
  <c r="AB17"/>
  <c r="AD17" s="1"/>
  <c r="Y46" i="51"/>
  <c r="AB38"/>
  <c r="AD38" s="1"/>
  <c r="AD33"/>
  <c r="AD18"/>
  <c r="AB23"/>
  <c r="AD23" s="1"/>
  <c r="AD6"/>
  <c r="AB11"/>
  <c r="AD11" s="1"/>
  <c r="AD45"/>
  <c r="AD24"/>
  <c r="AB32"/>
  <c r="AD32" s="1"/>
  <c r="AD12"/>
  <c r="AB17"/>
  <c r="AD17" s="1"/>
  <c r="Y46" i="50"/>
  <c r="AD6"/>
  <c r="AB11"/>
  <c r="AD11" s="1"/>
  <c r="AD24"/>
  <c r="AB32"/>
  <c r="AD32" s="1"/>
  <c r="AB38"/>
  <c r="AD38" s="1"/>
  <c r="AD33"/>
  <c r="AD12"/>
  <c r="AB17"/>
  <c r="AD17" s="1"/>
  <c r="AD18"/>
  <c r="AB23"/>
  <c r="AD23" s="1"/>
  <c r="AD45"/>
  <c r="Y46" i="49"/>
  <c r="AD18"/>
  <c r="AB23"/>
  <c r="AD23" s="1"/>
  <c r="AD6"/>
  <c r="AB11"/>
  <c r="AD11" s="1"/>
  <c r="AD12"/>
  <c r="AB17"/>
  <c r="AD17" s="1"/>
  <c r="AB38"/>
  <c r="AD38" s="1"/>
  <c r="AD33"/>
  <c r="AD39"/>
  <c r="AB45"/>
  <c r="AD18" i="48"/>
  <c r="AB23"/>
  <c r="AD23" s="1"/>
  <c r="AD45"/>
  <c r="AD24"/>
  <c r="AB32"/>
  <c r="AD32" s="1"/>
  <c r="AD6"/>
  <c r="AB11"/>
  <c r="AD11" s="1"/>
  <c r="AD12"/>
  <c r="AB17"/>
  <c r="AD17" s="1"/>
  <c r="AB38" i="46"/>
  <c r="AB23"/>
  <c r="AB17"/>
  <c r="AB11"/>
  <c r="AB32"/>
  <c r="S26" i="54"/>
  <c r="J26"/>
  <c r="P44"/>
  <c r="P30"/>
  <c r="P37"/>
  <c r="Q14"/>
  <c r="J12"/>
  <c r="T10"/>
  <c r="O19"/>
  <c r="U35"/>
  <c r="W33"/>
  <c r="P10"/>
  <c r="L10"/>
  <c r="T24"/>
  <c r="W40"/>
  <c r="Q7"/>
  <c r="J37"/>
  <c r="V43"/>
  <c r="V44"/>
  <c r="U12"/>
  <c r="L19"/>
  <c r="Q19"/>
  <c r="W42"/>
  <c r="S30"/>
  <c r="Q30"/>
  <c r="U30"/>
  <c r="L9"/>
  <c r="U9"/>
  <c r="L35"/>
  <c r="T35"/>
  <c r="J14"/>
  <c r="T14"/>
  <c r="R7"/>
  <c r="L42"/>
  <c r="R30"/>
  <c r="W21"/>
  <c r="V33"/>
  <c r="K10"/>
  <c r="Q10"/>
  <c r="P24"/>
  <c r="W16"/>
  <c r="V40"/>
  <c r="J7"/>
  <c r="K7"/>
  <c r="T37"/>
  <c r="P43"/>
  <c r="J44"/>
  <c r="Q12"/>
  <c r="P19"/>
  <c r="T42"/>
  <c r="L30"/>
  <c r="Q9"/>
  <c r="W35"/>
  <c r="P14"/>
  <c r="V26"/>
  <c r="S21"/>
  <c r="U10"/>
  <c r="Q40"/>
  <c r="U7"/>
  <c r="J43"/>
  <c r="Q44"/>
  <c r="V12"/>
  <c r="J19"/>
  <c r="V42"/>
  <c r="W30"/>
  <c r="Q21"/>
  <c r="P33"/>
  <c r="S10"/>
  <c r="Q24"/>
  <c r="V16"/>
  <c r="S40"/>
  <c r="P40"/>
  <c r="P7"/>
  <c r="W37"/>
  <c r="S28"/>
  <c r="Q43"/>
  <c r="T44"/>
  <c r="S12"/>
  <c r="W12"/>
  <c r="Q42"/>
  <c r="R40"/>
  <c r="V30"/>
  <c r="R28"/>
  <c r="P9"/>
  <c r="J35"/>
  <c r="L14"/>
  <c r="W14"/>
  <c r="L26"/>
  <c r="T26"/>
  <c r="R10"/>
  <c r="P21"/>
  <c r="L33"/>
  <c r="W24"/>
  <c r="L40"/>
  <c r="L28"/>
  <c r="S43"/>
  <c r="W44"/>
  <c r="L12"/>
  <c r="S19"/>
  <c r="T19"/>
  <c r="P42"/>
  <c r="J30"/>
  <c r="U16"/>
  <c r="S9"/>
  <c r="V9"/>
  <c r="S35"/>
  <c r="Q35"/>
  <c r="V14"/>
  <c r="R16"/>
  <c r="W26"/>
  <c r="P26"/>
  <c r="V28"/>
  <c r="V19"/>
  <c r="U44"/>
  <c r="P35"/>
  <c r="U19"/>
  <c r="R42"/>
  <c r="J33"/>
  <c r="S24"/>
  <c r="J16"/>
  <c r="T7"/>
  <c r="S37"/>
  <c r="Q28"/>
  <c r="T12"/>
  <c r="W19"/>
  <c r="U28"/>
  <c r="T30"/>
  <c r="T33"/>
  <c r="U42"/>
  <c r="J9"/>
  <c r="L16"/>
  <c r="V21"/>
  <c r="Q26"/>
  <c r="V35"/>
  <c r="P28"/>
  <c r="L24"/>
  <c r="L37"/>
  <c r="W7"/>
  <c r="T9"/>
  <c r="P12"/>
  <c r="T40"/>
  <c r="S14"/>
  <c r="W9"/>
  <c r="J42"/>
  <c r="R37"/>
  <c r="Q16"/>
  <c r="U21"/>
  <c r="L43"/>
  <c r="T28"/>
  <c r="W28"/>
  <c r="Q37"/>
  <c r="S7"/>
  <c r="T16"/>
  <c r="S16"/>
  <c r="J24"/>
  <c r="V10"/>
  <c r="T21"/>
  <c r="L21"/>
  <c r="T15"/>
  <c r="U18"/>
  <c r="T18"/>
  <c r="W15"/>
  <c r="O15"/>
  <c r="L15"/>
  <c r="V6"/>
  <c r="V25"/>
  <c r="W25"/>
  <c r="P27"/>
  <c r="T29"/>
  <c r="L29"/>
  <c r="V34"/>
  <c r="W34"/>
  <c r="P36"/>
  <c r="J39"/>
  <c r="Q39"/>
  <c r="T41"/>
  <c r="L41"/>
  <c r="J8"/>
  <c r="T8"/>
  <c r="J13"/>
  <c r="Q13"/>
  <c r="V18"/>
  <c r="U33"/>
  <c r="V15"/>
  <c r="R22"/>
  <c r="S42"/>
  <c r="U22"/>
  <c r="R21"/>
  <c r="P6"/>
  <c r="L6"/>
  <c r="V20"/>
  <c r="L20"/>
  <c r="P25"/>
  <c r="J27"/>
  <c r="Q27"/>
  <c r="U29"/>
  <c r="S31"/>
  <c r="P34"/>
  <c r="J36"/>
  <c r="Q36"/>
  <c r="T39"/>
  <c r="U39"/>
  <c r="L22"/>
  <c r="Q8"/>
  <c r="S8"/>
  <c r="S13"/>
  <c r="W13"/>
  <c r="P18"/>
  <c r="Q18"/>
  <c r="U31"/>
  <c r="P15"/>
  <c r="W18"/>
  <c r="U41"/>
  <c r="R34"/>
  <c r="R20"/>
  <c r="J6"/>
  <c r="S6"/>
  <c r="P20"/>
  <c r="J25"/>
  <c r="U25"/>
  <c r="T27"/>
  <c r="L27"/>
  <c r="S29"/>
  <c r="W31"/>
  <c r="J34"/>
  <c r="U34"/>
  <c r="L36"/>
  <c r="L39"/>
  <c r="L13"/>
  <c r="U20"/>
  <c r="U27"/>
  <c r="R31"/>
  <c r="V31"/>
  <c r="T36"/>
  <c r="S41"/>
  <c r="W8"/>
  <c r="J18"/>
  <c r="U14"/>
  <c r="V22"/>
  <c r="J15"/>
  <c r="R44"/>
  <c r="R18"/>
  <c r="T6"/>
  <c r="J20"/>
  <c r="W20"/>
  <c r="T25"/>
  <c r="Q25"/>
  <c r="V29"/>
  <c r="W29"/>
  <c r="P31"/>
  <c r="T34"/>
  <c r="Q34"/>
  <c r="U36"/>
  <c r="S39"/>
  <c r="V41"/>
  <c r="W41"/>
  <c r="R14"/>
  <c r="O8"/>
  <c r="T13"/>
  <c r="S18"/>
  <c r="U40"/>
  <c r="U26"/>
  <c r="U43"/>
  <c r="P22"/>
  <c r="S15"/>
  <c r="R43"/>
  <c r="R29"/>
  <c r="R15"/>
  <c r="R35"/>
  <c r="W6"/>
  <c r="S20"/>
  <c r="T20"/>
  <c r="K25"/>
  <c r="L25"/>
  <c r="S27"/>
  <c r="P29"/>
  <c r="J31"/>
  <c r="L31"/>
  <c r="L34"/>
  <c r="S36"/>
  <c r="V39"/>
  <c r="W39"/>
  <c r="P41"/>
  <c r="O41"/>
  <c r="V8"/>
  <c r="U8"/>
  <c r="V13"/>
  <c r="Q22"/>
  <c r="K22"/>
  <c r="J22"/>
  <c r="U13"/>
  <c r="R41"/>
  <c r="R27"/>
  <c r="R12"/>
  <c r="R33"/>
  <c r="R19"/>
  <c r="U6"/>
  <c r="Q6"/>
  <c r="Q20"/>
  <c r="S25"/>
  <c r="V27"/>
  <c r="W27"/>
  <c r="J29"/>
  <c r="Q29"/>
  <c r="T31"/>
  <c r="Q31"/>
  <c r="S34"/>
  <c r="V36"/>
  <c r="W36"/>
  <c r="P39"/>
  <c r="J41"/>
  <c r="Q41"/>
  <c r="P8"/>
  <c r="L8"/>
  <c r="P13"/>
  <c r="R13"/>
  <c r="W22"/>
  <c r="R6"/>
  <c r="U15"/>
  <c r="S22"/>
  <c r="T22"/>
  <c r="Q15"/>
  <c r="R39"/>
  <c r="R25"/>
  <c r="L18"/>
  <c r="R36"/>
  <c r="R8"/>
  <c r="T43"/>
  <c r="L44"/>
  <c r="S44"/>
  <c r="W43"/>
  <c r="J28"/>
  <c r="V37"/>
  <c r="V7"/>
  <c r="L7"/>
  <c r="J40"/>
  <c r="U24"/>
  <c r="P16"/>
  <c r="O24"/>
  <c r="V24"/>
  <c r="W10"/>
  <c r="J10"/>
  <c r="Q33"/>
  <c r="S33"/>
  <c r="J21"/>
  <c r="U37"/>
  <c r="R9"/>
  <c r="R26"/>
  <c r="Q11" l="1"/>
  <c r="Z45"/>
  <c r="Z46" s="1"/>
  <c r="AB46" i="35"/>
  <c r="AD46" s="1"/>
  <c r="AB46" i="34"/>
  <c r="AB46" i="36"/>
  <c r="AB46" i="56"/>
  <c r="K43" i="54"/>
  <c r="M43" s="1"/>
  <c r="O39"/>
  <c r="X39" s="1"/>
  <c r="U11"/>
  <c r="K39"/>
  <c r="M39" s="1"/>
  <c r="O30"/>
  <c r="X30" s="1"/>
  <c r="K40"/>
  <c r="M40" s="1"/>
  <c r="R23"/>
  <c r="O44"/>
  <c r="X44" s="1"/>
  <c r="V32"/>
  <c r="R32"/>
  <c r="M22"/>
  <c r="N22" s="1"/>
  <c r="X15"/>
  <c r="K20"/>
  <c r="M20" s="1"/>
  <c r="N20" s="1"/>
  <c r="P23"/>
  <c r="K41"/>
  <c r="M41" s="1"/>
  <c r="O25"/>
  <c r="X25" s="1"/>
  <c r="O20"/>
  <c r="X20" s="1"/>
  <c r="O40"/>
  <c r="X40" s="1"/>
  <c r="O14"/>
  <c r="X14" s="1"/>
  <c r="K21"/>
  <c r="M21" s="1"/>
  <c r="R45"/>
  <c r="W45"/>
  <c r="K36"/>
  <c r="M36" s="1"/>
  <c r="O13"/>
  <c r="X13" s="1"/>
  <c r="T38"/>
  <c r="O42"/>
  <c r="X42" s="1"/>
  <c r="O16"/>
  <c r="X16" s="1"/>
  <c r="V17"/>
  <c r="V45"/>
  <c r="K8"/>
  <c r="M8" s="1"/>
  <c r="N8" s="1"/>
  <c r="O28"/>
  <c r="X28" s="1"/>
  <c r="L23"/>
  <c r="W11"/>
  <c r="S23"/>
  <c r="O31"/>
  <c r="X31" s="1"/>
  <c r="L45"/>
  <c r="S11"/>
  <c r="W23"/>
  <c r="Q23"/>
  <c r="L11"/>
  <c r="V23"/>
  <c r="P17"/>
  <c r="L32"/>
  <c r="O9"/>
  <c r="X9" s="1"/>
  <c r="O7"/>
  <c r="X7" s="1"/>
  <c r="K33"/>
  <c r="M33" s="1"/>
  <c r="O12"/>
  <c r="K28"/>
  <c r="M28" s="1"/>
  <c r="K37"/>
  <c r="M37" s="1"/>
  <c r="M10"/>
  <c r="N10" s="1"/>
  <c r="K26"/>
  <c r="M26" s="1"/>
  <c r="N26" s="1"/>
  <c r="K12"/>
  <c r="M12" s="1"/>
  <c r="O35"/>
  <c r="X35" s="1"/>
  <c r="X41"/>
  <c r="K34"/>
  <c r="M34" s="1"/>
  <c r="S45"/>
  <c r="J11"/>
  <c r="O34"/>
  <c r="X34" s="1"/>
  <c r="P11"/>
  <c r="Q45"/>
  <c r="K31"/>
  <c r="M31" s="1"/>
  <c r="K18"/>
  <c r="M18" s="1"/>
  <c r="S32"/>
  <c r="L38"/>
  <c r="W17"/>
  <c r="Q32"/>
  <c r="M7"/>
  <c r="V38"/>
  <c r="O26"/>
  <c r="X26" s="1"/>
  <c r="K42"/>
  <c r="M42" s="1"/>
  <c r="W38"/>
  <c r="K9"/>
  <c r="M9" s="1"/>
  <c r="X8"/>
  <c r="J23"/>
  <c r="J45"/>
  <c r="O33"/>
  <c r="T17"/>
  <c r="J38"/>
  <c r="K30"/>
  <c r="M30" s="1"/>
  <c r="S17"/>
  <c r="Q17"/>
  <c r="O43"/>
  <c r="X43" s="1"/>
  <c r="X19"/>
  <c r="X24"/>
  <c r="R38"/>
  <c r="K13"/>
  <c r="M13" s="1"/>
  <c r="U45"/>
  <c r="U38"/>
  <c r="O36"/>
  <c r="X36" s="1"/>
  <c r="O6"/>
  <c r="K16"/>
  <c r="M16" s="1"/>
  <c r="P38"/>
  <c r="K24"/>
  <c r="M24" s="1"/>
  <c r="O21"/>
  <c r="X21" s="1"/>
  <c r="AA46"/>
  <c r="S38"/>
  <c r="O22"/>
  <c r="X22" s="1"/>
  <c r="K15"/>
  <c r="M15" s="1"/>
  <c r="R17"/>
  <c r="O29"/>
  <c r="X29" s="1"/>
  <c r="K27"/>
  <c r="M27" s="1"/>
  <c r="T11"/>
  <c r="M25"/>
  <c r="T45"/>
  <c r="O27"/>
  <c r="X27" s="1"/>
  <c r="V11"/>
  <c r="T23"/>
  <c r="W32"/>
  <c r="K44"/>
  <c r="P32"/>
  <c r="T32"/>
  <c r="Q38"/>
  <c r="U32"/>
  <c r="R11"/>
  <c r="P45"/>
  <c r="K6"/>
  <c r="O18"/>
  <c r="K29"/>
  <c r="M29" s="1"/>
  <c r="U23"/>
  <c r="J32"/>
  <c r="K35"/>
  <c r="M35" s="1"/>
  <c r="K14"/>
  <c r="M14" s="1"/>
  <c r="L17"/>
  <c r="O37"/>
  <c r="X37" s="1"/>
  <c r="O10"/>
  <c r="X10" s="1"/>
  <c r="K19"/>
  <c r="M19" s="1"/>
  <c r="U17"/>
  <c r="J17"/>
  <c r="AB46" i="55"/>
  <c r="AB46" i="53"/>
  <c r="AB46" i="51"/>
  <c r="AB46" i="50"/>
  <c r="AD46" s="1"/>
  <c r="AB46" i="49"/>
  <c r="AD45"/>
  <c r="AB46" i="48"/>
  <c r="AB46" i="46"/>
  <c r="Y22" i="54" l="1"/>
  <c r="AB22" s="1"/>
  <c r="AD22" s="1"/>
  <c r="AD46" i="48"/>
  <c r="K11" i="54"/>
  <c r="AD46" i="34"/>
  <c r="AD46" i="36"/>
  <c r="AD46" i="56"/>
  <c r="R46" i="54"/>
  <c r="V46"/>
  <c r="K45"/>
  <c r="Y41"/>
  <c r="AB41" s="1"/>
  <c r="AD41" s="1"/>
  <c r="N41"/>
  <c r="N21"/>
  <c r="Y21"/>
  <c r="AB21" s="1"/>
  <c r="AD21" s="1"/>
  <c r="O45"/>
  <c r="W46"/>
  <c r="P46"/>
  <c r="Y20"/>
  <c r="AB20" s="1"/>
  <c r="AD20" s="1"/>
  <c r="Y8"/>
  <c r="AB8" s="1"/>
  <c r="AD8" s="1"/>
  <c r="N14"/>
  <c r="Y14"/>
  <c r="AB14" s="1"/>
  <c r="AD14" s="1"/>
  <c r="Y35"/>
  <c r="AB35" s="1"/>
  <c r="AD35" s="1"/>
  <c r="N35"/>
  <c r="N13"/>
  <c r="Y13"/>
  <c r="AB13" s="1"/>
  <c r="AD13" s="1"/>
  <c r="N30"/>
  <c r="Y30"/>
  <c r="AB30" s="1"/>
  <c r="AD30" s="1"/>
  <c r="N19"/>
  <c r="Y19"/>
  <c r="AB19" s="1"/>
  <c r="AD19" s="1"/>
  <c r="N15"/>
  <c r="Y15"/>
  <c r="AB15" s="1"/>
  <c r="AD15" s="1"/>
  <c r="N16"/>
  <c r="Y16"/>
  <c r="AB16" s="1"/>
  <c r="AD16" s="1"/>
  <c r="N27"/>
  <c r="Y27"/>
  <c r="AB27" s="1"/>
  <c r="AD27" s="1"/>
  <c r="N31"/>
  <c r="Y31"/>
  <c r="AB31" s="1"/>
  <c r="AD31" s="1"/>
  <c r="Y26"/>
  <c r="AB26" s="1"/>
  <c r="AD26" s="1"/>
  <c r="S46"/>
  <c r="O17"/>
  <c r="X12"/>
  <c r="X17" s="1"/>
  <c r="M17"/>
  <c r="N12"/>
  <c r="Y10"/>
  <c r="AB10" s="1"/>
  <c r="AD10" s="1"/>
  <c r="O11"/>
  <c r="X6"/>
  <c r="X11" s="1"/>
  <c r="X32"/>
  <c r="N33"/>
  <c r="M38"/>
  <c r="O38"/>
  <c r="X33"/>
  <c r="X38" s="1"/>
  <c r="K17"/>
  <c r="K38"/>
  <c r="Y36"/>
  <c r="AB36" s="1"/>
  <c r="AD36" s="1"/>
  <c r="N36"/>
  <c r="Y37"/>
  <c r="AB37" s="1"/>
  <c r="AD37" s="1"/>
  <c r="N37"/>
  <c r="O23"/>
  <c r="X18"/>
  <c r="Y9"/>
  <c r="AB9" s="1"/>
  <c r="AD9" s="1"/>
  <c r="N9"/>
  <c r="T46"/>
  <c r="O32"/>
  <c r="N7"/>
  <c r="Y7"/>
  <c r="AB7" s="1"/>
  <c r="AD7" s="1"/>
  <c r="K23"/>
  <c r="Y25"/>
  <c r="AB25" s="1"/>
  <c r="AD25" s="1"/>
  <c r="N25"/>
  <c r="Y39"/>
  <c r="N39"/>
  <c r="M23"/>
  <c r="N18"/>
  <c r="M6"/>
  <c r="N29"/>
  <c r="Y29"/>
  <c r="AB29" s="1"/>
  <c r="AD29" s="1"/>
  <c r="Y34"/>
  <c r="AB34" s="1"/>
  <c r="AD34" s="1"/>
  <c r="N34"/>
  <c r="M44"/>
  <c r="M45" s="1"/>
  <c r="U46"/>
  <c r="J46"/>
  <c r="Q46"/>
  <c r="N43"/>
  <c r="Y43"/>
  <c r="AB43" s="1"/>
  <c r="AD43" s="1"/>
  <c r="N24"/>
  <c r="M32"/>
  <c r="Y24"/>
  <c r="X45"/>
  <c r="K32"/>
  <c r="Y42"/>
  <c r="AB42" s="1"/>
  <c r="AD42" s="1"/>
  <c r="N42"/>
  <c r="Y28"/>
  <c r="AB28" s="1"/>
  <c r="AD28" s="1"/>
  <c r="N28"/>
  <c r="L46"/>
  <c r="Y40"/>
  <c r="AB40" s="1"/>
  <c r="AD40" s="1"/>
  <c r="N40"/>
  <c r="AD46" i="55"/>
  <c r="AD46" i="53"/>
  <c r="AD46" i="51"/>
  <c r="AD46" i="49"/>
  <c r="N17" i="54" l="1"/>
  <c r="K46"/>
  <c r="N23"/>
  <c r="O46"/>
  <c r="M11"/>
  <c r="M46" s="1"/>
  <c r="N6"/>
  <c r="N11" s="1"/>
  <c r="Y6"/>
  <c r="Y33"/>
  <c r="Y32"/>
  <c r="AB24"/>
  <c r="Y18"/>
  <c r="X23"/>
  <c r="X46" s="1"/>
  <c r="N38"/>
  <c r="Y12"/>
  <c r="N32"/>
  <c r="Y44"/>
  <c r="AB44" s="1"/>
  <c r="AD44" s="1"/>
  <c r="N44"/>
  <c r="N45" s="1"/>
  <c r="AB39"/>
  <c r="N46" l="1"/>
  <c r="AD24"/>
  <c r="AB32"/>
  <c r="AD32" s="1"/>
  <c r="Y45"/>
  <c r="Y17"/>
  <c r="AB12"/>
  <c r="AB6"/>
  <c r="Y11"/>
  <c r="Y23"/>
  <c r="AB18"/>
  <c r="Y38"/>
  <c r="AB33"/>
  <c r="AD39"/>
  <c r="AB45"/>
  <c r="AD18" l="1"/>
  <c r="AB23"/>
  <c r="AD23" s="1"/>
  <c r="Y46"/>
  <c r="AD45"/>
  <c r="AD12"/>
  <c r="AB17"/>
  <c r="AD17" s="1"/>
  <c r="AD6"/>
  <c r="AB11"/>
  <c r="AD11" s="1"/>
  <c r="AB38"/>
  <c r="AD38" s="1"/>
  <c r="AD33"/>
  <c r="AB46" l="1"/>
  <c r="AD46" l="1"/>
  <c r="AA33" i="44" l="1"/>
  <c r="Z18" l="1"/>
  <c r="Z9"/>
  <c r="J6"/>
  <c r="AA35"/>
  <c r="AA30"/>
  <c r="AA28"/>
  <c r="AA41"/>
  <c r="AA29"/>
  <c r="AA9"/>
  <c r="AA15"/>
  <c r="Z20"/>
  <c r="AA36"/>
  <c r="AA31"/>
  <c r="Z36"/>
  <c r="AA42"/>
  <c r="AA7"/>
  <c r="AA13"/>
  <c r="Z29"/>
  <c r="AA37"/>
  <c r="Z35"/>
  <c r="Z10"/>
  <c r="Z40"/>
  <c r="AA34"/>
  <c r="Z13"/>
  <c r="Z37"/>
  <c r="Z31"/>
  <c r="Z43"/>
  <c r="AA25"/>
  <c r="AA43"/>
  <c r="AA21"/>
  <c r="Z21"/>
  <c r="AA10"/>
  <c r="AA16"/>
  <c r="Z19"/>
  <c r="Z25"/>
  <c r="Z26"/>
  <c r="AA44"/>
  <c r="AA14"/>
  <c r="AA19"/>
  <c r="Z42"/>
  <c r="Z8"/>
  <c r="AA27"/>
  <c r="AA20"/>
  <c r="AA26"/>
  <c r="Z44"/>
  <c r="Z7"/>
  <c r="Z30"/>
  <c r="Z28"/>
  <c r="Z41"/>
  <c r="Z14"/>
  <c r="AA8"/>
  <c r="AA22"/>
  <c r="Z15"/>
  <c r="AA12"/>
  <c r="L6"/>
  <c r="AA39"/>
  <c r="Z39"/>
  <c r="Q18"/>
  <c r="J18"/>
  <c r="U18"/>
  <c r="L39"/>
  <c r="U39"/>
  <c r="T39"/>
  <c r="Z24"/>
  <c r="R33"/>
  <c r="S33"/>
  <c r="J33"/>
  <c r="L33"/>
  <c r="U33"/>
  <c r="Q33"/>
  <c r="Z6"/>
  <c r="AA24"/>
  <c r="AA6"/>
  <c r="Z12"/>
  <c r="AA38" l="1"/>
  <c r="AA11"/>
  <c r="AA18"/>
  <c r="AA23" s="1"/>
  <c r="Z27"/>
  <c r="Z32" s="1"/>
  <c r="AA40"/>
  <c r="AA45" s="1"/>
  <c r="AA32"/>
  <c r="Z33"/>
  <c r="Z22"/>
  <c r="Z23" s="1"/>
  <c r="Z11"/>
  <c r="Z45"/>
  <c r="Z16"/>
  <c r="Z17" s="1"/>
  <c r="Z34"/>
  <c r="AA17"/>
  <c r="R39"/>
  <c r="P6"/>
  <c r="T33"/>
  <c r="R6"/>
  <c r="P33"/>
  <c r="J39"/>
  <c r="O18"/>
  <c r="R12"/>
  <c r="L12"/>
  <c r="V6"/>
  <c r="V33"/>
  <c r="S18"/>
  <c r="S39"/>
  <c r="P18"/>
  <c r="T12"/>
  <c r="T6"/>
  <c r="O33"/>
  <c r="W39"/>
  <c r="W18"/>
  <c r="U12"/>
  <c r="K18"/>
  <c r="V12"/>
  <c r="U6"/>
  <c r="Q39"/>
  <c r="P39"/>
  <c r="Q36"/>
  <c r="P36"/>
  <c r="R36"/>
  <c r="W20"/>
  <c r="J20"/>
  <c r="L29"/>
  <c r="W29"/>
  <c r="Q15"/>
  <c r="P9"/>
  <c r="Q9"/>
  <c r="T9"/>
  <c r="U41"/>
  <c r="R28"/>
  <c r="W28"/>
  <c r="L30"/>
  <c r="V30"/>
  <c r="Q7"/>
  <c r="Q27"/>
  <c r="T22"/>
  <c r="V34"/>
  <c r="L34"/>
  <c r="P34"/>
  <c r="W14"/>
  <c r="V44"/>
  <c r="W26"/>
  <c r="Q26"/>
  <c r="K21"/>
  <c r="J21"/>
  <c r="P42"/>
  <c r="V42"/>
  <c r="R42"/>
  <c r="P19"/>
  <c r="J19"/>
  <c r="W8"/>
  <c r="R8"/>
  <c r="S25"/>
  <c r="Q25"/>
  <c r="V16"/>
  <c r="T40"/>
  <c r="R40"/>
  <c r="J10"/>
  <c r="W10"/>
  <c r="L35"/>
  <c r="T35"/>
  <c r="V43"/>
  <c r="W43"/>
  <c r="U31"/>
  <c r="J31"/>
  <c r="U37"/>
  <c r="J37"/>
  <c r="V13"/>
  <c r="U13"/>
  <c r="S13"/>
  <c r="K13"/>
  <c r="U40"/>
  <c r="Q35"/>
  <c r="Q31"/>
  <c r="L37"/>
  <c r="T37"/>
  <c r="T25"/>
  <c r="T16"/>
  <c r="T10"/>
  <c r="S43"/>
  <c r="S37"/>
  <c r="S36"/>
  <c r="W36"/>
  <c r="V20"/>
  <c r="Q29"/>
  <c r="V29"/>
  <c r="T15"/>
  <c r="V15"/>
  <c r="J9"/>
  <c r="U9"/>
  <c r="V9"/>
  <c r="T41"/>
  <c r="V41"/>
  <c r="Q28"/>
  <c r="W30"/>
  <c r="S30"/>
  <c r="J30"/>
  <c r="P7"/>
  <c r="J7"/>
  <c r="S27"/>
  <c r="W27"/>
  <c r="W22"/>
  <c r="S22"/>
  <c r="T34"/>
  <c r="J34"/>
  <c r="V14"/>
  <c r="R14"/>
  <c r="S44"/>
  <c r="T26"/>
  <c r="J26"/>
  <c r="U26"/>
  <c r="P21"/>
  <c r="S21"/>
  <c r="W42"/>
  <c r="S42"/>
  <c r="R19"/>
  <c r="S8"/>
  <c r="L8"/>
  <c r="L25"/>
  <c r="R25"/>
  <c r="J16"/>
  <c r="S16"/>
  <c r="W40"/>
  <c r="P40"/>
  <c r="V10"/>
  <c r="P35"/>
  <c r="U43"/>
  <c r="O43"/>
  <c r="L31"/>
  <c r="W31"/>
  <c r="V37"/>
  <c r="Q13"/>
  <c r="S35"/>
  <c r="P43"/>
  <c r="T31"/>
  <c r="P13"/>
  <c r="J40"/>
  <c r="U35"/>
  <c r="R13"/>
  <c r="W35"/>
  <c r="R37"/>
  <c r="L13"/>
  <c r="T36"/>
  <c r="S20"/>
  <c r="Q20"/>
  <c r="K20"/>
  <c r="J29"/>
  <c r="S29"/>
  <c r="J15"/>
  <c r="L9"/>
  <c r="S41"/>
  <c r="P28"/>
  <c r="R30"/>
  <c r="U30"/>
  <c r="L7"/>
  <c r="R7"/>
  <c r="K27"/>
  <c r="J27"/>
  <c r="V27"/>
  <c r="J22"/>
  <c r="K22"/>
  <c r="W34"/>
  <c r="R34"/>
  <c r="T14"/>
  <c r="Q14"/>
  <c r="U14"/>
  <c r="P44"/>
  <c r="U44"/>
  <c r="V26"/>
  <c r="T21"/>
  <c r="T42"/>
  <c r="V19"/>
  <c r="T19"/>
  <c r="U8"/>
  <c r="O25"/>
  <c r="U25"/>
  <c r="U16"/>
  <c r="P16"/>
  <c r="U10"/>
  <c r="Q10"/>
  <c r="Q43"/>
  <c r="V31"/>
  <c r="T13"/>
  <c r="W25"/>
  <c r="Q40"/>
  <c r="V35"/>
  <c r="S31"/>
  <c r="Q37"/>
  <c r="L10"/>
  <c r="K31"/>
  <c r="P37"/>
  <c r="L36"/>
  <c r="U36"/>
  <c r="U20"/>
  <c r="L20"/>
  <c r="K29"/>
  <c r="R29"/>
  <c r="S15"/>
  <c r="O15"/>
  <c r="P41"/>
  <c r="L41"/>
  <c r="W41"/>
  <c r="L28"/>
  <c r="U28"/>
  <c r="T30"/>
  <c r="T7"/>
  <c r="U7"/>
  <c r="W7"/>
  <c r="T27"/>
  <c r="O27"/>
  <c r="V22"/>
  <c r="L22"/>
  <c r="Q22"/>
  <c r="Q34"/>
  <c r="U34"/>
  <c r="J14"/>
  <c r="O14"/>
  <c r="L44"/>
  <c r="S26"/>
  <c r="R26"/>
  <c r="U21"/>
  <c r="R21"/>
  <c r="Q42"/>
  <c r="U42"/>
  <c r="U19"/>
  <c r="K19"/>
  <c r="L19"/>
  <c r="J8"/>
  <c r="R16"/>
  <c r="P10"/>
  <c r="K37"/>
  <c r="K43"/>
  <c r="K36"/>
  <c r="T20"/>
  <c r="P20"/>
  <c r="O29"/>
  <c r="P29"/>
  <c r="R15"/>
  <c r="W15"/>
  <c r="U15"/>
  <c r="W9"/>
  <c r="R9"/>
  <c r="R41"/>
  <c r="S28"/>
  <c r="T28"/>
  <c r="K30"/>
  <c r="Q30"/>
  <c r="S7"/>
  <c r="V7"/>
  <c r="U27"/>
  <c r="R27"/>
  <c r="P22"/>
  <c r="U22"/>
  <c r="R22"/>
  <c r="P14"/>
  <c r="W44"/>
  <c r="J44"/>
  <c r="R44"/>
  <c r="L26"/>
  <c r="V21"/>
  <c r="Q21"/>
  <c r="J42"/>
  <c r="L42"/>
  <c r="Q19"/>
  <c r="W19"/>
  <c r="Q8"/>
  <c r="V8"/>
  <c r="J25"/>
  <c r="Q16"/>
  <c r="L16"/>
  <c r="S40"/>
  <c r="K40"/>
  <c r="L40"/>
  <c r="R10"/>
  <c r="P31"/>
  <c r="V36"/>
  <c r="J36"/>
  <c r="R20"/>
  <c r="T29"/>
  <c r="U29"/>
  <c r="L15"/>
  <c r="K15"/>
  <c r="P15"/>
  <c r="O9"/>
  <c r="S9"/>
  <c r="J41"/>
  <c r="Q41"/>
  <c r="V28"/>
  <c r="J28"/>
  <c r="O30"/>
  <c r="P30"/>
  <c r="O7"/>
  <c r="L27"/>
  <c r="P27"/>
  <c r="S34"/>
  <c r="S14"/>
  <c r="L14"/>
  <c r="T44"/>
  <c r="Q44"/>
  <c r="P26"/>
  <c r="W21"/>
  <c r="L21"/>
  <c r="O42"/>
  <c r="S19"/>
  <c r="O19"/>
  <c r="P8"/>
  <c r="T8"/>
  <c r="V25"/>
  <c r="P25"/>
  <c r="W16"/>
  <c r="O40"/>
  <c r="V40"/>
  <c r="O10"/>
  <c r="S10"/>
  <c r="J35"/>
  <c r="R35"/>
  <c r="L43"/>
  <c r="T43"/>
  <c r="R43"/>
  <c r="O31"/>
  <c r="R31"/>
  <c r="O37"/>
  <c r="W37"/>
  <c r="J13"/>
  <c r="M13" s="1"/>
  <c r="O13"/>
  <c r="J43"/>
  <c r="W13"/>
  <c r="Q24"/>
  <c r="W24"/>
  <c r="P24"/>
  <c r="L24"/>
  <c r="Q12"/>
  <c r="W6"/>
  <c r="K6"/>
  <c r="J24"/>
  <c r="T24"/>
  <c r="L18"/>
  <c r="R18"/>
  <c r="J12"/>
  <c r="S12"/>
  <c r="O6"/>
  <c r="U24"/>
  <c r="S24"/>
  <c r="W33"/>
  <c r="V39"/>
  <c r="T18"/>
  <c r="V18"/>
  <c r="P12"/>
  <c r="W12"/>
  <c r="Q6"/>
  <c r="S6"/>
  <c r="R24"/>
  <c r="V24"/>
  <c r="Q23" l="1"/>
  <c r="T32"/>
  <c r="M36"/>
  <c r="N36" s="1"/>
  <c r="P32"/>
  <c r="AA46"/>
  <c r="S38"/>
  <c r="U32"/>
  <c r="W32"/>
  <c r="U38"/>
  <c r="Q38"/>
  <c r="S11"/>
  <c r="V45"/>
  <c r="X42"/>
  <c r="L45"/>
  <c r="Q11"/>
  <c r="W38"/>
  <c r="R23"/>
  <c r="M43"/>
  <c r="N43" s="1"/>
  <c r="X10"/>
  <c r="X30"/>
  <c r="X9"/>
  <c r="T45"/>
  <c r="L38"/>
  <c r="R38"/>
  <c r="M18"/>
  <c r="N18" s="1"/>
  <c r="U45"/>
  <c r="L11"/>
  <c r="J11"/>
  <c r="X19"/>
  <c r="X7"/>
  <c r="U23"/>
  <c r="J38"/>
  <c r="J32"/>
  <c r="X13"/>
  <c r="Y13" s="1"/>
  <c r="AB13" s="1"/>
  <c r="P17"/>
  <c r="L23"/>
  <c r="N13"/>
  <c r="V23"/>
  <c r="X40"/>
  <c r="K42"/>
  <c r="M42" s="1"/>
  <c r="O34"/>
  <c r="X34" s="1"/>
  <c r="O41"/>
  <c r="X41" s="1"/>
  <c r="R32"/>
  <c r="T23"/>
  <c r="S17"/>
  <c r="O24"/>
  <c r="Q32"/>
  <c r="X37"/>
  <c r="O22"/>
  <c r="X22" s="1"/>
  <c r="K14"/>
  <c r="M14" s="1"/>
  <c r="O21"/>
  <c r="X21" s="1"/>
  <c r="K44"/>
  <c r="M44" s="1"/>
  <c r="K9"/>
  <c r="M9" s="1"/>
  <c r="K8"/>
  <c r="M8" s="1"/>
  <c r="K28"/>
  <c r="M28" s="1"/>
  <c r="O44"/>
  <c r="X44" s="1"/>
  <c r="K7"/>
  <c r="M7" s="1"/>
  <c r="K41"/>
  <c r="M41" s="1"/>
  <c r="P45"/>
  <c r="U17"/>
  <c r="T17"/>
  <c r="K33"/>
  <c r="P38"/>
  <c r="R45"/>
  <c r="J17"/>
  <c r="X14"/>
  <c r="M27"/>
  <c r="K35"/>
  <c r="M35" s="1"/>
  <c r="M31"/>
  <c r="O16"/>
  <c r="X16" s="1"/>
  <c r="M21"/>
  <c r="Q45"/>
  <c r="W23"/>
  <c r="P23"/>
  <c r="V38"/>
  <c r="R11"/>
  <c r="X27"/>
  <c r="O26"/>
  <c r="X26" s="1"/>
  <c r="M15"/>
  <c r="N15" s="1"/>
  <c r="M30"/>
  <c r="M19"/>
  <c r="N19" s="1"/>
  <c r="U11"/>
  <c r="W45"/>
  <c r="S45"/>
  <c r="V11"/>
  <c r="R17"/>
  <c r="Z38"/>
  <c r="Z46" s="1"/>
  <c r="J23"/>
  <c r="X31"/>
  <c r="K34"/>
  <c r="M34" s="1"/>
  <c r="N34" s="1"/>
  <c r="O20"/>
  <c r="X20" s="1"/>
  <c r="O36"/>
  <c r="X36" s="1"/>
  <c r="K16"/>
  <c r="M16" s="1"/>
  <c r="K10"/>
  <c r="M10" s="1"/>
  <c r="O28"/>
  <c r="X28" s="1"/>
  <c r="O12"/>
  <c r="X18"/>
  <c r="O39"/>
  <c r="M6"/>
  <c r="W17"/>
  <c r="W11"/>
  <c r="Q17"/>
  <c r="X15"/>
  <c r="Y15" s="1"/>
  <c r="AB15" s="1"/>
  <c r="O8"/>
  <c r="X8" s="1"/>
  <c r="X29"/>
  <c r="O35"/>
  <c r="X35" s="1"/>
  <c r="X25"/>
  <c r="K26"/>
  <c r="M26" s="1"/>
  <c r="M20"/>
  <c r="K12"/>
  <c r="V17"/>
  <c r="X33"/>
  <c r="S23"/>
  <c r="L17"/>
  <c r="J45"/>
  <c r="T38"/>
  <c r="X6"/>
  <c r="V32"/>
  <c r="S32"/>
  <c r="L32"/>
  <c r="K24"/>
  <c r="M22"/>
  <c r="M29"/>
  <c r="M40"/>
  <c r="X43"/>
  <c r="M37"/>
  <c r="K25"/>
  <c r="M25" s="1"/>
  <c r="K23"/>
  <c r="T11"/>
  <c r="K39"/>
  <c r="M39" s="1"/>
  <c r="P11"/>
  <c r="Y36" l="1"/>
  <c r="AB36" s="1"/>
  <c r="V46"/>
  <c r="Y43"/>
  <c r="AB43" s="1"/>
  <c r="O23"/>
  <c r="O11"/>
  <c r="K17"/>
  <c r="Q46"/>
  <c r="X11"/>
  <c r="L46"/>
  <c r="W46"/>
  <c r="U46"/>
  <c r="K45"/>
  <c r="K32"/>
  <c r="N25"/>
  <c r="Y25"/>
  <c r="AB25" s="1"/>
  <c r="Y16"/>
  <c r="AB16" s="1"/>
  <c r="N16"/>
  <c r="N28"/>
  <c r="Y28"/>
  <c r="AB28" s="1"/>
  <c r="N8"/>
  <c r="Y8"/>
  <c r="AB8" s="1"/>
  <c r="Y41"/>
  <c r="AB41" s="1"/>
  <c r="N41"/>
  <c r="N44"/>
  <c r="Y44"/>
  <c r="AB44" s="1"/>
  <c r="N7"/>
  <c r="Y7"/>
  <c r="AB7" s="1"/>
  <c r="N26"/>
  <c r="Y26"/>
  <c r="AB26" s="1"/>
  <c r="X23"/>
  <c r="K11"/>
  <c r="N40"/>
  <c r="Y40"/>
  <c r="AB40" s="1"/>
  <c r="X38"/>
  <c r="X12"/>
  <c r="X17" s="1"/>
  <c r="O17"/>
  <c r="R46"/>
  <c r="Y30"/>
  <c r="AB30" s="1"/>
  <c r="N30"/>
  <c r="N31"/>
  <c r="Y31"/>
  <c r="AB31" s="1"/>
  <c r="K38"/>
  <c r="M33"/>
  <c r="M23"/>
  <c r="N39"/>
  <c r="M45"/>
  <c r="O45"/>
  <c r="X39"/>
  <c r="X45" s="1"/>
  <c r="N20"/>
  <c r="Y20"/>
  <c r="AB20" s="1"/>
  <c r="N35"/>
  <c r="Y35"/>
  <c r="AB35" s="1"/>
  <c r="Y18"/>
  <c r="M12"/>
  <c r="M24"/>
  <c r="N29"/>
  <c r="Y29"/>
  <c r="AB29" s="1"/>
  <c r="T46"/>
  <c r="O38"/>
  <c r="Y10"/>
  <c r="AB10" s="1"/>
  <c r="N10"/>
  <c r="Y34"/>
  <c r="AB34" s="1"/>
  <c r="N9"/>
  <c r="Y9"/>
  <c r="AB9" s="1"/>
  <c r="P46"/>
  <c r="N21"/>
  <c r="Y21"/>
  <c r="AB21" s="1"/>
  <c r="N37"/>
  <c r="Y37"/>
  <c r="AB37" s="1"/>
  <c r="N22"/>
  <c r="Y22"/>
  <c r="AB22" s="1"/>
  <c r="J46"/>
  <c r="M11"/>
  <c r="N6"/>
  <c r="Y6"/>
  <c r="S46"/>
  <c r="N27"/>
  <c r="Y27"/>
  <c r="AB27" s="1"/>
  <c r="N14"/>
  <c r="Y14"/>
  <c r="AB14" s="1"/>
  <c r="O32"/>
  <c r="X24"/>
  <c r="X32" s="1"/>
  <c r="N42"/>
  <c r="Y42"/>
  <c r="AB42" s="1"/>
  <c r="Y19"/>
  <c r="AB19" s="1"/>
  <c r="N23" l="1"/>
  <c r="K46"/>
  <c r="O46"/>
  <c r="N45"/>
  <c r="N24"/>
  <c r="N32" s="1"/>
  <c r="M32"/>
  <c r="Y24"/>
  <c r="Y11"/>
  <c r="AB6"/>
  <c r="N12"/>
  <c r="N17" s="1"/>
  <c r="M17"/>
  <c r="Y12"/>
  <c r="X46"/>
  <c r="N33"/>
  <c r="N38" s="1"/>
  <c r="Y33"/>
  <c r="M38"/>
  <c r="N11"/>
  <c r="AB18"/>
  <c r="Y23"/>
  <c r="Y39"/>
  <c r="M46" l="1"/>
  <c r="N46"/>
  <c r="Y38"/>
  <c r="AB33"/>
  <c r="AB11"/>
  <c r="AB12"/>
  <c r="Y17"/>
  <c r="Y45"/>
  <c r="AB39"/>
  <c r="AB24"/>
  <c r="Y32"/>
  <c r="AB23"/>
  <c r="AB32" l="1"/>
  <c r="AB45"/>
  <c r="AB38"/>
  <c r="Y46"/>
  <c r="AB17"/>
  <c r="AB46" l="1"/>
  <c r="AC44" i="43" l="1"/>
  <c r="AC43"/>
  <c r="AC42"/>
  <c r="AC41"/>
  <c r="AC40"/>
  <c r="AC39"/>
  <c r="AC37"/>
  <c r="AC36"/>
  <c r="AC35"/>
  <c r="AC34"/>
  <c r="AC33"/>
  <c r="AC31"/>
  <c r="AC30"/>
  <c r="AC29"/>
  <c r="AC28"/>
  <c r="AC27"/>
  <c r="AC26"/>
  <c r="AC25"/>
  <c r="AC24"/>
  <c r="AC22"/>
  <c r="AC21"/>
  <c r="AC20"/>
  <c r="AC19"/>
  <c r="AC18"/>
  <c r="AC16"/>
  <c r="AC15"/>
  <c r="AC14"/>
  <c r="AC13"/>
  <c r="AC12"/>
  <c r="AC10"/>
  <c r="AC9"/>
  <c r="AC8"/>
  <c r="AC7"/>
  <c r="AC6"/>
  <c r="AC40" i="45" l="1"/>
  <c r="AC40" i="46"/>
  <c r="AD40" s="1"/>
  <c r="AC40" i="44"/>
  <c r="AD40" s="1"/>
  <c r="AC41" i="45"/>
  <c r="AC41" i="46"/>
  <c r="AD41" s="1"/>
  <c r="AC41" i="44"/>
  <c r="AD41" s="1"/>
  <c r="AC6" i="45"/>
  <c r="AC6" i="46"/>
  <c r="AD6" s="1"/>
  <c r="AC6" i="44"/>
  <c r="AD6" s="1"/>
  <c r="AC14" i="46"/>
  <c r="AD14" s="1"/>
  <c r="AC14" i="45"/>
  <c r="AC14" i="44"/>
  <c r="AD14" s="1"/>
  <c r="AC28" i="45"/>
  <c r="AC28" i="44"/>
  <c r="AD28" s="1"/>
  <c r="AC28" i="46"/>
  <c r="AD28" s="1"/>
  <c r="AC35" i="45"/>
  <c r="AC35" i="44"/>
  <c r="AD35" s="1"/>
  <c r="AC35" i="46"/>
  <c r="AD35" s="1"/>
  <c r="AC42" i="45"/>
  <c r="AC42" i="46"/>
  <c r="AD42" s="1"/>
  <c r="AC42" i="44"/>
  <c r="AD42" s="1"/>
  <c r="AC33" i="46"/>
  <c r="AD33" s="1"/>
  <c r="AC33" i="45"/>
  <c r="AC33" i="44"/>
  <c r="AD33" s="1"/>
  <c r="AC34" i="45"/>
  <c r="AC34" i="44"/>
  <c r="AD34" s="1"/>
  <c r="AC34" i="46"/>
  <c r="AD34" s="1"/>
  <c r="AC8"/>
  <c r="AD8" s="1"/>
  <c r="AC8" i="45"/>
  <c r="AC8" i="44"/>
  <c r="AD8" s="1"/>
  <c r="AC22" i="45"/>
  <c r="AC22" i="44"/>
  <c r="AD22" s="1"/>
  <c r="AC22" i="46"/>
  <c r="AD22" s="1"/>
  <c r="AC29" i="45"/>
  <c r="AC29" i="44"/>
  <c r="AD29" s="1"/>
  <c r="AC29" i="46"/>
  <c r="AD29" s="1"/>
  <c r="AC36" i="45"/>
  <c r="AC36" i="44"/>
  <c r="AD36" s="1"/>
  <c r="AC36" i="46"/>
  <c r="AD36" s="1"/>
  <c r="AC43"/>
  <c r="AD43" s="1"/>
  <c r="AC43" i="45"/>
  <c r="AC43" i="44"/>
  <c r="AD43" s="1"/>
  <c r="AC19" i="46"/>
  <c r="AD19" s="1"/>
  <c r="AC19" i="45"/>
  <c r="AC19" i="44"/>
  <c r="AD19" s="1"/>
  <c r="AC13" i="46"/>
  <c r="AD13" s="1"/>
  <c r="AC13" i="45"/>
  <c r="AC13" i="44"/>
  <c r="AD13" s="1"/>
  <c r="AC27" i="46"/>
  <c r="AD27" s="1"/>
  <c r="AC27" i="45"/>
  <c r="AC27" i="44"/>
  <c r="AD27" s="1"/>
  <c r="AC21" i="46"/>
  <c r="AD21" s="1"/>
  <c r="AC21" i="45"/>
  <c r="AC21" i="44"/>
  <c r="AD21" s="1"/>
  <c r="AC9" i="46"/>
  <c r="AD9" s="1"/>
  <c r="AC9" i="45"/>
  <c r="AC9" i="44"/>
  <c r="AD9" s="1"/>
  <c r="AC16" i="45"/>
  <c r="AC16" i="44"/>
  <c r="AD16" s="1"/>
  <c r="AC16" i="46"/>
  <c r="AD16" s="1"/>
  <c r="AC24" i="45"/>
  <c r="AC24" i="44"/>
  <c r="AD24" s="1"/>
  <c r="AC24" i="46"/>
  <c r="AD24" s="1"/>
  <c r="AC30" i="45"/>
  <c r="AC30" i="44"/>
  <c r="AD30" s="1"/>
  <c r="AC30" i="46"/>
  <c r="AD30" s="1"/>
  <c r="AC37"/>
  <c r="AD37" s="1"/>
  <c r="AC37" i="45"/>
  <c r="AC37" i="44"/>
  <c r="AD37" s="1"/>
  <c r="AC44" i="46"/>
  <c r="AD44" s="1"/>
  <c r="AC44" i="45"/>
  <c r="AC44" i="44"/>
  <c r="AD44" s="1"/>
  <c r="AC12" i="45"/>
  <c r="AC12" i="44"/>
  <c r="AD12" s="1"/>
  <c r="AC12" i="46"/>
  <c r="AD12" s="1"/>
  <c r="AC26"/>
  <c r="AD26" s="1"/>
  <c r="AC26" i="45"/>
  <c r="AC26" i="44"/>
  <c r="AD26" s="1"/>
  <c r="AC20" i="46"/>
  <c r="AD20" s="1"/>
  <c r="AC20" i="45"/>
  <c r="AC20" i="44"/>
  <c r="AD20" s="1"/>
  <c r="AC7" i="46"/>
  <c r="AD7" s="1"/>
  <c r="AC7" i="45"/>
  <c r="AC7" i="44"/>
  <c r="AD7" s="1"/>
  <c r="AC15" i="46"/>
  <c r="AD15" s="1"/>
  <c r="AC15" i="45"/>
  <c r="AC15" i="44"/>
  <c r="AD15" s="1"/>
  <c r="AC10" i="45"/>
  <c r="AC10" i="44"/>
  <c r="AD10" s="1"/>
  <c r="AC10" i="46"/>
  <c r="AD10" s="1"/>
  <c r="AC18" i="45"/>
  <c r="AC18" i="44"/>
  <c r="AD18" s="1"/>
  <c r="AC18" i="46"/>
  <c r="AD18" s="1"/>
  <c r="AC25"/>
  <c r="AD25" s="1"/>
  <c r="AC25" i="45"/>
  <c r="AC25" i="44"/>
  <c r="AD25" s="1"/>
  <c r="AC31" i="46"/>
  <c r="AD31" s="1"/>
  <c r="AC31" i="45"/>
  <c r="AC31" i="44"/>
  <c r="AD31" s="1"/>
  <c r="AC39" i="46"/>
  <c r="AD39" s="1"/>
  <c r="AC39" i="45"/>
  <c r="AC39" i="44"/>
  <c r="AD39" s="1"/>
  <c r="AA12" i="37"/>
  <c r="AA18"/>
  <c r="Z33" l="1"/>
  <c r="AA24"/>
  <c r="Z39"/>
  <c r="Z6"/>
  <c r="Z24"/>
  <c r="AA6"/>
  <c r="Z31" i="43"/>
  <c r="AA21"/>
  <c r="Z34"/>
  <c r="AA14"/>
  <c r="AA29"/>
  <c r="AA10"/>
  <c r="Z40"/>
  <c r="AA44"/>
  <c r="AA25"/>
  <c r="Z27"/>
  <c r="AA41"/>
  <c r="Z35"/>
  <c r="AA43"/>
  <c r="Z36"/>
  <c r="Z13"/>
  <c r="AA42"/>
  <c r="Z19"/>
  <c r="Z25"/>
  <c r="AA27"/>
  <c r="Z41"/>
  <c r="AA35"/>
  <c r="Z43"/>
  <c r="AA36"/>
  <c r="AA13"/>
  <c r="Z42"/>
  <c r="AA19"/>
  <c r="Z8"/>
  <c r="AA22"/>
  <c r="AA15"/>
  <c r="Z28"/>
  <c r="AA37"/>
  <c r="Z9"/>
  <c r="AA26"/>
  <c r="Z16"/>
  <c r="Z7"/>
  <c r="Z30"/>
  <c r="AA20"/>
  <c r="AA8"/>
  <c r="Z22"/>
  <c r="Z15"/>
  <c r="AA28"/>
  <c r="Z37"/>
  <c r="AA9"/>
  <c r="Z26"/>
  <c r="AA16"/>
  <c r="AA7"/>
  <c r="AA30"/>
  <c r="Z20"/>
  <c r="AA31"/>
  <c r="AA34"/>
  <c r="Z14"/>
  <c r="Z29"/>
  <c r="Z10"/>
  <c r="AA40"/>
  <c r="AA24"/>
  <c r="Z12"/>
  <c r="AA12"/>
  <c r="Z39"/>
  <c r="AA39"/>
  <c r="AA33"/>
  <c r="Z24"/>
  <c r="Z18"/>
  <c r="Z6"/>
  <c r="AA18"/>
  <c r="AA23" s="1"/>
  <c r="AA6"/>
  <c r="L24" i="37"/>
  <c r="Z29"/>
  <c r="AA26"/>
  <c r="Z25"/>
  <c r="Z9"/>
  <c r="Z37"/>
  <c r="Z7"/>
  <c r="Z43"/>
  <c r="Z15"/>
  <c r="AA40"/>
  <c r="Z35"/>
  <c r="Z20"/>
  <c r="AA27"/>
  <c r="AA34"/>
  <c r="Z30"/>
  <c r="Z36"/>
  <c r="Z21"/>
  <c r="Z28"/>
  <c r="Z8"/>
  <c r="AA44"/>
  <c r="AA42"/>
  <c r="Z16"/>
  <c r="Z27"/>
  <c r="Z34"/>
  <c r="AA30"/>
  <c r="AA36"/>
  <c r="AA21"/>
  <c r="AA28"/>
  <c r="AA8"/>
  <c r="Z44"/>
  <c r="Z42"/>
  <c r="AA16"/>
  <c r="AA10"/>
  <c r="Z19"/>
  <c r="Z14"/>
  <c r="AA31"/>
  <c r="Z13"/>
  <c r="AA41"/>
  <c r="Z22"/>
  <c r="Z10"/>
  <c r="AA19"/>
  <c r="AA14"/>
  <c r="Z31"/>
  <c r="AA13"/>
  <c r="Z41"/>
  <c r="AA22"/>
  <c r="AA29"/>
  <c r="Z26"/>
  <c r="AA25"/>
  <c r="AA9"/>
  <c r="AA37"/>
  <c r="AA7"/>
  <c r="AA43"/>
  <c r="AA15"/>
  <c r="Z40"/>
  <c r="AA35"/>
  <c r="AA20"/>
  <c r="Q6"/>
  <c r="S6"/>
  <c r="AA11" i="43" l="1"/>
  <c r="AA17"/>
  <c r="AA23" i="37"/>
  <c r="Z12"/>
  <c r="Z17" s="1"/>
  <c r="AA32"/>
  <c r="Z18"/>
  <c r="Z23" s="1"/>
  <c r="AA17"/>
  <c r="AA11"/>
  <c r="AA39"/>
  <c r="AA45" s="1"/>
  <c r="Z45"/>
  <c r="AA33"/>
  <c r="AA38" s="1"/>
  <c r="Z32"/>
  <c r="Z38"/>
  <c r="Z11"/>
  <c r="AA45" i="43"/>
  <c r="AA32"/>
  <c r="Z33"/>
  <c r="AA38"/>
  <c r="Z44"/>
  <c r="Z21"/>
  <c r="U24"/>
  <c r="U12"/>
  <c r="S12"/>
  <c r="S18"/>
  <c r="L6" i="37"/>
  <c r="K6"/>
  <c r="P6" i="43"/>
  <c r="O6" i="37"/>
  <c r="J6"/>
  <c r="P6"/>
  <c r="U6"/>
  <c r="W6"/>
  <c r="O39"/>
  <c r="T6"/>
  <c r="R6"/>
  <c r="V6"/>
  <c r="W39"/>
  <c r="U39" i="43"/>
  <c r="V39" i="37"/>
  <c r="S39"/>
  <c r="V6" i="43"/>
  <c r="T24"/>
  <c r="W12"/>
  <c r="Q12"/>
  <c r="Q18"/>
  <c r="L18"/>
  <c r="P18"/>
  <c r="O6"/>
  <c r="R39"/>
  <c r="P39"/>
  <c r="V24"/>
  <c r="P24"/>
  <c r="P12"/>
  <c r="U18"/>
  <c r="S6"/>
  <c r="T39"/>
  <c r="Q39"/>
  <c r="T33"/>
  <c r="R24"/>
  <c r="L24"/>
  <c r="T12"/>
  <c r="O18"/>
  <c r="T18"/>
  <c r="R6"/>
  <c r="L6"/>
  <c r="S39"/>
  <c r="U33"/>
  <c r="S24"/>
  <c r="O24"/>
  <c r="R12"/>
  <c r="L12"/>
  <c r="V18"/>
  <c r="W18"/>
  <c r="Q6"/>
  <c r="W6"/>
  <c r="O39"/>
  <c r="L39"/>
  <c r="V33"/>
  <c r="W33"/>
  <c r="Q24"/>
  <c r="W24"/>
  <c r="V12"/>
  <c r="O12"/>
  <c r="R18"/>
  <c r="T6"/>
  <c r="U6"/>
  <c r="W39"/>
  <c r="V39"/>
  <c r="L33"/>
  <c r="S33"/>
  <c r="U12" i="37"/>
  <c r="T33"/>
  <c r="P24"/>
  <c r="T39"/>
  <c r="R39"/>
  <c r="J24"/>
  <c r="K18"/>
  <c r="S33"/>
  <c r="R33" i="43"/>
  <c r="P39" i="37"/>
  <c r="S18"/>
  <c r="T12"/>
  <c r="P33" i="43"/>
  <c r="Q33"/>
  <c r="R18" i="37"/>
  <c r="V33"/>
  <c r="L33"/>
  <c r="S24"/>
  <c r="U18"/>
  <c r="W33"/>
  <c r="Q24"/>
  <c r="Q39"/>
  <c r="U39"/>
  <c r="P18"/>
  <c r="P33"/>
  <c r="J12"/>
  <c r="R24"/>
  <c r="U44" i="43"/>
  <c r="Q40"/>
  <c r="U10"/>
  <c r="S29"/>
  <c r="R29"/>
  <c r="Q14"/>
  <c r="P14"/>
  <c r="V34"/>
  <c r="S21"/>
  <c r="L31"/>
  <c r="V31"/>
  <c r="P20"/>
  <c r="Q20"/>
  <c r="V30"/>
  <c r="Q30"/>
  <c r="V7"/>
  <c r="S7"/>
  <c r="W16"/>
  <c r="L16"/>
  <c r="R26"/>
  <c r="Q26"/>
  <c r="P9"/>
  <c r="L37"/>
  <c r="V15"/>
  <c r="R15"/>
  <c r="L8"/>
  <c r="V8"/>
  <c r="U19"/>
  <c r="P42"/>
  <c r="U13"/>
  <c r="S13"/>
  <c r="Q13"/>
  <c r="V36"/>
  <c r="R36"/>
  <c r="L36"/>
  <c r="S43"/>
  <c r="V35"/>
  <c r="S44"/>
  <c r="R40"/>
  <c r="T40"/>
  <c r="S10"/>
  <c r="R10"/>
  <c r="V29"/>
  <c r="T14"/>
  <c r="S14"/>
  <c r="P34"/>
  <c r="L21"/>
  <c r="P21"/>
  <c r="U21"/>
  <c r="V20"/>
  <c r="S20"/>
  <c r="L30"/>
  <c r="P7"/>
  <c r="R16"/>
  <c r="T16"/>
  <c r="P26"/>
  <c r="T9"/>
  <c r="S9"/>
  <c r="Q37"/>
  <c r="U37"/>
  <c r="P28"/>
  <c r="L28"/>
  <c r="S15"/>
  <c r="S22"/>
  <c r="W8"/>
  <c r="S8"/>
  <c r="L44"/>
  <c r="P44"/>
  <c r="V40"/>
  <c r="Q10"/>
  <c r="P10"/>
  <c r="W10"/>
  <c r="Q29"/>
  <c r="U29"/>
  <c r="V14"/>
  <c r="W34"/>
  <c r="V21"/>
  <c r="T21"/>
  <c r="R21"/>
  <c r="P31"/>
  <c r="Q31"/>
  <c r="R20"/>
  <c r="R30"/>
  <c r="S30"/>
  <c r="R7"/>
  <c r="W7"/>
  <c r="T7"/>
  <c r="S16"/>
  <c r="V26"/>
  <c r="S37"/>
  <c r="W28"/>
  <c r="T28"/>
  <c r="U15"/>
  <c r="W15"/>
  <c r="T22"/>
  <c r="L22"/>
  <c r="R44"/>
  <c r="W44"/>
  <c r="L40"/>
  <c r="L10"/>
  <c r="T29"/>
  <c r="L14"/>
  <c r="L34"/>
  <c r="R34"/>
  <c r="U31"/>
  <c r="S31"/>
  <c r="W20"/>
  <c r="L20"/>
  <c r="T30"/>
  <c r="W30"/>
  <c r="Q7"/>
  <c r="P16"/>
  <c r="U26"/>
  <c r="W26"/>
  <c r="L9"/>
  <c r="U9"/>
  <c r="Q9"/>
  <c r="P37"/>
  <c r="Q44"/>
  <c r="T44"/>
  <c r="O44"/>
  <c r="U40"/>
  <c r="T10"/>
  <c r="W29"/>
  <c r="P29"/>
  <c r="W14"/>
  <c r="T34"/>
  <c r="S34"/>
  <c r="Q34"/>
  <c r="Q21"/>
  <c r="W31"/>
  <c r="T31"/>
  <c r="U20"/>
  <c r="T20"/>
  <c r="U7"/>
  <c r="V16"/>
  <c r="L26"/>
  <c r="T26"/>
  <c r="V9"/>
  <c r="W9"/>
  <c r="O37"/>
  <c r="T37"/>
  <c r="Q28"/>
  <c r="V44"/>
  <c r="W40"/>
  <c r="P40"/>
  <c r="S40"/>
  <c r="V10"/>
  <c r="L29"/>
  <c r="O29"/>
  <c r="R14"/>
  <c r="U14"/>
  <c r="U34"/>
  <c r="W21"/>
  <c r="O31"/>
  <c r="R31"/>
  <c r="P30"/>
  <c r="U30"/>
  <c r="L7"/>
  <c r="U16"/>
  <c r="Q16"/>
  <c r="S26"/>
  <c r="R9"/>
  <c r="R37"/>
  <c r="W37"/>
  <c r="R28"/>
  <c r="O28"/>
  <c r="T15"/>
  <c r="Q15"/>
  <c r="W22"/>
  <c r="Q22"/>
  <c r="R8"/>
  <c r="U28"/>
  <c r="Q8"/>
  <c r="R42"/>
  <c r="W42"/>
  <c r="P13"/>
  <c r="W13"/>
  <c r="Q36"/>
  <c r="S36"/>
  <c r="R35"/>
  <c r="P35"/>
  <c r="Q41"/>
  <c r="T41"/>
  <c r="V27"/>
  <c r="R25"/>
  <c r="V25"/>
  <c r="Q25"/>
  <c r="V37"/>
  <c r="P15"/>
  <c r="R22"/>
  <c r="T8"/>
  <c r="Q19"/>
  <c r="L42"/>
  <c r="T42"/>
  <c r="L13"/>
  <c r="O36"/>
  <c r="T36"/>
  <c r="P43"/>
  <c r="U35"/>
  <c r="L35"/>
  <c r="O41"/>
  <c r="L41"/>
  <c r="S25"/>
  <c r="T25"/>
  <c r="O25"/>
  <c r="L15"/>
  <c r="U22"/>
  <c r="P8"/>
  <c r="R19"/>
  <c r="W19"/>
  <c r="U42"/>
  <c r="R13"/>
  <c r="V43"/>
  <c r="W43"/>
  <c r="T35"/>
  <c r="S35"/>
  <c r="W41"/>
  <c r="P41"/>
  <c r="U27"/>
  <c r="W27"/>
  <c r="T27"/>
  <c r="U25"/>
  <c r="P25"/>
  <c r="P22"/>
  <c r="V19"/>
  <c r="L19"/>
  <c r="S42"/>
  <c r="V42"/>
  <c r="T43"/>
  <c r="U43"/>
  <c r="Q35"/>
  <c r="W35"/>
  <c r="Q27"/>
  <c r="R27"/>
  <c r="S28"/>
  <c r="V22"/>
  <c r="O19"/>
  <c r="T19"/>
  <c r="Q42"/>
  <c r="V13"/>
  <c r="P36"/>
  <c r="W36"/>
  <c r="L43"/>
  <c r="Q43"/>
  <c r="U41"/>
  <c r="R41"/>
  <c r="O27"/>
  <c r="P27"/>
  <c r="V28"/>
  <c r="O15"/>
  <c r="U8"/>
  <c r="S19"/>
  <c r="P19"/>
  <c r="T13"/>
  <c r="U36"/>
  <c r="R43"/>
  <c r="V41"/>
  <c r="S41"/>
  <c r="L27"/>
  <c r="S27"/>
  <c r="L25"/>
  <c r="W25"/>
  <c r="V12" i="37"/>
  <c r="W24"/>
  <c r="U24"/>
  <c r="W18"/>
  <c r="J18"/>
  <c r="Q33"/>
  <c r="K33"/>
  <c r="Q12"/>
  <c r="S12"/>
  <c r="V24"/>
  <c r="T24"/>
  <c r="Q18"/>
  <c r="O18"/>
  <c r="R33"/>
  <c r="J33"/>
  <c r="R12"/>
  <c r="P12"/>
  <c r="L12"/>
  <c r="J20"/>
  <c r="R20"/>
  <c r="J35"/>
  <c r="P35"/>
  <c r="J40"/>
  <c r="P40"/>
  <c r="W15"/>
  <c r="J15"/>
  <c r="P43"/>
  <c r="U43"/>
  <c r="L37"/>
  <c r="J37"/>
  <c r="U9"/>
  <c r="V9"/>
  <c r="S25"/>
  <c r="U25"/>
  <c r="V25"/>
  <c r="S26"/>
  <c r="V26"/>
  <c r="P29"/>
  <c r="K22"/>
  <c r="R22"/>
  <c r="T41"/>
  <c r="Q41"/>
  <c r="T13"/>
  <c r="P13"/>
  <c r="P31"/>
  <c r="T31"/>
  <c r="S31"/>
  <c r="W14"/>
  <c r="T19"/>
  <c r="S19"/>
  <c r="U19"/>
  <c r="L10"/>
  <c r="S10"/>
  <c r="R16"/>
  <c r="S16"/>
  <c r="V42"/>
  <c r="U42"/>
  <c r="S44"/>
  <c r="P8"/>
  <c r="T28"/>
  <c r="P28"/>
  <c r="P20"/>
  <c r="Q20"/>
  <c r="S35"/>
  <c r="Q35"/>
  <c r="W35"/>
  <c r="T40"/>
  <c r="T15"/>
  <c r="S43"/>
  <c r="O7"/>
  <c r="L7"/>
  <c r="P37"/>
  <c r="R37"/>
  <c r="Q9"/>
  <c r="W25"/>
  <c r="P26"/>
  <c r="T26"/>
  <c r="L26"/>
  <c r="V29"/>
  <c r="T29"/>
  <c r="V22"/>
  <c r="L22"/>
  <c r="U41"/>
  <c r="S13"/>
  <c r="U13"/>
  <c r="W13"/>
  <c r="L31"/>
  <c r="V14"/>
  <c r="P14"/>
  <c r="R19"/>
  <c r="Q19"/>
  <c r="T10"/>
  <c r="R10"/>
  <c r="V20"/>
  <c r="U20"/>
  <c r="U35"/>
  <c r="K35"/>
  <c r="R35"/>
  <c r="U40"/>
  <c r="R15"/>
  <c r="R43"/>
  <c r="W43"/>
  <c r="S7"/>
  <c r="J7"/>
  <c r="T7"/>
  <c r="O37"/>
  <c r="W37"/>
  <c r="W9"/>
  <c r="L9"/>
  <c r="J25"/>
  <c r="O25"/>
  <c r="Q26"/>
  <c r="K26"/>
  <c r="R26"/>
  <c r="Q29"/>
  <c r="S29"/>
  <c r="P22"/>
  <c r="S22"/>
  <c r="O22"/>
  <c r="O41"/>
  <c r="J13"/>
  <c r="L13"/>
  <c r="R13"/>
  <c r="J31"/>
  <c r="J14"/>
  <c r="Q14"/>
  <c r="U10"/>
  <c r="S20"/>
  <c r="L35"/>
  <c r="W40"/>
  <c r="Q40"/>
  <c r="S40"/>
  <c r="Q15"/>
  <c r="P15"/>
  <c r="L43"/>
  <c r="Q43"/>
  <c r="V7"/>
  <c r="R7"/>
  <c r="V37"/>
  <c r="P9"/>
  <c r="R9"/>
  <c r="R25"/>
  <c r="P25"/>
  <c r="U26"/>
  <c r="U29"/>
  <c r="J29"/>
  <c r="Q22"/>
  <c r="U22"/>
  <c r="J41"/>
  <c r="S41"/>
  <c r="L20"/>
  <c r="K20"/>
  <c r="V35"/>
  <c r="R40"/>
  <c r="L40"/>
  <c r="S15"/>
  <c r="L15"/>
  <c r="V43"/>
  <c r="O43"/>
  <c r="U7"/>
  <c r="W7"/>
  <c r="U37"/>
  <c r="Q37"/>
  <c r="S9"/>
  <c r="L25"/>
  <c r="J26"/>
  <c r="W29"/>
  <c r="R29"/>
  <c r="T22"/>
  <c r="W22"/>
  <c r="V41"/>
  <c r="P41"/>
  <c r="V13"/>
  <c r="W20"/>
  <c r="O20"/>
  <c r="T20"/>
  <c r="T35"/>
  <c r="V40"/>
  <c r="V15"/>
  <c r="U15"/>
  <c r="K43"/>
  <c r="J43"/>
  <c r="T43"/>
  <c r="Q7"/>
  <c r="P7"/>
  <c r="T37"/>
  <c r="S37"/>
  <c r="J9"/>
  <c r="T9"/>
  <c r="T25"/>
  <c r="Q25"/>
  <c r="O26"/>
  <c r="W26"/>
  <c r="L29"/>
  <c r="J22"/>
  <c r="R41"/>
  <c r="W41"/>
  <c r="L41"/>
  <c r="Q13"/>
  <c r="Q31"/>
  <c r="W31"/>
  <c r="U31"/>
  <c r="R14"/>
  <c r="P19"/>
  <c r="J19"/>
  <c r="K19"/>
  <c r="J10"/>
  <c r="T14"/>
  <c r="V19"/>
  <c r="Q10"/>
  <c r="W16"/>
  <c r="P16"/>
  <c r="L42"/>
  <c r="P44"/>
  <c r="L44"/>
  <c r="W8"/>
  <c r="K8"/>
  <c r="Q28"/>
  <c r="U28"/>
  <c r="U21"/>
  <c r="L21"/>
  <c r="L36"/>
  <c r="R30"/>
  <c r="V30"/>
  <c r="Q30"/>
  <c r="P34"/>
  <c r="L27"/>
  <c r="K31"/>
  <c r="V10"/>
  <c r="V16"/>
  <c r="T42"/>
  <c r="J42"/>
  <c r="R44"/>
  <c r="U44"/>
  <c r="L8"/>
  <c r="S28"/>
  <c r="J28"/>
  <c r="R21"/>
  <c r="P21"/>
  <c r="Q36"/>
  <c r="K30"/>
  <c r="U30"/>
  <c r="S30"/>
  <c r="W34"/>
  <c r="U27"/>
  <c r="V27"/>
  <c r="V31"/>
  <c r="U14"/>
  <c r="W10"/>
  <c r="U16"/>
  <c r="Q16"/>
  <c r="S42"/>
  <c r="J44"/>
  <c r="U8"/>
  <c r="Q8"/>
  <c r="R28"/>
  <c r="W28"/>
  <c r="J21"/>
  <c r="V36"/>
  <c r="S36"/>
  <c r="L30"/>
  <c r="V34"/>
  <c r="Q34"/>
  <c r="U34"/>
  <c r="R27"/>
  <c r="P27"/>
  <c r="O13"/>
  <c r="X13" s="1"/>
  <c r="R31"/>
  <c r="L14"/>
  <c r="W19"/>
  <c r="L16"/>
  <c r="K16"/>
  <c r="W42"/>
  <c r="P42"/>
  <c r="Q44"/>
  <c r="V44"/>
  <c r="S8"/>
  <c r="T8"/>
  <c r="T21"/>
  <c r="Q21"/>
  <c r="T36"/>
  <c r="J30"/>
  <c r="T34"/>
  <c r="R34"/>
  <c r="O31"/>
  <c r="O14"/>
  <c r="P10"/>
  <c r="Q42"/>
  <c r="R42"/>
  <c r="K44"/>
  <c r="O8"/>
  <c r="J8"/>
  <c r="M8" s="1"/>
  <c r="L28"/>
  <c r="W21"/>
  <c r="S21"/>
  <c r="P36"/>
  <c r="W36"/>
  <c r="U36"/>
  <c r="O30"/>
  <c r="W30"/>
  <c r="J34"/>
  <c r="J27"/>
  <c r="W27"/>
  <c r="S27"/>
  <c r="S14"/>
  <c r="L19"/>
  <c r="O10"/>
  <c r="J16"/>
  <c r="T16"/>
  <c r="W44"/>
  <c r="T44"/>
  <c r="V8"/>
  <c r="R8"/>
  <c r="V28"/>
  <c r="V21"/>
  <c r="O21"/>
  <c r="J36"/>
  <c r="R36"/>
  <c r="O36"/>
  <c r="P30"/>
  <c r="T30"/>
  <c r="L34"/>
  <c r="S34"/>
  <c r="Q27"/>
  <c r="T27"/>
  <c r="J39"/>
  <c r="L39"/>
  <c r="L45" s="1"/>
  <c r="T18"/>
  <c r="V18"/>
  <c r="L18"/>
  <c r="U33"/>
  <c r="K12"/>
  <c r="W12"/>
  <c r="K24"/>
  <c r="X8" l="1"/>
  <c r="Y8" s="1"/>
  <c r="AB8" s="1"/>
  <c r="AD8" s="1"/>
  <c r="X21"/>
  <c r="S32" i="43"/>
  <c r="AA46" i="37"/>
  <c r="X26"/>
  <c r="X22"/>
  <c r="U32" i="43"/>
  <c r="Q11" i="37"/>
  <c r="M31"/>
  <c r="T17"/>
  <c r="L32"/>
  <c r="M43"/>
  <c r="N43" s="1"/>
  <c r="W45" i="43"/>
  <c r="U38" i="37"/>
  <c r="S11"/>
  <c r="V17"/>
  <c r="J17"/>
  <c r="M12"/>
  <c r="V45"/>
  <c r="K39"/>
  <c r="T11"/>
  <c r="J11"/>
  <c r="M6"/>
  <c r="J45"/>
  <c r="K21"/>
  <c r="M21" s="1"/>
  <c r="M19"/>
  <c r="O19"/>
  <c r="X19" s="1"/>
  <c r="X37"/>
  <c r="R23"/>
  <c r="L11"/>
  <c r="O15"/>
  <c r="X15" s="1"/>
  <c r="R17"/>
  <c r="T32"/>
  <c r="Q38"/>
  <c r="P38"/>
  <c r="U23"/>
  <c r="L38"/>
  <c r="S23"/>
  <c r="J32"/>
  <c r="M24"/>
  <c r="U17"/>
  <c r="X39"/>
  <c r="X6"/>
  <c r="N31"/>
  <c r="M35"/>
  <c r="S32"/>
  <c r="M22"/>
  <c r="O9"/>
  <c r="X9" s="1"/>
  <c r="X43"/>
  <c r="X25"/>
  <c r="K15"/>
  <c r="O44"/>
  <c r="X44" s="1"/>
  <c r="K14"/>
  <c r="M14" s="1"/>
  <c r="K29"/>
  <c r="M29" s="1"/>
  <c r="K7"/>
  <c r="J38"/>
  <c r="M33"/>
  <c r="V32"/>
  <c r="J23"/>
  <c r="M18"/>
  <c r="P23"/>
  <c r="V38"/>
  <c r="P45"/>
  <c r="W45"/>
  <c r="W11"/>
  <c r="P17"/>
  <c r="L23"/>
  <c r="X36"/>
  <c r="X30"/>
  <c r="X14"/>
  <c r="K42"/>
  <c r="M42" s="1"/>
  <c r="K13"/>
  <c r="M13" s="1"/>
  <c r="K37"/>
  <c r="M37" s="1"/>
  <c r="O35"/>
  <c r="X35" s="1"/>
  <c r="K41"/>
  <c r="M41" s="1"/>
  <c r="K9"/>
  <c r="M9" s="1"/>
  <c r="X7"/>
  <c r="K40"/>
  <c r="M40" s="1"/>
  <c r="O42"/>
  <c r="X42" s="1"/>
  <c r="M20"/>
  <c r="R38"/>
  <c r="W23"/>
  <c r="U45"/>
  <c r="R45"/>
  <c r="S45"/>
  <c r="U11"/>
  <c r="M15"/>
  <c r="Q23"/>
  <c r="W38"/>
  <c r="K10"/>
  <c r="M10" s="1"/>
  <c r="V23"/>
  <c r="M16"/>
  <c r="K28"/>
  <c r="M28" s="1"/>
  <c r="X31"/>
  <c r="Y31" s="1"/>
  <c r="AB31" s="1"/>
  <c r="AD31" s="1"/>
  <c r="M44"/>
  <c r="O27"/>
  <c r="X27" s="1"/>
  <c r="K36"/>
  <c r="M36" s="1"/>
  <c r="O29"/>
  <c r="X29" s="1"/>
  <c r="X20"/>
  <c r="M26"/>
  <c r="O24"/>
  <c r="X18"/>
  <c r="Q17"/>
  <c r="U32"/>
  <c r="Q45"/>
  <c r="Q32"/>
  <c r="S38"/>
  <c r="T45"/>
  <c r="V11"/>
  <c r="P11"/>
  <c r="T38"/>
  <c r="S17"/>
  <c r="W17"/>
  <c r="T23"/>
  <c r="X10"/>
  <c r="N8"/>
  <c r="O16"/>
  <c r="X16" s="1"/>
  <c r="K27"/>
  <c r="M27" s="1"/>
  <c r="M30"/>
  <c r="O28"/>
  <c r="X28" s="1"/>
  <c r="O34"/>
  <c r="X34" s="1"/>
  <c r="K34"/>
  <c r="O40"/>
  <c r="X40" s="1"/>
  <c r="K25"/>
  <c r="X41"/>
  <c r="L17"/>
  <c r="W32"/>
  <c r="R32"/>
  <c r="O12"/>
  <c r="K23"/>
  <c r="P32"/>
  <c r="O33"/>
  <c r="R11"/>
  <c r="Z46"/>
  <c r="O42" i="43"/>
  <c r="W32"/>
  <c r="S45"/>
  <c r="U11"/>
  <c r="O20"/>
  <c r="O34"/>
  <c r="O43"/>
  <c r="O9"/>
  <c r="W11"/>
  <c r="R17"/>
  <c r="T38"/>
  <c r="T32"/>
  <c r="U17"/>
  <c r="R23"/>
  <c r="W38"/>
  <c r="T17"/>
  <c r="V11"/>
  <c r="S23"/>
  <c r="O14"/>
  <c r="R45"/>
  <c r="V38"/>
  <c r="W23"/>
  <c r="T45"/>
  <c r="S17"/>
  <c r="O13"/>
  <c r="V32"/>
  <c r="O30"/>
  <c r="U45"/>
  <c r="O21"/>
  <c r="V23"/>
  <c r="W17"/>
  <c r="O35"/>
  <c r="O8"/>
  <c r="O16"/>
  <c r="V45"/>
  <c r="O26"/>
  <c r="O10"/>
  <c r="O22"/>
  <c r="O40"/>
  <c r="R38"/>
  <c r="V17"/>
  <c r="O33"/>
  <c r="R11"/>
  <c r="O7"/>
  <c r="U23"/>
  <c r="S38"/>
  <c r="T11"/>
  <c r="U38"/>
  <c r="T23"/>
  <c r="R32"/>
  <c r="S11"/>
  <c r="AA46"/>
  <c r="K32" i="37" l="1"/>
  <c r="O23"/>
  <c r="Q46"/>
  <c r="K11"/>
  <c r="Y43"/>
  <c r="AB43" s="1"/>
  <c r="AD43" s="1"/>
  <c r="X11"/>
  <c r="K17"/>
  <c r="U46" i="43"/>
  <c r="L46" i="37"/>
  <c r="M7"/>
  <c r="Y7" s="1"/>
  <c r="AB7" s="1"/>
  <c r="AD7" s="1"/>
  <c r="W46" i="43"/>
  <c r="K38" i="37"/>
  <c r="N13"/>
  <c r="Y13"/>
  <c r="AB13" s="1"/>
  <c r="AD13" s="1"/>
  <c r="N29"/>
  <c r="Y29"/>
  <c r="AB29" s="1"/>
  <c r="AD29" s="1"/>
  <c r="N41"/>
  <c r="Y41"/>
  <c r="AB41" s="1"/>
  <c r="AD41" s="1"/>
  <c r="N36"/>
  <c r="Y36"/>
  <c r="AB36" s="1"/>
  <c r="AD36" s="1"/>
  <c r="N27"/>
  <c r="Y27"/>
  <c r="AB27" s="1"/>
  <c r="AD27" s="1"/>
  <c r="N30"/>
  <c r="Y30"/>
  <c r="AB30" s="1"/>
  <c r="AD30" s="1"/>
  <c r="X24"/>
  <c r="X32" s="1"/>
  <c r="O32"/>
  <c r="N20"/>
  <c r="Y20"/>
  <c r="AB20" s="1"/>
  <c r="AD20" s="1"/>
  <c r="M34"/>
  <c r="M38" s="1"/>
  <c r="Y35"/>
  <c r="AB35" s="1"/>
  <c r="AD35" s="1"/>
  <c r="N35"/>
  <c r="O11"/>
  <c r="N19"/>
  <c r="Y19"/>
  <c r="AB19" s="1"/>
  <c r="AD19" s="1"/>
  <c r="O38"/>
  <c r="X33"/>
  <c r="X38" s="1"/>
  <c r="Y9"/>
  <c r="AB9" s="1"/>
  <c r="AD9" s="1"/>
  <c r="N9"/>
  <c r="N40"/>
  <c r="Y40"/>
  <c r="AB40" s="1"/>
  <c r="AD40" s="1"/>
  <c r="N44"/>
  <c r="Y44"/>
  <c r="AB44" s="1"/>
  <c r="AD44" s="1"/>
  <c r="S46"/>
  <c r="M25"/>
  <c r="M32" s="1"/>
  <c r="N18"/>
  <c r="Y18"/>
  <c r="M23"/>
  <c r="O45"/>
  <c r="N21"/>
  <c r="Y21"/>
  <c r="AB21" s="1"/>
  <c r="AD21" s="1"/>
  <c r="K45"/>
  <c r="N37"/>
  <c r="Y37"/>
  <c r="AB37" s="1"/>
  <c r="AD37" s="1"/>
  <c r="N10"/>
  <c r="Y10"/>
  <c r="AB10" s="1"/>
  <c r="AD10" s="1"/>
  <c r="N26"/>
  <c r="Y26"/>
  <c r="AB26" s="1"/>
  <c r="AD26" s="1"/>
  <c r="R46"/>
  <c r="N14"/>
  <c r="Y14"/>
  <c r="AB14" s="1"/>
  <c r="AD14" s="1"/>
  <c r="X45"/>
  <c r="J46"/>
  <c r="V46"/>
  <c r="N28"/>
  <c r="Y28"/>
  <c r="AB28" s="1"/>
  <c r="AD28" s="1"/>
  <c r="N15"/>
  <c r="Y15"/>
  <c r="AB15" s="1"/>
  <c r="AD15" s="1"/>
  <c r="U46"/>
  <c r="W46"/>
  <c r="N22"/>
  <c r="Y22"/>
  <c r="AB22" s="1"/>
  <c r="AD22" s="1"/>
  <c r="M39"/>
  <c r="M17"/>
  <c r="N12"/>
  <c r="O17"/>
  <c r="X12"/>
  <c r="X17" s="1"/>
  <c r="T46"/>
  <c r="X23"/>
  <c r="N16"/>
  <c r="Y16"/>
  <c r="AB16" s="1"/>
  <c r="AD16" s="1"/>
  <c r="P46"/>
  <c r="N33"/>
  <c r="Y42"/>
  <c r="AB42" s="1"/>
  <c r="AD42" s="1"/>
  <c r="N42"/>
  <c r="N24"/>
  <c r="N6"/>
  <c r="Y6"/>
  <c r="V46" i="43"/>
  <c r="T46"/>
  <c r="R46"/>
  <c r="S46"/>
  <c r="Y33" i="37" l="1"/>
  <c r="N7"/>
  <c r="N11" s="1"/>
  <c r="M11"/>
  <c r="Y12"/>
  <c r="AB12" s="1"/>
  <c r="K46"/>
  <c r="N39"/>
  <c r="N45" s="1"/>
  <c r="M45"/>
  <c r="Y39"/>
  <c r="X46"/>
  <c r="O46"/>
  <c r="N34"/>
  <c r="N38" s="1"/>
  <c r="Y34"/>
  <c r="AB34" s="1"/>
  <c r="AD34" s="1"/>
  <c r="Y23"/>
  <c r="AB18"/>
  <c r="AB6"/>
  <c r="Y11"/>
  <c r="Y17"/>
  <c r="N23"/>
  <c r="AB33"/>
  <c r="N17"/>
  <c r="N25"/>
  <c r="N32" s="1"/>
  <c r="Y25"/>
  <c r="AB25" s="1"/>
  <c r="AD25" s="1"/>
  <c r="Y24"/>
  <c r="M46" l="1"/>
  <c r="Y38"/>
  <c r="Y45"/>
  <c r="AB39"/>
  <c r="AD6"/>
  <c r="AB11"/>
  <c r="AD11" s="1"/>
  <c r="AD12"/>
  <c r="AB17"/>
  <c r="AD17" s="1"/>
  <c r="AB38"/>
  <c r="AD38" s="1"/>
  <c r="AD33"/>
  <c r="N46"/>
  <c r="AB24"/>
  <c r="Y32"/>
  <c r="AD18"/>
  <c r="AB23"/>
  <c r="AD23" s="1"/>
  <c r="K40" i="43"/>
  <c r="K41"/>
  <c r="K42"/>
  <c r="K43"/>
  <c r="K44"/>
  <c r="K39"/>
  <c r="K34"/>
  <c r="K35"/>
  <c r="K36"/>
  <c r="K37"/>
  <c r="K33"/>
  <c r="K25"/>
  <c r="K26"/>
  <c r="K27"/>
  <c r="K28"/>
  <c r="K29"/>
  <c r="K30"/>
  <c r="K31"/>
  <c r="K24"/>
  <c r="K19"/>
  <c r="K20"/>
  <c r="K21"/>
  <c r="K22"/>
  <c r="K18"/>
  <c r="K13"/>
  <c r="K14"/>
  <c r="K15"/>
  <c r="K16"/>
  <c r="K12"/>
  <c r="K7"/>
  <c r="K8"/>
  <c r="K9"/>
  <c r="K10"/>
  <c r="K6"/>
  <c r="J40"/>
  <c r="J41"/>
  <c r="J42"/>
  <c r="J43"/>
  <c r="J44"/>
  <c r="J39"/>
  <c r="J34"/>
  <c r="J35"/>
  <c r="J36"/>
  <c r="J37"/>
  <c r="J33"/>
  <c r="J25"/>
  <c r="J26"/>
  <c r="J27"/>
  <c r="J28"/>
  <c r="J29"/>
  <c r="J30"/>
  <c r="J31"/>
  <c r="J24"/>
  <c r="J19"/>
  <c r="J20"/>
  <c r="J21"/>
  <c r="J22"/>
  <c r="J18"/>
  <c r="J13"/>
  <c r="J14"/>
  <c r="J15"/>
  <c r="J16"/>
  <c r="J12"/>
  <c r="J10"/>
  <c r="J9"/>
  <c r="J8"/>
  <c r="J7"/>
  <c r="K17" l="1"/>
  <c r="Y46" i="37"/>
  <c r="AD39"/>
  <c r="AB45"/>
  <c r="AD24"/>
  <c r="AB32"/>
  <c r="AD32" s="1"/>
  <c r="K11" i="43"/>
  <c r="K32"/>
  <c r="K23"/>
  <c r="K45"/>
  <c r="K38"/>
  <c r="K46" l="1"/>
  <c r="AD45" i="37"/>
  <c r="AB46"/>
  <c r="J6" i="43"/>
  <c r="AD46" i="37" l="1"/>
  <c r="AC38" i="43" l="1"/>
  <c r="AC38" i="46" l="1"/>
  <c r="AD38" s="1"/>
  <c r="AC38" i="45"/>
  <c r="AC38" i="44"/>
  <c r="AD38" s="1"/>
  <c r="M39" i="45"/>
  <c r="N39" s="1"/>
  <c r="M35" i="43"/>
  <c r="N35" s="1"/>
  <c r="L11" i="45"/>
  <c r="J32"/>
  <c r="L45"/>
  <c r="J45"/>
  <c r="X36"/>
  <c r="M42"/>
  <c r="N42" s="1"/>
  <c r="M41"/>
  <c r="N41" s="1"/>
  <c r="Z38"/>
  <c r="M16" i="43"/>
  <c r="N16" s="1"/>
  <c r="J23" i="45"/>
  <c r="P38"/>
  <c r="Z45"/>
  <c r="M6"/>
  <c r="N6" s="1"/>
  <c r="M44"/>
  <c r="N44" s="1"/>
  <c r="M8" i="43"/>
  <c r="N8" s="1"/>
  <c r="M15"/>
  <c r="N15" s="1"/>
  <c r="M19"/>
  <c r="N19" s="1"/>
  <c r="M29"/>
  <c r="N29" s="1"/>
  <c r="M36"/>
  <c r="N36" s="1"/>
  <c r="M40"/>
  <c r="N40" s="1"/>
  <c r="M43"/>
  <c r="N43" s="1"/>
  <c r="M36" i="45"/>
  <c r="Z17"/>
  <c r="X8"/>
  <c r="L38"/>
  <c r="Q11" i="43"/>
  <c r="Q38"/>
  <c r="O45"/>
  <c r="Q45"/>
  <c r="X14" i="45"/>
  <c r="X30"/>
  <c r="Z11"/>
  <c r="P11"/>
  <c r="M9"/>
  <c r="N9" s="1"/>
  <c r="L17"/>
  <c r="P17"/>
  <c r="M27"/>
  <c r="N27" s="1"/>
  <c r="M30"/>
  <c r="N30" s="1"/>
  <c r="M7" i="43"/>
  <c r="N7" s="1"/>
  <c r="M10"/>
  <c r="N10" s="1"/>
  <c r="P17"/>
  <c r="L17"/>
  <c r="M14"/>
  <c r="N14" s="1"/>
  <c r="J23"/>
  <c r="Z23"/>
  <c r="M21"/>
  <c r="N21" s="1"/>
  <c r="L32"/>
  <c r="P32"/>
  <c r="M27"/>
  <c r="N27" s="1"/>
  <c r="M31"/>
  <c r="N31" s="1"/>
  <c r="P38"/>
  <c r="J38"/>
  <c r="Z45"/>
  <c r="P45"/>
  <c r="M41"/>
  <c r="N41" s="1"/>
  <c r="M42"/>
  <c r="N42" s="1"/>
  <c r="M20" i="45"/>
  <c r="N20" s="1"/>
  <c r="M37"/>
  <c r="M25" i="43"/>
  <c r="N25" s="1"/>
  <c r="J32"/>
  <c r="P11"/>
  <c r="L45"/>
  <c r="X10"/>
  <c r="X18"/>
  <c r="X27"/>
  <c r="X35"/>
  <c r="X37"/>
  <c r="M30"/>
  <c r="N30" s="1"/>
  <c r="M34"/>
  <c r="N34" s="1"/>
  <c r="M44"/>
  <c r="N44" s="1"/>
  <c r="X7" i="45"/>
  <c r="X9"/>
  <c r="X10"/>
  <c r="M15"/>
  <c r="N15" s="1"/>
  <c r="X18"/>
  <c r="K23"/>
  <c r="X21"/>
  <c r="M22"/>
  <c r="X22"/>
  <c r="X25"/>
  <c r="K32"/>
  <c r="X27"/>
  <c r="X28"/>
  <c r="X29"/>
  <c r="X31"/>
  <c r="X35"/>
  <c r="O45"/>
  <c r="X41"/>
  <c r="X42"/>
  <c r="X43"/>
  <c r="M14"/>
  <c r="N14" s="1"/>
  <c r="M35"/>
  <c r="N35" s="1"/>
  <c r="X15" i="43"/>
  <c r="X12"/>
  <c r="O23"/>
  <c r="X40"/>
  <c r="X26"/>
  <c r="M28"/>
  <c r="N28" s="1"/>
  <c r="X6" i="45"/>
  <c r="K17"/>
  <c r="M12"/>
  <c r="N12" s="1"/>
  <c r="X13"/>
  <c r="K38"/>
  <c r="M33"/>
  <c r="N33" s="1"/>
  <c r="X33"/>
  <c r="X34"/>
  <c r="J11" i="43"/>
  <c r="Z11"/>
  <c r="M9"/>
  <c r="N9" s="1"/>
  <c r="M13"/>
  <c r="N13" s="1"/>
  <c r="X13"/>
  <c r="Z17"/>
  <c r="X14"/>
  <c r="X16"/>
  <c r="P23"/>
  <c r="L23"/>
  <c r="M20"/>
  <c r="N20" s="1"/>
  <c r="M22"/>
  <c r="N22" s="1"/>
  <c r="M26"/>
  <c r="N26" s="1"/>
  <c r="Z38"/>
  <c r="K11" i="45"/>
  <c r="X20"/>
  <c r="X37"/>
  <c r="X40"/>
  <c r="J11"/>
  <c r="M10"/>
  <c r="N10" s="1"/>
  <c r="X12"/>
  <c r="X15"/>
  <c r="M16"/>
  <c r="N16" s="1"/>
  <c r="M18"/>
  <c r="N18" s="1"/>
  <c r="Z23"/>
  <c r="X19"/>
  <c r="L32"/>
  <c r="Z32"/>
  <c r="M28"/>
  <c r="N28" s="1"/>
  <c r="M31"/>
  <c r="N31" s="1"/>
  <c r="M8"/>
  <c r="N8" s="1"/>
  <c r="J17"/>
  <c r="X16"/>
  <c r="L23"/>
  <c r="M21"/>
  <c r="N21" s="1"/>
  <c r="X24"/>
  <c r="M26"/>
  <c r="N26" s="1"/>
  <c r="X26"/>
  <c r="M29"/>
  <c r="N29" s="1"/>
  <c r="J38"/>
  <c r="M40"/>
  <c r="N40" s="1"/>
  <c r="P45"/>
  <c r="M43"/>
  <c r="N43" s="1"/>
  <c r="J17" i="43"/>
  <c r="Z32"/>
  <c r="L38"/>
  <c r="M37"/>
  <c r="N37" s="1"/>
  <c r="X41"/>
  <c r="X44"/>
  <c r="X29"/>
  <c r="X36"/>
  <c r="J45"/>
  <c r="M39"/>
  <c r="P23" i="45"/>
  <c r="M24"/>
  <c r="N24" s="1"/>
  <c r="P32"/>
  <c r="X9" i="43"/>
  <c r="X19"/>
  <c r="X20"/>
  <c r="AC17"/>
  <c r="AC11"/>
  <c r="AC32"/>
  <c r="K45" i="45"/>
  <c r="X44"/>
  <c r="L11" i="43"/>
  <c r="AC45"/>
  <c r="N37" i="45"/>
  <c r="N36"/>
  <c r="M7"/>
  <c r="N7" s="1"/>
  <c r="O11"/>
  <c r="M13"/>
  <c r="O17"/>
  <c r="M19"/>
  <c r="N19" s="1"/>
  <c r="O23"/>
  <c r="M25"/>
  <c r="N25" s="1"/>
  <c r="O32"/>
  <c r="M34"/>
  <c r="O38"/>
  <c r="X39"/>
  <c r="X7" i="43"/>
  <c r="X8"/>
  <c r="Q17"/>
  <c r="X22"/>
  <c r="M24"/>
  <c r="N24" s="1"/>
  <c r="X25"/>
  <c r="O32"/>
  <c r="M18"/>
  <c r="X42"/>
  <c r="X6"/>
  <c r="M12"/>
  <c r="AC23"/>
  <c r="X21"/>
  <c r="X24"/>
  <c r="X31"/>
  <c r="M33"/>
  <c r="X34"/>
  <c r="O17"/>
  <c r="Q32"/>
  <c r="O38"/>
  <c r="M6"/>
  <c r="O11"/>
  <c r="Q23"/>
  <c r="X28"/>
  <c r="X30"/>
  <c r="X33"/>
  <c r="X43"/>
  <c r="X39"/>
  <c r="Y22" i="45" l="1"/>
  <c r="AB22" s="1"/>
  <c r="AD22" s="1"/>
  <c r="N22"/>
  <c r="AC32" i="46"/>
  <c r="AD32" s="1"/>
  <c r="AC32" i="45"/>
  <c r="AC32" i="44"/>
  <c r="AD32" s="1"/>
  <c r="AC45" i="46"/>
  <c r="AD45" s="1"/>
  <c r="AC45" i="45"/>
  <c r="AC45" i="44"/>
  <c r="AD45" s="1"/>
  <c r="AC11" i="45"/>
  <c r="AC11" i="44"/>
  <c r="AD11" s="1"/>
  <c r="AC11" i="46"/>
  <c r="AD11" s="1"/>
  <c r="AC23" i="45"/>
  <c r="AC23" i="44"/>
  <c r="AD23" s="1"/>
  <c r="AC23" i="46"/>
  <c r="AD23" s="1"/>
  <c r="AC17" i="45"/>
  <c r="AC17" i="44"/>
  <c r="AD17" s="1"/>
  <c r="AC17" i="46"/>
  <c r="AD17" s="1"/>
  <c r="Y8" i="45"/>
  <c r="AB8" s="1"/>
  <c r="AD8" s="1"/>
  <c r="Y41" i="43"/>
  <c r="AB41" s="1"/>
  <c r="AD41" s="1"/>
  <c r="Y20"/>
  <c r="AB20" s="1"/>
  <c r="AD20" s="1"/>
  <c r="M23"/>
  <c r="Y37" i="45"/>
  <c r="AB37" s="1"/>
  <c r="AD37" s="1"/>
  <c r="Y14"/>
  <c r="AB14" s="1"/>
  <c r="AD14" s="1"/>
  <c r="X17" i="43"/>
  <c r="Y40"/>
  <c r="AB40" s="1"/>
  <c r="AD40" s="1"/>
  <c r="M45"/>
  <c r="M38" i="45"/>
  <c r="Y35" i="43"/>
  <c r="AB35" s="1"/>
  <c r="AD35" s="1"/>
  <c r="Y36" i="45"/>
  <c r="AB36" s="1"/>
  <c r="AD36" s="1"/>
  <c r="Y25" i="43"/>
  <c r="AB25" s="1"/>
  <c r="AD25" s="1"/>
  <c r="Y20" i="45"/>
  <c r="AB20" s="1"/>
  <c r="AD20" s="1"/>
  <c r="Y16" i="43"/>
  <c r="AB16" s="1"/>
  <c r="AD16" s="1"/>
  <c r="P46"/>
  <c r="Y9"/>
  <c r="AB9" s="1"/>
  <c r="AD9" s="1"/>
  <c r="Y40" i="45"/>
  <c r="AB40" s="1"/>
  <c r="AD40" s="1"/>
  <c r="Y15" i="43"/>
  <c r="AB15" s="1"/>
  <c r="AD15" s="1"/>
  <c r="L46" i="45"/>
  <c r="Y10" i="43"/>
  <c r="AB10" s="1"/>
  <c r="AD10" s="1"/>
  <c r="Y31"/>
  <c r="AB31" s="1"/>
  <c r="AD31" s="1"/>
  <c r="Y27" i="45"/>
  <c r="AB27" s="1"/>
  <c r="AD27" s="1"/>
  <c r="Y19" i="43"/>
  <c r="AB19" s="1"/>
  <c r="AD19" s="1"/>
  <c r="J46" i="45"/>
  <c r="Y30" i="43"/>
  <c r="AB30" s="1"/>
  <c r="AD30" s="1"/>
  <c r="Y14"/>
  <c r="AB14" s="1"/>
  <c r="AD14" s="1"/>
  <c r="Y30" i="45"/>
  <c r="AB30" s="1"/>
  <c r="AD30" s="1"/>
  <c r="Y27" i="43"/>
  <c r="AB27" s="1"/>
  <c r="AD27" s="1"/>
  <c r="Y28" i="45"/>
  <c r="AB28" s="1"/>
  <c r="AD28" s="1"/>
  <c r="Y9"/>
  <c r="AB9" s="1"/>
  <c r="AD9" s="1"/>
  <c r="X32"/>
  <c r="Y41"/>
  <c r="AB41" s="1"/>
  <c r="AD41" s="1"/>
  <c r="Y16"/>
  <c r="AB16" s="1"/>
  <c r="AD16" s="1"/>
  <c r="L46" i="43"/>
  <c r="Y36"/>
  <c r="AB36" s="1"/>
  <c r="AD36" s="1"/>
  <c r="N39"/>
  <c r="N45" s="1"/>
  <c r="K46" i="45"/>
  <c r="P46"/>
  <c r="M45"/>
  <c r="Z46"/>
  <c r="J46" i="43"/>
  <c r="Y44" i="45"/>
  <c r="AB44" s="1"/>
  <c r="AD44" s="1"/>
  <c r="Y34" i="43"/>
  <c r="AB34" s="1"/>
  <c r="AD34" s="1"/>
  <c r="Y44"/>
  <c r="AB44" s="1"/>
  <c r="AD44" s="1"/>
  <c r="X23" i="45"/>
  <c r="X11"/>
  <c r="Y31"/>
  <c r="AB31" s="1"/>
  <c r="AD31" s="1"/>
  <c r="X38"/>
  <c r="Z46" i="43"/>
  <c r="Y15" i="45"/>
  <c r="AB15" s="1"/>
  <c r="AD15" s="1"/>
  <c r="Y43"/>
  <c r="AB43" s="1"/>
  <c r="AD43" s="1"/>
  <c r="Y10"/>
  <c r="AB10" s="1"/>
  <c r="AD10" s="1"/>
  <c r="X17"/>
  <c r="X23" i="43"/>
  <c r="X45" i="45"/>
  <c r="M17"/>
  <c r="Y37" i="43"/>
  <c r="AB37" s="1"/>
  <c r="AD37" s="1"/>
  <c r="Y42" i="45"/>
  <c r="AB42" s="1"/>
  <c r="AD42" s="1"/>
  <c r="Y35"/>
  <c r="AB35" s="1"/>
  <c r="AD35" s="1"/>
  <c r="M38" i="43"/>
  <c r="Y21" i="45"/>
  <c r="AB21" s="1"/>
  <c r="AD21" s="1"/>
  <c r="Y22" i="43"/>
  <c r="AB22" s="1"/>
  <c r="AD22" s="1"/>
  <c r="Y29"/>
  <c r="AB29" s="1"/>
  <c r="AD29" s="1"/>
  <c r="Y29" i="45"/>
  <c r="AB29" s="1"/>
  <c r="AD29" s="1"/>
  <c r="Y26"/>
  <c r="AB26" s="1"/>
  <c r="AD26" s="1"/>
  <c r="Y13" i="43"/>
  <c r="AB13" s="1"/>
  <c r="AD13" s="1"/>
  <c r="M17"/>
  <c r="M32"/>
  <c r="Y26"/>
  <c r="AB26" s="1"/>
  <c r="AD26" s="1"/>
  <c r="N33"/>
  <c r="N38" s="1"/>
  <c r="N18"/>
  <c r="N23" s="1"/>
  <c r="N12"/>
  <c r="N17" s="1"/>
  <c r="AC46"/>
  <c r="M32" i="45"/>
  <c r="O46"/>
  <c r="Y25"/>
  <c r="AB25" s="1"/>
  <c r="AD25" s="1"/>
  <c r="Y39"/>
  <c r="AB39" s="1"/>
  <c r="N13"/>
  <c r="N17" s="1"/>
  <c r="Y13"/>
  <c r="AB13" s="1"/>
  <c r="AD13" s="1"/>
  <c r="N45"/>
  <c r="N32"/>
  <c r="Y24"/>
  <c r="Y12"/>
  <c r="N23"/>
  <c r="Y33"/>
  <c r="Y34"/>
  <c r="AB34" s="1"/>
  <c r="AD34" s="1"/>
  <c r="M23"/>
  <c r="N34"/>
  <c r="N38" s="1"/>
  <c r="M11"/>
  <c r="N11"/>
  <c r="Y19"/>
  <c r="AB19" s="1"/>
  <c r="AD19" s="1"/>
  <c r="Y6"/>
  <c r="Y18"/>
  <c r="Y7"/>
  <c r="AB7" s="1"/>
  <c r="AD7" s="1"/>
  <c r="N32" i="43"/>
  <c r="Y8"/>
  <c r="AB8" s="1"/>
  <c r="AD8" s="1"/>
  <c r="X11"/>
  <c r="O46"/>
  <c r="Q46"/>
  <c r="Y21"/>
  <c r="AB21" s="1"/>
  <c r="AD21" s="1"/>
  <c r="Y7"/>
  <c r="AB7" s="1"/>
  <c r="AD7" s="1"/>
  <c r="Y42"/>
  <c r="AB42" s="1"/>
  <c r="AD42" s="1"/>
  <c r="Y43"/>
  <c r="AB43" s="1"/>
  <c r="AD43" s="1"/>
  <c r="Y28"/>
  <c r="AB28" s="1"/>
  <c r="AD28" s="1"/>
  <c r="M11"/>
  <c r="N6"/>
  <c r="N11" s="1"/>
  <c r="X32"/>
  <c r="Y18"/>
  <c r="X38"/>
  <c r="Y33"/>
  <c r="Y12"/>
  <c r="X45"/>
  <c r="Y6"/>
  <c r="AC46" i="45" l="1"/>
  <c r="AC46" i="46"/>
  <c r="AC46" i="44"/>
  <c r="M46" i="43"/>
  <c r="X46" i="45"/>
  <c r="Y45"/>
  <c r="M46"/>
  <c r="N46"/>
  <c r="AB12"/>
  <c r="Y17"/>
  <c r="AB18"/>
  <c r="Y23"/>
  <c r="AB24"/>
  <c r="Y32"/>
  <c r="AB6"/>
  <c r="Y11"/>
  <c r="AB45"/>
  <c r="AD39"/>
  <c r="AB33"/>
  <c r="Y38"/>
  <c r="N46" i="43"/>
  <c r="AB33"/>
  <c r="Y38"/>
  <c r="Y24"/>
  <c r="Y39"/>
  <c r="AB6"/>
  <c r="Y11"/>
  <c r="AB12"/>
  <c r="Y17"/>
  <c r="X46"/>
  <c r="AB18"/>
  <c r="Y23"/>
  <c r="AD46" i="44" l="1"/>
  <c r="AD46" i="46"/>
  <c r="Y46" i="45"/>
  <c r="AB17"/>
  <c r="AD17" s="1"/>
  <c r="AD12"/>
  <c r="AB38"/>
  <c r="AD38" s="1"/>
  <c r="AD33"/>
  <c r="AB32"/>
  <c r="AD32" s="1"/>
  <c r="AD24"/>
  <c r="AD45"/>
  <c r="AB23"/>
  <c r="AD23" s="1"/>
  <c r="AD18"/>
  <c r="AB11"/>
  <c r="AD11" s="1"/>
  <c r="AD6"/>
  <c r="AB23" i="43"/>
  <c r="AD23" s="1"/>
  <c r="AD18"/>
  <c r="AB38"/>
  <c r="AD38" s="1"/>
  <c r="AD33"/>
  <c r="AB39"/>
  <c r="Y45"/>
  <c r="AB17"/>
  <c r="AD17" s="1"/>
  <c r="AD12"/>
  <c r="AB24"/>
  <c r="Y32"/>
  <c r="AB11"/>
  <c r="AD11" s="1"/>
  <c r="AD6"/>
  <c r="AB46" i="45" l="1"/>
  <c r="Y46" i="43"/>
  <c r="AB45"/>
  <c r="AD39"/>
  <c r="AB32"/>
  <c r="AD32" s="1"/>
  <c r="AD24"/>
  <c r="AD46" i="45" l="1"/>
  <c r="AB46" i="43"/>
  <c r="AD45"/>
  <c r="AD46" l="1"/>
  <c r="AC45" i="9" l="1"/>
  <c r="AC38"/>
  <c r="AC32"/>
  <c r="AC23"/>
  <c r="AC17"/>
  <c r="AC11"/>
  <c r="AC46" l="1"/>
  <c r="AC45" i="8" l="1"/>
  <c r="AC38"/>
  <c r="AC32"/>
  <c r="AC23"/>
  <c r="AC11"/>
  <c r="AC17"/>
  <c r="AC46" l="1"/>
  <c r="C46" i="1" l="1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R41" i="17" l="1"/>
  <c r="R36"/>
  <c r="R31"/>
  <c r="R27"/>
  <c r="R22"/>
  <c r="R18"/>
  <c r="R13"/>
  <c r="R8"/>
  <c r="Q42"/>
  <c r="Q37"/>
  <c r="Q33"/>
  <c r="Q28"/>
  <c r="Q24"/>
  <c r="Q19"/>
  <c r="Q14"/>
  <c r="Q9"/>
  <c r="P41"/>
  <c r="P36"/>
  <c r="P31"/>
  <c r="P27"/>
  <c r="P22"/>
  <c r="P18"/>
  <c r="P13"/>
  <c r="P8"/>
  <c r="L42"/>
  <c r="L37"/>
  <c r="L33"/>
  <c r="L28"/>
  <c r="L24"/>
  <c r="L19"/>
  <c r="L14"/>
  <c r="L9"/>
  <c r="J7"/>
  <c r="J12"/>
  <c r="J16"/>
  <c r="J21"/>
  <c r="J26"/>
  <c r="J30"/>
  <c r="J35"/>
  <c r="J40"/>
  <c r="J44"/>
  <c r="V44"/>
  <c r="W43"/>
  <c r="W42"/>
  <c r="V41"/>
  <c r="V40"/>
  <c r="W39"/>
  <c r="W37"/>
  <c r="V36"/>
  <c r="V35"/>
  <c r="W34"/>
  <c r="W33"/>
  <c r="V31"/>
  <c r="V30"/>
  <c r="W29"/>
  <c r="W28"/>
  <c r="V27"/>
  <c r="V26"/>
  <c r="W25"/>
  <c r="W24"/>
  <c r="V22"/>
  <c r="V21"/>
  <c r="W20"/>
  <c r="W19"/>
  <c r="V18"/>
  <c r="V16"/>
  <c r="W15"/>
  <c r="W14"/>
  <c r="V13"/>
  <c r="V12"/>
  <c r="W10"/>
  <c r="W9"/>
  <c r="V8"/>
  <c r="V7"/>
  <c r="J42" l="1"/>
  <c r="J37"/>
  <c r="J33"/>
  <c r="J28"/>
  <c r="J24"/>
  <c r="J19"/>
  <c r="J14"/>
  <c r="J9"/>
  <c r="L7"/>
  <c r="L12"/>
  <c r="L16"/>
  <c r="L21"/>
  <c r="L26"/>
  <c r="L30"/>
  <c r="L35"/>
  <c r="L40"/>
  <c r="L44"/>
  <c r="O9"/>
  <c r="O14"/>
  <c r="O19"/>
  <c r="O24"/>
  <c r="O28"/>
  <c r="O33"/>
  <c r="O37"/>
  <c r="O42"/>
  <c r="P9"/>
  <c r="P14"/>
  <c r="P19"/>
  <c r="P24"/>
  <c r="P28"/>
  <c r="P33"/>
  <c r="P37"/>
  <c r="P42"/>
  <c r="Q7"/>
  <c r="Q12"/>
  <c r="Q16"/>
  <c r="Q21"/>
  <c r="Q26"/>
  <c r="Q30"/>
  <c r="Q35"/>
  <c r="Q40"/>
  <c r="Q44"/>
  <c r="R9"/>
  <c r="R14"/>
  <c r="R19"/>
  <c r="R24"/>
  <c r="R28"/>
  <c r="R33"/>
  <c r="R37"/>
  <c r="R42"/>
  <c r="S7"/>
  <c r="S12"/>
  <c r="S16"/>
  <c r="S21"/>
  <c r="S26"/>
  <c r="S30"/>
  <c r="S35"/>
  <c r="S40"/>
  <c r="S44"/>
  <c r="T9"/>
  <c r="T14"/>
  <c r="T19"/>
  <c r="T24"/>
  <c r="T28"/>
  <c r="T33"/>
  <c r="T37"/>
  <c r="T42"/>
  <c r="U7"/>
  <c r="U12"/>
  <c r="U16"/>
  <c r="U21"/>
  <c r="U26"/>
  <c r="U30"/>
  <c r="U35"/>
  <c r="U40"/>
  <c r="U44"/>
  <c r="V9"/>
  <c r="V14"/>
  <c r="V19"/>
  <c r="V24"/>
  <c r="V28"/>
  <c r="V33"/>
  <c r="V37"/>
  <c r="V42"/>
  <c r="W7"/>
  <c r="W12"/>
  <c r="W16"/>
  <c r="W21"/>
  <c r="W26"/>
  <c r="W30"/>
  <c r="W35"/>
  <c r="W40"/>
  <c r="W44"/>
  <c r="J41"/>
  <c r="J36"/>
  <c r="J31"/>
  <c r="J27"/>
  <c r="J22"/>
  <c r="J18"/>
  <c r="J13"/>
  <c r="J8"/>
  <c r="K8"/>
  <c r="K13"/>
  <c r="K18"/>
  <c r="K22"/>
  <c r="K27"/>
  <c r="K31"/>
  <c r="K36"/>
  <c r="K41"/>
  <c r="L8"/>
  <c r="L13"/>
  <c r="L18"/>
  <c r="L22"/>
  <c r="L27"/>
  <c r="L31"/>
  <c r="L36"/>
  <c r="L41"/>
  <c r="P10"/>
  <c r="P15"/>
  <c r="P20"/>
  <c r="P25"/>
  <c r="P29"/>
  <c r="P34"/>
  <c r="P39"/>
  <c r="P43"/>
  <c r="Q8"/>
  <c r="Q13"/>
  <c r="Q18"/>
  <c r="Q22"/>
  <c r="Q27"/>
  <c r="Q31"/>
  <c r="Q36"/>
  <c r="Q41"/>
  <c r="R10"/>
  <c r="R15"/>
  <c r="R20"/>
  <c r="R25"/>
  <c r="R29"/>
  <c r="R34"/>
  <c r="R39"/>
  <c r="R43"/>
  <c r="S8"/>
  <c r="S13"/>
  <c r="S18"/>
  <c r="S22"/>
  <c r="S27"/>
  <c r="S31"/>
  <c r="S36"/>
  <c r="S41"/>
  <c r="T10"/>
  <c r="T15"/>
  <c r="T20"/>
  <c r="T25"/>
  <c r="T29"/>
  <c r="T34"/>
  <c r="T39"/>
  <c r="T43"/>
  <c r="U8"/>
  <c r="U13"/>
  <c r="U18"/>
  <c r="U22"/>
  <c r="U27"/>
  <c r="U31"/>
  <c r="U36"/>
  <c r="U41"/>
  <c r="V10"/>
  <c r="V15"/>
  <c r="V20"/>
  <c r="V25"/>
  <c r="V29"/>
  <c r="V34"/>
  <c r="V39"/>
  <c r="V43"/>
  <c r="W8"/>
  <c r="W13"/>
  <c r="W18"/>
  <c r="W22"/>
  <c r="W27"/>
  <c r="W31"/>
  <c r="W36"/>
  <c r="W41"/>
  <c r="K9"/>
  <c r="K14"/>
  <c r="K19"/>
  <c r="K24"/>
  <c r="K28"/>
  <c r="N28" s="1"/>
  <c r="K33"/>
  <c r="N33" s="1"/>
  <c r="K37"/>
  <c r="N37" s="1"/>
  <c r="K42"/>
  <c r="N42" s="1"/>
  <c r="O7"/>
  <c r="O12"/>
  <c r="O16"/>
  <c r="O21"/>
  <c r="O26"/>
  <c r="O30"/>
  <c r="O35"/>
  <c r="O40"/>
  <c r="O44"/>
  <c r="P7"/>
  <c r="P12"/>
  <c r="P16"/>
  <c r="P21"/>
  <c r="P26"/>
  <c r="P30"/>
  <c r="P35"/>
  <c r="P40"/>
  <c r="P44"/>
  <c r="R7"/>
  <c r="R12"/>
  <c r="R16"/>
  <c r="R21"/>
  <c r="R26"/>
  <c r="R30"/>
  <c r="R35"/>
  <c r="R40"/>
  <c r="R44"/>
  <c r="S9"/>
  <c r="S14"/>
  <c r="S19"/>
  <c r="S24"/>
  <c r="S28"/>
  <c r="S33"/>
  <c r="S37"/>
  <c r="S42"/>
  <c r="T7"/>
  <c r="T12"/>
  <c r="T16"/>
  <c r="T21"/>
  <c r="T26"/>
  <c r="T30"/>
  <c r="T35"/>
  <c r="T40"/>
  <c r="T44"/>
  <c r="U9"/>
  <c r="U14"/>
  <c r="U19"/>
  <c r="U24"/>
  <c r="U28"/>
  <c r="U33"/>
  <c r="U37"/>
  <c r="U42"/>
  <c r="J43"/>
  <c r="J39"/>
  <c r="J34"/>
  <c r="J29"/>
  <c r="J25"/>
  <c r="J20"/>
  <c r="J15"/>
  <c r="J17" s="1"/>
  <c r="J10"/>
  <c r="K10"/>
  <c r="K15"/>
  <c r="K20"/>
  <c r="K25"/>
  <c r="K29"/>
  <c r="K34"/>
  <c r="K39"/>
  <c r="K43"/>
  <c r="L10"/>
  <c r="L15"/>
  <c r="L20"/>
  <c r="L25"/>
  <c r="L29"/>
  <c r="L34"/>
  <c r="L39"/>
  <c r="L43"/>
  <c r="O8"/>
  <c r="O13"/>
  <c r="O18"/>
  <c r="O22"/>
  <c r="O27"/>
  <c r="O31"/>
  <c r="O36"/>
  <c r="O41"/>
  <c r="Q10"/>
  <c r="Q15"/>
  <c r="Q20"/>
  <c r="Q25"/>
  <c r="Q29"/>
  <c r="Q34"/>
  <c r="Q39"/>
  <c r="Q43"/>
  <c r="R23"/>
  <c r="S10"/>
  <c r="S15"/>
  <c r="S20"/>
  <c r="S25"/>
  <c r="S29"/>
  <c r="S34"/>
  <c r="S39"/>
  <c r="S43"/>
  <c r="T8"/>
  <c r="T13"/>
  <c r="T18"/>
  <c r="T22"/>
  <c r="T27"/>
  <c r="T31"/>
  <c r="T36"/>
  <c r="T41"/>
  <c r="U10"/>
  <c r="U15"/>
  <c r="U20"/>
  <c r="U25"/>
  <c r="U29"/>
  <c r="U34"/>
  <c r="U39"/>
  <c r="U43"/>
  <c r="AA44" i="25"/>
  <c r="AA43"/>
  <c r="AA42"/>
  <c r="AA41"/>
  <c r="AA40"/>
  <c r="AA39"/>
  <c r="AA37"/>
  <c r="AA36"/>
  <c r="AA35"/>
  <c r="AA34"/>
  <c r="AA33"/>
  <c r="AA31"/>
  <c r="AA30"/>
  <c r="AA29"/>
  <c r="AA28"/>
  <c r="AA27"/>
  <c r="AA26"/>
  <c r="AA25"/>
  <c r="AA24"/>
  <c r="AA22"/>
  <c r="AA21"/>
  <c r="AA20"/>
  <c r="AA19"/>
  <c r="AA18"/>
  <c r="AA16"/>
  <c r="AA15"/>
  <c r="AA14"/>
  <c r="Z14"/>
  <c r="AA13"/>
  <c r="AA12"/>
  <c r="AA10"/>
  <c r="AA9"/>
  <c r="AA8"/>
  <c r="AA7"/>
  <c r="AA6"/>
  <c r="Z44" i="21"/>
  <c r="AA43"/>
  <c r="AA42"/>
  <c r="Z42"/>
  <c r="AA41"/>
  <c r="AA40"/>
  <c r="AA39"/>
  <c r="Z39"/>
  <c r="AA37"/>
  <c r="AA36"/>
  <c r="Z35"/>
  <c r="AA34"/>
  <c r="AA33"/>
  <c r="Z33"/>
  <c r="AA31"/>
  <c r="AA30"/>
  <c r="AA29"/>
  <c r="Z29"/>
  <c r="AA28"/>
  <c r="AA27"/>
  <c r="Z26"/>
  <c r="AA25"/>
  <c r="AA24"/>
  <c r="Z24"/>
  <c r="AA22"/>
  <c r="AA21"/>
  <c r="AA20"/>
  <c r="Z20"/>
  <c r="AA19"/>
  <c r="AA18"/>
  <c r="Z16"/>
  <c r="AA15"/>
  <c r="AA14"/>
  <c r="Z14"/>
  <c r="AA13"/>
  <c r="AA12"/>
  <c r="AA10"/>
  <c r="Z10"/>
  <c r="AA9"/>
  <c r="AA8"/>
  <c r="Z7"/>
  <c r="AA6"/>
  <c r="AA44" i="17"/>
  <c r="AA43"/>
  <c r="AA42"/>
  <c r="AA41"/>
  <c r="Z41"/>
  <c r="AA40"/>
  <c r="AA39"/>
  <c r="Z39"/>
  <c r="AA37"/>
  <c r="Z37"/>
  <c r="Z36"/>
  <c r="AA35"/>
  <c r="AA34"/>
  <c r="Z34"/>
  <c r="AA33"/>
  <c r="AA31"/>
  <c r="Z31"/>
  <c r="AA30"/>
  <c r="AA29"/>
  <c r="AA28"/>
  <c r="Z28"/>
  <c r="AA27"/>
  <c r="Z27"/>
  <c r="AA26"/>
  <c r="AA25"/>
  <c r="AA24"/>
  <c r="AA22"/>
  <c r="Z22"/>
  <c r="AA21"/>
  <c r="AA20"/>
  <c r="Z20"/>
  <c r="AA19"/>
  <c r="Z18"/>
  <c r="AA16"/>
  <c r="AA15"/>
  <c r="Z15"/>
  <c r="AA14"/>
  <c r="AA13"/>
  <c r="Z13"/>
  <c r="AA12"/>
  <c r="AA10"/>
  <c r="Z10"/>
  <c r="AA9"/>
  <c r="Z9"/>
  <c r="Z8"/>
  <c r="AA7"/>
  <c r="AA6"/>
  <c r="AA44" i="13"/>
  <c r="AA43"/>
  <c r="Z43"/>
  <c r="AA42"/>
  <c r="Z42"/>
  <c r="Z41"/>
  <c r="AA40"/>
  <c r="AA39"/>
  <c r="AA37"/>
  <c r="AA36"/>
  <c r="Z36"/>
  <c r="AA35"/>
  <c r="AA34"/>
  <c r="Z34"/>
  <c r="AA33"/>
  <c r="Z33"/>
  <c r="Z31"/>
  <c r="AA30"/>
  <c r="AA29"/>
  <c r="AA28"/>
  <c r="AA27"/>
  <c r="Z27"/>
  <c r="AA26"/>
  <c r="AA25"/>
  <c r="Z25"/>
  <c r="AA24"/>
  <c r="Z24"/>
  <c r="Z22"/>
  <c r="AA21"/>
  <c r="AA20"/>
  <c r="AA19"/>
  <c r="AA18"/>
  <c r="Z18"/>
  <c r="AA16"/>
  <c r="AA15"/>
  <c r="Z15"/>
  <c r="AA14"/>
  <c r="Z14"/>
  <c r="Z13"/>
  <c r="AA12"/>
  <c r="AA10"/>
  <c r="AA9"/>
  <c r="AA8"/>
  <c r="Z8"/>
  <c r="AA7"/>
  <c r="AA6"/>
  <c r="Z6"/>
  <c r="AA44" i="9"/>
  <c r="AA43"/>
  <c r="AA42"/>
  <c r="AA41"/>
  <c r="AA40"/>
  <c r="AA39"/>
  <c r="AA37"/>
  <c r="AA36"/>
  <c r="AA35"/>
  <c r="AA34"/>
  <c r="AA33"/>
  <c r="AA31"/>
  <c r="AA30"/>
  <c r="AA29"/>
  <c r="AA28"/>
  <c r="AA27"/>
  <c r="AA26"/>
  <c r="AA25"/>
  <c r="AA24"/>
  <c r="AA22"/>
  <c r="AA21"/>
  <c r="AA20"/>
  <c r="AA19"/>
  <c r="AA18"/>
  <c r="AA16"/>
  <c r="AA15"/>
  <c r="AA14"/>
  <c r="AA13"/>
  <c r="AA12"/>
  <c r="AA10"/>
  <c r="AA9"/>
  <c r="AA8"/>
  <c r="AA7"/>
  <c r="AA6"/>
  <c r="P23" i="17" l="1"/>
  <c r="N27"/>
  <c r="N19"/>
  <c r="N14"/>
  <c r="Q38"/>
  <c r="N9"/>
  <c r="N41"/>
  <c r="N25"/>
  <c r="AA32"/>
  <c r="AA32" i="9"/>
  <c r="AA17"/>
  <c r="AA38"/>
  <c r="N13" i="17"/>
  <c r="N29"/>
  <c r="N31"/>
  <c r="N34"/>
  <c r="R17"/>
  <c r="N36"/>
  <c r="N8"/>
  <c r="AA38" i="25"/>
  <c r="N10" i="17"/>
  <c r="AA17" i="25"/>
  <c r="N43" i="17"/>
  <c r="N15"/>
  <c r="AA38" i="13"/>
  <c r="AA32" i="25"/>
  <c r="Q32" i="17"/>
  <c r="N20"/>
  <c r="N22"/>
  <c r="AA17"/>
  <c r="V17"/>
  <c r="W32"/>
  <c r="M8"/>
  <c r="W45"/>
  <c r="Q45"/>
  <c r="P17"/>
  <c r="W38"/>
  <c r="V23"/>
  <c r="AA11" i="9"/>
  <c r="AA23"/>
  <c r="AA45"/>
  <c r="AA11" i="13"/>
  <c r="AA13"/>
  <c r="AA22"/>
  <c r="AA23" s="1"/>
  <c r="AA31"/>
  <c r="AA32" s="1"/>
  <c r="AA41"/>
  <c r="AA45" s="1"/>
  <c r="AA8" i="17"/>
  <c r="AA11" s="1"/>
  <c r="AA18"/>
  <c r="AA23" s="1"/>
  <c r="AA36"/>
  <c r="AA38" s="1"/>
  <c r="AA45"/>
  <c r="AA23" i="21"/>
  <c r="AA11" i="25"/>
  <c r="AA23"/>
  <c r="AA45"/>
  <c r="X31" i="17"/>
  <c r="X13"/>
  <c r="M20"/>
  <c r="J45"/>
  <c r="M39"/>
  <c r="S32"/>
  <c r="X44"/>
  <c r="X26"/>
  <c r="X7"/>
  <c r="L38"/>
  <c r="O43"/>
  <c r="X43" s="1"/>
  <c r="O25"/>
  <c r="X25" s="1"/>
  <c r="M27"/>
  <c r="U17"/>
  <c r="T38"/>
  <c r="P32"/>
  <c r="X28"/>
  <c r="X9"/>
  <c r="L17"/>
  <c r="K35"/>
  <c r="M35" s="1"/>
  <c r="K16"/>
  <c r="M16" s="1"/>
  <c r="M14"/>
  <c r="J38"/>
  <c r="M33"/>
  <c r="Z7" i="9"/>
  <c r="Z9"/>
  <c r="Z12"/>
  <c r="Z14"/>
  <c r="Z16"/>
  <c r="Z19"/>
  <c r="Z21"/>
  <c r="Z24"/>
  <c r="Z26"/>
  <c r="Z28"/>
  <c r="Z30"/>
  <c r="Z33"/>
  <c r="Z35"/>
  <c r="Z37"/>
  <c r="Z40"/>
  <c r="Z42"/>
  <c r="Z44"/>
  <c r="Z7" i="13"/>
  <c r="Z9"/>
  <c r="Z12"/>
  <c r="Z16"/>
  <c r="Z19"/>
  <c r="Z21"/>
  <c r="Z26"/>
  <c r="Z28"/>
  <c r="Z30"/>
  <c r="Z35"/>
  <c r="Z37"/>
  <c r="Z40"/>
  <c r="Z44"/>
  <c r="Z7" i="17"/>
  <c r="Z12"/>
  <c r="Z14"/>
  <c r="Z16"/>
  <c r="Z19"/>
  <c r="Z21"/>
  <c r="Z24"/>
  <c r="Z26"/>
  <c r="Z30"/>
  <c r="Z33"/>
  <c r="Z35"/>
  <c r="Z40"/>
  <c r="Z42"/>
  <c r="Z44"/>
  <c r="Z9" i="21"/>
  <c r="Z12"/>
  <c r="Z19"/>
  <c r="Z21"/>
  <c r="Z28"/>
  <c r="Z30"/>
  <c r="Z37"/>
  <c r="Z40"/>
  <c r="Z7" i="25"/>
  <c r="Z9"/>
  <c r="Z12"/>
  <c r="Z16"/>
  <c r="Z19"/>
  <c r="Z21"/>
  <c r="Z24"/>
  <c r="Z26"/>
  <c r="Z28"/>
  <c r="Z30"/>
  <c r="Z33"/>
  <c r="Z35"/>
  <c r="Z37"/>
  <c r="Z40"/>
  <c r="Z42"/>
  <c r="Z44"/>
  <c r="U45" i="17"/>
  <c r="T23"/>
  <c r="S45"/>
  <c r="X27"/>
  <c r="X8"/>
  <c r="M25"/>
  <c r="M43"/>
  <c r="U38"/>
  <c r="X40"/>
  <c r="X21"/>
  <c r="W23"/>
  <c r="V45"/>
  <c r="U23"/>
  <c r="T45"/>
  <c r="S23"/>
  <c r="R45"/>
  <c r="Q23"/>
  <c r="P45"/>
  <c r="O39"/>
  <c r="O20"/>
  <c r="X20" s="1"/>
  <c r="N18"/>
  <c r="L23"/>
  <c r="M13"/>
  <c r="M31"/>
  <c r="V32"/>
  <c r="S17"/>
  <c r="R38"/>
  <c r="X42"/>
  <c r="X24"/>
  <c r="K30"/>
  <c r="M30" s="1"/>
  <c r="K12"/>
  <c r="M19"/>
  <c r="M37"/>
  <c r="AA17" i="13"/>
  <c r="AA7" i="21"/>
  <c r="AA11" s="1"/>
  <c r="AA16"/>
  <c r="AA17" s="1"/>
  <c r="AA26"/>
  <c r="AA32" s="1"/>
  <c r="AA35"/>
  <c r="AA38" s="1"/>
  <c r="AA44"/>
  <c r="AA45" s="1"/>
  <c r="X41" i="17"/>
  <c r="X22"/>
  <c r="M10"/>
  <c r="M29"/>
  <c r="T17"/>
  <c r="S38"/>
  <c r="X35"/>
  <c r="Y35" s="1"/>
  <c r="X16"/>
  <c r="N24"/>
  <c r="O34"/>
  <c r="X34" s="1"/>
  <c r="O15"/>
  <c r="X15" s="1"/>
  <c r="J23"/>
  <c r="M18"/>
  <c r="M36"/>
  <c r="T32"/>
  <c r="Q17"/>
  <c r="P38"/>
  <c r="X37"/>
  <c r="X19"/>
  <c r="K44"/>
  <c r="M44" s="1"/>
  <c r="K26"/>
  <c r="M26" s="1"/>
  <c r="K7"/>
  <c r="M7" s="1"/>
  <c r="M24"/>
  <c r="J32"/>
  <c r="M42"/>
  <c r="Z6" i="9"/>
  <c r="Z8"/>
  <c r="Z10"/>
  <c r="Z13"/>
  <c r="Z15"/>
  <c r="Z18"/>
  <c r="Z20"/>
  <c r="Z22"/>
  <c r="Z25"/>
  <c r="Z27"/>
  <c r="Z29"/>
  <c r="Z31"/>
  <c r="Z34"/>
  <c r="Z36"/>
  <c r="Z39"/>
  <c r="Z41"/>
  <c r="Z43"/>
  <c r="Z10" i="13"/>
  <c r="Z20"/>
  <c r="Z29"/>
  <c r="Z39"/>
  <c r="Z6" i="17"/>
  <c r="Z25"/>
  <c r="Z29"/>
  <c r="Z43"/>
  <c r="Z6" i="21"/>
  <c r="Z8"/>
  <c r="Z13"/>
  <c r="Z15"/>
  <c r="Z18"/>
  <c r="Z22"/>
  <c r="Z25"/>
  <c r="Z27"/>
  <c r="Z31"/>
  <c r="Z34"/>
  <c r="Z36"/>
  <c r="Z41"/>
  <c r="Z43"/>
  <c r="Z6" i="25"/>
  <c r="Z8"/>
  <c r="Z10"/>
  <c r="Z13"/>
  <c r="Z15"/>
  <c r="Z18"/>
  <c r="Z20"/>
  <c r="Z22"/>
  <c r="Z25"/>
  <c r="Z27"/>
  <c r="Z29"/>
  <c r="Z31"/>
  <c r="Z34"/>
  <c r="Z36"/>
  <c r="Z39"/>
  <c r="Z41"/>
  <c r="Z43"/>
  <c r="X36" i="17"/>
  <c r="X18"/>
  <c r="N39"/>
  <c r="L45"/>
  <c r="M15"/>
  <c r="M34"/>
  <c r="U32"/>
  <c r="X30"/>
  <c r="Y30" s="1"/>
  <c r="AB30" s="1"/>
  <c r="AD30" s="1"/>
  <c r="O17"/>
  <c r="X12"/>
  <c r="L32"/>
  <c r="O29"/>
  <c r="X29" s="1"/>
  <c r="O10"/>
  <c r="X10" s="1"/>
  <c r="M22"/>
  <c r="M41"/>
  <c r="W17"/>
  <c r="V38"/>
  <c r="R32"/>
  <c r="X33"/>
  <c r="X14"/>
  <c r="Y14" s="1"/>
  <c r="AB14" s="1"/>
  <c r="AD14" s="1"/>
  <c r="N35"/>
  <c r="K40"/>
  <c r="M40" s="1"/>
  <c r="K21"/>
  <c r="M21" s="1"/>
  <c r="M9"/>
  <c r="M28"/>
  <c r="N16" l="1"/>
  <c r="Z23"/>
  <c r="Z23" i="13"/>
  <c r="Y15" i="17"/>
  <c r="AB15" s="1"/>
  <c r="AD15" s="1"/>
  <c r="O23"/>
  <c r="X23" s="1"/>
  <c r="AB35"/>
  <c r="AD35" s="1"/>
  <c r="Y20"/>
  <c r="AB20" s="1"/>
  <c r="AD20" s="1"/>
  <c r="Y27"/>
  <c r="AB27" s="1"/>
  <c r="AD27" s="1"/>
  <c r="Y8"/>
  <c r="AB8" s="1"/>
  <c r="AD8" s="1"/>
  <c r="Y10"/>
  <c r="AB10" s="1"/>
  <c r="AD10" s="1"/>
  <c r="Y29"/>
  <c r="AB29" s="1"/>
  <c r="AD29" s="1"/>
  <c r="Y36"/>
  <c r="AB36" s="1"/>
  <c r="AD36" s="1"/>
  <c r="K38"/>
  <c r="M38" s="1"/>
  <c r="Z11"/>
  <c r="Z45" i="13"/>
  <c r="Y33" i="17"/>
  <c r="AB33" s="1"/>
  <c r="AD33" s="1"/>
  <c r="Z45"/>
  <c r="N38"/>
  <c r="Z11" i="13"/>
  <c r="O38" i="17"/>
  <c r="X38" s="1"/>
  <c r="Z17" i="13"/>
  <c r="Z38" i="21"/>
  <c r="N26" i="17"/>
  <c r="Z38" i="13"/>
  <c r="Z45" i="21"/>
  <c r="AA46" i="13"/>
  <c r="X17" i="17"/>
  <c r="Y42"/>
  <c r="AB42" s="1"/>
  <c r="AD42" s="1"/>
  <c r="Z32" i="13"/>
  <c r="Z32" i="21"/>
  <c r="AA46" i="9"/>
  <c r="AA46" i="21"/>
  <c r="Z23"/>
  <c r="Z11"/>
  <c r="Y19" i="17"/>
  <c r="AB19" s="1"/>
  <c r="AD19" s="1"/>
  <c r="Y18"/>
  <c r="AB18" s="1"/>
  <c r="K17"/>
  <c r="M17" s="1"/>
  <c r="M12"/>
  <c r="Y12" s="1"/>
  <c r="AB12" s="1"/>
  <c r="N44"/>
  <c r="K23"/>
  <c r="M23" s="1"/>
  <c r="O45"/>
  <c r="X39"/>
  <c r="Y39" s="1"/>
  <c r="AB39" s="1"/>
  <c r="Z17" i="21"/>
  <c r="Y9" i="17"/>
  <c r="AB9" s="1"/>
  <c r="AD9" s="1"/>
  <c r="Y26"/>
  <c r="AB26" s="1"/>
  <c r="AD26" s="1"/>
  <c r="Y13"/>
  <c r="AB13" s="1"/>
  <c r="AD13" s="1"/>
  <c r="K45"/>
  <c r="M45" s="1"/>
  <c r="Z23" i="25"/>
  <c r="Z45" i="9"/>
  <c r="Z11"/>
  <c r="Y37" i="17"/>
  <c r="AB37" s="1"/>
  <c r="AD37" s="1"/>
  <c r="Y22"/>
  <c r="AB22" s="1"/>
  <c r="AD22" s="1"/>
  <c r="O32"/>
  <c r="X32" s="1"/>
  <c r="Y21"/>
  <c r="AB21" s="1"/>
  <c r="AD21" s="1"/>
  <c r="Z38"/>
  <c r="Z17"/>
  <c r="Z38" i="9"/>
  <c r="Z32"/>
  <c r="Y28" i="17"/>
  <c r="AB28" s="1"/>
  <c r="AD28" s="1"/>
  <c r="K32"/>
  <c r="M32" s="1"/>
  <c r="Y44"/>
  <c r="AB44" s="1"/>
  <c r="AD44" s="1"/>
  <c r="Y31"/>
  <c r="AB31" s="1"/>
  <c r="AD31" s="1"/>
  <c r="AA46" i="25"/>
  <c r="N21" i="17"/>
  <c r="N23" s="1"/>
  <c r="Y41"/>
  <c r="AB41" s="1"/>
  <c r="AD41" s="1"/>
  <c r="N7"/>
  <c r="Y24"/>
  <c r="AB24" s="1"/>
  <c r="Y40"/>
  <c r="AB40" s="1"/>
  <c r="AD40" s="1"/>
  <c r="N12"/>
  <c r="N17" s="1"/>
  <c r="Y25"/>
  <c r="AB25" s="1"/>
  <c r="AD25" s="1"/>
  <c r="Z45" i="25"/>
  <c r="Z11"/>
  <c r="Z23" i="9"/>
  <c r="N40" i="17"/>
  <c r="Y34"/>
  <c r="AB34" s="1"/>
  <c r="AD34" s="1"/>
  <c r="Z38" i="25"/>
  <c r="Z32"/>
  <c r="Z17"/>
  <c r="Z32" i="17"/>
  <c r="Z17" i="9"/>
  <c r="Y16" i="17"/>
  <c r="AB16" s="1"/>
  <c r="AD16" s="1"/>
  <c r="N30"/>
  <c r="N32" s="1"/>
  <c r="Y43"/>
  <c r="AB43" s="1"/>
  <c r="AD43" s="1"/>
  <c r="Y7"/>
  <c r="AB7" s="1"/>
  <c r="AD7" s="1"/>
  <c r="AA46"/>
  <c r="Z46" i="13" l="1"/>
  <c r="Y23" i="17"/>
  <c r="Y17"/>
  <c r="Z46"/>
  <c r="N45"/>
  <c r="Y38"/>
  <c r="Z46" i="21"/>
  <c r="Y32" i="17"/>
  <c r="Z46" i="25"/>
  <c r="AB17" i="17"/>
  <c r="AD17" s="1"/>
  <c r="AD12"/>
  <c r="AD39"/>
  <c r="AB45"/>
  <c r="AB38"/>
  <c r="AD38" s="1"/>
  <c r="Z46" i="9"/>
  <c r="X45" i="17"/>
  <c r="Y45" s="1"/>
  <c r="AD24"/>
  <c r="AB32"/>
  <c r="AD32" s="1"/>
  <c r="AD18"/>
  <c r="AB23"/>
  <c r="AD23" s="1"/>
  <c r="AD45" l="1"/>
  <c r="W35" i="9" l="1"/>
  <c r="U35"/>
  <c r="S35"/>
  <c r="Q35"/>
  <c r="V35"/>
  <c r="T35"/>
  <c r="R35"/>
  <c r="P35"/>
  <c r="O35"/>
  <c r="J35"/>
  <c r="L35"/>
  <c r="K35"/>
  <c r="V25"/>
  <c r="T25"/>
  <c r="R25"/>
  <c r="P25"/>
  <c r="W25"/>
  <c r="U25"/>
  <c r="S25"/>
  <c r="Q25"/>
  <c r="L25"/>
  <c r="J25"/>
  <c r="O25"/>
  <c r="W13"/>
  <c r="U13"/>
  <c r="S13"/>
  <c r="Q13"/>
  <c r="V13"/>
  <c r="T13"/>
  <c r="R13"/>
  <c r="P13"/>
  <c r="K13"/>
  <c r="L13"/>
  <c r="J13"/>
  <c r="V34"/>
  <c r="T34"/>
  <c r="R34"/>
  <c r="P34"/>
  <c r="W34"/>
  <c r="U34"/>
  <c r="S34"/>
  <c r="Q34"/>
  <c r="L34"/>
  <c r="J34"/>
  <c r="O34"/>
  <c r="V9"/>
  <c r="T9"/>
  <c r="R9"/>
  <c r="P9"/>
  <c r="W9"/>
  <c r="U9"/>
  <c r="S9"/>
  <c r="Q9"/>
  <c r="L9"/>
  <c r="J9"/>
  <c r="O9"/>
  <c r="W16"/>
  <c r="U16"/>
  <c r="S16"/>
  <c r="Q16"/>
  <c r="V16"/>
  <c r="T16"/>
  <c r="R16"/>
  <c r="P16"/>
  <c r="J16"/>
  <c r="L16"/>
  <c r="K16"/>
  <c r="W22"/>
  <c r="U22"/>
  <c r="S22"/>
  <c r="Q22"/>
  <c r="V22"/>
  <c r="T22"/>
  <c r="R22"/>
  <c r="P22"/>
  <c r="L22"/>
  <c r="J22"/>
  <c r="W30"/>
  <c r="U30"/>
  <c r="S30"/>
  <c r="Q30"/>
  <c r="V30"/>
  <c r="T30"/>
  <c r="R30"/>
  <c r="P30"/>
  <c r="O30"/>
  <c r="J30"/>
  <c r="L30"/>
  <c r="W31"/>
  <c r="U31"/>
  <c r="S31"/>
  <c r="Q31"/>
  <c r="V31"/>
  <c r="T31"/>
  <c r="R31"/>
  <c r="P31"/>
  <c r="O31"/>
  <c r="K31"/>
  <c r="L31"/>
  <c r="J31"/>
  <c r="V39"/>
  <c r="T39"/>
  <c r="R39"/>
  <c r="P39"/>
  <c r="W39"/>
  <c r="U39"/>
  <c r="S39"/>
  <c r="Q39"/>
  <c r="L39"/>
  <c r="K39"/>
  <c r="J39"/>
  <c r="O39"/>
  <c r="W41"/>
  <c r="U41"/>
  <c r="S41"/>
  <c r="Q41"/>
  <c r="V41"/>
  <c r="T41"/>
  <c r="R41"/>
  <c r="P41"/>
  <c r="O41"/>
  <c r="K41"/>
  <c r="L41"/>
  <c r="J41"/>
  <c r="V6" i="21"/>
  <c r="T6"/>
  <c r="R6"/>
  <c r="P6"/>
  <c r="O6"/>
  <c r="J6"/>
  <c r="W6"/>
  <c r="U6"/>
  <c r="S6"/>
  <c r="Q6"/>
  <c r="L6"/>
  <c r="K6"/>
  <c r="W12"/>
  <c r="U12"/>
  <c r="S12"/>
  <c r="Q12"/>
  <c r="L12"/>
  <c r="K12"/>
  <c r="V12"/>
  <c r="T12"/>
  <c r="R12"/>
  <c r="P12"/>
  <c r="O12"/>
  <c r="J12"/>
  <c r="W18"/>
  <c r="U18"/>
  <c r="S18"/>
  <c r="Q18"/>
  <c r="L18"/>
  <c r="J18"/>
  <c r="V18"/>
  <c r="T18"/>
  <c r="R18"/>
  <c r="P18"/>
  <c r="O18"/>
  <c r="W22"/>
  <c r="U22"/>
  <c r="S22"/>
  <c r="Q22"/>
  <c r="L22"/>
  <c r="K22"/>
  <c r="J22"/>
  <c r="V22"/>
  <c r="T22"/>
  <c r="R22"/>
  <c r="P22"/>
  <c r="O22"/>
  <c r="V29"/>
  <c r="T29"/>
  <c r="R29"/>
  <c r="P29"/>
  <c r="O29"/>
  <c r="W29"/>
  <c r="U29"/>
  <c r="S29"/>
  <c r="Q29"/>
  <c r="L29"/>
  <c r="K29"/>
  <c r="J29"/>
  <c r="V33"/>
  <c r="T33"/>
  <c r="R33"/>
  <c r="P33"/>
  <c r="J33"/>
  <c r="W33"/>
  <c r="U33"/>
  <c r="S33"/>
  <c r="Q33"/>
  <c r="L33"/>
  <c r="K33"/>
  <c r="V34"/>
  <c r="T34"/>
  <c r="R34"/>
  <c r="P34"/>
  <c r="O34"/>
  <c r="W34"/>
  <c r="U34"/>
  <c r="S34"/>
  <c r="Q34"/>
  <c r="L34"/>
  <c r="K34"/>
  <c r="J34"/>
  <c r="V42"/>
  <c r="T42"/>
  <c r="R42"/>
  <c r="P42"/>
  <c r="J42"/>
  <c r="W42"/>
  <c r="U42"/>
  <c r="S42"/>
  <c r="Q42"/>
  <c r="L42"/>
  <c r="K42"/>
  <c r="V15" i="9"/>
  <c r="T15"/>
  <c r="R15"/>
  <c r="P15"/>
  <c r="W15"/>
  <c r="U15"/>
  <c r="S15"/>
  <c r="Q15"/>
  <c r="L15"/>
  <c r="K15"/>
  <c r="J15"/>
  <c r="O15"/>
  <c r="W21"/>
  <c r="U21"/>
  <c r="S21"/>
  <c r="Q21"/>
  <c r="V21"/>
  <c r="T21"/>
  <c r="R21"/>
  <c r="P21"/>
  <c r="O21"/>
  <c r="J21"/>
  <c r="K21"/>
  <c r="L21"/>
  <c r="V29"/>
  <c r="T29"/>
  <c r="R29"/>
  <c r="P29"/>
  <c r="W29"/>
  <c r="U29"/>
  <c r="S29"/>
  <c r="Q29"/>
  <c r="L29"/>
  <c r="K29"/>
  <c r="J29"/>
  <c r="O29"/>
  <c r="V33"/>
  <c r="T33"/>
  <c r="R33"/>
  <c r="P33"/>
  <c r="W33"/>
  <c r="U33"/>
  <c r="S33"/>
  <c r="Q33"/>
  <c r="L33"/>
  <c r="J33"/>
  <c r="W44"/>
  <c r="U44"/>
  <c r="S44"/>
  <c r="Q44"/>
  <c r="V44"/>
  <c r="T44"/>
  <c r="R44"/>
  <c r="P44"/>
  <c r="O44"/>
  <c r="J44"/>
  <c r="L44"/>
  <c r="V9" i="21"/>
  <c r="T9"/>
  <c r="R9"/>
  <c r="P9"/>
  <c r="O9"/>
  <c r="J9"/>
  <c r="W9"/>
  <c r="U9"/>
  <c r="S9"/>
  <c r="Q9"/>
  <c r="L9"/>
  <c r="K9"/>
  <c r="V10"/>
  <c r="T10"/>
  <c r="R10"/>
  <c r="P10"/>
  <c r="W10"/>
  <c r="U10"/>
  <c r="S10"/>
  <c r="Q10"/>
  <c r="L10"/>
  <c r="J10"/>
  <c r="V15"/>
  <c r="T15"/>
  <c r="R15"/>
  <c r="P15"/>
  <c r="O15"/>
  <c r="W15"/>
  <c r="U15"/>
  <c r="S15"/>
  <c r="Q15"/>
  <c r="L15"/>
  <c r="K15"/>
  <c r="J15"/>
  <c r="W21"/>
  <c r="U21"/>
  <c r="S21"/>
  <c r="Q21"/>
  <c r="L21"/>
  <c r="K21"/>
  <c r="V21"/>
  <c r="T21"/>
  <c r="R21"/>
  <c r="P21"/>
  <c r="O21"/>
  <c r="J21"/>
  <c r="V24"/>
  <c r="T24"/>
  <c r="R24"/>
  <c r="P24"/>
  <c r="O24"/>
  <c r="J24"/>
  <c r="W24"/>
  <c r="U24"/>
  <c r="S24"/>
  <c r="Q24"/>
  <c r="L24"/>
  <c r="K24"/>
  <c r="W27"/>
  <c r="U27"/>
  <c r="S27"/>
  <c r="Q27"/>
  <c r="L27"/>
  <c r="K27"/>
  <c r="J27"/>
  <c r="V27"/>
  <c r="T27"/>
  <c r="R27"/>
  <c r="P27"/>
  <c r="O27"/>
  <c r="V37"/>
  <c r="T37"/>
  <c r="R37"/>
  <c r="P37"/>
  <c r="O37"/>
  <c r="J37"/>
  <c r="W37"/>
  <c r="U37"/>
  <c r="S37"/>
  <c r="Q37"/>
  <c r="L37"/>
  <c r="K37"/>
  <c r="V39"/>
  <c r="T39"/>
  <c r="R39"/>
  <c r="P39"/>
  <c r="W39"/>
  <c r="U39"/>
  <c r="S39"/>
  <c r="Q39"/>
  <c r="L39"/>
  <c r="J39"/>
  <c r="W41"/>
  <c r="U41"/>
  <c r="S41"/>
  <c r="Q41"/>
  <c r="L41"/>
  <c r="J41"/>
  <c r="V41"/>
  <c r="T41"/>
  <c r="R41"/>
  <c r="P41"/>
  <c r="O41"/>
  <c r="V14" i="9"/>
  <c r="T14"/>
  <c r="R14"/>
  <c r="P14"/>
  <c r="W14"/>
  <c r="U14"/>
  <c r="S14"/>
  <c r="Q14"/>
  <c r="L14"/>
  <c r="K14"/>
  <c r="O14"/>
  <c r="J14"/>
  <c r="V37"/>
  <c r="T37"/>
  <c r="R37"/>
  <c r="P37"/>
  <c r="W37"/>
  <c r="U37"/>
  <c r="S37"/>
  <c r="Q37"/>
  <c r="L37"/>
  <c r="J37"/>
  <c r="O37"/>
  <c r="V14" i="21"/>
  <c r="T14"/>
  <c r="R14"/>
  <c r="P14"/>
  <c r="O14"/>
  <c r="J14"/>
  <c r="W14"/>
  <c r="U14"/>
  <c r="S14"/>
  <c r="Q14"/>
  <c r="L14"/>
  <c r="K14"/>
  <c r="W8"/>
  <c r="U8"/>
  <c r="S8"/>
  <c r="Q8"/>
  <c r="L8"/>
  <c r="K8"/>
  <c r="J8"/>
  <c r="V8"/>
  <c r="T8"/>
  <c r="R8"/>
  <c r="P8"/>
  <c r="O8"/>
  <c r="W13"/>
  <c r="U13"/>
  <c r="S13"/>
  <c r="Q13"/>
  <c r="L13"/>
  <c r="J13"/>
  <c r="V13"/>
  <c r="T13"/>
  <c r="R13"/>
  <c r="P13"/>
  <c r="O13"/>
  <c r="V20"/>
  <c r="T20"/>
  <c r="R20"/>
  <c r="P20"/>
  <c r="W20"/>
  <c r="U20"/>
  <c r="S20"/>
  <c r="Q20"/>
  <c r="L20"/>
  <c r="J20"/>
  <c r="W31"/>
  <c r="U31"/>
  <c r="S31"/>
  <c r="Q31"/>
  <c r="L31"/>
  <c r="J31"/>
  <c r="V31"/>
  <c r="T31"/>
  <c r="R31"/>
  <c r="P31"/>
  <c r="O31"/>
  <c r="W26"/>
  <c r="U26"/>
  <c r="S26"/>
  <c r="Q26"/>
  <c r="L26"/>
  <c r="K26"/>
  <c r="V26"/>
  <c r="T26"/>
  <c r="R26"/>
  <c r="P26"/>
  <c r="O26"/>
  <c r="J26"/>
  <c r="W36"/>
  <c r="U36"/>
  <c r="S36"/>
  <c r="Q36"/>
  <c r="L36"/>
  <c r="J36"/>
  <c r="V36"/>
  <c r="T36"/>
  <c r="R36"/>
  <c r="P36"/>
  <c r="O36"/>
  <c r="W44"/>
  <c r="U44"/>
  <c r="S44"/>
  <c r="Q44"/>
  <c r="L44"/>
  <c r="K44"/>
  <c r="V44"/>
  <c r="T44"/>
  <c r="R44"/>
  <c r="P44"/>
  <c r="O44"/>
  <c r="J44"/>
  <c r="W40"/>
  <c r="U40"/>
  <c r="S40"/>
  <c r="Q40"/>
  <c r="L40"/>
  <c r="V40"/>
  <c r="T40"/>
  <c r="R40"/>
  <c r="P40"/>
  <c r="J40"/>
  <c r="V19" i="9"/>
  <c r="T19"/>
  <c r="R19"/>
  <c r="P19"/>
  <c r="W19"/>
  <c r="U19"/>
  <c r="S19"/>
  <c r="Q19"/>
  <c r="L19"/>
  <c r="K19"/>
  <c r="J19"/>
  <c r="O19"/>
  <c r="W8"/>
  <c r="U8"/>
  <c r="S8"/>
  <c r="Q8"/>
  <c r="V8"/>
  <c r="T8"/>
  <c r="R8"/>
  <c r="P8"/>
  <c r="L8"/>
  <c r="J8"/>
  <c r="K8"/>
  <c r="W40"/>
  <c r="U40"/>
  <c r="S40"/>
  <c r="Q40"/>
  <c r="V40"/>
  <c r="T40"/>
  <c r="R40"/>
  <c r="P40"/>
  <c r="O40"/>
  <c r="J40"/>
  <c r="L40"/>
  <c r="W7"/>
  <c r="U7"/>
  <c r="S7"/>
  <c r="Q7"/>
  <c r="V7"/>
  <c r="T7"/>
  <c r="R7"/>
  <c r="P7"/>
  <c r="J7"/>
  <c r="L7"/>
  <c r="K7"/>
  <c r="V20"/>
  <c r="T20"/>
  <c r="R20"/>
  <c r="P20"/>
  <c r="W20"/>
  <c r="U20"/>
  <c r="S20"/>
  <c r="Q20"/>
  <c r="L20"/>
  <c r="K20"/>
  <c r="J20"/>
  <c r="O20"/>
  <c r="W27"/>
  <c r="U27"/>
  <c r="S27"/>
  <c r="Q27"/>
  <c r="V27"/>
  <c r="T27"/>
  <c r="R27"/>
  <c r="P27"/>
  <c r="O27"/>
  <c r="L27"/>
  <c r="J27"/>
  <c r="K27"/>
  <c r="V43"/>
  <c r="T43"/>
  <c r="R43"/>
  <c r="P43"/>
  <c r="W43"/>
  <c r="U43"/>
  <c r="S43"/>
  <c r="Q43"/>
  <c r="L43"/>
  <c r="K43"/>
  <c r="J43"/>
  <c r="O43"/>
  <c r="V28"/>
  <c r="T28"/>
  <c r="R28"/>
  <c r="P28"/>
  <c r="W28"/>
  <c r="U28"/>
  <c r="S28"/>
  <c r="Q28"/>
  <c r="L28"/>
  <c r="K28"/>
  <c r="J28"/>
  <c r="O28"/>
  <c r="V10"/>
  <c r="T10"/>
  <c r="R10"/>
  <c r="P10"/>
  <c r="W10"/>
  <c r="U10"/>
  <c r="S10"/>
  <c r="Q10"/>
  <c r="L10"/>
  <c r="J10"/>
  <c r="O10"/>
  <c r="W12"/>
  <c r="U12"/>
  <c r="S12"/>
  <c r="Q12"/>
  <c r="V12"/>
  <c r="T12"/>
  <c r="R12"/>
  <c r="P12"/>
  <c r="J12"/>
  <c r="L12"/>
  <c r="W18"/>
  <c r="U18"/>
  <c r="S18"/>
  <c r="Q18"/>
  <c r="V18"/>
  <c r="T18"/>
  <c r="R18"/>
  <c r="P18"/>
  <c r="L18"/>
  <c r="J18"/>
  <c r="K18"/>
  <c r="V24"/>
  <c r="T24"/>
  <c r="R24"/>
  <c r="P24"/>
  <c r="W24"/>
  <c r="U24"/>
  <c r="S24"/>
  <c r="Q24"/>
  <c r="L24"/>
  <c r="K24"/>
  <c r="O24"/>
  <c r="J24"/>
  <c r="W26"/>
  <c r="U26"/>
  <c r="S26"/>
  <c r="Q26"/>
  <c r="V26"/>
  <c r="T26"/>
  <c r="R26"/>
  <c r="P26"/>
  <c r="O26"/>
  <c r="J26"/>
  <c r="L26"/>
  <c r="K26"/>
  <c r="W36"/>
  <c r="U36"/>
  <c r="S36"/>
  <c r="Q36"/>
  <c r="V36"/>
  <c r="T36"/>
  <c r="R36"/>
  <c r="P36"/>
  <c r="O36"/>
  <c r="L36"/>
  <c r="J36"/>
  <c r="V42"/>
  <c r="T42"/>
  <c r="R42"/>
  <c r="P42"/>
  <c r="W42"/>
  <c r="U42"/>
  <c r="S42"/>
  <c r="Q42"/>
  <c r="L42"/>
  <c r="J42"/>
  <c r="V28" i="21"/>
  <c r="T28"/>
  <c r="R28"/>
  <c r="P28"/>
  <c r="O28"/>
  <c r="J28"/>
  <c r="W28"/>
  <c r="U28"/>
  <c r="S28"/>
  <c r="Q28"/>
  <c r="L28"/>
  <c r="K28"/>
  <c r="W7"/>
  <c r="U7"/>
  <c r="S7"/>
  <c r="Q7"/>
  <c r="L7"/>
  <c r="K7"/>
  <c r="V7"/>
  <c r="T7"/>
  <c r="R7"/>
  <c r="P7"/>
  <c r="O7"/>
  <c r="J7"/>
  <c r="W16"/>
  <c r="U16"/>
  <c r="S16"/>
  <c r="Q16"/>
  <c r="L16"/>
  <c r="V16"/>
  <c r="T16"/>
  <c r="R16"/>
  <c r="P16"/>
  <c r="J16"/>
  <c r="V19"/>
  <c r="T19"/>
  <c r="R19"/>
  <c r="P19"/>
  <c r="J19"/>
  <c r="W19"/>
  <c r="U19"/>
  <c r="S19"/>
  <c r="Q19"/>
  <c r="L19"/>
  <c r="K19"/>
  <c r="W30"/>
  <c r="U30"/>
  <c r="S30"/>
  <c r="Q30"/>
  <c r="L30"/>
  <c r="V30"/>
  <c r="T30"/>
  <c r="R30"/>
  <c r="P30"/>
  <c r="J30"/>
  <c r="V25"/>
  <c r="T25"/>
  <c r="R25"/>
  <c r="P25"/>
  <c r="W25"/>
  <c r="U25"/>
  <c r="S25"/>
  <c r="Q25"/>
  <c r="L25"/>
  <c r="J25"/>
  <c r="W35"/>
  <c r="U35"/>
  <c r="S35"/>
  <c r="Q35"/>
  <c r="L35"/>
  <c r="V35"/>
  <c r="T35"/>
  <c r="R35"/>
  <c r="P35"/>
  <c r="J35"/>
  <c r="V43"/>
  <c r="T43"/>
  <c r="R43"/>
  <c r="P43"/>
  <c r="W43"/>
  <c r="U43"/>
  <c r="S43"/>
  <c r="Q43"/>
  <c r="L43"/>
  <c r="J43"/>
  <c r="W17" i="9" l="1"/>
  <c r="R17"/>
  <c r="T17"/>
  <c r="V17"/>
  <c r="Q17"/>
  <c r="V23"/>
  <c r="W23"/>
  <c r="T23"/>
  <c r="S17"/>
  <c r="P17"/>
  <c r="U17"/>
  <c r="U23"/>
  <c r="N37" i="21"/>
  <c r="X41" i="9"/>
  <c r="X31"/>
  <c r="X9"/>
  <c r="X27"/>
  <c r="X13" i="21"/>
  <c r="N9"/>
  <c r="X37" i="9"/>
  <c r="X14"/>
  <c r="X21"/>
  <c r="M22" i="21"/>
  <c r="M41" i="9"/>
  <c r="Y41" s="1"/>
  <c r="AB41" s="1"/>
  <c r="AD41" s="1"/>
  <c r="X10"/>
  <c r="M43"/>
  <c r="X36" i="21"/>
  <c r="X26"/>
  <c r="Y26" s="1"/>
  <c r="AB26" s="1"/>
  <c r="AD26" s="1"/>
  <c r="X41"/>
  <c r="X25" i="9"/>
  <c r="X31" i="21"/>
  <c r="X26" i="9"/>
  <c r="N14" i="21"/>
  <c r="M15" i="9"/>
  <c r="M31"/>
  <c r="Y31" s="1"/>
  <c r="AB31" s="1"/>
  <c r="AD31" s="1"/>
  <c r="M19" i="21"/>
  <c r="N28"/>
  <c r="Q32" i="9"/>
  <c r="M42" i="21"/>
  <c r="S32" i="9"/>
  <c r="R32"/>
  <c r="M20"/>
  <c r="N16"/>
  <c r="M35"/>
  <c r="T32"/>
  <c r="X34"/>
  <c r="V6"/>
  <c r="V11" s="1"/>
  <c r="T6"/>
  <c r="T11" s="1"/>
  <c r="R6"/>
  <c r="R11" s="1"/>
  <c r="P6"/>
  <c r="P11" s="1"/>
  <c r="W6"/>
  <c r="W11" s="1"/>
  <c r="U6"/>
  <c r="U11" s="1"/>
  <c r="S6"/>
  <c r="S11" s="1"/>
  <c r="Q6"/>
  <c r="Q11" s="1"/>
  <c r="L6"/>
  <c r="O6"/>
  <c r="J6"/>
  <c r="O35" i="21"/>
  <c r="X35" s="1"/>
  <c r="O30"/>
  <c r="X30" s="1"/>
  <c r="O16"/>
  <c r="X16" s="1"/>
  <c r="M7"/>
  <c r="N7"/>
  <c r="O42" i="9"/>
  <c r="X42" s="1"/>
  <c r="K36"/>
  <c r="X36"/>
  <c r="M26"/>
  <c r="J32"/>
  <c r="M24"/>
  <c r="N24"/>
  <c r="L32"/>
  <c r="U32"/>
  <c r="J23"/>
  <c r="M18"/>
  <c r="P23"/>
  <c r="Q23"/>
  <c r="L17"/>
  <c r="X28"/>
  <c r="N28"/>
  <c r="N43"/>
  <c r="N27"/>
  <c r="X20"/>
  <c r="N20"/>
  <c r="N7"/>
  <c r="X40"/>
  <c r="M8"/>
  <c r="X19"/>
  <c r="N19"/>
  <c r="O40" i="21"/>
  <c r="X40" s="1"/>
  <c r="M44"/>
  <c r="N44"/>
  <c r="M26"/>
  <c r="N26"/>
  <c r="N8"/>
  <c r="M14" i="9"/>
  <c r="N14"/>
  <c r="J45" i="21"/>
  <c r="Q45"/>
  <c r="T45"/>
  <c r="N27"/>
  <c r="W32"/>
  <c r="P32"/>
  <c r="M21"/>
  <c r="N21"/>
  <c r="N15"/>
  <c r="K44" i="9"/>
  <c r="N44" s="1"/>
  <c r="X44"/>
  <c r="O33"/>
  <c r="Q38"/>
  <c r="P38"/>
  <c r="X29"/>
  <c r="N29"/>
  <c r="N15"/>
  <c r="N34" i="21"/>
  <c r="S38"/>
  <c r="T38"/>
  <c r="N29"/>
  <c r="N22"/>
  <c r="P23"/>
  <c r="J23"/>
  <c r="Q23"/>
  <c r="J17"/>
  <c r="M12"/>
  <c r="R17"/>
  <c r="L17"/>
  <c r="N12"/>
  <c r="U17"/>
  <c r="W11"/>
  <c r="P11"/>
  <c r="X39" i="9"/>
  <c r="O45"/>
  <c r="L45"/>
  <c r="N39"/>
  <c r="U45"/>
  <c r="T45"/>
  <c r="X30"/>
  <c r="K22"/>
  <c r="K23" s="1"/>
  <c r="W6" i="17"/>
  <c r="W11" s="1"/>
  <c r="W46" s="1"/>
  <c r="U6"/>
  <c r="U11" s="1"/>
  <c r="U46" s="1"/>
  <c r="S6"/>
  <c r="S11" s="1"/>
  <c r="S46" s="1"/>
  <c r="Q6"/>
  <c r="Q11" s="1"/>
  <c r="L6"/>
  <c r="K6"/>
  <c r="K11" s="1"/>
  <c r="K46" s="1"/>
  <c r="V6"/>
  <c r="V11" s="1"/>
  <c r="V46" s="1"/>
  <c r="T6"/>
  <c r="T11" s="1"/>
  <c r="T46" s="1"/>
  <c r="R6"/>
  <c r="R11" s="1"/>
  <c r="R46" s="1"/>
  <c r="P6"/>
  <c r="P11" s="1"/>
  <c r="P46" s="1"/>
  <c r="O6"/>
  <c r="J6"/>
  <c r="K43" i="21"/>
  <c r="M43" s="1"/>
  <c r="O43"/>
  <c r="X43" s="1"/>
  <c r="K35"/>
  <c r="K25"/>
  <c r="M25" s="1"/>
  <c r="O25"/>
  <c r="X25" s="1"/>
  <c r="K30"/>
  <c r="M30" s="1"/>
  <c r="N19"/>
  <c r="O19"/>
  <c r="X19" s="1"/>
  <c r="K16"/>
  <c r="M16" s="1"/>
  <c r="M28"/>
  <c r="K42" i="9"/>
  <c r="M36"/>
  <c r="W32"/>
  <c r="V32"/>
  <c r="L23"/>
  <c r="N18"/>
  <c r="R23"/>
  <c r="S23"/>
  <c r="K12"/>
  <c r="K17" s="1"/>
  <c r="O12"/>
  <c r="K10"/>
  <c r="M10" s="1"/>
  <c r="Y10" s="1"/>
  <c r="AB10" s="1"/>
  <c r="AD10" s="1"/>
  <c r="M28"/>
  <c r="X43"/>
  <c r="Y43" s="1"/>
  <c r="AB43" s="1"/>
  <c r="AD43" s="1"/>
  <c r="M7"/>
  <c r="K40"/>
  <c r="N40" s="1"/>
  <c r="N8"/>
  <c r="M19"/>
  <c r="Y19" s="1"/>
  <c r="AB19" s="1"/>
  <c r="AD19" s="1"/>
  <c r="K40" i="21"/>
  <c r="M40" s="1"/>
  <c r="K36"/>
  <c r="M36" s="1"/>
  <c r="Y36" s="1"/>
  <c r="AB36" s="1"/>
  <c r="AD36" s="1"/>
  <c r="K31"/>
  <c r="M31" s="1"/>
  <c r="K20"/>
  <c r="M20" s="1"/>
  <c r="O20"/>
  <c r="X20" s="1"/>
  <c r="K13"/>
  <c r="M13" s="1"/>
  <c r="Y13" s="1"/>
  <c r="AB13" s="1"/>
  <c r="AD13" s="1"/>
  <c r="X8"/>
  <c r="M14"/>
  <c r="K37" i="9"/>
  <c r="N37" s="1"/>
  <c r="K41" i="21"/>
  <c r="M41" s="1"/>
  <c r="Y41" s="1"/>
  <c r="AB41" s="1"/>
  <c r="AD41" s="1"/>
  <c r="K39"/>
  <c r="M39" s="1"/>
  <c r="S45"/>
  <c r="O39"/>
  <c r="V45"/>
  <c r="M37"/>
  <c r="X27"/>
  <c r="Q32"/>
  <c r="M24"/>
  <c r="J32"/>
  <c r="R32"/>
  <c r="K10"/>
  <c r="M10" s="1"/>
  <c r="O10"/>
  <c r="X10" s="1"/>
  <c r="M9"/>
  <c r="K33" i="9"/>
  <c r="N33" s="1"/>
  <c r="S38"/>
  <c r="R38"/>
  <c r="M21"/>
  <c r="Y21" s="1"/>
  <c r="AB21" s="1"/>
  <c r="AD21" s="1"/>
  <c r="X15"/>
  <c r="Y15" s="1"/>
  <c r="AB15" s="1"/>
  <c r="AD15" s="1"/>
  <c r="N42" i="21"/>
  <c r="O42"/>
  <c r="X42" s="1"/>
  <c r="Y42" s="1"/>
  <c r="AB42" s="1"/>
  <c r="AD42" s="1"/>
  <c r="L38"/>
  <c r="N33"/>
  <c r="U38"/>
  <c r="O33"/>
  <c r="V38"/>
  <c r="X22"/>
  <c r="R23"/>
  <c r="K18"/>
  <c r="M18" s="1"/>
  <c r="S23"/>
  <c r="T17"/>
  <c r="W17"/>
  <c r="Q11"/>
  <c r="J11"/>
  <c r="M6"/>
  <c r="R11"/>
  <c r="W45" i="9"/>
  <c r="V45"/>
  <c r="K30"/>
  <c r="N30" s="1"/>
  <c r="O16"/>
  <c r="X16" s="1"/>
  <c r="K9"/>
  <c r="N9" s="1"/>
  <c r="M35" i="21"/>
  <c r="N35"/>
  <c r="X7"/>
  <c r="M42" i="9"/>
  <c r="N42"/>
  <c r="N36"/>
  <c r="O32"/>
  <c r="X24"/>
  <c r="P32"/>
  <c r="X44" i="21"/>
  <c r="N31"/>
  <c r="M8"/>
  <c r="Y8" s="1"/>
  <c r="AB8" s="1"/>
  <c r="AD8" s="1"/>
  <c r="N39"/>
  <c r="L45"/>
  <c r="U45"/>
  <c r="P45"/>
  <c r="M27"/>
  <c r="S32"/>
  <c r="T32"/>
  <c r="X21"/>
  <c r="Y21" s="1"/>
  <c r="AB21" s="1"/>
  <c r="AD21" s="1"/>
  <c r="M15"/>
  <c r="M33" i="9"/>
  <c r="J38"/>
  <c r="L38"/>
  <c r="U38"/>
  <c r="T38"/>
  <c r="M29"/>
  <c r="N21"/>
  <c r="M34" i="21"/>
  <c r="W38"/>
  <c r="P38"/>
  <c r="M29"/>
  <c r="T23"/>
  <c r="L23"/>
  <c r="U23"/>
  <c r="X12"/>
  <c r="Y12" s="1"/>
  <c r="AB12" s="1"/>
  <c r="V17"/>
  <c r="Q17"/>
  <c r="S11"/>
  <c r="T11"/>
  <c r="M39" i="9"/>
  <c r="J45"/>
  <c r="Q45"/>
  <c r="P45"/>
  <c r="M22"/>
  <c r="M13"/>
  <c r="X35"/>
  <c r="X28" i="21"/>
  <c r="Y28" s="1"/>
  <c r="AB28" s="1"/>
  <c r="AD28" s="1"/>
  <c r="N26" i="9"/>
  <c r="O18"/>
  <c r="J17"/>
  <c r="M27"/>
  <c r="O7"/>
  <c r="X7" s="1"/>
  <c r="O8"/>
  <c r="X8" s="1"/>
  <c r="X14" i="21"/>
  <c r="Y14" s="1"/>
  <c r="AB14" s="1"/>
  <c r="AD14" s="1"/>
  <c r="W45"/>
  <c r="R45"/>
  <c r="X37"/>
  <c r="L32"/>
  <c r="N24"/>
  <c r="U32"/>
  <c r="X24"/>
  <c r="V32"/>
  <c r="X15"/>
  <c r="X9"/>
  <c r="W38" i="9"/>
  <c r="V38"/>
  <c r="X34" i="21"/>
  <c r="Q38"/>
  <c r="J38"/>
  <c r="M33"/>
  <c r="R38"/>
  <c r="X29"/>
  <c r="X18"/>
  <c r="V23"/>
  <c r="W23"/>
  <c r="P17"/>
  <c r="S17"/>
  <c r="L11"/>
  <c r="N6"/>
  <c r="U11"/>
  <c r="X6"/>
  <c r="V11"/>
  <c r="N41" i="9"/>
  <c r="S45"/>
  <c r="R45"/>
  <c r="N31"/>
  <c r="O22"/>
  <c r="X22" s="1"/>
  <c r="M16"/>
  <c r="M9"/>
  <c r="K34"/>
  <c r="N34" s="1"/>
  <c r="N13"/>
  <c r="O13"/>
  <c r="X13" s="1"/>
  <c r="K25"/>
  <c r="M25" s="1"/>
  <c r="Y25" s="1"/>
  <c r="AB25" s="1"/>
  <c r="AD25" s="1"/>
  <c r="N35"/>
  <c r="N22" l="1"/>
  <c r="Y37" i="21"/>
  <c r="AB37" s="1"/>
  <c r="AD37" s="1"/>
  <c r="Y7" i="9"/>
  <c r="AB7" s="1"/>
  <c r="AD7" s="1"/>
  <c r="Y9"/>
  <c r="AB9" s="1"/>
  <c r="AD9" s="1"/>
  <c r="M37"/>
  <c r="Y37" s="1"/>
  <c r="AB37" s="1"/>
  <c r="AD37" s="1"/>
  <c r="K11" i="21"/>
  <c r="N10"/>
  <c r="N43"/>
  <c r="Y26" i="9"/>
  <c r="AB26" s="1"/>
  <c r="AD26" s="1"/>
  <c r="Y19" i="21"/>
  <c r="AB19" s="1"/>
  <c r="AD19" s="1"/>
  <c r="Y14" i="9"/>
  <c r="AB14" s="1"/>
  <c r="AD14" s="1"/>
  <c r="Y24"/>
  <c r="AB24" s="1"/>
  <c r="R46"/>
  <c r="M44"/>
  <c r="O23" i="21"/>
  <c r="X23" s="1"/>
  <c r="Y24"/>
  <c r="AB24" s="1"/>
  <c r="N13"/>
  <c r="N17" s="1"/>
  <c r="Y31"/>
  <c r="AB31" s="1"/>
  <c r="AD31" s="1"/>
  <c r="Y35" i="9"/>
  <c r="AB35" s="1"/>
  <c r="AD35" s="1"/>
  <c r="N40" i="21"/>
  <c r="N16"/>
  <c r="M30" i="9"/>
  <c r="Y30" s="1"/>
  <c r="AB30" s="1"/>
  <c r="AD30" s="1"/>
  <c r="O17" i="21"/>
  <c r="X17" s="1"/>
  <c r="N11"/>
  <c r="N36"/>
  <c r="K17"/>
  <c r="M17" s="1"/>
  <c r="N10" i="9"/>
  <c r="K32" i="21"/>
  <c r="M32" s="1"/>
  <c r="Y34"/>
  <c r="AB34" s="1"/>
  <c r="AD34" s="1"/>
  <c r="N30"/>
  <c r="Y9"/>
  <c r="AB9" s="1"/>
  <c r="AD9" s="1"/>
  <c r="Y8" i="9"/>
  <c r="AB8" s="1"/>
  <c r="AD8" s="1"/>
  <c r="Q46"/>
  <c r="N25" i="21"/>
  <c r="P46" i="9"/>
  <c r="S46"/>
  <c r="N20" i="21"/>
  <c r="Y15"/>
  <c r="AB15" s="1"/>
  <c r="AD15" s="1"/>
  <c r="Y22" i="9"/>
  <c r="AB22" s="1"/>
  <c r="AD22" s="1"/>
  <c r="O11" i="21"/>
  <c r="X11" s="1"/>
  <c r="O32"/>
  <c r="X32" s="1"/>
  <c r="Y27" i="9"/>
  <c r="AB27" s="1"/>
  <c r="AD27" s="1"/>
  <c r="M17"/>
  <c r="M40"/>
  <c r="Y40" s="1"/>
  <c r="AB40" s="1"/>
  <c r="AD40" s="1"/>
  <c r="M12"/>
  <c r="N41" i="21"/>
  <c r="Y22"/>
  <c r="AB22" s="1"/>
  <c r="AD22" s="1"/>
  <c r="Y44"/>
  <c r="AB44" s="1"/>
  <c r="AD44" s="1"/>
  <c r="K45" i="9"/>
  <c r="Y13"/>
  <c r="AB13" s="1"/>
  <c r="AD13" s="1"/>
  <c r="N18" i="21"/>
  <c r="N23" s="1"/>
  <c r="Y29"/>
  <c r="AB29" s="1"/>
  <c r="AD29" s="1"/>
  <c r="Y20" i="9"/>
  <c r="AB20" s="1"/>
  <c r="AD20" s="1"/>
  <c r="K38" i="21"/>
  <c r="M38" s="1"/>
  <c r="W46"/>
  <c r="O23" i="9"/>
  <c r="X23" s="1"/>
  <c r="X18"/>
  <c r="Y18" s="1"/>
  <c r="AB18" s="1"/>
  <c r="U46" i="21"/>
  <c r="Y16" i="9"/>
  <c r="AB16" s="1"/>
  <c r="AD16" s="1"/>
  <c r="Y10" i="21"/>
  <c r="AB10" s="1"/>
  <c r="AD10" s="1"/>
  <c r="V46"/>
  <c r="Y25"/>
  <c r="AB25" s="1"/>
  <c r="AD25" s="1"/>
  <c r="O11" i="17"/>
  <c r="O46" s="1"/>
  <c r="X6"/>
  <c r="Q46"/>
  <c r="U46" i="9"/>
  <c r="Y39"/>
  <c r="AB39" s="1"/>
  <c r="O38"/>
  <c r="X38" s="1"/>
  <c r="X33"/>
  <c r="Y33" s="1"/>
  <c r="AB33" s="1"/>
  <c r="N12"/>
  <c r="N17" s="1"/>
  <c r="Y36"/>
  <c r="AB36" s="1"/>
  <c r="AD36" s="1"/>
  <c r="Y7" i="21"/>
  <c r="AB7" s="1"/>
  <c r="AD7" s="1"/>
  <c r="Y35"/>
  <c r="AB35" s="1"/>
  <c r="AD35" s="1"/>
  <c r="O11" i="9"/>
  <c r="X11" s="1"/>
  <c r="X6"/>
  <c r="V13" i="25"/>
  <c r="S13"/>
  <c r="R28"/>
  <c r="J28"/>
  <c r="Q28"/>
  <c r="V42"/>
  <c r="U42"/>
  <c r="L42"/>
  <c r="R8"/>
  <c r="W8"/>
  <c r="V18"/>
  <c r="S18"/>
  <c r="R24"/>
  <c r="J24"/>
  <c r="Q24"/>
  <c r="V27"/>
  <c r="S27"/>
  <c r="R36"/>
  <c r="W36"/>
  <c r="V41"/>
  <c r="S41"/>
  <c r="R14"/>
  <c r="J14"/>
  <c r="Q14"/>
  <c r="W34"/>
  <c r="V34"/>
  <c r="O34"/>
  <c r="S6"/>
  <c r="P6"/>
  <c r="W7"/>
  <c r="T7"/>
  <c r="S21"/>
  <c r="P21"/>
  <c r="V31"/>
  <c r="S31"/>
  <c r="S26"/>
  <c r="P26"/>
  <c r="W39"/>
  <c r="V39"/>
  <c r="O39"/>
  <c r="S40"/>
  <c r="P40"/>
  <c r="S16"/>
  <c r="P16"/>
  <c r="W35"/>
  <c r="T35"/>
  <c r="S10"/>
  <c r="R10"/>
  <c r="W12"/>
  <c r="T12"/>
  <c r="S20"/>
  <c r="R20"/>
  <c r="W30"/>
  <c r="T30"/>
  <c r="S25"/>
  <c r="R25"/>
  <c r="W44"/>
  <c r="T44"/>
  <c r="J37"/>
  <c r="R15"/>
  <c r="R29"/>
  <c r="T9"/>
  <c r="J22"/>
  <c r="T13"/>
  <c r="Q13"/>
  <c r="J13"/>
  <c r="P28"/>
  <c r="W28"/>
  <c r="T42"/>
  <c r="S42"/>
  <c r="K42"/>
  <c r="P8"/>
  <c r="U8"/>
  <c r="L8"/>
  <c r="T18"/>
  <c r="Q18"/>
  <c r="J18"/>
  <c r="P24"/>
  <c r="W24"/>
  <c r="T27"/>
  <c r="Q27"/>
  <c r="J27"/>
  <c r="P36"/>
  <c r="U36"/>
  <c r="L36"/>
  <c r="T41"/>
  <c r="Q41"/>
  <c r="J41"/>
  <c r="P14"/>
  <c r="W14"/>
  <c r="U34"/>
  <c r="L34"/>
  <c r="T34"/>
  <c r="Q6"/>
  <c r="V6"/>
  <c r="U7"/>
  <c r="L7"/>
  <c r="R7"/>
  <c r="J7"/>
  <c r="Q21"/>
  <c r="V21"/>
  <c r="T31"/>
  <c r="Q31"/>
  <c r="J31"/>
  <c r="Q26"/>
  <c r="V26"/>
  <c r="U39"/>
  <c r="L39"/>
  <c r="T39"/>
  <c r="Q40"/>
  <c r="V40"/>
  <c r="Q16"/>
  <c r="V16"/>
  <c r="U35"/>
  <c r="L35"/>
  <c r="R35"/>
  <c r="J35"/>
  <c r="Q10"/>
  <c r="J10"/>
  <c r="P10"/>
  <c r="U12"/>
  <c r="L12"/>
  <c r="R12"/>
  <c r="J12"/>
  <c r="Q20"/>
  <c r="J20"/>
  <c r="P20"/>
  <c r="U30"/>
  <c r="L30"/>
  <c r="R30"/>
  <c r="J30"/>
  <c r="Q25"/>
  <c r="J25"/>
  <c r="P25"/>
  <c r="U44"/>
  <c r="L44"/>
  <c r="R44"/>
  <c r="J44"/>
  <c r="P37"/>
  <c r="Q15"/>
  <c r="J29"/>
  <c r="S33"/>
  <c r="R13"/>
  <c r="W13"/>
  <c r="V28"/>
  <c r="O28"/>
  <c r="U28"/>
  <c r="L28"/>
  <c r="R42"/>
  <c r="J42"/>
  <c r="Q42"/>
  <c r="V8"/>
  <c r="O8"/>
  <c r="S8"/>
  <c r="R18"/>
  <c r="W18"/>
  <c r="V24"/>
  <c r="O24"/>
  <c r="U24"/>
  <c r="L24"/>
  <c r="R27"/>
  <c r="W27"/>
  <c r="V36"/>
  <c r="O36"/>
  <c r="S36"/>
  <c r="R41"/>
  <c r="W41"/>
  <c r="V14"/>
  <c r="O14"/>
  <c r="U14"/>
  <c r="L14"/>
  <c r="S34"/>
  <c r="K34"/>
  <c r="R34"/>
  <c r="W6"/>
  <c r="T6"/>
  <c r="S7"/>
  <c r="K7"/>
  <c r="P7"/>
  <c r="W21"/>
  <c r="T21"/>
  <c r="R31"/>
  <c r="W31"/>
  <c r="W26"/>
  <c r="T26"/>
  <c r="S39"/>
  <c r="K39"/>
  <c r="R39"/>
  <c r="W40"/>
  <c r="T40"/>
  <c r="W16"/>
  <c r="T16"/>
  <c r="S35"/>
  <c r="K35"/>
  <c r="P35"/>
  <c r="W10"/>
  <c r="V10"/>
  <c r="O10"/>
  <c r="S12"/>
  <c r="K12"/>
  <c r="P12"/>
  <c r="W20"/>
  <c r="V20"/>
  <c r="S30"/>
  <c r="K30"/>
  <c r="P30"/>
  <c r="W25"/>
  <c r="V25"/>
  <c r="S44"/>
  <c r="K44"/>
  <c r="P44"/>
  <c r="R19"/>
  <c r="J19"/>
  <c r="Q19"/>
  <c r="V37"/>
  <c r="O37"/>
  <c r="U37"/>
  <c r="L37"/>
  <c r="R9"/>
  <c r="J9"/>
  <c r="Q9"/>
  <c r="W15"/>
  <c r="V15"/>
  <c r="R22"/>
  <c r="W22"/>
  <c r="W29"/>
  <c r="V29"/>
  <c r="R33"/>
  <c r="J33"/>
  <c r="Q33"/>
  <c r="W43"/>
  <c r="V43"/>
  <c r="O43"/>
  <c r="L19"/>
  <c r="Q37"/>
  <c r="U9"/>
  <c r="S15"/>
  <c r="V22"/>
  <c r="S22"/>
  <c r="S29"/>
  <c r="V33"/>
  <c r="U33"/>
  <c r="S43"/>
  <c r="R43"/>
  <c r="T19"/>
  <c r="K19"/>
  <c r="W37"/>
  <c r="S9"/>
  <c r="J15"/>
  <c r="T22"/>
  <c r="Q29"/>
  <c r="T33"/>
  <c r="J43"/>
  <c r="P13"/>
  <c r="U13"/>
  <c r="L13"/>
  <c r="T28"/>
  <c r="S28"/>
  <c r="K28"/>
  <c r="P42"/>
  <c r="W42"/>
  <c r="T8"/>
  <c r="Q8"/>
  <c r="J8"/>
  <c r="P18"/>
  <c r="U18"/>
  <c r="L18"/>
  <c r="T24"/>
  <c r="S24"/>
  <c r="P27"/>
  <c r="U27"/>
  <c r="L27"/>
  <c r="T36"/>
  <c r="Q36"/>
  <c r="J36"/>
  <c r="P41"/>
  <c r="U41"/>
  <c r="L41"/>
  <c r="T14"/>
  <c r="S14"/>
  <c r="K14"/>
  <c r="Q34"/>
  <c r="J34"/>
  <c r="P34"/>
  <c r="U6"/>
  <c r="L6"/>
  <c r="R6"/>
  <c r="J6"/>
  <c r="Q7"/>
  <c r="V7"/>
  <c r="O7"/>
  <c r="U21"/>
  <c r="L21"/>
  <c r="R21"/>
  <c r="J21"/>
  <c r="P31"/>
  <c r="U31"/>
  <c r="L31"/>
  <c r="U26"/>
  <c r="L26"/>
  <c r="R26"/>
  <c r="J26"/>
  <c r="Q39"/>
  <c r="J39"/>
  <c r="P39"/>
  <c r="U40"/>
  <c r="L40"/>
  <c r="R40"/>
  <c r="J40"/>
  <c r="U16"/>
  <c r="L16"/>
  <c r="R16"/>
  <c r="J16"/>
  <c r="Q35"/>
  <c r="V35"/>
  <c r="O35"/>
  <c r="U10"/>
  <c r="L10"/>
  <c r="T10"/>
  <c r="Q12"/>
  <c r="V12"/>
  <c r="O12"/>
  <c r="U20"/>
  <c r="L20"/>
  <c r="T20"/>
  <c r="Q30"/>
  <c r="V30"/>
  <c r="O30"/>
  <c r="U25"/>
  <c r="L25"/>
  <c r="T25"/>
  <c r="Q44"/>
  <c r="V44"/>
  <c r="O44"/>
  <c r="P19"/>
  <c r="W19"/>
  <c r="T37"/>
  <c r="S37"/>
  <c r="K37"/>
  <c r="P9"/>
  <c r="W9"/>
  <c r="U15"/>
  <c r="L15"/>
  <c r="T15"/>
  <c r="P22"/>
  <c r="U22"/>
  <c r="L22"/>
  <c r="U29"/>
  <c r="L29"/>
  <c r="T29"/>
  <c r="P33"/>
  <c r="W33"/>
  <c r="U43"/>
  <c r="L43"/>
  <c r="T43"/>
  <c r="V19"/>
  <c r="U19"/>
  <c r="R37"/>
  <c r="V9"/>
  <c r="O9"/>
  <c r="L9"/>
  <c r="K15"/>
  <c r="O22"/>
  <c r="K29"/>
  <c r="O33"/>
  <c r="L33"/>
  <c r="S19"/>
  <c r="P15"/>
  <c r="Q22"/>
  <c r="P29"/>
  <c r="Q43"/>
  <c r="P43"/>
  <c r="K32" i="9"/>
  <c r="M32" s="1"/>
  <c r="M34"/>
  <c r="Y34" s="1"/>
  <c r="AB34" s="1"/>
  <c r="AD34" s="1"/>
  <c r="M45"/>
  <c r="S46" i="21"/>
  <c r="AD12"/>
  <c r="L46"/>
  <c r="Y6"/>
  <c r="AB6" s="1"/>
  <c r="N38"/>
  <c r="K38" i="9"/>
  <c r="O45" i="21"/>
  <c r="X39"/>
  <c r="Y39" s="1"/>
  <c r="AB39" s="1"/>
  <c r="Y20"/>
  <c r="AB20" s="1"/>
  <c r="AD20" s="1"/>
  <c r="O17" i="9"/>
  <c r="X17" s="1"/>
  <c r="Y17" s="1"/>
  <c r="X12"/>
  <c r="N23"/>
  <c r="N45"/>
  <c r="Y29"/>
  <c r="AB29" s="1"/>
  <c r="AD29" s="1"/>
  <c r="Y44"/>
  <c r="AB44" s="1"/>
  <c r="AD44" s="1"/>
  <c r="J46" i="21"/>
  <c r="M23" i="9"/>
  <c r="Y16" i="21"/>
  <c r="AB16" s="1"/>
  <c r="AD16" s="1"/>
  <c r="K6" i="9"/>
  <c r="K11" s="1"/>
  <c r="AD24" i="21"/>
  <c r="AD24" i="9"/>
  <c r="V46"/>
  <c r="M11" i="21"/>
  <c r="Y27"/>
  <c r="AB27" s="1"/>
  <c r="AD27" s="1"/>
  <c r="J11" i="17"/>
  <c r="M6"/>
  <c r="L11"/>
  <c r="L46" s="1"/>
  <c r="N6"/>
  <c r="N11" s="1"/>
  <c r="N46" s="1"/>
  <c r="N25" i="9"/>
  <c r="N32" s="1"/>
  <c r="T46" i="21"/>
  <c r="Y40"/>
  <c r="AB40" s="1"/>
  <c r="AD40" s="1"/>
  <c r="Y28" i="9"/>
  <c r="AB28" s="1"/>
  <c r="AD28" s="1"/>
  <c r="Y42"/>
  <c r="AB42" s="1"/>
  <c r="AD42" s="1"/>
  <c r="Y30" i="21"/>
  <c r="AB30" s="1"/>
  <c r="AD30" s="1"/>
  <c r="L11" i="9"/>
  <c r="L46" s="1"/>
  <c r="R9" i="13"/>
  <c r="J9"/>
  <c r="Q9"/>
  <c r="W31"/>
  <c r="V31"/>
  <c r="R6"/>
  <c r="J6"/>
  <c r="Q6"/>
  <c r="W16"/>
  <c r="T16"/>
  <c r="R20"/>
  <c r="W20"/>
  <c r="V29"/>
  <c r="S29"/>
  <c r="S30"/>
  <c r="P30"/>
  <c r="W35"/>
  <c r="T35"/>
  <c r="S41"/>
  <c r="R41"/>
  <c r="W13"/>
  <c r="V13"/>
  <c r="R34"/>
  <c r="W34"/>
  <c r="V10"/>
  <c r="S10"/>
  <c r="R14"/>
  <c r="J14"/>
  <c r="Q14"/>
  <c r="V19"/>
  <c r="U19"/>
  <c r="L19"/>
  <c r="S27"/>
  <c r="R27"/>
  <c r="V33"/>
  <c r="U33"/>
  <c r="L33"/>
  <c r="R39"/>
  <c r="W39"/>
  <c r="R15"/>
  <c r="W15"/>
  <c r="W7"/>
  <c r="T7"/>
  <c r="S18"/>
  <c r="R18"/>
  <c r="W22"/>
  <c r="V22"/>
  <c r="O22"/>
  <c r="S26"/>
  <c r="P26"/>
  <c r="V37"/>
  <c r="U37"/>
  <c r="L37"/>
  <c r="R43"/>
  <c r="W43"/>
  <c r="W40"/>
  <c r="T40"/>
  <c r="S8"/>
  <c r="R8"/>
  <c r="V28"/>
  <c r="U28"/>
  <c r="L28"/>
  <c r="S44"/>
  <c r="P44"/>
  <c r="W12"/>
  <c r="T12"/>
  <c r="S21"/>
  <c r="P21"/>
  <c r="V24"/>
  <c r="U24"/>
  <c r="L24"/>
  <c r="R25"/>
  <c r="W25"/>
  <c r="W36"/>
  <c r="V36"/>
  <c r="R42"/>
  <c r="J42"/>
  <c r="Q42"/>
  <c r="P9"/>
  <c r="W9"/>
  <c r="U31"/>
  <c r="L31"/>
  <c r="T31"/>
  <c r="P6"/>
  <c r="W6"/>
  <c r="U16"/>
  <c r="L16"/>
  <c r="R16"/>
  <c r="J16"/>
  <c r="P20"/>
  <c r="U20"/>
  <c r="L20"/>
  <c r="T29"/>
  <c r="Q29"/>
  <c r="J29"/>
  <c r="Q30"/>
  <c r="V30"/>
  <c r="U35"/>
  <c r="L35"/>
  <c r="R35"/>
  <c r="J35"/>
  <c r="Q41"/>
  <c r="J41"/>
  <c r="P41"/>
  <c r="U13"/>
  <c r="L13"/>
  <c r="T13"/>
  <c r="P34"/>
  <c r="U34"/>
  <c r="L34"/>
  <c r="T10"/>
  <c r="Q10"/>
  <c r="J10"/>
  <c r="P14"/>
  <c r="W14"/>
  <c r="T19"/>
  <c r="S19"/>
  <c r="Q27"/>
  <c r="J27"/>
  <c r="P27"/>
  <c r="T33"/>
  <c r="S33"/>
  <c r="P39"/>
  <c r="U39"/>
  <c r="L39"/>
  <c r="P15"/>
  <c r="U15"/>
  <c r="L15"/>
  <c r="U7"/>
  <c r="L7"/>
  <c r="R7"/>
  <c r="J7"/>
  <c r="Q18"/>
  <c r="J18"/>
  <c r="P18"/>
  <c r="U22"/>
  <c r="L22"/>
  <c r="T22"/>
  <c r="Q26"/>
  <c r="V26"/>
  <c r="T37"/>
  <c r="S37"/>
  <c r="P43"/>
  <c r="U43"/>
  <c r="L43"/>
  <c r="U40"/>
  <c r="L40"/>
  <c r="R40"/>
  <c r="J40"/>
  <c r="Q8"/>
  <c r="J8"/>
  <c r="P8"/>
  <c r="T28"/>
  <c r="S28"/>
  <c r="K28"/>
  <c r="Q44"/>
  <c r="V44"/>
  <c r="U12"/>
  <c r="L12"/>
  <c r="R12"/>
  <c r="J12"/>
  <c r="Q21"/>
  <c r="V21"/>
  <c r="T24"/>
  <c r="S24"/>
  <c r="P25"/>
  <c r="U25"/>
  <c r="L25"/>
  <c r="U36"/>
  <c r="L36"/>
  <c r="T36"/>
  <c r="P42"/>
  <c r="W42"/>
  <c r="V9"/>
  <c r="O9"/>
  <c r="U9"/>
  <c r="L9"/>
  <c r="S31"/>
  <c r="K31"/>
  <c r="R31"/>
  <c r="V6"/>
  <c r="O6"/>
  <c r="U6"/>
  <c r="L6"/>
  <c r="S16"/>
  <c r="K16"/>
  <c r="P16"/>
  <c r="V20"/>
  <c r="O20"/>
  <c r="S20"/>
  <c r="R29"/>
  <c r="W29"/>
  <c r="W30"/>
  <c r="T30"/>
  <c r="S35"/>
  <c r="K35"/>
  <c r="P35"/>
  <c r="W41"/>
  <c r="V41"/>
  <c r="O41"/>
  <c r="S13"/>
  <c r="K13"/>
  <c r="R13"/>
  <c r="V34"/>
  <c r="O34"/>
  <c r="S34"/>
  <c r="R10"/>
  <c r="W10"/>
  <c r="V14"/>
  <c r="O14"/>
  <c r="U14"/>
  <c r="L14"/>
  <c r="R19"/>
  <c r="J19"/>
  <c r="Q19"/>
  <c r="W27"/>
  <c r="V27"/>
  <c r="O27"/>
  <c r="R33"/>
  <c r="J33"/>
  <c r="Q33"/>
  <c r="V39"/>
  <c r="O39"/>
  <c r="S39"/>
  <c r="V15"/>
  <c r="O15"/>
  <c r="S15"/>
  <c r="S7"/>
  <c r="K7"/>
  <c r="P7"/>
  <c r="W18"/>
  <c r="V18"/>
  <c r="S22"/>
  <c r="K22"/>
  <c r="R22"/>
  <c r="W26"/>
  <c r="T26"/>
  <c r="R37"/>
  <c r="J37"/>
  <c r="Q37"/>
  <c r="V43"/>
  <c r="O43"/>
  <c r="S43"/>
  <c r="S40"/>
  <c r="K40"/>
  <c r="P40"/>
  <c r="W8"/>
  <c r="V8"/>
  <c r="O8"/>
  <c r="R28"/>
  <c r="J28"/>
  <c r="Q28"/>
  <c r="W44"/>
  <c r="T44"/>
  <c r="S12"/>
  <c r="K12"/>
  <c r="P12"/>
  <c r="W21"/>
  <c r="T21"/>
  <c r="R24"/>
  <c r="J24"/>
  <c r="Q24"/>
  <c r="V25"/>
  <c r="O25"/>
  <c r="S25"/>
  <c r="S36"/>
  <c r="K36"/>
  <c r="R36"/>
  <c r="V42"/>
  <c r="O42"/>
  <c r="U42"/>
  <c r="L42"/>
  <c r="T9"/>
  <c r="S9"/>
  <c r="K9"/>
  <c r="Q31"/>
  <c r="J31"/>
  <c r="P31"/>
  <c r="T6"/>
  <c r="S6"/>
  <c r="Q16"/>
  <c r="V16"/>
  <c r="O16"/>
  <c r="T20"/>
  <c r="Q20"/>
  <c r="J20"/>
  <c r="P29"/>
  <c r="U29"/>
  <c r="L29"/>
  <c r="U30"/>
  <c r="L30"/>
  <c r="R30"/>
  <c r="J30"/>
  <c r="Q35"/>
  <c r="V35"/>
  <c r="O35"/>
  <c r="U41"/>
  <c r="L41"/>
  <c r="T41"/>
  <c r="Q13"/>
  <c r="J13"/>
  <c r="P13"/>
  <c r="T34"/>
  <c r="Q34"/>
  <c r="J34"/>
  <c r="P10"/>
  <c r="U10"/>
  <c r="L10"/>
  <c r="T14"/>
  <c r="S14"/>
  <c r="P19"/>
  <c r="W19"/>
  <c r="U27"/>
  <c r="L27"/>
  <c r="T27"/>
  <c r="P33"/>
  <c r="W33"/>
  <c r="T39"/>
  <c r="Q39"/>
  <c r="J39"/>
  <c r="T15"/>
  <c r="Q15"/>
  <c r="J15"/>
  <c r="Q7"/>
  <c r="V7"/>
  <c r="O7"/>
  <c r="U18"/>
  <c r="L18"/>
  <c r="T18"/>
  <c r="Q22"/>
  <c r="J22"/>
  <c r="P22"/>
  <c r="U26"/>
  <c r="L26"/>
  <c r="R26"/>
  <c r="J26"/>
  <c r="P37"/>
  <c r="W37"/>
  <c r="T43"/>
  <c r="Q43"/>
  <c r="J43"/>
  <c r="Q40"/>
  <c r="V40"/>
  <c r="O40"/>
  <c r="U8"/>
  <c r="L8"/>
  <c r="T8"/>
  <c r="P28"/>
  <c r="W28"/>
  <c r="U44"/>
  <c r="L44"/>
  <c r="R44"/>
  <c r="J44"/>
  <c r="Q12"/>
  <c r="V12"/>
  <c r="O12"/>
  <c r="U21"/>
  <c r="L21"/>
  <c r="R21"/>
  <c r="J21"/>
  <c r="P24"/>
  <c r="W24"/>
  <c r="T25"/>
  <c r="Q25"/>
  <c r="J25"/>
  <c r="Q36"/>
  <c r="J36"/>
  <c r="P36"/>
  <c r="T42"/>
  <c r="S42"/>
  <c r="K42"/>
  <c r="Y18" i="21"/>
  <c r="AB18" s="1"/>
  <c r="R46"/>
  <c r="N38" i="9"/>
  <c r="P46" i="21"/>
  <c r="X32" i="9"/>
  <c r="W46"/>
  <c r="K23" i="21"/>
  <c r="M23" s="1"/>
  <c r="X33"/>
  <c r="Y33" s="1"/>
  <c r="AB33" s="1"/>
  <c r="O38"/>
  <c r="X38" s="1"/>
  <c r="K45"/>
  <c r="Y43"/>
  <c r="AB43" s="1"/>
  <c r="AD43" s="1"/>
  <c r="T46" i="9"/>
  <c r="X45"/>
  <c r="Q46" i="21"/>
  <c r="J11" i="9"/>
  <c r="M6" l="1"/>
  <c r="Y12"/>
  <c r="AB12" s="1"/>
  <c r="V17" i="13"/>
  <c r="Y45" i="9"/>
  <c r="Y17" i="21"/>
  <c r="M22" i="13"/>
  <c r="N32" i="21"/>
  <c r="W38" i="25"/>
  <c r="N45" i="21"/>
  <c r="N46" s="1"/>
  <c r="U38" i="25"/>
  <c r="Y32" i="9"/>
  <c r="V17" i="25"/>
  <c r="M11" i="9"/>
  <c r="Y11" s="1"/>
  <c r="O46"/>
  <c r="X46" s="1"/>
  <c r="Q17" i="25"/>
  <c r="M13" i="13"/>
  <c r="M31"/>
  <c r="Y32" i="21"/>
  <c r="P38" i="25"/>
  <c r="M36" i="13"/>
  <c r="M34" i="25"/>
  <c r="M28" i="13"/>
  <c r="R11" i="25"/>
  <c r="Y11" i="21"/>
  <c r="Q17" i="13"/>
  <c r="M42" i="25"/>
  <c r="X44"/>
  <c r="X11" i="17"/>
  <c r="W32" i="13"/>
  <c r="K46" i="21"/>
  <c r="M46" s="1"/>
  <c r="Y38"/>
  <c r="N6" i="9"/>
  <c r="N11" s="1"/>
  <c r="X40" i="13"/>
  <c r="X35"/>
  <c r="U23"/>
  <c r="T11"/>
  <c r="K46" i="9"/>
  <c r="AB17" i="21"/>
  <c r="AD17" s="1"/>
  <c r="N29" i="25"/>
  <c r="X35"/>
  <c r="AB38" i="21"/>
  <c r="AD38" s="1"/>
  <c r="AD33"/>
  <c r="N42" i="13"/>
  <c r="J32"/>
  <c r="S17"/>
  <c r="X8"/>
  <c r="W23"/>
  <c r="K15"/>
  <c r="N15" s="1"/>
  <c r="K39"/>
  <c r="N39" s="1"/>
  <c r="Q38"/>
  <c r="X14"/>
  <c r="X41"/>
  <c r="X20"/>
  <c r="V11"/>
  <c r="N9"/>
  <c r="U17"/>
  <c r="M7"/>
  <c r="U45"/>
  <c r="N35"/>
  <c r="M16"/>
  <c r="L32"/>
  <c r="T17"/>
  <c r="K44"/>
  <c r="M44" s="1"/>
  <c r="O28"/>
  <c r="X28" s="1"/>
  <c r="K18"/>
  <c r="N18" s="1"/>
  <c r="L38"/>
  <c r="O10"/>
  <c r="X10" s="1"/>
  <c r="R11"/>
  <c r="AB32" i="21"/>
  <c r="AD32" s="1"/>
  <c r="M45"/>
  <c r="AD39"/>
  <c r="AB45"/>
  <c r="AB11"/>
  <c r="AD11" s="1"/>
  <c r="AD6"/>
  <c r="X33" i="25"/>
  <c r="O38"/>
  <c r="J45"/>
  <c r="M39"/>
  <c r="J11"/>
  <c r="T32"/>
  <c r="J38"/>
  <c r="N37"/>
  <c r="X10"/>
  <c r="X36"/>
  <c r="V32"/>
  <c r="K8"/>
  <c r="M8" s="1"/>
  <c r="M44"/>
  <c r="N12"/>
  <c r="L17"/>
  <c r="O40"/>
  <c r="X40" s="1"/>
  <c r="T45"/>
  <c r="P32"/>
  <c r="T23"/>
  <c r="M37"/>
  <c r="T17"/>
  <c r="K10"/>
  <c r="N10" s="1"/>
  <c r="X39"/>
  <c r="K21"/>
  <c r="M21" s="1"/>
  <c r="S11"/>
  <c r="K41"/>
  <c r="J32"/>
  <c r="O18"/>
  <c r="K13"/>
  <c r="Y6" i="9"/>
  <c r="AB6" s="1"/>
  <c r="AD33"/>
  <c r="AB38"/>
  <c r="AD38" s="1"/>
  <c r="AD39"/>
  <c r="AB45"/>
  <c r="J45" i="13"/>
  <c r="P32"/>
  <c r="X7"/>
  <c r="Q45"/>
  <c r="W38"/>
  <c r="K6"/>
  <c r="N6" s="1"/>
  <c r="X25"/>
  <c r="R32"/>
  <c r="X43"/>
  <c r="O18"/>
  <c r="S45"/>
  <c r="J38"/>
  <c r="K34"/>
  <c r="N34" s="1"/>
  <c r="L11"/>
  <c r="N36"/>
  <c r="T32"/>
  <c r="M12"/>
  <c r="J17"/>
  <c r="O44"/>
  <c r="X44" s="1"/>
  <c r="N40"/>
  <c r="P23"/>
  <c r="P45"/>
  <c r="T38"/>
  <c r="K19"/>
  <c r="M19" s="1"/>
  <c r="N13"/>
  <c r="W11"/>
  <c r="N31"/>
  <c r="O36"/>
  <c r="X36" s="1"/>
  <c r="Y36" s="1"/>
  <c r="AB36" s="1"/>
  <c r="AD36" s="1"/>
  <c r="U32"/>
  <c r="K21"/>
  <c r="N21" s="1"/>
  <c r="K26"/>
  <c r="N26" s="1"/>
  <c r="S23"/>
  <c r="U38"/>
  <c r="K27"/>
  <c r="N27" s="1"/>
  <c r="O19"/>
  <c r="X19" s="1"/>
  <c r="O13"/>
  <c r="X13" s="1"/>
  <c r="Y13" s="1"/>
  <c r="AB13" s="1"/>
  <c r="AD13" s="1"/>
  <c r="K30"/>
  <c r="N30" s="1"/>
  <c r="O29"/>
  <c r="X29" s="1"/>
  <c r="O31"/>
  <c r="X31" s="1"/>
  <c r="AD12" i="9"/>
  <c r="AB17"/>
  <c r="AD17" s="1"/>
  <c r="X45" i="21"/>
  <c r="O46"/>
  <c r="X46" s="1"/>
  <c r="X12" i="25"/>
  <c r="Q45"/>
  <c r="X7"/>
  <c r="K24"/>
  <c r="N24" s="1"/>
  <c r="L23"/>
  <c r="N19"/>
  <c r="R38"/>
  <c r="O15"/>
  <c r="X15" s="1"/>
  <c r="M19"/>
  <c r="O20"/>
  <c r="X20" s="1"/>
  <c r="P17"/>
  <c r="S45"/>
  <c r="T11"/>
  <c r="X14"/>
  <c r="L32"/>
  <c r="X28"/>
  <c r="N30"/>
  <c r="U17"/>
  <c r="M35"/>
  <c r="Y35" s="1"/>
  <c r="AB35" s="1"/>
  <c r="AD35" s="1"/>
  <c r="O16"/>
  <c r="X16" s="1"/>
  <c r="L45"/>
  <c r="N39"/>
  <c r="M7"/>
  <c r="O6"/>
  <c r="J23"/>
  <c r="K20"/>
  <c r="M20" s="1"/>
  <c r="V45"/>
  <c r="K26"/>
  <c r="N26" s="1"/>
  <c r="O31"/>
  <c r="X31" s="1"/>
  <c r="X34"/>
  <c r="O27"/>
  <c r="X27" s="1"/>
  <c r="R32"/>
  <c r="V23"/>
  <c r="N42"/>
  <c r="X12" i="13"/>
  <c r="T23"/>
  <c r="P38"/>
  <c r="K14"/>
  <c r="M14" s="1"/>
  <c r="X16"/>
  <c r="Y16" s="1"/>
  <c r="AB16" s="1"/>
  <c r="AD16" s="1"/>
  <c r="S11"/>
  <c r="X42"/>
  <c r="P17"/>
  <c r="V23"/>
  <c r="X15"/>
  <c r="X39"/>
  <c r="R38"/>
  <c r="K20"/>
  <c r="N20" s="1"/>
  <c r="U11"/>
  <c r="X9"/>
  <c r="K24"/>
  <c r="O21"/>
  <c r="X21" s="1"/>
  <c r="R17"/>
  <c r="K37"/>
  <c r="M37" s="1"/>
  <c r="O26"/>
  <c r="X26" s="1"/>
  <c r="J23"/>
  <c r="N7"/>
  <c r="K33"/>
  <c r="M35"/>
  <c r="O30"/>
  <c r="X30" s="1"/>
  <c r="N16"/>
  <c r="P11"/>
  <c r="O24"/>
  <c r="W17"/>
  <c r="N28"/>
  <c r="O37"/>
  <c r="X37" s="1"/>
  <c r="W45"/>
  <c r="O33"/>
  <c r="K10"/>
  <c r="M10" s="1"/>
  <c r="K41"/>
  <c r="M41" s="1"/>
  <c r="Q11"/>
  <c r="M9"/>
  <c r="M11" i="17"/>
  <c r="Y11" s="1"/>
  <c r="J46"/>
  <c r="M46" s="1"/>
  <c r="AB32" i="9"/>
  <c r="AD32" s="1"/>
  <c r="M38"/>
  <c r="Y38" s="1"/>
  <c r="K43" i="25"/>
  <c r="N43" s="1"/>
  <c r="K22"/>
  <c r="M22" s="1"/>
  <c r="X9"/>
  <c r="X30"/>
  <c r="L11"/>
  <c r="S32"/>
  <c r="U23"/>
  <c r="M15"/>
  <c r="V38"/>
  <c r="O19"/>
  <c r="X19" s="1"/>
  <c r="O29"/>
  <c r="X29" s="1"/>
  <c r="X37"/>
  <c r="Y37" s="1"/>
  <c r="AB37" s="1"/>
  <c r="AD37" s="1"/>
  <c r="O25"/>
  <c r="X25" s="1"/>
  <c r="K36"/>
  <c r="M36" s="1"/>
  <c r="U32"/>
  <c r="W23"/>
  <c r="X8"/>
  <c r="S38"/>
  <c r="N44"/>
  <c r="J17"/>
  <c r="M12"/>
  <c r="U45"/>
  <c r="O21"/>
  <c r="X21" s="1"/>
  <c r="V11"/>
  <c r="N34"/>
  <c r="Q23"/>
  <c r="K25"/>
  <c r="M25" s="1"/>
  <c r="W17"/>
  <c r="K40"/>
  <c r="P11"/>
  <c r="M14"/>
  <c r="O41"/>
  <c r="X41" s="1"/>
  <c r="K18"/>
  <c r="N18" s="1"/>
  <c r="M28"/>
  <c r="O13"/>
  <c r="X13" s="1"/>
  <c r="AD18" i="9"/>
  <c r="AB23"/>
  <c r="AD23" s="1"/>
  <c r="Y6" i="17"/>
  <c r="AB6" s="1"/>
  <c r="Y23" i="21"/>
  <c r="AD18"/>
  <c r="AB23"/>
  <c r="AD23" s="1"/>
  <c r="L23" i="13"/>
  <c r="T45"/>
  <c r="K25"/>
  <c r="M25" s="1"/>
  <c r="Q32"/>
  <c r="K43"/>
  <c r="M43" s="1"/>
  <c r="V45"/>
  <c r="X27"/>
  <c r="X34"/>
  <c r="O11"/>
  <c r="X6"/>
  <c r="S32"/>
  <c r="L17"/>
  <c r="N12"/>
  <c r="M40"/>
  <c r="Y40" s="1"/>
  <c r="AB40" s="1"/>
  <c r="AD40" s="1"/>
  <c r="N22"/>
  <c r="Q23"/>
  <c r="L45"/>
  <c r="S38"/>
  <c r="M42"/>
  <c r="V32"/>
  <c r="K8"/>
  <c r="M8" s="1"/>
  <c r="X22"/>
  <c r="Y22" s="1"/>
  <c r="AB22" s="1"/>
  <c r="AD22" s="1"/>
  <c r="R23"/>
  <c r="R45"/>
  <c r="V38"/>
  <c r="K29"/>
  <c r="M29" s="1"/>
  <c r="J11"/>
  <c r="M6"/>
  <c r="N46" i="9"/>
  <c r="J46"/>
  <c r="K9" i="25"/>
  <c r="N9" s="1"/>
  <c r="L38"/>
  <c r="X22"/>
  <c r="N15"/>
  <c r="P45"/>
  <c r="U11"/>
  <c r="N41"/>
  <c r="P23"/>
  <c r="N13"/>
  <c r="T38"/>
  <c r="X43"/>
  <c r="Q38"/>
  <c r="S17"/>
  <c r="R45"/>
  <c r="W11"/>
  <c r="N14"/>
  <c r="X24"/>
  <c r="R23"/>
  <c r="N28"/>
  <c r="M29"/>
  <c r="M30"/>
  <c r="R17"/>
  <c r="N35"/>
  <c r="O26"/>
  <c r="X26" s="1"/>
  <c r="N7"/>
  <c r="Q11"/>
  <c r="M41"/>
  <c r="W32"/>
  <c r="M13"/>
  <c r="K33"/>
  <c r="K16"/>
  <c r="N16" s="1"/>
  <c r="W45"/>
  <c r="K31"/>
  <c r="N31" s="1"/>
  <c r="K6"/>
  <c r="N6" s="1"/>
  <c r="K27"/>
  <c r="N27" s="1"/>
  <c r="Q32"/>
  <c r="S23"/>
  <c r="O42"/>
  <c r="X42" s="1"/>
  <c r="X46" i="17"/>
  <c r="Y23" i="9"/>
  <c r="Y31" i="13" l="1"/>
  <c r="AB31" s="1"/>
  <c r="AD31" s="1"/>
  <c r="M39"/>
  <c r="M26"/>
  <c r="Y34" i="25"/>
  <c r="AB34" s="1"/>
  <c r="AD34" s="1"/>
  <c r="Y35" i="13"/>
  <c r="AB35" s="1"/>
  <c r="AD35" s="1"/>
  <c r="K45" i="25"/>
  <c r="N36"/>
  <c r="N21"/>
  <c r="N19" i="13"/>
  <c r="Y42" i="25"/>
  <c r="AB42" s="1"/>
  <c r="AD42" s="1"/>
  <c r="Y39"/>
  <c r="AB39" s="1"/>
  <c r="AD39" s="1"/>
  <c r="O17" i="13"/>
  <c r="X17" s="1"/>
  <c r="M10" i="25"/>
  <c r="Y10" s="1"/>
  <c r="AB10" s="1"/>
  <c r="AD10" s="1"/>
  <c r="M46" i="9"/>
  <c r="M15" i="13"/>
  <c r="Y15" s="1"/>
  <c r="AB15" s="1"/>
  <c r="AD15" s="1"/>
  <c r="Y39"/>
  <c r="AB39" s="1"/>
  <c r="AD39" s="1"/>
  <c r="Y12"/>
  <c r="AB12" s="1"/>
  <c r="AD12" s="1"/>
  <c r="N8" i="25"/>
  <c r="N11" s="1"/>
  <c r="M27" i="13"/>
  <c r="Y27" s="1"/>
  <c r="AB27" s="1"/>
  <c r="AD27" s="1"/>
  <c r="T46"/>
  <c r="M18"/>
  <c r="Y44" i="25"/>
  <c r="AB44" s="1"/>
  <c r="AD44" s="1"/>
  <c r="K17" i="13"/>
  <c r="M17" s="1"/>
  <c r="Y46" i="17"/>
  <c r="Y19" i="25"/>
  <c r="AB19" s="1"/>
  <c r="AD19" s="1"/>
  <c r="N44" i="13"/>
  <c r="Y28"/>
  <c r="AB28" s="1"/>
  <c r="AD28" s="1"/>
  <c r="M30"/>
  <c r="Y30" s="1"/>
  <c r="AB30" s="1"/>
  <c r="AD30" s="1"/>
  <c r="O45"/>
  <c r="X45" s="1"/>
  <c r="Y26"/>
  <c r="AB26" s="1"/>
  <c r="AD26" s="1"/>
  <c r="Y7"/>
  <c r="AB7" s="1"/>
  <c r="AD7" s="1"/>
  <c r="N20" i="25"/>
  <c r="M43"/>
  <c r="Y43" s="1"/>
  <c r="AB43" s="1"/>
  <c r="AD43" s="1"/>
  <c r="W46" i="13"/>
  <c r="M21"/>
  <c r="Y21" s="1"/>
  <c r="AB21" s="1"/>
  <c r="AD21" s="1"/>
  <c r="Y21" i="25"/>
  <c r="AB21" s="1"/>
  <c r="AD21" s="1"/>
  <c r="M26"/>
  <c r="Y26" s="1"/>
  <c r="AB26" s="1"/>
  <c r="AD26" s="1"/>
  <c r="K38" i="13"/>
  <c r="M38" s="1"/>
  <c r="N43"/>
  <c r="N25"/>
  <c r="N14"/>
  <c r="N17" s="1"/>
  <c r="M40" i="25"/>
  <c r="Y40" s="1"/>
  <c r="AB40" s="1"/>
  <c r="AD40" s="1"/>
  <c r="R46"/>
  <c r="X11" i="13"/>
  <c r="N29"/>
  <c r="Y41" i="25"/>
  <c r="AB41" s="1"/>
  <c r="AD41" s="1"/>
  <c r="N22"/>
  <c r="N23" s="1"/>
  <c r="N41" i="13"/>
  <c r="R46"/>
  <c r="Y29" i="25"/>
  <c r="AB29" s="1"/>
  <c r="AD29" s="1"/>
  <c r="N10" i="13"/>
  <c r="L46"/>
  <c r="Y25" i="25"/>
  <c r="AB25" s="1"/>
  <c r="AD25" s="1"/>
  <c r="Y37" i="13"/>
  <c r="AB37" s="1"/>
  <c r="AD37" s="1"/>
  <c r="K32"/>
  <c r="M32" s="1"/>
  <c r="M18" i="25"/>
  <c r="Y15"/>
  <c r="AB15" s="1"/>
  <c r="AD15" s="1"/>
  <c r="Y12"/>
  <c r="AB12" s="1"/>
  <c r="Y46" i="21"/>
  <c r="P46" i="13"/>
  <c r="Y44"/>
  <c r="AB44" s="1"/>
  <c r="AD44" s="1"/>
  <c r="Y43"/>
  <c r="AB43" s="1"/>
  <c r="AD43" s="1"/>
  <c r="Q46"/>
  <c r="X18" i="25"/>
  <c r="O23"/>
  <c r="X23" s="1"/>
  <c r="S46"/>
  <c r="N25"/>
  <c r="N32" s="1"/>
  <c r="Y10" i="13"/>
  <c r="AB10" s="1"/>
  <c r="AD10" s="1"/>
  <c r="K23"/>
  <c r="U46"/>
  <c r="Y14"/>
  <c r="AB14" s="1"/>
  <c r="AD14" s="1"/>
  <c r="O32" i="25"/>
  <c r="X32" s="1"/>
  <c r="M16"/>
  <c r="Y16" s="1"/>
  <c r="AB16" s="1"/>
  <c r="AD16" s="1"/>
  <c r="Y22"/>
  <c r="AB22" s="1"/>
  <c r="AD22" s="1"/>
  <c r="K11"/>
  <c r="M11" s="1"/>
  <c r="K38"/>
  <c r="M38" s="1"/>
  <c r="N33"/>
  <c r="N38" s="1"/>
  <c r="Y6" i="13"/>
  <c r="AB6" s="1"/>
  <c r="V46"/>
  <c r="N23"/>
  <c r="K23" i="25"/>
  <c r="M23" s="1"/>
  <c r="M27"/>
  <c r="Y27" s="1"/>
  <c r="AB27" s="1"/>
  <c r="AD27" s="1"/>
  <c r="M31"/>
  <c r="Y31" s="1"/>
  <c r="AB31" s="1"/>
  <c r="AD31" s="1"/>
  <c r="Y30"/>
  <c r="AB30" s="1"/>
  <c r="AD30" s="1"/>
  <c r="Y9" i="13"/>
  <c r="AB9" s="1"/>
  <c r="AD9" s="1"/>
  <c r="N8"/>
  <c r="Y46" i="9"/>
  <c r="V46" i="25"/>
  <c r="L46"/>
  <c r="K32"/>
  <c r="M32" s="1"/>
  <c r="Q46"/>
  <c r="O17"/>
  <c r="X17" s="1"/>
  <c r="Y19" i="13"/>
  <c r="AB19" s="1"/>
  <c r="AD19" s="1"/>
  <c r="M33"/>
  <c r="M34"/>
  <c r="Y34" s="1"/>
  <c r="AB34" s="1"/>
  <c r="AD34" s="1"/>
  <c r="N17" i="25"/>
  <c r="X38"/>
  <c r="AD45" i="21"/>
  <c r="AB46"/>
  <c r="AD46" s="1"/>
  <c r="N37" i="13"/>
  <c r="N24"/>
  <c r="P46" i="25"/>
  <c r="U46"/>
  <c r="M9"/>
  <c r="Y9" s="1"/>
  <c r="AB9" s="1"/>
  <c r="AD9" s="1"/>
  <c r="O38" i="13"/>
  <c r="X33"/>
  <c r="M23"/>
  <c r="M20"/>
  <c r="Y20" s="1"/>
  <c r="AB20" s="1"/>
  <c r="AD20" s="1"/>
  <c r="X6" i="25"/>
  <c r="O11"/>
  <c r="X11" s="1"/>
  <c r="Y14"/>
  <c r="AB14" s="1"/>
  <c r="AD14" s="1"/>
  <c r="Y20"/>
  <c r="AB20" s="1"/>
  <c r="AD20" s="1"/>
  <c r="N40"/>
  <c r="N45" s="1"/>
  <c r="Y29" i="13"/>
  <c r="AB29" s="1"/>
  <c r="AD29" s="1"/>
  <c r="S46"/>
  <c r="Y25"/>
  <c r="AB25" s="1"/>
  <c r="AD25" s="1"/>
  <c r="J46"/>
  <c r="AD45" i="9"/>
  <c r="AD6"/>
  <c r="AB11"/>
  <c r="AD11" s="1"/>
  <c r="M24" i="25"/>
  <c r="Y24" s="1"/>
  <c r="AB24" s="1"/>
  <c r="T46"/>
  <c r="Y36"/>
  <c r="AB36" s="1"/>
  <c r="AD36" s="1"/>
  <c r="M33"/>
  <c r="Y33" s="1"/>
  <c r="AB33" s="1"/>
  <c r="M6"/>
  <c r="M45"/>
  <c r="J46"/>
  <c r="N33" i="13"/>
  <c r="M24"/>
  <c r="W46" i="25"/>
  <c r="AB11" i="17"/>
  <c r="AD6"/>
  <c r="Y13" i="25"/>
  <c r="AB13" s="1"/>
  <c r="AD13" s="1"/>
  <c r="Y8"/>
  <c r="AB8" s="1"/>
  <c r="AD8" s="1"/>
  <c r="K17"/>
  <c r="M17" s="1"/>
  <c r="O32" i="13"/>
  <c r="X32" s="1"/>
  <c r="X24"/>
  <c r="Y42"/>
  <c r="AB42" s="1"/>
  <c r="AD42" s="1"/>
  <c r="Y28" i="25"/>
  <c r="AB28" s="1"/>
  <c r="AD28" s="1"/>
  <c r="Y7"/>
  <c r="AB7" s="1"/>
  <c r="AD7" s="1"/>
  <c r="O23" i="13"/>
  <c r="X23" s="1"/>
  <c r="X18"/>
  <c r="Y18" s="1"/>
  <c r="AB18" s="1"/>
  <c r="K11"/>
  <c r="M11" s="1"/>
  <c r="Y11" s="1"/>
  <c r="O45" i="25"/>
  <c r="Y45" i="21"/>
  <c r="Y41" i="13"/>
  <c r="AB41" s="1"/>
  <c r="AD41" s="1"/>
  <c r="K45"/>
  <c r="M45" s="1"/>
  <c r="Y8"/>
  <c r="AB8" s="1"/>
  <c r="AD8" s="1"/>
  <c r="N38" l="1"/>
  <c r="N32"/>
  <c r="AB17"/>
  <c r="AD17" s="1"/>
  <c r="N11"/>
  <c r="Y32"/>
  <c r="Y17"/>
  <c r="N45"/>
  <c r="Y6" i="25"/>
  <c r="AB6" s="1"/>
  <c r="AB11" s="1"/>
  <c r="AD11" s="1"/>
  <c r="O46" i="13"/>
  <c r="X46" s="1"/>
  <c r="K46" i="25"/>
  <c r="AD24"/>
  <c r="AB32"/>
  <c r="AD32" s="1"/>
  <c r="N46"/>
  <c r="AD11" i="17"/>
  <c r="AB46"/>
  <c r="AD46" s="1"/>
  <c r="Y45" i="13"/>
  <c r="Y38" i="25"/>
  <c r="Y32"/>
  <c r="X45"/>
  <c r="Y45" s="1"/>
  <c r="O46"/>
  <c r="Y24" i="13"/>
  <c r="AB24" s="1"/>
  <c r="Y11" i="25"/>
  <c r="X38" i="13"/>
  <c r="Y38" s="1"/>
  <c r="Y23"/>
  <c r="Y23" i="25"/>
  <c r="AD12"/>
  <c r="AB17"/>
  <c r="AD17" s="1"/>
  <c r="Y18"/>
  <c r="AB18" s="1"/>
  <c r="AB38"/>
  <c r="AD38" s="1"/>
  <c r="AD33"/>
  <c r="AB45"/>
  <c r="AB46" i="9"/>
  <c r="AD46" s="1"/>
  <c r="K46" i="13"/>
  <c r="M46" s="1"/>
  <c r="AD18"/>
  <c r="AB23"/>
  <c r="AD23" s="1"/>
  <c r="AB45"/>
  <c r="Y33"/>
  <c r="AB33" s="1"/>
  <c r="Y17" i="25"/>
  <c r="AD6" i="13"/>
  <c r="AB11"/>
  <c r="AD11" s="1"/>
  <c r="M46" i="25" l="1"/>
  <c r="N46" i="13"/>
  <c r="AD6" i="25"/>
  <c r="Y46" i="13"/>
  <c r="AD45"/>
  <c r="AD33"/>
  <c r="AB38"/>
  <c r="AD38" s="1"/>
  <c r="AD24"/>
  <c r="AB32"/>
  <c r="AD32" s="1"/>
  <c r="AD18" i="25"/>
  <c r="AB23"/>
  <c r="AD23" s="1"/>
  <c r="X46"/>
  <c r="AD45"/>
  <c r="AB46" l="1"/>
  <c r="AB46" i="13"/>
  <c r="AD46" s="1"/>
  <c r="Y46" i="25"/>
  <c r="AD46" l="1"/>
  <c r="Z9" i="20" l="1"/>
  <c r="Z24" i="16"/>
  <c r="AA13" i="12"/>
  <c r="Z14" i="8"/>
  <c r="J36" l="1"/>
  <c r="T18" i="12"/>
  <c r="Q21" i="16"/>
  <c r="J41"/>
  <c r="R35" i="12"/>
  <c r="T35"/>
  <c r="S35"/>
  <c r="W26" i="8"/>
  <c r="O26"/>
  <c r="S26"/>
  <c r="T40" i="16"/>
  <c r="U40"/>
  <c r="R24" i="12"/>
  <c r="T24"/>
  <c r="L24"/>
  <c r="P31" i="16"/>
  <c r="S25" i="12"/>
  <c r="U25"/>
  <c r="V25"/>
  <c r="V19" i="8"/>
  <c r="S19"/>
  <c r="K19"/>
  <c r="L19"/>
  <c r="T37" i="16"/>
  <c r="L37"/>
  <c r="R36" i="12"/>
  <c r="K36"/>
  <c r="R22" i="8"/>
  <c r="Q22"/>
  <c r="R37" i="16"/>
  <c r="Q30" i="8"/>
  <c r="L22"/>
  <c r="V24" i="12"/>
  <c r="P24"/>
  <c r="W35"/>
  <c r="S42" i="8"/>
  <c r="R16" i="12"/>
  <c r="Q15" i="16"/>
  <c r="R19" i="8"/>
  <c r="P36" i="12"/>
  <c r="J18"/>
  <c r="V30" i="8"/>
  <c r="S14" i="16"/>
  <c r="V13" i="8"/>
  <c r="V44"/>
  <c r="S35"/>
  <c r="P16"/>
  <c r="J8"/>
  <c r="V29"/>
  <c r="R19" i="16"/>
  <c r="Q35" i="12"/>
  <c r="U10" i="8"/>
  <c r="U6"/>
  <c r="L26"/>
  <c r="K35" i="12"/>
  <c r="W40" i="16"/>
  <c r="R42" i="8"/>
  <c r="U42" i="16"/>
  <c r="P35" i="12"/>
  <c r="P10" i="8"/>
  <c r="V22"/>
  <c r="P30" i="16"/>
  <c r="U18" i="12"/>
  <c r="R18"/>
  <c r="W18"/>
  <c r="S13" i="16"/>
  <c r="P20" i="8"/>
  <c r="W20"/>
  <c r="L20"/>
  <c r="J20"/>
  <c r="V20"/>
  <c r="S9" i="16"/>
  <c r="J6" i="12"/>
  <c r="U6"/>
  <c r="W6"/>
  <c r="Q6"/>
  <c r="Q10" i="8"/>
  <c r="L10"/>
  <c r="S10"/>
  <c r="S21" i="16"/>
  <c r="L42" i="8"/>
  <c r="V42"/>
  <c r="J30"/>
  <c r="U30"/>
  <c r="L6" i="12"/>
  <c r="W10" i="8"/>
  <c r="Q9" i="16"/>
  <c r="T20" i="8"/>
  <c r="P26"/>
  <c r="J36" i="12"/>
  <c r="J41"/>
  <c r="R13" i="16"/>
  <c r="W30" i="8"/>
  <c r="S6"/>
  <c r="Q6"/>
  <c r="V6"/>
  <c r="O6"/>
  <c r="T6" i="16"/>
  <c r="V26"/>
  <c r="R26"/>
  <c r="S43" i="12"/>
  <c r="U43"/>
  <c r="V43"/>
  <c r="R22"/>
  <c r="T22"/>
  <c r="L22"/>
  <c r="P39" i="8"/>
  <c r="R39"/>
  <c r="Q39"/>
  <c r="Q19" i="16"/>
  <c r="W19"/>
  <c r="V26" i="12"/>
  <c r="K26"/>
  <c r="W26"/>
  <c r="S36" i="8"/>
  <c r="W36"/>
  <c r="P34" i="16"/>
  <c r="J18"/>
  <c r="U37" i="12"/>
  <c r="R37"/>
  <c r="W37"/>
  <c r="P7"/>
  <c r="Q7"/>
  <c r="L7"/>
  <c r="R31" i="8"/>
  <c r="S31"/>
  <c r="P31"/>
  <c r="V31"/>
  <c r="J9"/>
  <c r="V9"/>
  <c r="T9"/>
  <c r="J42" i="16"/>
  <c r="V42"/>
  <c r="J24"/>
  <c r="V24"/>
  <c r="T40" i="12"/>
  <c r="W40"/>
  <c r="P40"/>
  <c r="Q40"/>
  <c r="J40"/>
  <c r="K10"/>
  <c r="Q10"/>
  <c r="R10"/>
  <c r="T24" i="8"/>
  <c r="R24"/>
  <c r="R37"/>
  <c r="L37"/>
  <c r="V37"/>
  <c r="J12"/>
  <c r="Q12"/>
  <c r="L12"/>
  <c r="U24" i="12"/>
  <c r="L35"/>
  <c r="Q31" i="8"/>
  <c r="Q24"/>
  <c r="S26" i="12"/>
  <c r="S22"/>
  <c r="R10" i="8"/>
  <c r="J22"/>
  <c r="U18" i="16"/>
  <c r="L13"/>
  <c r="T6" i="8"/>
  <c r="S24"/>
  <c r="J37" i="16"/>
  <c r="V24" i="8"/>
  <c r="O36"/>
  <c r="V36" i="16"/>
  <c r="U20" i="12"/>
  <c r="U33"/>
  <c r="Q21"/>
  <c r="L41"/>
  <c r="U29" i="8"/>
  <c r="Q14"/>
  <c r="Q33"/>
  <c r="L43"/>
  <c r="L35"/>
  <c r="P15" i="16"/>
  <c r="P28"/>
  <c r="S16" i="12"/>
  <c r="S33"/>
  <c r="W13" i="8"/>
  <c r="W15"/>
  <c r="W12" i="16"/>
  <c r="V21" i="12"/>
  <c r="O33"/>
  <c r="R15" i="8"/>
  <c r="J15"/>
  <c r="J35"/>
  <c r="J16"/>
  <c r="U43" i="16"/>
  <c r="L36"/>
  <c r="T41" i="12"/>
  <c r="T20"/>
  <c r="P27"/>
  <c r="P9"/>
  <c r="T29" i="8"/>
  <c r="P33"/>
  <c r="P15"/>
  <c r="T39" i="16"/>
  <c r="W41" i="12"/>
  <c r="S13" i="8"/>
  <c r="S33"/>
  <c r="S8" i="16"/>
  <c r="J22"/>
  <c r="R19" i="12"/>
  <c r="R12"/>
  <c r="J9"/>
  <c r="J27"/>
  <c r="V43" i="8"/>
  <c r="V21"/>
  <c r="V22" i="16"/>
  <c r="R27"/>
  <c r="O35"/>
  <c r="U21" i="12"/>
  <c r="U19"/>
  <c r="L12"/>
  <c r="L30"/>
  <c r="U14" i="8"/>
  <c r="U33"/>
  <c r="Q43"/>
  <c r="Q35"/>
  <c r="L15"/>
  <c r="L44"/>
  <c r="P14" i="16"/>
  <c r="S19" i="12"/>
  <c r="K29"/>
  <c r="W18" i="8"/>
  <c r="W22" i="16"/>
  <c r="O12" i="12"/>
  <c r="R16" i="8"/>
  <c r="R35"/>
  <c r="U14" i="16"/>
  <c r="L22"/>
  <c r="P33" i="12"/>
  <c r="T18" i="8"/>
  <c r="P27"/>
  <c r="W12" i="12"/>
  <c r="Z26" i="16"/>
  <c r="Z14"/>
  <c r="Z6"/>
  <c r="Z40"/>
  <c r="AA25"/>
  <c r="AA33" i="12"/>
  <c r="Z43" i="16"/>
  <c r="Z43" i="8"/>
  <c r="AA41" i="16"/>
  <c r="Z36"/>
  <c r="Z20"/>
  <c r="AA43" i="12"/>
  <c r="Z27"/>
  <c r="Z39" i="8"/>
  <c r="AA7"/>
  <c r="AA29" i="16"/>
  <c r="AA12"/>
  <c r="AA25" i="8"/>
  <c r="Z28" i="16"/>
  <c r="AA16"/>
  <c r="Z37" i="12"/>
  <c r="Z19" i="8"/>
  <c r="AA9"/>
  <c r="AA30" i="16"/>
  <c r="AA20"/>
  <c r="AA7"/>
  <c r="AA35"/>
  <c r="Z40" i="8"/>
  <c r="AA35"/>
  <c r="AA39" i="16"/>
  <c r="AA26"/>
  <c r="Z30"/>
  <c r="AA6"/>
  <c r="AA22" i="12"/>
  <c r="Z9"/>
  <c r="Z34"/>
  <c r="Z31" i="16"/>
  <c r="Z10" i="8"/>
  <c r="AA42" i="20"/>
  <c r="Z24"/>
  <c r="AA8"/>
  <c r="Z31"/>
  <c r="AA33"/>
  <c r="Z14"/>
  <c r="AA35" i="12"/>
  <c r="AA18"/>
  <c r="AA39" i="8"/>
  <c r="Z26"/>
  <c r="AA13"/>
  <c r="AA39" i="20"/>
  <c r="Z44" i="16"/>
  <c r="Z19"/>
  <c r="Z10"/>
  <c r="AA42" i="12"/>
  <c r="AA26"/>
  <c r="Z15"/>
  <c r="AA8"/>
  <c r="Z44" i="8"/>
  <c r="Z20"/>
  <c r="AA40" i="20"/>
  <c r="AA44"/>
  <c r="AA26"/>
  <c r="AA30"/>
  <c r="AA22" i="16"/>
  <c r="Z9"/>
  <c r="Z25" i="12"/>
  <c r="Z14"/>
  <c r="Z35" i="8"/>
  <c r="Z31"/>
  <c r="AA19"/>
  <c r="AA18"/>
  <c r="AA10"/>
  <c r="AA42" i="16"/>
  <c r="Z37"/>
  <c r="Z21"/>
  <c r="AA15"/>
  <c r="Z44" i="12"/>
  <c r="AA28"/>
  <c r="Z34" i="8"/>
  <c r="Z24"/>
  <c r="AA22"/>
  <c r="AA41"/>
  <c r="AA14"/>
  <c r="AA29"/>
  <c r="AA34" i="20"/>
  <c r="Z21"/>
  <c r="Z20"/>
  <c r="Z16"/>
  <c r="Z34"/>
  <c r="Z8"/>
  <c r="AA28"/>
  <c r="Z41" i="16"/>
  <c r="Z39"/>
  <c r="AA36"/>
  <c r="AA14"/>
  <c r="AA30" i="12"/>
  <c r="Z18"/>
  <c r="AA16"/>
  <c r="AA26" i="8"/>
  <c r="Z21"/>
  <c r="Z13"/>
  <c r="AA41" i="20"/>
  <c r="AA37"/>
  <c r="AA27"/>
  <c r="AA31"/>
  <c r="AA20"/>
  <c r="AA13"/>
  <c r="AA7"/>
  <c r="AA44" i="16"/>
  <c r="AA13"/>
  <c r="Z42" i="12"/>
  <c r="AA24"/>
  <c r="Z8"/>
  <c r="AA44" i="8"/>
  <c r="AA36"/>
  <c r="AA20"/>
  <c r="AA36" i="20"/>
  <c r="Z26"/>
  <c r="AA19"/>
  <c r="AA16"/>
  <c r="AA12"/>
  <c r="AA34" i="16"/>
  <c r="AA18"/>
  <c r="AA9"/>
  <c r="AA41" i="12"/>
  <c r="AA39"/>
  <c r="AA7"/>
  <c r="AA6"/>
  <c r="AA31" i="8"/>
  <c r="Z28"/>
  <c r="Z18"/>
  <c r="Z16"/>
  <c r="AA35" i="20"/>
  <c r="AA15"/>
  <c r="Z33" i="16"/>
  <c r="AA21"/>
  <c r="Z15"/>
  <c r="AA8"/>
  <c r="AA36" i="12"/>
  <c r="AA12"/>
  <c r="AA10"/>
  <c r="Z33" i="8"/>
  <c r="Z22"/>
  <c r="Z15"/>
  <c r="Z37"/>
  <c r="Z29"/>
  <c r="Z12"/>
  <c r="AA7" i="24"/>
  <c r="AA9"/>
  <c r="AA12"/>
  <c r="AA14"/>
  <c r="AA16"/>
  <c r="AA19"/>
  <c r="AA21"/>
  <c r="AA24"/>
  <c r="AA26"/>
  <c r="AA28"/>
  <c r="AA30"/>
  <c r="AA33"/>
  <c r="AA35"/>
  <c r="AA37"/>
  <c r="AA40"/>
  <c r="AA42"/>
  <c r="AA44"/>
  <c r="Z7"/>
  <c r="Z9"/>
  <c r="Z16"/>
  <c r="Z19"/>
  <c r="Z26"/>
  <c r="Z28"/>
  <c r="Z35"/>
  <c r="Z37"/>
  <c r="Z44"/>
  <c r="AA8"/>
  <c r="AA10"/>
  <c r="AA13"/>
  <c r="AA15"/>
  <c r="AA18"/>
  <c r="AA20"/>
  <c r="AA22"/>
  <c r="AA25"/>
  <c r="AA27"/>
  <c r="AA29"/>
  <c r="AA31"/>
  <c r="AA34"/>
  <c r="AA36"/>
  <c r="AA39"/>
  <c r="AA41"/>
  <c r="AA43"/>
  <c r="Z6"/>
  <c r="Z8"/>
  <c r="Z13"/>
  <c r="Z15"/>
  <c r="Z22"/>
  <c r="Z25"/>
  <c r="Z31"/>
  <c r="Z34"/>
  <c r="Z41"/>
  <c r="Z43"/>
  <c r="AA6"/>
  <c r="AA24" i="20"/>
  <c r="AA21"/>
  <c r="Z16" i="12"/>
  <c r="AA9"/>
  <c r="AA21" i="8"/>
  <c r="Z7"/>
  <c r="Z41" i="20"/>
  <c r="Z37"/>
  <c r="Z6"/>
  <c r="AA10" i="16"/>
  <c r="AA21" i="12"/>
  <c r="AA15"/>
  <c r="AA40" i="8"/>
  <c r="Z36"/>
  <c r="Z25"/>
  <c r="Z19" i="20"/>
  <c r="AA10"/>
  <c r="Z34" i="16"/>
  <c r="AA31"/>
  <c r="Z18"/>
  <c r="Z16"/>
  <c r="Z41" i="12"/>
  <c r="Z39"/>
  <c r="AA25"/>
  <c r="AA29"/>
  <c r="AA20"/>
  <c r="Z7"/>
  <c r="AA43" i="8"/>
  <c r="AA28"/>
  <c r="AA16"/>
  <c r="Z9"/>
  <c r="AA43" i="20"/>
  <c r="AA25"/>
  <c r="AA29"/>
  <c r="AA22"/>
  <c r="AA18"/>
  <c r="Z15"/>
  <c r="AA27" i="16"/>
  <c r="Z8"/>
  <c r="AA40" i="12"/>
  <c r="Z36"/>
  <c r="AA31"/>
  <c r="AA19"/>
  <c r="Z12"/>
  <c r="Z10"/>
  <c r="AA42" i="8"/>
  <c r="AA33"/>
  <c r="Z27"/>
  <c r="AA15"/>
  <c r="AA8"/>
  <c r="AA37"/>
  <c r="AA30"/>
  <c r="AA12"/>
  <c r="AA14" i="20"/>
  <c r="AA6"/>
  <c r="Z10"/>
  <c r="AA14" i="12"/>
  <c r="Z43" i="20"/>
  <c r="Z29"/>
  <c r="Z22"/>
  <c r="Z18"/>
  <c r="Z42" i="16"/>
  <c r="Z40" i="12"/>
  <c r="AA44"/>
  <c r="Z31"/>
  <c r="Z19"/>
  <c r="Z42" i="8"/>
  <c r="AA34"/>
  <c r="AA27"/>
  <c r="AA24"/>
  <c r="Z8"/>
  <c r="Z41"/>
  <c r="Z30"/>
  <c r="R6"/>
  <c r="AA23" i="24" l="1"/>
  <c r="AA32" i="8"/>
  <c r="AA17" i="24"/>
  <c r="AA17" i="20"/>
  <c r="AA11" i="12"/>
  <c r="Q30" i="20"/>
  <c r="Q34"/>
  <c r="Q37"/>
  <c r="J33"/>
  <c r="J29"/>
  <c r="R33"/>
  <c r="Q15"/>
  <c r="Q19"/>
  <c r="J13"/>
  <c r="J14"/>
  <c r="J10"/>
  <c r="J7"/>
  <c r="J44"/>
  <c r="R14"/>
  <c r="R13"/>
  <c r="Q29"/>
  <c r="J19"/>
  <c r="R9"/>
  <c r="W15"/>
  <c r="W19"/>
  <c r="U15"/>
  <c r="U19"/>
  <c r="O15"/>
  <c r="V29"/>
  <c r="K29"/>
  <c r="K33"/>
  <c r="P44"/>
  <c r="P7"/>
  <c r="P10"/>
  <c r="T33"/>
  <c r="J15"/>
  <c r="R15"/>
  <c r="S16"/>
  <c r="W30"/>
  <c r="W37"/>
  <c r="L22"/>
  <c r="U34"/>
  <c r="U36"/>
  <c r="O30"/>
  <c r="V44"/>
  <c r="V10"/>
  <c r="P22"/>
  <c r="P29"/>
  <c r="T13"/>
  <c r="Q7"/>
  <c r="J34"/>
  <c r="R30"/>
  <c r="S40"/>
  <c r="S6"/>
  <c r="S8"/>
  <c r="W22"/>
  <c r="L43"/>
  <c r="L9"/>
  <c r="U16"/>
  <c r="O14"/>
  <c r="O16"/>
  <c r="V28"/>
  <c r="V30"/>
  <c r="K30"/>
  <c r="K37"/>
  <c r="P19"/>
  <c r="P21"/>
  <c r="T37"/>
  <c r="T40"/>
  <c r="T6"/>
  <c r="Q44"/>
  <c r="Q10"/>
  <c r="Q13"/>
  <c r="J37"/>
  <c r="J30"/>
  <c r="R27"/>
  <c r="R34"/>
  <c r="S21"/>
  <c r="S25"/>
  <c r="S27"/>
  <c r="L21"/>
  <c r="L25"/>
  <c r="L27"/>
  <c r="V9"/>
  <c r="V15"/>
  <c r="K15"/>
  <c r="P37"/>
  <c r="P40"/>
  <c r="T19"/>
  <c r="T21"/>
  <c r="T25"/>
  <c r="Q33"/>
  <c r="R8"/>
  <c r="S22"/>
  <c r="W34"/>
  <c r="W36"/>
  <c r="L16"/>
  <c r="U30"/>
  <c r="U37"/>
  <c r="V41"/>
  <c r="V7"/>
  <c r="T14"/>
  <c r="T16"/>
  <c r="Q14"/>
  <c r="J36"/>
  <c r="R28"/>
  <c r="S43"/>
  <c r="S9"/>
  <c r="W16"/>
  <c r="L40"/>
  <c r="L6"/>
  <c r="L8"/>
  <c r="U22"/>
  <c r="O13"/>
  <c r="V27"/>
  <c r="V34"/>
  <c r="K34"/>
  <c r="K36"/>
  <c r="P25"/>
  <c r="T36"/>
  <c r="T43"/>
  <c r="Z27" i="16"/>
  <c r="Z6" i="12"/>
  <c r="Z11" s="1"/>
  <c r="AA9" i="20"/>
  <c r="Z35" i="16"/>
  <c r="Z38" s="1"/>
  <c r="Z28" i="20"/>
  <c r="Z13" i="12"/>
  <c r="Z17" s="1"/>
  <c r="AA11" i="16"/>
  <c r="S37" i="20"/>
  <c r="L37"/>
  <c r="U13"/>
  <c r="P14"/>
  <c r="T30"/>
  <c r="J25"/>
  <c r="S33"/>
  <c r="W21"/>
  <c r="L14"/>
  <c r="O25"/>
  <c r="O12" i="16"/>
  <c r="L39" i="20"/>
  <c r="O42" i="16"/>
  <c r="T31" i="20"/>
  <c r="O22"/>
  <c r="J43"/>
  <c r="K36" i="8"/>
  <c r="V6" i="20"/>
  <c r="T41"/>
  <c r="K43" i="12"/>
  <c r="P8" i="20"/>
  <c r="U28"/>
  <c r="S34"/>
  <c r="Q18"/>
  <c r="Q39"/>
  <c r="J39"/>
  <c r="J24"/>
  <c r="O42"/>
  <c r="U35"/>
  <c r="V12"/>
  <c r="Q27"/>
  <c r="J18"/>
  <c r="P24"/>
  <c r="K25" i="12"/>
  <c r="U26" i="20"/>
  <c r="O31"/>
  <c r="J25" i="16"/>
  <c r="S44"/>
  <c r="S7"/>
  <c r="S10"/>
  <c r="T25"/>
  <c r="L16"/>
  <c r="U44"/>
  <c r="U7"/>
  <c r="U10"/>
  <c r="W16"/>
  <c r="P16"/>
  <c r="V44"/>
  <c r="V7"/>
  <c r="V10"/>
  <c r="J14"/>
  <c r="J15"/>
  <c r="J12"/>
  <c r="J8"/>
  <c r="S16"/>
  <c r="S20"/>
  <c r="S22"/>
  <c r="T28"/>
  <c r="T8"/>
  <c r="T12"/>
  <c r="T15"/>
  <c r="J10"/>
  <c r="J7"/>
  <c r="J44"/>
  <c r="S25"/>
  <c r="T16"/>
  <c r="Q44"/>
  <c r="Q7"/>
  <c r="Q10"/>
  <c r="U25"/>
  <c r="K44"/>
  <c r="K7"/>
  <c r="K10"/>
  <c r="R44"/>
  <c r="R7"/>
  <c r="R10"/>
  <c r="V25"/>
  <c r="J33"/>
  <c r="J27"/>
  <c r="S35"/>
  <c r="S39"/>
  <c r="T27"/>
  <c r="J35"/>
  <c r="T22"/>
  <c r="T29"/>
  <c r="L44"/>
  <c r="L7"/>
  <c r="L10"/>
  <c r="L14"/>
  <c r="Q35"/>
  <c r="Q39"/>
  <c r="U12"/>
  <c r="U15"/>
  <c r="W44"/>
  <c r="W7"/>
  <c r="W10"/>
  <c r="W14"/>
  <c r="P44"/>
  <c r="P7"/>
  <c r="P10"/>
  <c r="K35"/>
  <c r="K39"/>
  <c r="O44"/>
  <c r="R33"/>
  <c r="R35"/>
  <c r="R39"/>
  <c r="V8"/>
  <c r="V12"/>
  <c r="V15"/>
  <c r="L29"/>
  <c r="Q20"/>
  <c r="Q22"/>
  <c r="U34"/>
  <c r="U36"/>
  <c r="W29"/>
  <c r="P24"/>
  <c r="P26"/>
  <c r="K16"/>
  <c r="K24"/>
  <c r="O26"/>
  <c r="R16"/>
  <c r="V28"/>
  <c r="J19"/>
  <c r="T7"/>
  <c r="L25"/>
  <c r="L27"/>
  <c r="Q43"/>
  <c r="U16"/>
  <c r="U24"/>
  <c r="W25"/>
  <c r="W27"/>
  <c r="P18"/>
  <c r="P25"/>
  <c r="K43"/>
  <c r="O18"/>
  <c r="O25"/>
  <c r="R36"/>
  <c r="R43"/>
  <c r="V14"/>
  <c r="V16"/>
  <c r="J20"/>
  <c r="S12"/>
  <c r="K12"/>
  <c r="T44"/>
  <c r="T10"/>
  <c r="L43"/>
  <c r="L8"/>
  <c r="Q25"/>
  <c r="Q28"/>
  <c r="Q27"/>
  <c r="U35"/>
  <c r="U39"/>
  <c r="W43"/>
  <c r="W8"/>
  <c r="P36"/>
  <c r="P43"/>
  <c r="K25"/>
  <c r="K28"/>
  <c r="O36"/>
  <c r="O43"/>
  <c r="R25"/>
  <c r="V33"/>
  <c r="V35"/>
  <c r="V39"/>
  <c r="J39"/>
  <c r="S34"/>
  <c r="S36"/>
  <c r="K34"/>
  <c r="T24"/>
  <c r="T26"/>
  <c r="L26"/>
  <c r="L33"/>
  <c r="Q16"/>
  <c r="Q24"/>
  <c r="W26"/>
  <c r="W33"/>
  <c r="P22"/>
  <c r="P29"/>
  <c r="K20"/>
  <c r="K22"/>
  <c r="N22" s="1"/>
  <c r="O22"/>
  <c r="O29"/>
  <c r="R14"/>
  <c r="R20"/>
  <c r="V27"/>
  <c r="V34"/>
  <c r="J16"/>
  <c r="S15"/>
  <c r="S18"/>
  <c r="L28"/>
  <c r="Q6"/>
  <c r="Q8"/>
  <c r="U20"/>
  <c r="U22"/>
  <c r="W28"/>
  <c r="P19"/>
  <c r="K6"/>
  <c r="R6"/>
  <c r="V20"/>
  <c r="Z13" i="20"/>
  <c r="Z42"/>
  <c r="AA23" i="8"/>
  <c r="AA28" i="16"/>
  <c r="AA45" i="8"/>
  <c r="K15"/>
  <c r="M15" s="1"/>
  <c r="W10" i="20"/>
  <c r="O19" i="12"/>
  <c r="L19" i="20"/>
  <c r="P35" i="16"/>
  <c r="R8"/>
  <c r="K9" i="20"/>
  <c r="O13" i="8"/>
  <c r="T20" i="16"/>
  <c r="R40" i="20"/>
  <c r="W15" i="16"/>
  <c r="L13" i="20"/>
  <c r="V33"/>
  <c r="O28" i="16"/>
  <c r="V43"/>
  <c r="T29" i="20"/>
  <c r="Q42" i="16"/>
  <c r="L42" i="20"/>
  <c r="V22"/>
  <c r="T35"/>
  <c r="S42" i="16"/>
  <c r="T22" i="20"/>
  <c r="K18" i="16"/>
  <c r="W34"/>
  <c r="Q36" i="20"/>
  <c r="L19" i="16"/>
  <c r="U26"/>
  <c r="K8" i="20"/>
  <c r="V42"/>
  <c r="S33" i="16"/>
  <c r="J9"/>
  <c r="L12" i="20"/>
  <c r="O13" i="16"/>
  <c r="R39" i="20"/>
  <c r="W30" i="16"/>
  <c r="O24" i="20"/>
  <c r="O25" i="12"/>
  <c r="R18" i="16"/>
  <c r="P43" i="20"/>
  <c r="P26"/>
  <c r="S30"/>
  <c r="P21" i="16"/>
  <c r="U31"/>
  <c r="S26" i="20"/>
  <c r="S41" i="16"/>
  <c r="V41"/>
  <c r="U30"/>
  <c r="S28" i="20"/>
  <c r="W41"/>
  <c r="J42" i="12"/>
  <c r="R42"/>
  <c r="W28"/>
  <c r="W8"/>
  <c r="W34"/>
  <c r="W15"/>
  <c r="P44"/>
  <c r="P14"/>
  <c r="P31"/>
  <c r="P13"/>
  <c r="T28"/>
  <c r="T8"/>
  <c r="O15"/>
  <c r="V44"/>
  <c r="V14"/>
  <c r="V31"/>
  <c r="V13"/>
  <c r="K42"/>
  <c r="L28"/>
  <c r="L8"/>
  <c r="L34"/>
  <c r="L15"/>
  <c r="Q42"/>
  <c r="Q44"/>
  <c r="J13"/>
  <c r="J33"/>
  <c r="J29"/>
  <c r="R29"/>
  <c r="R33"/>
  <c r="R31"/>
  <c r="W19"/>
  <c r="J8"/>
  <c r="J28"/>
  <c r="R34"/>
  <c r="R15"/>
  <c r="W42"/>
  <c r="W44"/>
  <c r="P28"/>
  <c r="P8"/>
  <c r="T42"/>
  <c r="O14"/>
  <c r="O13"/>
  <c r="V28"/>
  <c r="V8"/>
  <c r="S14"/>
  <c r="S31"/>
  <c r="S13"/>
  <c r="L42"/>
  <c r="L44"/>
  <c r="U14"/>
  <c r="U31"/>
  <c r="U13"/>
  <c r="J21"/>
  <c r="J31"/>
  <c r="J14"/>
  <c r="R44"/>
  <c r="R14"/>
  <c r="R13"/>
  <c r="W21"/>
  <c r="J19"/>
  <c r="R27"/>
  <c r="W14"/>
  <c r="W16"/>
  <c r="P12"/>
  <c r="P15"/>
  <c r="P19"/>
  <c r="T29"/>
  <c r="T33"/>
  <c r="T31"/>
  <c r="O39"/>
  <c r="O42"/>
  <c r="O41"/>
  <c r="V12"/>
  <c r="V15"/>
  <c r="V19"/>
  <c r="K12"/>
  <c r="K15"/>
  <c r="S29"/>
  <c r="L33"/>
  <c r="L31"/>
  <c r="L39"/>
  <c r="Q9"/>
  <c r="Q8"/>
  <c r="Q12"/>
  <c r="Q15"/>
  <c r="U29"/>
  <c r="P30"/>
  <c r="P37"/>
  <c r="T44"/>
  <c r="T10"/>
  <c r="T13"/>
  <c r="O16"/>
  <c r="V30"/>
  <c r="V37"/>
  <c r="K34"/>
  <c r="S41"/>
  <c r="S7"/>
  <c r="L13"/>
  <c r="L20"/>
  <c r="Q27"/>
  <c r="Q34"/>
  <c r="U41"/>
  <c r="U7"/>
  <c r="R43"/>
  <c r="W33"/>
  <c r="P20"/>
  <c r="P22"/>
  <c r="T34"/>
  <c r="O40"/>
  <c r="O8"/>
  <c r="V20"/>
  <c r="V22"/>
  <c r="K13"/>
  <c r="K20"/>
  <c r="S27"/>
  <c r="S34"/>
  <c r="L37"/>
  <c r="L40"/>
  <c r="Q13"/>
  <c r="Q20"/>
  <c r="U27"/>
  <c r="U34"/>
  <c r="J44"/>
  <c r="R8"/>
  <c r="W31"/>
  <c r="W39"/>
  <c r="P39"/>
  <c r="P42"/>
  <c r="P41"/>
  <c r="T12"/>
  <c r="T15"/>
  <c r="T19"/>
  <c r="O28"/>
  <c r="V39"/>
  <c r="V42"/>
  <c r="V41"/>
  <c r="K31"/>
  <c r="K39"/>
  <c r="S9"/>
  <c r="S8"/>
  <c r="S12"/>
  <c r="S15"/>
  <c r="L19"/>
  <c r="L21"/>
  <c r="Q33"/>
  <c r="Q31"/>
  <c r="Q39"/>
  <c r="U9"/>
  <c r="U8"/>
  <c r="U12"/>
  <c r="U15"/>
  <c r="J15"/>
  <c r="R21"/>
  <c r="R28"/>
  <c r="W13"/>
  <c r="W20"/>
  <c r="K22"/>
  <c r="P34"/>
  <c r="T7"/>
  <c r="T14"/>
  <c r="V34"/>
  <c r="K28"/>
  <c r="K30"/>
  <c r="S42"/>
  <c r="S44"/>
  <c r="S10"/>
  <c r="L14"/>
  <c r="L16"/>
  <c r="Q28"/>
  <c r="Q30"/>
  <c r="U42"/>
  <c r="U44"/>
  <c r="U10"/>
  <c r="J7"/>
  <c r="J34"/>
  <c r="R9"/>
  <c r="P16"/>
  <c r="T30"/>
  <c r="T37"/>
  <c r="O43"/>
  <c r="O9"/>
  <c r="V16"/>
  <c r="K14"/>
  <c r="K16"/>
  <c r="S28"/>
  <c r="S30"/>
  <c r="L43"/>
  <c r="Q14"/>
  <c r="Q16"/>
  <c r="U28"/>
  <c r="U30"/>
  <c r="Z23" i="20"/>
  <c r="Z35"/>
  <c r="Z20" i="12"/>
  <c r="AA23" i="20"/>
  <c r="AA43" i="16"/>
  <c r="Z36" i="20"/>
  <c r="Z12" i="16"/>
  <c r="Z7" i="20"/>
  <c r="Z11" s="1"/>
  <c r="Z39" i="24"/>
  <c r="Z29"/>
  <c r="Z20"/>
  <c r="Z10"/>
  <c r="Z11" s="1"/>
  <c r="Z42"/>
  <c r="Z33"/>
  <c r="Z24"/>
  <c r="Z14"/>
  <c r="AA17" i="12"/>
  <c r="AA45"/>
  <c r="Z22" i="16"/>
  <c r="Z23" s="1"/>
  <c r="Z44" i="20"/>
  <c r="AA34" i="12"/>
  <c r="Z29" i="16"/>
  <c r="Z43" i="12"/>
  <c r="Z45" s="1"/>
  <c r="Z45" i="16"/>
  <c r="Z32" i="8"/>
  <c r="AA45" i="20"/>
  <c r="AA23" i="12"/>
  <c r="AA38" i="20"/>
  <c r="R20" i="12"/>
  <c r="S29" i="8"/>
  <c r="T36" i="16"/>
  <c r="T15" i="8"/>
  <c r="T9" i="12"/>
  <c r="U29" i="16"/>
  <c r="W44" i="20"/>
  <c r="J27" i="8"/>
  <c r="R33"/>
  <c r="V29" i="12"/>
  <c r="W39" i="16"/>
  <c r="L34" i="20"/>
  <c r="N34" s="1"/>
  <c r="U44"/>
  <c r="U33"/>
  <c r="O14" i="8"/>
  <c r="W16"/>
  <c r="S21" i="12"/>
  <c r="P39" i="16"/>
  <c r="O10" i="20"/>
  <c r="V21"/>
  <c r="L13" i="8"/>
  <c r="Q27"/>
  <c r="L9" i="12"/>
  <c r="Q41"/>
  <c r="O33" i="16"/>
  <c r="O20"/>
  <c r="R12"/>
  <c r="K40" i="20"/>
  <c r="T9"/>
  <c r="T15"/>
  <c r="V8" i="8"/>
  <c r="J39" i="12"/>
  <c r="J28" i="16"/>
  <c r="S28"/>
  <c r="S14" i="8"/>
  <c r="W29" i="12"/>
  <c r="T14" i="16"/>
  <c r="J27" i="20"/>
  <c r="J40"/>
  <c r="R21"/>
  <c r="T44" i="8"/>
  <c r="T16" i="12"/>
  <c r="L12" i="16"/>
  <c r="Q33"/>
  <c r="U27"/>
  <c r="S29" i="20"/>
  <c r="S13"/>
  <c r="W9"/>
  <c r="J13" i="8"/>
  <c r="R27"/>
  <c r="V9" i="12"/>
  <c r="W36" i="16"/>
  <c r="L10" i="20"/>
  <c r="U40"/>
  <c r="U27"/>
  <c r="W44" i="8"/>
  <c r="K19" i="12"/>
  <c r="S39"/>
  <c r="P8" i="16"/>
  <c r="K33"/>
  <c r="O40" i="20"/>
  <c r="V14"/>
  <c r="L27" i="8"/>
  <c r="U16"/>
  <c r="L29" i="12"/>
  <c r="U16"/>
  <c r="R22" i="16"/>
  <c r="P9" i="20"/>
  <c r="P15"/>
  <c r="T10"/>
  <c r="J26" i="12"/>
  <c r="S37" i="16"/>
  <c r="S22" i="8"/>
  <c r="J12" i="20"/>
  <c r="P36" i="8"/>
  <c r="P18" i="12"/>
  <c r="Q41" i="16"/>
  <c r="S42" i="20"/>
  <c r="J26" i="8"/>
  <c r="O35" i="12"/>
  <c r="W13" i="16"/>
  <c r="L41" i="20"/>
  <c r="W22" i="8"/>
  <c r="P42" i="16"/>
  <c r="V26" i="20"/>
  <c r="U42" i="8"/>
  <c r="U22" i="12"/>
  <c r="U23" s="1"/>
  <c r="R31" i="16"/>
  <c r="P42" i="20"/>
  <c r="T39"/>
  <c r="R12" i="8"/>
  <c r="T12"/>
  <c r="K37"/>
  <c r="S37"/>
  <c r="L24"/>
  <c r="J10" i="12"/>
  <c r="W10"/>
  <c r="V10"/>
  <c r="K40"/>
  <c r="U40"/>
  <c r="L24" i="16"/>
  <c r="R42"/>
  <c r="L42"/>
  <c r="R22" i="20"/>
  <c r="W43"/>
  <c r="V43"/>
  <c r="U9" i="8"/>
  <c r="S9"/>
  <c r="W31"/>
  <c r="T31"/>
  <c r="K7" i="12"/>
  <c r="N7" s="1"/>
  <c r="Q37"/>
  <c r="S37"/>
  <c r="W18" i="16"/>
  <c r="Q18"/>
  <c r="J34"/>
  <c r="L34"/>
  <c r="R16" i="20"/>
  <c r="Q16"/>
  <c r="V36"/>
  <c r="V36" i="8"/>
  <c r="R36"/>
  <c r="L26" i="12"/>
  <c r="R26"/>
  <c r="P26"/>
  <c r="J6" i="20"/>
  <c r="Q6"/>
  <c r="U31"/>
  <c r="Q41"/>
  <c r="J41"/>
  <c r="U39" i="8"/>
  <c r="K39"/>
  <c r="W22" i="12"/>
  <c r="J22"/>
  <c r="P43"/>
  <c r="T43"/>
  <c r="Q26" i="16"/>
  <c r="W8" i="20"/>
  <c r="Q8"/>
  <c r="J28"/>
  <c r="V6" i="16"/>
  <c r="J6"/>
  <c r="L6" i="8"/>
  <c r="J6"/>
  <c r="K24" i="12"/>
  <c r="R26" i="8"/>
  <c r="L20" i="20"/>
  <c r="Q42" i="8"/>
  <c r="T20" i="20"/>
  <c r="Q25"/>
  <c r="Q40"/>
  <c r="J30" i="12"/>
  <c r="O36"/>
  <c r="K9" i="16"/>
  <c r="R30" i="8"/>
  <c r="T30"/>
  <c r="W42"/>
  <c r="J42"/>
  <c r="U21" i="16"/>
  <c r="T21"/>
  <c r="S18" i="20"/>
  <c r="O10" i="8"/>
  <c r="J10"/>
  <c r="V6" i="12"/>
  <c r="S6"/>
  <c r="P9" i="16"/>
  <c r="T9"/>
  <c r="P12" i="20"/>
  <c r="S12"/>
  <c r="O20" i="8"/>
  <c r="Q13" i="16"/>
  <c r="P13"/>
  <c r="V39" i="20"/>
  <c r="P39"/>
  <c r="Q18" i="12"/>
  <c r="S18"/>
  <c r="J30" i="16"/>
  <c r="L30"/>
  <c r="T24" i="20"/>
  <c r="K42"/>
  <c r="R42"/>
  <c r="P22" i="8"/>
  <c r="L40" i="16"/>
  <c r="V35" i="12"/>
  <c r="W9" i="16"/>
  <c r="U42" i="20"/>
  <c r="W19" i="8"/>
  <c r="P40" i="16"/>
  <c r="Q9" i="8"/>
  <c r="L18" i="12"/>
  <c r="R21" i="16"/>
  <c r="P6" i="20"/>
  <c r="O27" i="8"/>
  <c r="Q9" i="20"/>
  <c r="J20" i="12"/>
  <c r="S29" i="16"/>
  <c r="W9" i="12"/>
  <c r="W14" i="20"/>
  <c r="J31" i="16"/>
  <c r="U37"/>
  <c r="V36" i="12"/>
  <c r="V14" i="8"/>
  <c r="V18"/>
  <c r="V23" s="1"/>
  <c r="T21" i="12"/>
  <c r="T23" s="1"/>
  <c r="L20" i="16"/>
  <c r="T41"/>
  <c r="Q40"/>
  <c r="L36" i="12"/>
  <c r="N36" s="1"/>
  <c r="V13" i="16"/>
  <c r="T22" i="8"/>
  <c r="W36" i="12"/>
  <c r="U36"/>
  <c r="V37" i="16"/>
  <c r="K37"/>
  <c r="N37" s="1"/>
  <c r="V35" i="20"/>
  <c r="P35"/>
  <c r="J19" i="8"/>
  <c r="M19" s="1"/>
  <c r="Q19"/>
  <c r="W25" i="12"/>
  <c r="P25"/>
  <c r="T25"/>
  <c r="T31" i="16"/>
  <c r="S31"/>
  <c r="J26" i="20"/>
  <c r="R26"/>
  <c r="W24" i="12"/>
  <c r="J24"/>
  <c r="S40" i="16"/>
  <c r="R20" i="20"/>
  <c r="Q20"/>
  <c r="Q26" i="8"/>
  <c r="K26"/>
  <c r="V26"/>
  <c r="J35" i="12"/>
  <c r="M35" s="1"/>
  <c r="R41" i="16"/>
  <c r="W41"/>
  <c r="O30" i="8"/>
  <c r="K10"/>
  <c r="J13" i="16"/>
  <c r="L24" i="20"/>
  <c r="R40" i="12"/>
  <c r="J37"/>
  <c r="S19" i="16"/>
  <c r="Z12" i="20"/>
  <c r="Z17" s="1"/>
  <c r="Z24" i="12"/>
  <c r="Z30"/>
  <c r="Z38" i="8"/>
  <c r="AA17" i="16"/>
  <c r="W29" i="20"/>
  <c r="U29"/>
  <c r="V19"/>
  <c r="M22" i="16"/>
  <c r="K43" i="8"/>
  <c r="R19" i="20"/>
  <c r="S44"/>
  <c r="L7"/>
  <c r="U25"/>
  <c r="P30"/>
  <c r="T7"/>
  <c r="S35"/>
  <c r="W12"/>
  <c r="U18"/>
  <c r="K42" i="16"/>
  <c r="V24" i="20"/>
  <c r="Q43"/>
  <c r="V16"/>
  <c r="R36"/>
  <c r="S36"/>
  <c r="W6"/>
  <c r="L31"/>
  <c r="J31"/>
  <c r="T8"/>
  <c r="W13"/>
  <c r="K30" i="8"/>
  <c r="V18" i="20"/>
  <c r="T12"/>
  <c r="Q24"/>
  <c r="K12"/>
  <c r="S20"/>
  <c r="U20"/>
  <c r="Q35"/>
  <c r="J35"/>
  <c r="K31" i="16"/>
  <c r="L26" i="20"/>
  <c r="V20"/>
  <c r="P36"/>
  <c r="Z25"/>
  <c r="AA38" i="8"/>
  <c r="Z39" i="20"/>
  <c r="AA37" i="16"/>
  <c r="Z26" i="12"/>
  <c r="AA19" i="16"/>
  <c r="AA23" s="1"/>
  <c r="Z35" i="12"/>
  <c r="Z33" i="20"/>
  <c r="AA24" i="16"/>
  <c r="AA40"/>
  <c r="Q36"/>
  <c r="S19" i="20"/>
  <c r="W35" i="16"/>
  <c r="L30" i="20"/>
  <c r="U10"/>
  <c r="K15" i="16"/>
  <c r="O29" i="20"/>
  <c r="V40"/>
  <c r="O39" i="16"/>
  <c r="V29"/>
  <c r="P13" i="20"/>
  <c r="T34"/>
  <c r="S43" i="16"/>
  <c r="T33"/>
  <c r="J21" i="20"/>
  <c r="Q29" i="16"/>
  <c r="U28"/>
  <c r="S7" i="20"/>
  <c r="S14"/>
  <c r="W25"/>
  <c r="L29"/>
  <c r="U9"/>
  <c r="P27" i="16"/>
  <c r="P34" i="20"/>
  <c r="S30" i="16"/>
  <c r="K30"/>
  <c r="S39" i="20"/>
  <c r="W18"/>
  <c r="K41" i="16"/>
  <c r="R24"/>
  <c r="W24"/>
  <c r="W42"/>
  <c r="U43" i="20"/>
  <c r="K43"/>
  <c r="O7" i="12"/>
  <c r="V18" i="16"/>
  <c r="T34"/>
  <c r="Q34"/>
  <c r="J16" i="20"/>
  <c r="T19" i="16"/>
  <c r="R6" i="20"/>
  <c r="S31"/>
  <c r="P31"/>
  <c r="K41"/>
  <c r="R41"/>
  <c r="K26" i="16"/>
  <c r="U8" i="20"/>
  <c r="W28"/>
  <c r="Q28"/>
  <c r="S6" i="16"/>
  <c r="S24" i="20"/>
  <c r="W31" i="16"/>
  <c r="V30"/>
  <c r="R10" i="20"/>
  <c r="W20"/>
  <c r="O42" i="8"/>
  <c r="V21" i="16"/>
  <c r="O18" i="20"/>
  <c r="L18"/>
  <c r="K6" i="12"/>
  <c r="O9" i="16"/>
  <c r="Q12" i="20"/>
  <c r="K13" i="16"/>
  <c r="T30"/>
  <c r="Q30"/>
  <c r="T42" i="20"/>
  <c r="U41" i="16"/>
  <c r="W6"/>
  <c r="U39" i="20"/>
  <c r="P37" i="16"/>
  <c r="J43"/>
  <c r="J36"/>
  <c r="S15" i="20"/>
  <c r="L21" i="16"/>
  <c r="R40"/>
  <c r="K35" i="20"/>
  <c r="R35"/>
  <c r="O19" i="8"/>
  <c r="Q31" i="16"/>
  <c r="W26" i="20"/>
  <c r="J40" i="16"/>
  <c r="J20" i="20"/>
  <c r="O34" i="8"/>
  <c r="V7"/>
  <c r="K7"/>
  <c r="P28"/>
  <c r="P41"/>
  <c r="T34"/>
  <c r="W28"/>
  <c r="L7"/>
  <c r="U34"/>
  <c r="U41"/>
  <c r="U40"/>
  <c r="O21"/>
  <c r="K33"/>
  <c r="K21"/>
  <c r="S27"/>
  <c r="S16"/>
  <c r="V40"/>
  <c r="V41"/>
  <c r="V25"/>
  <c r="S34"/>
  <c r="P34"/>
  <c r="T7"/>
  <c r="R34"/>
  <c r="R28"/>
  <c r="W34"/>
  <c r="W7"/>
  <c r="Q34"/>
  <c r="Q41"/>
  <c r="Q40"/>
  <c r="U28"/>
  <c r="U25"/>
  <c r="O40"/>
  <c r="O25"/>
  <c r="O8"/>
  <c r="V35"/>
  <c r="V16"/>
  <c r="V33"/>
  <c r="K14"/>
  <c r="K13"/>
  <c r="K34"/>
  <c r="S28"/>
  <c r="S8"/>
  <c r="S25"/>
  <c r="V28"/>
  <c r="K16"/>
  <c r="P21"/>
  <c r="P25"/>
  <c r="P14"/>
  <c r="T40"/>
  <c r="T43"/>
  <c r="T13"/>
  <c r="J33"/>
  <c r="R44"/>
  <c r="R7"/>
  <c r="R13"/>
  <c r="R18"/>
  <c r="W33"/>
  <c r="W35"/>
  <c r="W25"/>
  <c r="L25"/>
  <c r="L18"/>
  <c r="L29"/>
  <c r="Q7"/>
  <c r="Q21"/>
  <c r="U44"/>
  <c r="U15"/>
  <c r="U13"/>
  <c r="K12"/>
  <c r="P37"/>
  <c r="P6"/>
  <c r="T21"/>
  <c r="T25"/>
  <c r="J44"/>
  <c r="J41"/>
  <c r="R29"/>
  <c r="O24"/>
  <c r="W43"/>
  <c r="L28"/>
  <c r="L36"/>
  <c r="Q15"/>
  <c r="U7"/>
  <c r="U21"/>
  <c r="O33"/>
  <c r="V15"/>
  <c r="K8"/>
  <c r="S41"/>
  <c r="P29"/>
  <c r="T16"/>
  <c r="J21"/>
  <c r="J18"/>
  <c r="R21"/>
  <c r="R25"/>
  <c r="W37"/>
  <c r="W29"/>
  <c r="L34"/>
  <c r="L39"/>
  <c r="Q16"/>
  <c r="U27"/>
  <c r="O35"/>
  <c r="V27"/>
  <c r="K25"/>
  <c r="S40"/>
  <c r="S44"/>
  <c r="K29"/>
  <c r="P44"/>
  <c r="P7"/>
  <c r="P8"/>
  <c r="T35"/>
  <c r="T28"/>
  <c r="J40"/>
  <c r="J29"/>
  <c r="J25"/>
  <c r="R40"/>
  <c r="R43"/>
  <c r="R8"/>
  <c r="W8"/>
  <c r="L33"/>
  <c r="L41"/>
  <c r="L40"/>
  <c r="Q25"/>
  <c r="Q18"/>
  <c r="Q29"/>
  <c r="U35"/>
  <c r="U8"/>
  <c r="O16"/>
  <c r="V34"/>
  <c r="K28"/>
  <c r="K27"/>
  <c r="S39"/>
  <c r="S7"/>
  <c r="P40"/>
  <c r="P43"/>
  <c r="P13"/>
  <c r="T36"/>
  <c r="T14"/>
  <c r="J7"/>
  <c r="J39"/>
  <c r="J34"/>
  <c r="R14"/>
  <c r="O39"/>
  <c r="W14"/>
  <c r="W41"/>
  <c r="L16"/>
  <c r="Q44"/>
  <c r="Q13"/>
  <c r="U24"/>
  <c r="U31"/>
  <c r="O37"/>
  <c r="V12"/>
  <c r="K9"/>
  <c r="S15"/>
  <c r="K44"/>
  <c r="P9"/>
  <c r="P24"/>
  <c r="T27"/>
  <c r="T41"/>
  <c r="J28"/>
  <c r="J24"/>
  <c r="R41"/>
  <c r="R9"/>
  <c r="W40"/>
  <c r="W27"/>
  <c r="L14"/>
  <c r="Q28"/>
  <c r="Q36"/>
  <c r="U43"/>
  <c r="U12"/>
  <c r="T28" i="24"/>
  <c r="T9"/>
  <c r="T27"/>
  <c r="T8"/>
  <c r="T30"/>
  <c r="T12"/>
  <c r="T34"/>
  <c r="T15"/>
  <c r="Q40"/>
  <c r="Q21"/>
  <c r="Q43"/>
  <c r="Q25"/>
  <c r="Q6"/>
  <c r="Q28"/>
  <c r="Q9"/>
  <c r="Q27"/>
  <c r="Q8"/>
  <c r="J14"/>
  <c r="J33"/>
  <c r="J20"/>
  <c r="J10"/>
  <c r="J12"/>
  <c r="J30"/>
  <c r="J13"/>
  <c r="J6"/>
  <c r="J41"/>
  <c r="O20"/>
  <c r="R28"/>
  <c r="R9"/>
  <c r="R27"/>
  <c r="R8"/>
  <c r="R30"/>
  <c r="R12"/>
  <c r="R34"/>
  <c r="R15"/>
  <c r="V42"/>
  <c r="V24"/>
  <c r="V41"/>
  <c r="V22"/>
  <c r="V44"/>
  <c r="V26"/>
  <c r="V7"/>
  <c r="V29"/>
  <c r="V10"/>
  <c r="P37"/>
  <c r="P19"/>
  <c r="P36"/>
  <c r="P18"/>
  <c r="P40"/>
  <c r="P21"/>
  <c r="P43"/>
  <c r="P25"/>
  <c r="P6"/>
  <c r="L35"/>
  <c r="L16"/>
  <c r="L39"/>
  <c r="L20"/>
  <c r="L42"/>
  <c r="L24"/>
  <c r="L41"/>
  <c r="L22"/>
  <c r="U30"/>
  <c r="U12"/>
  <c r="U34"/>
  <c r="U15"/>
  <c r="U37"/>
  <c r="U19"/>
  <c r="U36"/>
  <c r="U18"/>
  <c r="K26"/>
  <c r="K10"/>
  <c r="K33"/>
  <c r="K13"/>
  <c r="S35"/>
  <c r="S16"/>
  <c r="S39"/>
  <c r="S20"/>
  <c r="S42"/>
  <c r="S24"/>
  <c r="S41"/>
  <c r="S22"/>
  <c r="W30"/>
  <c r="W12"/>
  <c r="W34"/>
  <c r="W15"/>
  <c r="W37"/>
  <c r="W19"/>
  <c r="W36"/>
  <c r="W18"/>
  <c r="T19"/>
  <c r="T18"/>
  <c r="T21"/>
  <c r="T25"/>
  <c r="Q12"/>
  <c r="Q37"/>
  <c r="Q36"/>
  <c r="T42"/>
  <c r="T24"/>
  <c r="T41"/>
  <c r="T22"/>
  <c r="T44"/>
  <c r="T26"/>
  <c r="T7"/>
  <c r="T29"/>
  <c r="T10"/>
  <c r="Q35"/>
  <c r="Q16"/>
  <c r="Q39"/>
  <c r="Q20"/>
  <c r="Q42"/>
  <c r="Q24"/>
  <c r="Q41"/>
  <c r="Q22"/>
  <c r="J19"/>
  <c r="J37"/>
  <c r="J29"/>
  <c r="J25"/>
  <c r="J16"/>
  <c r="J35"/>
  <c r="J22"/>
  <c r="J8"/>
  <c r="O9"/>
  <c r="O27"/>
  <c r="R42"/>
  <c r="R24"/>
  <c r="R41"/>
  <c r="R22"/>
  <c r="R44"/>
  <c r="R26"/>
  <c r="R7"/>
  <c r="R29"/>
  <c r="R10"/>
  <c r="V37"/>
  <c r="V19"/>
  <c r="V36"/>
  <c r="V18"/>
  <c r="V40"/>
  <c r="V21"/>
  <c r="V43"/>
  <c r="V25"/>
  <c r="V6"/>
  <c r="P33"/>
  <c r="P14"/>
  <c r="P31"/>
  <c r="P13"/>
  <c r="P35"/>
  <c r="P16"/>
  <c r="P39"/>
  <c r="P20"/>
  <c r="L30"/>
  <c r="L12"/>
  <c r="L34"/>
  <c r="L15"/>
  <c r="L37"/>
  <c r="L19"/>
  <c r="L36"/>
  <c r="L18"/>
  <c r="U44"/>
  <c r="U26"/>
  <c r="U7"/>
  <c r="U29"/>
  <c r="U10"/>
  <c r="U33"/>
  <c r="U14"/>
  <c r="U31"/>
  <c r="U13"/>
  <c r="K25"/>
  <c r="K28"/>
  <c r="K9"/>
  <c r="K27"/>
  <c r="S30"/>
  <c r="S12"/>
  <c r="S34"/>
  <c r="S15"/>
  <c r="S37"/>
  <c r="S19"/>
  <c r="S36"/>
  <c r="S18"/>
  <c r="W44"/>
  <c r="W26"/>
  <c r="W7"/>
  <c r="W29"/>
  <c r="W10"/>
  <c r="W33"/>
  <c r="W14"/>
  <c r="W31"/>
  <c r="W13"/>
  <c r="T37"/>
  <c r="T36"/>
  <c r="T40"/>
  <c r="T43"/>
  <c r="T6"/>
  <c r="Q30"/>
  <c r="Q34"/>
  <c r="Q15"/>
  <c r="Q19"/>
  <c r="T13"/>
  <c r="T20"/>
  <c r="Q44"/>
  <c r="Q10"/>
  <c r="Q18"/>
  <c r="J28"/>
  <c r="J39"/>
  <c r="J26"/>
  <c r="J36"/>
  <c r="O42"/>
  <c r="O41"/>
  <c r="R33"/>
  <c r="R31"/>
  <c r="R35"/>
  <c r="R39"/>
  <c r="V9"/>
  <c r="V8"/>
  <c r="V12"/>
  <c r="V15"/>
  <c r="P24"/>
  <c r="P22"/>
  <c r="P26"/>
  <c r="P29"/>
  <c r="L44"/>
  <c r="L7"/>
  <c r="L10"/>
  <c r="L14"/>
  <c r="L13"/>
  <c r="U35"/>
  <c r="U39"/>
  <c r="U42"/>
  <c r="U41"/>
  <c r="K12"/>
  <c r="S44"/>
  <c r="S7"/>
  <c r="S10"/>
  <c r="S14"/>
  <c r="S13"/>
  <c r="W35"/>
  <c r="W39"/>
  <c r="W42"/>
  <c r="W41"/>
  <c r="Q14"/>
  <c r="J9"/>
  <c r="J7"/>
  <c r="J27"/>
  <c r="O29"/>
  <c r="R13"/>
  <c r="R20"/>
  <c r="V27"/>
  <c r="V34"/>
  <c r="P41"/>
  <c r="P7"/>
  <c r="L29"/>
  <c r="L31"/>
  <c r="U16"/>
  <c r="U24"/>
  <c r="K36"/>
  <c r="S26"/>
  <c r="S33"/>
  <c r="S31"/>
  <c r="W20"/>
  <c r="W22"/>
  <c r="T39"/>
  <c r="Q31"/>
  <c r="J34"/>
  <c r="J31"/>
  <c r="O18"/>
  <c r="R36"/>
  <c r="R43"/>
  <c r="V14"/>
  <c r="V16"/>
  <c r="P28"/>
  <c r="P30"/>
  <c r="L21"/>
  <c r="L28"/>
  <c r="U40"/>
  <c r="U6"/>
  <c r="U8"/>
  <c r="K20"/>
  <c r="S25"/>
  <c r="S27"/>
  <c r="W43"/>
  <c r="W9"/>
  <c r="T33"/>
  <c r="T35"/>
  <c r="Q26"/>
  <c r="Q33"/>
  <c r="Q13"/>
  <c r="J42"/>
  <c r="J43"/>
  <c r="J40"/>
  <c r="J18"/>
  <c r="O43"/>
  <c r="R19"/>
  <c r="R18"/>
  <c r="R21"/>
  <c r="R25"/>
  <c r="V33"/>
  <c r="V31"/>
  <c r="V35"/>
  <c r="V39"/>
  <c r="P9"/>
  <c r="P8"/>
  <c r="P12"/>
  <c r="P15"/>
  <c r="L40"/>
  <c r="L43"/>
  <c r="L6"/>
  <c r="L9"/>
  <c r="L8"/>
  <c r="U21"/>
  <c r="U25"/>
  <c r="U28"/>
  <c r="U27"/>
  <c r="K35"/>
  <c r="K39"/>
  <c r="K42"/>
  <c r="K41"/>
  <c r="S40"/>
  <c r="S43"/>
  <c r="S6"/>
  <c r="S9"/>
  <c r="S8"/>
  <c r="W21"/>
  <c r="W25"/>
  <c r="W28"/>
  <c r="W27"/>
  <c r="T14"/>
  <c r="T16"/>
  <c r="Q7"/>
  <c r="J15"/>
  <c r="J44"/>
  <c r="O24"/>
  <c r="O26"/>
  <c r="R14"/>
  <c r="R16"/>
  <c r="V28"/>
  <c r="V30"/>
  <c r="P42"/>
  <c r="P44"/>
  <c r="P10"/>
  <c r="L26"/>
  <c r="L33"/>
  <c r="U20"/>
  <c r="U22"/>
  <c r="K30"/>
  <c r="S29"/>
  <c r="W16"/>
  <c r="W24"/>
  <c r="T31"/>
  <c r="Q29"/>
  <c r="J24"/>
  <c r="J21"/>
  <c r="O19"/>
  <c r="O21"/>
  <c r="R37"/>
  <c r="R40"/>
  <c r="R6"/>
  <c r="V13"/>
  <c r="V20"/>
  <c r="P27"/>
  <c r="P34"/>
  <c r="L25"/>
  <c r="L27"/>
  <c r="U43"/>
  <c r="U9"/>
  <c r="K24"/>
  <c r="S21"/>
  <c r="S28"/>
  <c r="W40"/>
  <c r="W6"/>
  <c r="W8"/>
  <c r="Z29" i="12"/>
  <c r="AA11" i="20"/>
  <c r="AA17" i="8"/>
  <c r="AA33" i="16"/>
  <c r="AA37" i="12"/>
  <c r="Z13" i="16"/>
  <c r="Z27" i="20"/>
  <c r="AA27" i="12"/>
  <c r="AA32" s="1"/>
  <c r="AA32" i="20"/>
  <c r="AA11" i="24"/>
  <c r="Z36"/>
  <c r="Z27"/>
  <c r="Z18"/>
  <c r="AA45"/>
  <c r="Z40"/>
  <c r="Z30"/>
  <c r="Z21"/>
  <c r="Z12"/>
  <c r="AA38"/>
  <c r="AA32"/>
  <c r="Z17" i="8"/>
  <c r="Z28" i="12"/>
  <c r="Z30" i="20"/>
  <c r="Z40"/>
  <c r="Z7" i="16"/>
  <c r="Z11" s="1"/>
  <c r="Z33" i="12"/>
  <c r="Z25" i="16"/>
  <c r="Z22" i="12"/>
  <c r="AA45" i="16"/>
  <c r="Z23" i="8"/>
  <c r="Z45"/>
  <c r="Z21" i="12"/>
  <c r="R41"/>
  <c r="S18" i="8"/>
  <c r="W30" i="12"/>
  <c r="T43" i="16"/>
  <c r="P35" i="8"/>
  <c r="T27" i="12"/>
  <c r="U33" i="16"/>
  <c r="W7" i="20"/>
  <c r="J43" i="8"/>
  <c r="M43" s="1"/>
  <c r="O30" i="12"/>
  <c r="V33"/>
  <c r="V38" s="1"/>
  <c r="W20" i="16"/>
  <c r="L15" i="20"/>
  <c r="U7"/>
  <c r="U14"/>
  <c r="P33" i="16"/>
  <c r="P38" s="1"/>
  <c r="P20"/>
  <c r="O44" i="20"/>
  <c r="V37"/>
  <c r="V25"/>
  <c r="L21" i="8"/>
  <c r="Q8"/>
  <c r="L27" i="12"/>
  <c r="Q29"/>
  <c r="O14" i="16"/>
  <c r="R28"/>
  <c r="R15"/>
  <c r="K21" i="20"/>
  <c r="P33"/>
  <c r="T27"/>
  <c r="O18" i="8"/>
  <c r="J16" i="12"/>
  <c r="M16" s="1"/>
  <c r="R30"/>
  <c r="J29" i="16"/>
  <c r="S27"/>
  <c r="K35" i="8"/>
  <c r="M35" s="1"/>
  <c r="S21"/>
  <c r="T35" i="16"/>
  <c r="J9" i="20"/>
  <c r="M9" s="1"/>
  <c r="R37"/>
  <c r="R25"/>
  <c r="P18" i="8"/>
  <c r="T8"/>
  <c r="P21" i="12"/>
  <c r="T39"/>
  <c r="L15" i="16"/>
  <c r="Q14"/>
  <c r="U8"/>
  <c r="S10" i="20"/>
  <c r="W40"/>
  <c r="W27"/>
  <c r="J14" i="8"/>
  <c r="M14" s="1"/>
  <c r="V27" i="12"/>
  <c r="L44" i="20"/>
  <c r="L33"/>
  <c r="U21"/>
  <c r="W21" i="8"/>
  <c r="K21" i="12"/>
  <c r="S20"/>
  <c r="P12" i="16"/>
  <c r="K14"/>
  <c r="O21" i="20"/>
  <c r="V13"/>
  <c r="L8" i="8"/>
  <c r="U18"/>
  <c r="Q19" i="12"/>
  <c r="U39"/>
  <c r="O8" i="16"/>
  <c r="R29"/>
  <c r="P27" i="20"/>
  <c r="T44"/>
  <c r="O31" i="8"/>
  <c r="R25" i="12"/>
  <c r="Q31" i="20"/>
  <c r="R12"/>
  <c r="T37" i="8"/>
  <c r="T26" i="12"/>
  <c r="U19" i="16"/>
  <c r="U23" s="1"/>
  <c r="S41" i="20"/>
  <c r="J37" i="8"/>
  <c r="M37" s="1"/>
  <c r="V18" i="12"/>
  <c r="L35" i="20"/>
  <c r="U12"/>
  <c r="S24" i="12"/>
  <c r="P41" i="16"/>
  <c r="L9" i="8"/>
  <c r="N9" s="1"/>
  <c r="U20"/>
  <c r="U26" i="12"/>
  <c r="V9" i="16"/>
  <c r="P41" i="20"/>
  <c r="S12" i="8"/>
  <c r="P12"/>
  <c r="O12"/>
  <c r="Q37"/>
  <c r="W24"/>
  <c r="K24"/>
  <c r="L10" i="12"/>
  <c r="O10"/>
  <c r="P10"/>
  <c r="V40"/>
  <c r="S40"/>
  <c r="S24" i="16"/>
  <c r="Q22" i="20"/>
  <c r="J22"/>
  <c r="R43"/>
  <c r="O9" i="8"/>
  <c r="W9"/>
  <c r="J31"/>
  <c r="L31"/>
  <c r="R7" i="12"/>
  <c r="W7"/>
  <c r="V7"/>
  <c r="K37"/>
  <c r="O37"/>
  <c r="X37" s="1"/>
  <c r="L18" i="16"/>
  <c r="T18"/>
  <c r="O34"/>
  <c r="R34"/>
  <c r="P16" i="20"/>
  <c r="L36"/>
  <c r="N36" s="1"/>
  <c r="U36" i="8"/>
  <c r="O26" i="12"/>
  <c r="Q26"/>
  <c r="V19" i="16"/>
  <c r="U6" i="20"/>
  <c r="K6"/>
  <c r="V31"/>
  <c r="R31"/>
  <c r="W31"/>
  <c r="O41"/>
  <c r="V39" i="8"/>
  <c r="W39"/>
  <c r="Q22" i="12"/>
  <c r="Q43"/>
  <c r="W43"/>
  <c r="J43"/>
  <c r="J26" i="16"/>
  <c r="S26"/>
  <c r="J8" i="20"/>
  <c r="P28"/>
  <c r="T28"/>
  <c r="U6" i="16"/>
  <c r="L31"/>
  <c r="O22" i="8"/>
  <c r="Q20"/>
  <c r="O15"/>
  <c r="S43"/>
  <c r="Q12" i="16"/>
  <c r="L39"/>
  <c r="T36" i="12"/>
  <c r="U24" i="20"/>
  <c r="U19" i="8"/>
  <c r="P30"/>
  <c r="S30"/>
  <c r="K42"/>
  <c r="N42" s="1"/>
  <c r="P42"/>
  <c r="K21" i="16"/>
  <c r="J21"/>
  <c r="R18" i="20"/>
  <c r="R23" s="1"/>
  <c r="T10" i="8"/>
  <c r="V10"/>
  <c r="P6" i="12"/>
  <c r="T6"/>
  <c r="U9" i="16"/>
  <c r="R9"/>
  <c r="K20" i="8"/>
  <c r="N20" s="1"/>
  <c r="S20"/>
  <c r="R20"/>
  <c r="T13" i="16"/>
  <c r="U13"/>
  <c r="K18" i="12"/>
  <c r="O18"/>
  <c r="R30" i="16"/>
  <c r="K24" i="20"/>
  <c r="R24"/>
  <c r="Q42"/>
  <c r="J42"/>
  <c r="T39" i="8"/>
  <c r="L9" i="16"/>
  <c r="N9" s="1"/>
  <c r="W35" i="20"/>
  <c r="L28"/>
  <c r="U41"/>
  <c r="W6" i="8"/>
  <c r="P6" i="16"/>
  <c r="V8" i="20"/>
  <c r="U37" i="8"/>
  <c r="L25" i="12"/>
  <c r="O6" i="16"/>
  <c r="V31"/>
  <c r="T18" i="20"/>
  <c r="J12" i="12"/>
  <c r="R29" i="20"/>
  <c r="R39" i="12"/>
  <c r="R44" i="20"/>
  <c r="R7"/>
  <c r="W27" i="12"/>
  <c r="W33" i="20"/>
  <c r="Q26"/>
  <c r="L30" i="8"/>
  <c r="T33"/>
  <c r="P29" i="12"/>
  <c r="L35" i="16"/>
  <c r="N35" s="1"/>
  <c r="Q21" i="20"/>
  <c r="K22" i="8"/>
  <c r="W24" i="20"/>
  <c r="W21" i="16"/>
  <c r="O20" i="20"/>
  <c r="O21" i="16"/>
  <c r="P18" i="20"/>
  <c r="U22" i="8"/>
  <c r="Q36" i="12"/>
  <c r="S36"/>
  <c r="W37" i="16"/>
  <c r="Q37"/>
  <c r="P19" i="8"/>
  <c r="T19"/>
  <c r="Q25" i="12"/>
  <c r="J25"/>
  <c r="O31" i="16"/>
  <c r="T26" i="20"/>
  <c r="O26"/>
  <c r="Q24" i="12"/>
  <c r="V40" i="16"/>
  <c r="P20" i="20"/>
  <c r="T26" i="8"/>
  <c r="U26"/>
  <c r="U35" i="12"/>
  <c r="L41" i="16"/>
  <c r="N41" s="1"/>
  <c r="T42" i="8"/>
  <c r="R6" i="12"/>
  <c r="W39" i="20"/>
  <c r="W42"/>
  <c r="W12" i="8"/>
  <c r="T42" i="16"/>
  <c r="T45" s="1"/>
  <c r="L6"/>
  <c r="S38" i="8" l="1"/>
  <c r="N30" i="12"/>
  <c r="M42" i="16"/>
  <c r="U11" i="20"/>
  <c r="N10" i="8"/>
  <c r="M40" i="12"/>
  <c r="P38" i="20"/>
  <c r="N21" i="8"/>
  <c r="T38"/>
  <c r="R45" i="12"/>
  <c r="P11" i="20"/>
  <c r="R23" i="12"/>
  <c r="X12"/>
  <c r="M26" i="16"/>
  <c r="N26" i="12"/>
  <c r="W11"/>
  <c r="S38"/>
  <c r="N20" i="16"/>
  <c r="U32" i="12"/>
  <c r="N15" i="16"/>
  <c r="Z17" i="24"/>
  <c r="N26"/>
  <c r="N29" i="12"/>
  <c r="M34"/>
  <c r="M28" i="16"/>
  <c r="T11" i="12"/>
  <c r="U32" i="20"/>
  <c r="N10" i="12"/>
  <c r="N29" i="20"/>
  <c r="T23" i="8"/>
  <c r="S11"/>
  <c r="S11" i="16"/>
  <c r="T17" i="20"/>
  <c r="Q23" i="16"/>
  <c r="N42" i="12"/>
  <c r="P11"/>
  <c r="N13" i="24"/>
  <c r="L17" i="8"/>
  <c r="Q17"/>
  <c r="Q11" i="12"/>
  <c r="N44" i="16"/>
  <c r="P38" i="12"/>
  <c r="X26" i="24"/>
  <c r="X21" i="16"/>
  <c r="Q17"/>
  <c r="X9" i="8"/>
  <c r="N13" i="16"/>
  <c r="R17" i="12"/>
  <c r="M15"/>
  <c r="X26" i="20"/>
  <c r="P23"/>
  <c r="W38"/>
  <c r="U17"/>
  <c r="M40"/>
  <c r="M25" i="8"/>
  <c r="X6"/>
  <c r="T11"/>
  <c r="X10" i="12"/>
  <c r="W32" i="24"/>
  <c r="U38" i="8"/>
  <c r="M18" i="16"/>
  <c r="J23"/>
  <c r="R32" i="20"/>
  <c r="R32" i="12"/>
  <c r="X14" i="16"/>
  <c r="N44" i="8"/>
  <c r="R32"/>
  <c r="V11"/>
  <c r="AA46" i="24"/>
  <c r="P17"/>
  <c r="T38"/>
  <c r="R32"/>
  <c r="Q32" i="8"/>
  <c r="T32"/>
  <c r="N7"/>
  <c r="N43"/>
  <c r="M30"/>
  <c r="X26"/>
  <c r="W23"/>
  <c r="U45"/>
  <c r="Q11" i="20"/>
  <c r="M26" i="8"/>
  <c r="X36"/>
  <c r="R17" i="16"/>
  <c r="L11" i="12"/>
  <c r="X10" i="20"/>
  <c r="X14" i="8"/>
  <c r="Y14" s="1"/>
  <c r="AB14" s="1"/>
  <c r="AD14" s="1"/>
  <c r="AA38" i="12"/>
  <c r="AA46" s="1"/>
  <c r="N14"/>
  <c r="Q45"/>
  <c r="U11"/>
  <c r="W23"/>
  <c r="T32"/>
  <c r="N15" i="8"/>
  <c r="R11" i="16"/>
  <c r="N43"/>
  <c r="W17"/>
  <c r="X22" i="8"/>
  <c r="Z23" i="24"/>
  <c r="M9"/>
  <c r="R38"/>
  <c r="W38"/>
  <c r="P45" i="8"/>
  <c r="N34"/>
  <c r="Q11"/>
  <c r="S32"/>
  <c r="Q38"/>
  <c r="V32"/>
  <c r="U45" i="20"/>
  <c r="X29"/>
  <c r="Z32"/>
  <c r="M37" i="12"/>
  <c r="Y37" s="1"/>
  <c r="AB37" s="1"/>
  <c r="AD37" s="1"/>
  <c r="W32"/>
  <c r="X20" i="8"/>
  <c r="X10"/>
  <c r="J23" i="12"/>
  <c r="M41" i="20"/>
  <c r="W23" i="16"/>
  <c r="S45" i="12"/>
  <c r="Z23"/>
  <c r="W45"/>
  <c r="U38"/>
  <c r="W17"/>
  <c r="P32"/>
  <c r="S23" i="16"/>
  <c r="X22"/>
  <c r="Y22" s="1"/>
  <c r="AB22" s="1"/>
  <c r="AD22" s="1"/>
  <c r="X35"/>
  <c r="V32"/>
  <c r="Q45" i="20"/>
  <c r="N21"/>
  <c r="M9" i="8"/>
  <c r="Y9" s="1"/>
  <c r="AB9" s="1"/>
  <c r="AD9" s="1"/>
  <c r="M41" i="16"/>
  <c r="X30" i="8"/>
  <c r="V45" i="20"/>
  <c r="X36" i="12"/>
  <c r="N22"/>
  <c r="V32"/>
  <c r="O17"/>
  <c r="M13"/>
  <c r="S38" i="16"/>
  <c r="T11"/>
  <c r="M36" i="8"/>
  <c r="S38" i="20"/>
  <c r="M15"/>
  <c r="M25" i="12"/>
  <c r="T45" i="8"/>
  <c r="X41" i="20"/>
  <c r="S32" i="16"/>
  <c r="P23" i="8"/>
  <c r="U11" i="24"/>
  <c r="M28"/>
  <c r="P38"/>
  <c r="N42"/>
  <c r="M41"/>
  <c r="T17"/>
  <c r="R45" i="8"/>
  <c r="M8"/>
  <c r="U11"/>
  <c r="M16"/>
  <c r="Q45"/>
  <c r="P38"/>
  <c r="W32" i="16"/>
  <c r="X35" i="12"/>
  <c r="Y35" s="1"/>
  <c r="AB35" s="1"/>
  <c r="AD35" s="1"/>
  <c r="M27" i="8"/>
  <c r="Z38" i="24"/>
  <c r="N21" i="12"/>
  <c r="T38"/>
  <c r="P17"/>
  <c r="N42" i="20"/>
  <c r="X19" i="12"/>
  <c r="K17" i="16"/>
  <c r="X44"/>
  <c r="M7"/>
  <c r="N22" i="8"/>
  <c r="M22"/>
  <c r="X39"/>
  <c r="X24"/>
  <c r="K17"/>
  <c r="M12"/>
  <c r="N12"/>
  <c r="N24" i="12"/>
  <c r="N39" i="16"/>
  <c r="L45"/>
  <c r="U23" i="8"/>
  <c r="L11" i="24"/>
  <c r="J23"/>
  <c r="P32"/>
  <c r="X41"/>
  <c r="N30"/>
  <c r="X27"/>
  <c r="Q45"/>
  <c r="O13"/>
  <c r="X13" s="1"/>
  <c r="J17"/>
  <c r="M12"/>
  <c r="X37" i="8"/>
  <c r="Y37" s="1"/>
  <c r="AB37" s="1"/>
  <c r="AD37" s="1"/>
  <c r="M29"/>
  <c r="X35"/>
  <c r="Y35" s="1"/>
  <c r="AB35" s="1"/>
  <c r="AD35" s="1"/>
  <c r="X25"/>
  <c r="X42"/>
  <c r="S45" i="20"/>
  <c r="X27" i="8"/>
  <c r="P45" i="20"/>
  <c r="M10" i="8"/>
  <c r="J11" i="16"/>
  <c r="M6"/>
  <c r="L32" i="8"/>
  <c r="N24"/>
  <c r="O20" i="12"/>
  <c r="X20" s="1"/>
  <c r="K33"/>
  <c r="K38" s="1"/>
  <c r="X41"/>
  <c r="O37" i="16"/>
  <c r="X37" s="1"/>
  <c r="X24" i="20"/>
  <c r="K29" i="16"/>
  <c r="M29" s="1"/>
  <c r="X43"/>
  <c r="X18"/>
  <c r="U32"/>
  <c r="X42" i="20"/>
  <c r="Q23"/>
  <c r="V11"/>
  <c r="L11"/>
  <c r="N6"/>
  <c r="X16"/>
  <c r="K10"/>
  <c r="M10" s="1"/>
  <c r="X15"/>
  <c r="W45"/>
  <c r="X20"/>
  <c r="N30" i="8"/>
  <c r="P11" i="16"/>
  <c r="K23" i="12"/>
  <c r="K6" i="8"/>
  <c r="K11" s="1"/>
  <c r="M43" i="12"/>
  <c r="X26"/>
  <c r="N35" i="20"/>
  <c r="X31" i="8"/>
  <c r="N8"/>
  <c r="X18"/>
  <c r="O23"/>
  <c r="U38" i="16"/>
  <c r="Z32"/>
  <c r="X24" i="24"/>
  <c r="O40"/>
  <c r="X40" s="1"/>
  <c r="Q38"/>
  <c r="S38"/>
  <c r="X29"/>
  <c r="W45"/>
  <c r="K19"/>
  <c r="M19" s="1"/>
  <c r="R45"/>
  <c r="O10"/>
  <c r="X10" s="1"/>
  <c r="L23"/>
  <c r="V11"/>
  <c r="X9"/>
  <c r="T23"/>
  <c r="K44"/>
  <c r="M44" s="1"/>
  <c r="N35"/>
  <c r="O39"/>
  <c r="J11"/>
  <c r="P32" i="8"/>
  <c r="M7"/>
  <c r="S45"/>
  <c r="Q23"/>
  <c r="N29"/>
  <c r="R11"/>
  <c r="O43"/>
  <c r="X43" s="1"/>
  <c r="Y43" s="1"/>
  <c r="AB43" s="1"/>
  <c r="AD43" s="1"/>
  <c r="X34"/>
  <c r="M20"/>
  <c r="R32" i="16"/>
  <c r="O19" i="20"/>
  <c r="X19" s="1"/>
  <c r="AA32" i="16"/>
  <c r="Q32" i="20"/>
  <c r="U23"/>
  <c r="N35" i="8"/>
  <c r="M31" i="16"/>
  <c r="M30"/>
  <c r="V11"/>
  <c r="T45" i="20"/>
  <c r="X40"/>
  <c r="Y40" s="1"/>
  <c r="AB40" s="1"/>
  <c r="AD40" s="1"/>
  <c r="J45" i="12"/>
  <c r="M39"/>
  <c r="W45" i="16"/>
  <c r="N43" i="12"/>
  <c r="M7"/>
  <c r="X28"/>
  <c r="N37"/>
  <c r="N20"/>
  <c r="L45"/>
  <c r="N39"/>
  <c r="X42"/>
  <c r="M14"/>
  <c r="M28"/>
  <c r="X28" i="16"/>
  <c r="Y28" s="1"/>
  <c r="AB28" s="1"/>
  <c r="AD28" s="1"/>
  <c r="X13" i="8"/>
  <c r="O19" i="16"/>
  <c r="X19" s="1"/>
  <c r="Q11"/>
  <c r="W38"/>
  <c r="X36"/>
  <c r="S17"/>
  <c r="V17"/>
  <c r="N10"/>
  <c r="M10"/>
  <c r="M24" i="20"/>
  <c r="J32"/>
  <c r="K28"/>
  <c r="N28" s="1"/>
  <c r="X42" i="16"/>
  <c r="Y42" s="1"/>
  <c r="AB42" s="1"/>
  <c r="AD42" s="1"/>
  <c r="X13" i="20"/>
  <c r="O33"/>
  <c r="X14"/>
  <c r="K44"/>
  <c r="N44" s="1"/>
  <c r="O28"/>
  <c r="X28" s="1"/>
  <c r="T38"/>
  <c r="K38"/>
  <c r="O9"/>
  <c r="X9" s="1"/>
  <c r="Y9" s="1"/>
  <c r="AB9" s="1"/>
  <c r="AD9" s="1"/>
  <c r="R11" i="12"/>
  <c r="Q32"/>
  <c r="X31" i="16"/>
  <c r="Y31" s="1"/>
  <c r="AB31" s="1"/>
  <c r="AD31" s="1"/>
  <c r="M12" i="12"/>
  <c r="J17"/>
  <c r="N25"/>
  <c r="W11" i="8"/>
  <c r="M42" i="20"/>
  <c r="M21" i="16"/>
  <c r="Y21" s="1"/>
  <c r="AB21" s="1"/>
  <c r="AD21" s="1"/>
  <c r="O24" i="12"/>
  <c r="M8" i="20"/>
  <c r="W45" i="8"/>
  <c r="K19" i="16"/>
  <c r="N19" s="1"/>
  <c r="T23"/>
  <c r="P17" i="8"/>
  <c r="V23" i="12"/>
  <c r="U45"/>
  <c r="O44" i="8"/>
  <c r="X44" s="1"/>
  <c r="K41" i="12"/>
  <c r="N15" i="20"/>
  <c r="AA38" i="16"/>
  <c r="K16" i="24"/>
  <c r="N16" s="1"/>
  <c r="N25"/>
  <c r="X21"/>
  <c r="V38"/>
  <c r="O36"/>
  <c r="X36" s="1"/>
  <c r="N28"/>
  <c r="O25"/>
  <c r="X25" s="1"/>
  <c r="K34"/>
  <c r="O22"/>
  <c r="X22" s="1"/>
  <c r="K15"/>
  <c r="N15" s="1"/>
  <c r="U45"/>
  <c r="N10"/>
  <c r="V17"/>
  <c r="O7"/>
  <c r="X7" s="1"/>
  <c r="M36"/>
  <c r="Q23"/>
  <c r="K21"/>
  <c r="M21" s="1"/>
  <c r="N36"/>
  <c r="P45"/>
  <c r="V23"/>
  <c r="O30"/>
  <c r="X30" s="1"/>
  <c r="O28"/>
  <c r="X28" s="1"/>
  <c r="Y28" s="1"/>
  <c r="AB28" s="1"/>
  <c r="AD28" s="1"/>
  <c r="T32"/>
  <c r="Q17"/>
  <c r="W17"/>
  <c r="S32"/>
  <c r="K31"/>
  <c r="M31" s="1"/>
  <c r="K29"/>
  <c r="M29" s="1"/>
  <c r="U23"/>
  <c r="N20"/>
  <c r="P11"/>
  <c r="V32"/>
  <c r="R17"/>
  <c r="O16"/>
  <c r="X16" s="1"/>
  <c r="O14"/>
  <c r="X14" s="1"/>
  <c r="M13"/>
  <c r="M20"/>
  <c r="U17" i="8"/>
  <c r="N14"/>
  <c r="M28"/>
  <c r="U32"/>
  <c r="J23"/>
  <c r="O38"/>
  <c r="X33"/>
  <c r="N36"/>
  <c r="L23"/>
  <c r="W38"/>
  <c r="O41"/>
  <c r="X41" s="1"/>
  <c r="K40"/>
  <c r="M40" s="1"/>
  <c r="X19"/>
  <c r="Y19" s="1"/>
  <c r="AB19" s="1"/>
  <c r="AD19" s="1"/>
  <c r="O35" i="20"/>
  <c r="X35" s="1"/>
  <c r="Q17"/>
  <c r="X18"/>
  <c r="S32"/>
  <c r="V23" i="16"/>
  <c r="N37" i="8"/>
  <c r="O15" i="16"/>
  <c r="X15" s="1"/>
  <c r="T38"/>
  <c r="N12" i="12"/>
  <c r="Z45" i="20"/>
  <c r="L32" i="12"/>
  <c r="W11" i="20"/>
  <c r="N35" i="12"/>
  <c r="W17" i="20"/>
  <c r="M37" i="16"/>
  <c r="O7" i="20"/>
  <c r="X7" s="1"/>
  <c r="Z32" i="12"/>
  <c r="L32" i="20"/>
  <c r="N24"/>
  <c r="M20" i="12"/>
  <c r="O39" i="20"/>
  <c r="S23" i="12"/>
  <c r="S17" i="20"/>
  <c r="S11" i="12"/>
  <c r="S23" i="20"/>
  <c r="M42" i="8"/>
  <c r="M30" i="12"/>
  <c r="J11" i="8"/>
  <c r="J11" i="20"/>
  <c r="M6"/>
  <c r="N34" i="16"/>
  <c r="K22" i="20"/>
  <c r="N22" s="1"/>
  <c r="N41"/>
  <c r="M26" i="12"/>
  <c r="M13" i="8"/>
  <c r="L17" i="16"/>
  <c r="N12"/>
  <c r="K18" i="8"/>
  <c r="K23" s="1"/>
  <c r="K27" i="20"/>
  <c r="M27" s="1"/>
  <c r="X33" i="16"/>
  <c r="N13" i="8"/>
  <c r="P45" i="16"/>
  <c r="U38" i="20"/>
  <c r="AA46"/>
  <c r="Z32" i="24"/>
  <c r="Z45"/>
  <c r="Z17" i="16"/>
  <c r="U17" i="12"/>
  <c r="O21"/>
  <c r="X21" s="1"/>
  <c r="N13"/>
  <c r="K27"/>
  <c r="M27" s="1"/>
  <c r="Q17"/>
  <c r="N31"/>
  <c r="K17"/>
  <c r="X39"/>
  <c r="M31"/>
  <c r="X13"/>
  <c r="Y13" s="1"/>
  <c r="AB13" s="1"/>
  <c r="AD13" s="1"/>
  <c r="M29"/>
  <c r="N28"/>
  <c r="O34"/>
  <c r="X25"/>
  <c r="M9" i="16"/>
  <c r="O41"/>
  <c r="X41" s="1"/>
  <c r="K8"/>
  <c r="M8" s="1"/>
  <c r="N28"/>
  <c r="M16"/>
  <c r="T32"/>
  <c r="V38"/>
  <c r="K27"/>
  <c r="M27" s="1"/>
  <c r="M20"/>
  <c r="X26"/>
  <c r="O10"/>
  <c r="X10" s="1"/>
  <c r="Q45"/>
  <c r="N7"/>
  <c r="M15"/>
  <c r="N16"/>
  <c r="M25"/>
  <c r="P32" i="20"/>
  <c r="J11" i="12"/>
  <c r="M24" i="16"/>
  <c r="X25" i="20"/>
  <c r="M36"/>
  <c r="K14"/>
  <c r="N14" s="1"/>
  <c r="O34"/>
  <c r="X34" s="1"/>
  <c r="M30"/>
  <c r="M34"/>
  <c r="J38"/>
  <c r="M33"/>
  <c r="X18" i="12"/>
  <c r="X43" i="24"/>
  <c r="K18"/>
  <c r="N18" s="1"/>
  <c r="J45"/>
  <c r="M39"/>
  <c r="O34"/>
  <c r="X34" s="1"/>
  <c r="W23"/>
  <c r="U17"/>
  <c r="L32"/>
  <c r="N24"/>
  <c r="X20"/>
  <c r="M39" i="8"/>
  <c r="J45"/>
  <c r="M44"/>
  <c r="V38"/>
  <c r="X21"/>
  <c r="O28"/>
  <c r="X28" s="1"/>
  <c r="N21" i="16"/>
  <c r="X39"/>
  <c r="L23" i="12"/>
  <c r="N18"/>
  <c r="N30" i="16"/>
  <c r="R17" i="8"/>
  <c r="X43" i="12"/>
  <c r="O27"/>
  <c r="X27" s="1"/>
  <c r="P45"/>
  <c r="N40"/>
  <c r="X8"/>
  <c r="K9"/>
  <c r="M9" s="1"/>
  <c r="X14"/>
  <c r="R38"/>
  <c r="N34"/>
  <c r="K18" i="20"/>
  <c r="M18" s="1"/>
  <c r="M18" i="12"/>
  <c r="X13" i="16"/>
  <c r="J17" i="8"/>
  <c r="N26" i="16"/>
  <c r="V45"/>
  <c r="N25"/>
  <c r="N14"/>
  <c r="S45"/>
  <c r="M43" i="20"/>
  <c r="X12" i="16"/>
  <c r="N43" i="20"/>
  <c r="X30"/>
  <c r="R38"/>
  <c r="X6" i="16"/>
  <c r="X34"/>
  <c r="X12" i="8"/>
  <c r="O17"/>
  <c r="O12" i="20"/>
  <c r="R17"/>
  <c r="X8" i="16"/>
  <c r="P17"/>
  <c r="T45" i="12"/>
  <c r="X30"/>
  <c r="N27" i="24"/>
  <c r="M24"/>
  <c r="J32"/>
  <c r="R23"/>
  <c r="K22"/>
  <c r="M22" s="1"/>
  <c r="M34"/>
  <c r="X42"/>
  <c r="T11"/>
  <c r="S17"/>
  <c r="K43"/>
  <c r="M43" s="1"/>
  <c r="O12"/>
  <c r="M35"/>
  <c r="Q32"/>
  <c r="S45"/>
  <c r="O31"/>
  <c r="X31" s="1"/>
  <c r="M10"/>
  <c r="Q11"/>
  <c r="M24" i="8"/>
  <c r="J32"/>
  <c r="N16"/>
  <c r="X16"/>
  <c r="L38"/>
  <c r="N33"/>
  <c r="K41"/>
  <c r="N41" s="1"/>
  <c r="W11" i="16"/>
  <c r="L23" i="20"/>
  <c r="R11"/>
  <c r="M21"/>
  <c r="L17" i="12"/>
  <c r="M35" i="20"/>
  <c r="K26"/>
  <c r="M26" s="1"/>
  <c r="X33" i="12"/>
  <c r="M22"/>
  <c r="L32" i="16"/>
  <c r="N24"/>
  <c r="P23" i="12"/>
  <c r="Q38" i="16"/>
  <c r="X20"/>
  <c r="K36"/>
  <c r="N36" s="1"/>
  <c r="N19" i="12"/>
  <c r="T17"/>
  <c r="X40"/>
  <c r="Y40" s="1"/>
  <c r="AB40" s="1"/>
  <c r="AD40" s="1"/>
  <c r="X16"/>
  <c r="Y16" s="1"/>
  <c r="AB16" s="1"/>
  <c r="AD16" s="1"/>
  <c r="O44"/>
  <c r="X44" s="1"/>
  <c r="X15"/>
  <c r="N26" i="8"/>
  <c r="L17" i="20"/>
  <c r="N12"/>
  <c r="Q32" i="16"/>
  <c r="R38"/>
  <c r="U17"/>
  <c r="M12"/>
  <c r="J17"/>
  <c r="V17" i="20"/>
  <c r="M6" i="12"/>
  <c r="X22" i="20"/>
  <c r="N37"/>
  <c r="N40"/>
  <c r="K19"/>
  <c r="M19" s="1"/>
  <c r="M29"/>
  <c r="L11" i="16"/>
  <c r="N6"/>
  <c r="W17" i="8"/>
  <c r="K20" i="20"/>
  <c r="M20" s="1"/>
  <c r="W32"/>
  <c r="T23"/>
  <c r="O30" i="16"/>
  <c r="X30" s="1"/>
  <c r="X15" i="8"/>
  <c r="Y15" s="1"/>
  <c r="AB15" s="1"/>
  <c r="AD15" s="1"/>
  <c r="N31" i="16"/>
  <c r="U11"/>
  <c r="V45" i="8"/>
  <c r="K16" i="20"/>
  <c r="M16" s="1"/>
  <c r="L23" i="16"/>
  <c r="N18"/>
  <c r="W32" i="8"/>
  <c r="S17"/>
  <c r="S32" i="12"/>
  <c r="X21" i="20"/>
  <c r="L38"/>
  <c r="N33"/>
  <c r="O29" i="12"/>
  <c r="X29" s="1"/>
  <c r="X44" i="20"/>
  <c r="S23" i="8"/>
  <c r="Z38" i="12"/>
  <c r="W11" i="24"/>
  <c r="R11"/>
  <c r="X19"/>
  <c r="K37"/>
  <c r="M37" s="1"/>
  <c r="L38"/>
  <c r="N33"/>
  <c r="S11"/>
  <c r="N9"/>
  <c r="V45"/>
  <c r="O6"/>
  <c r="O37"/>
  <c r="X37" s="1"/>
  <c r="M42"/>
  <c r="X18"/>
  <c r="T45"/>
  <c r="U32"/>
  <c r="M27"/>
  <c r="O44"/>
  <c r="X44" s="1"/>
  <c r="M26"/>
  <c r="S23"/>
  <c r="K8"/>
  <c r="N8" s="1"/>
  <c r="K6"/>
  <c r="N6" s="1"/>
  <c r="K40"/>
  <c r="U38"/>
  <c r="L17"/>
  <c r="N12"/>
  <c r="O15"/>
  <c r="X15" s="1"/>
  <c r="O8"/>
  <c r="X8" s="1"/>
  <c r="M25"/>
  <c r="K14"/>
  <c r="K7"/>
  <c r="N7" s="1"/>
  <c r="N41"/>
  <c r="L45"/>
  <c r="N39"/>
  <c r="P23"/>
  <c r="O35"/>
  <c r="X35" s="1"/>
  <c r="O33"/>
  <c r="M30"/>
  <c r="J38"/>
  <c r="M33"/>
  <c r="V17" i="8"/>
  <c r="M34"/>
  <c r="N39"/>
  <c r="L45"/>
  <c r="M21"/>
  <c r="N28"/>
  <c r="P11"/>
  <c r="N25"/>
  <c r="R23"/>
  <c r="M33"/>
  <c r="J38"/>
  <c r="X8"/>
  <c r="X40"/>
  <c r="O7"/>
  <c r="K38"/>
  <c r="M43" i="16"/>
  <c r="K39" i="20"/>
  <c r="X9" i="16"/>
  <c r="Y9" s="1"/>
  <c r="AB9" s="1"/>
  <c r="AD9" s="1"/>
  <c r="X7" i="12"/>
  <c r="K31" i="20"/>
  <c r="N31" s="1"/>
  <c r="W23"/>
  <c r="N30"/>
  <c r="Z38"/>
  <c r="V23"/>
  <c r="O43"/>
  <c r="X43" s="1"/>
  <c r="V32"/>
  <c r="K25"/>
  <c r="M25" s="1"/>
  <c r="M13" i="16"/>
  <c r="J32" i="12"/>
  <c r="M24"/>
  <c r="K40" i="16"/>
  <c r="M40" s="1"/>
  <c r="O40"/>
  <c r="X40" s="1"/>
  <c r="T32" i="20"/>
  <c r="Q23" i="12"/>
  <c r="P17" i="20"/>
  <c r="V11" i="12"/>
  <c r="O6"/>
  <c r="L11" i="8"/>
  <c r="O6" i="20"/>
  <c r="O36"/>
  <c r="X36" s="1"/>
  <c r="M34" i="16"/>
  <c r="K31" i="8"/>
  <c r="K32" s="1"/>
  <c r="N42" i="16"/>
  <c r="M10" i="12"/>
  <c r="Y10" s="1"/>
  <c r="AB10" s="1"/>
  <c r="AD10" s="1"/>
  <c r="T17" i="8"/>
  <c r="O8" i="20"/>
  <c r="X8" s="1"/>
  <c r="J17"/>
  <c r="M12"/>
  <c r="O27" i="16"/>
  <c r="X27" s="1"/>
  <c r="N27" i="8"/>
  <c r="O29"/>
  <c r="X29" s="1"/>
  <c r="R38"/>
  <c r="X9" i="12"/>
  <c r="N16"/>
  <c r="O22"/>
  <c r="X22" s="1"/>
  <c r="Q38"/>
  <c r="S17"/>
  <c r="V45"/>
  <c r="W38"/>
  <c r="L38"/>
  <c r="K8"/>
  <c r="N8" s="1"/>
  <c r="V17"/>
  <c r="M19"/>
  <c r="M21"/>
  <c r="O31"/>
  <c r="X31" s="1"/>
  <c r="Y31" s="1"/>
  <c r="AB31" s="1"/>
  <c r="AD31" s="1"/>
  <c r="J38"/>
  <c r="N15"/>
  <c r="K44"/>
  <c r="M44" s="1"/>
  <c r="M42"/>
  <c r="N19" i="8"/>
  <c r="R23" i="16"/>
  <c r="R45" i="20"/>
  <c r="M36" i="12"/>
  <c r="Y36" s="1"/>
  <c r="AB36" s="1"/>
  <c r="AD36" s="1"/>
  <c r="V38" i="20"/>
  <c r="X29" i="16"/>
  <c r="L38"/>
  <c r="N33"/>
  <c r="M39"/>
  <c r="J45"/>
  <c r="U45"/>
  <c r="X25"/>
  <c r="P23"/>
  <c r="O24"/>
  <c r="P32"/>
  <c r="R45"/>
  <c r="O7"/>
  <c r="X7" s="1"/>
  <c r="Y7" s="1"/>
  <c r="AB7" s="1"/>
  <c r="AD7" s="1"/>
  <c r="M35"/>
  <c r="Y35" s="1"/>
  <c r="AB35" s="1"/>
  <c r="AD35" s="1"/>
  <c r="M33"/>
  <c r="J38"/>
  <c r="M44"/>
  <c r="T17"/>
  <c r="M14"/>
  <c r="Y14" s="1"/>
  <c r="AB14" s="1"/>
  <c r="AD14" s="1"/>
  <c r="O16"/>
  <c r="X16" s="1"/>
  <c r="X31" i="20"/>
  <c r="J23"/>
  <c r="J45"/>
  <c r="N6" i="12"/>
  <c r="J32" i="16"/>
  <c r="L45" i="20"/>
  <c r="O37"/>
  <c r="X37" s="1"/>
  <c r="N8"/>
  <c r="K7"/>
  <c r="M7" s="1"/>
  <c r="O27"/>
  <c r="X27" s="1"/>
  <c r="Q38"/>
  <c r="M37"/>
  <c r="T11"/>
  <c r="N9"/>
  <c r="S11"/>
  <c r="K13"/>
  <c r="M13" s="1"/>
  <c r="M33" i="12" l="1"/>
  <c r="N33"/>
  <c r="AA46" i="16"/>
  <c r="Y10"/>
  <c r="AB10" s="1"/>
  <c r="AD10" s="1"/>
  <c r="Z46"/>
  <c r="Y25"/>
  <c r="AB25" s="1"/>
  <c r="AD25" s="1"/>
  <c r="Y16" i="8"/>
  <c r="AB16" s="1"/>
  <c r="AD16" s="1"/>
  <c r="Q46"/>
  <c r="N44" i="24"/>
  <c r="Y8" i="8"/>
  <c r="AB8" s="1"/>
  <c r="AD8" s="1"/>
  <c r="Y41" i="20"/>
  <c r="AB41" s="1"/>
  <c r="AD41" s="1"/>
  <c r="N8" i="16"/>
  <c r="N11" s="1"/>
  <c r="K11"/>
  <c r="M11" s="1"/>
  <c r="K45" i="20"/>
  <c r="Y15" i="12"/>
  <c r="AB15" s="1"/>
  <c r="AD15" s="1"/>
  <c r="Y6" i="16"/>
  <c r="AB6" s="1"/>
  <c r="AD6" s="1"/>
  <c r="U46" i="20"/>
  <c r="Y25" i="8"/>
  <c r="AB25" s="1"/>
  <c r="AD25" s="1"/>
  <c r="Y19" i="12"/>
  <c r="AB19" s="1"/>
  <c r="AD19" s="1"/>
  <c r="Y36" i="20"/>
  <c r="AB36" s="1"/>
  <c r="AD36" s="1"/>
  <c r="Y20" i="16"/>
  <c r="AB20" s="1"/>
  <c r="AD20" s="1"/>
  <c r="Y18"/>
  <c r="AB18" s="1"/>
  <c r="Y10" i="8"/>
  <c r="AB10" s="1"/>
  <c r="AD10" s="1"/>
  <c r="L46" i="20"/>
  <c r="Y10" i="24"/>
  <c r="AB10" s="1"/>
  <c r="AD10" s="1"/>
  <c r="Y26"/>
  <c r="AB26" s="1"/>
  <c r="AD26" s="1"/>
  <c r="Y30" i="16"/>
  <c r="AB30" s="1"/>
  <c r="AD30" s="1"/>
  <c r="Y12" i="12"/>
  <c r="AB12" s="1"/>
  <c r="AD12" s="1"/>
  <c r="Y28" i="8"/>
  <c r="AB28" s="1"/>
  <c r="AD28" s="1"/>
  <c r="N25" i="20"/>
  <c r="Y21" i="24"/>
  <c r="AB21" s="1"/>
  <c r="AD21" s="1"/>
  <c r="W46" i="12"/>
  <c r="Y18" i="20"/>
  <c r="AB18" s="1"/>
  <c r="AD18" s="1"/>
  <c r="Y27" i="8"/>
  <c r="AB27" s="1"/>
  <c r="AD27" s="1"/>
  <c r="Y10" i="20"/>
  <c r="AB10" s="1"/>
  <c r="AD10" s="1"/>
  <c r="N21" i="24"/>
  <c r="S46" i="16"/>
  <c r="Y39" i="12"/>
  <c r="AB39" s="1"/>
  <c r="AD39" s="1"/>
  <c r="N6" i="8"/>
  <c r="N11" s="1"/>
  <c r="Y26" i="20"/>
  <c r="AB26" s="1"/>
  <c r="AD26" s="1"/>
  <c r="Y26" i="16"/>
  <c r="AB26" s="1"/>
  <c r="AD26" s="1"/>
  <c r="T46" i="8"/>
  <c r="O23" i="24"/>
  <c r="X23" s="1"/>
  <c r="N38" i="8"/>
  <c r="Y22" i="24"/>
  <c r="AB22" s="1"/>
  <c r="AD22" s="1"/>
  <c r="M19" i="16"/>
  <c r="N38"/>
  <c r="Y41"/>
  <c r="AB41" s="1"/>
  <c r="AD41" s="1"/>
  <c r="Z46" i="12"/>
  <c r="R46"/>
  <c r="K23" i="16"/>
  <c r="M23" s="1"/>
  <c r="Y15" i="20"/>
  <c r="AB15" s="1"/>
  <c r="AD15" s="1"/>
  <c r="Y41" i="24"/>
  <c r="AB41" s="1"/>
  <c r="AD41" s="1"/>
  <c r="N39" i="20"/>
  <c r="N45" s="1"/>
  <c r="Y21" i="12"/>
  <c r="AB21" s="1"/>
  <c r="AD21" s="1"/>
  <c r="Y20" i="8"/>
  <c r="AB20" s="1"/>
  <c r="AD20" s="1"/>
  <c r="Y9" i="24"/>
  <c r="AB9" s="1"/>
  <c r="AD9" s="1"/>
  <c r="Y44" i="16"/>
  <c r="AB44" s="1"/>
  <c r="AD44" s="1"/>
  <c r="N38" i="12"/>
  <c r="M17" i="8"/>
  <c r="R46"/>
  <c r="Q46" i="20"/>
  <c r="N19"/>
  <c r="Y25" i="12"/>
  <c r="AB25" s="1"/>
  <c r="AD25" s="1"/>
  <c r="N27" i="20"/>
  <c r="Y30"/>
  <c r="AB30" s="1"/>
  <c r="AD30" s="1"/>
  <c r="N9" i="12"/>
  <c r="N11" s="1"/>
  <c r="M16" i="24"/>
  <c r="Y16" s="1"/>
  <c r="AB16" s="1"/>
  <c r="AD16" s="1"/>
  <c r="M39" i="20"/>
  <c r="V46" i="24"/>
  <c r="Y20" i="12"/>
  <c r="AB20" s="1"/>
  <c r="AD20" s="1"/>
  <c r="Y29"/>
  <c r="AB29" s="1"/>
  <c r="AD29" s="1"/>
  <c r="K17" i="24"/>
  <c r="M17" s="1"/>
  <c r="M22" i="20"/>
  <c r="Y22" s="1"/>
  <c r="AB22" s="1"/>
  <c r="AD22" s="1"/>
  <c r="R46"/>
  <c r="Q46" i="12"/>
  <c r="N26" i="20"/>
  <c r="N18"/>
  <c r="Y12" i="8"/>
  <c r="AB12" s="1"/>
  <c r="AD12" s="1"/>
  <c r="O23" i="20"/>
  <c r="M44"/>
  <c r="V46"/>
  <c r="M8" i="24"/>
  <c r="Y8" s="1"/>
  <c r="AB8" s="1"/>
  <c r="AD8" s="1"/>
  <c r="K45"/>
  <c r="M45" s="1"/>
  <c r="M15"/>
  <c r="Y15" s="1"/>
  <c r="AB15" s="1"/>
  <c r="AD15" s="1"/>
  <c r="Y21" i="20"/>
  <c r="AB21" s="1"/>
  <c r="AD21" s="1"/>
  <c r="T46" i="16"/>
  <c r="Y22" i="8"/>
  <c r="AB22" s="1"/>
  <c r="AD22" s="1"/>
  <c r="Y29" i="20"/>
  <c r="AB29" s="1"/>
  <c r="AD29" s="1"/>
  <c r="Y8" i="16"/>
  <c r="AB8" s="1"/>
  <c r="AD8" s="1"/>
  <c r="M6" i="8"/>
  <c r="Y6" s="1"/>
  <c r="V46"/>
  <c r="Y22" i="12"/>
  <c r="AB22" s="1"/>
  <c r="AD22" s="1"/>
  <c r="N37" i="24"/>
  <c r="N17" i="16"/>
  <c r="N18" i="8"/>
  <c r="N23" s="1"/>
  <c r="M23"/>
  <c r="Y13"/>
  <c r="AB13" s="1"/>
  <c r="AD13" s="1"/>
  <c r="Y42"/>
  <c r="AB42" s="1"/>
  <c r="AD42" s="1"/>
  <c r="M38" i="12"/>
  <c r="S46"/>
  <c r="K32" i="20"/>
  <c r="M32" s="1"/>
  <c r="Y43"/>
  <c r="AB43" s="1"/>
  <c r="AD43" s="1"/>
  <c r="P46" i="12"/>
  <c r="N23"/>
  <c r="Y39" i="16"/>
  <c r="AB39" s="1"/>
  <c r="AD39" s="1"/>
  <c r="M14" i="24"/>
  <c r="Y14" s="1"/>
  <c r="AB14" s="1"/>
  <c r="AD14" s="1"/>
  <c r="Y33" i="16"/>
  <c r="AB33" s="1"/>
  <c r="AD33" s="1"/>
  <c r="M18" i="8"/>
  <c r="Y18" s="1"/>
  <c r="AB18" s="1"/>
  <c r="AD18" s="1"/>
  <c r="K38" i="24"/>
  <c r="M38" s="1"/>
  <c r="M31" i="8"/>
  <c r="Y31" s="1"/>
  <c r="AB31" s="1"/>
  <c r="AD31" s="1"/>
  <c r="M23" i="12"/>
  <c r="O23" i="16"/>
  <c r="X23" s="1"/>
  <c r="Y36" i="8"/>
  <c r="AB36" s="1"/>
  <c r="AD36" s="1"/>
  <c r="V46" i="12"/>
  <c r="L46" i="24"/>
  <c r="K11"/>
  <c r="M11" s="1"/>
  <c r="N43"/>
  <c r="M8" i="12"/>
  <c r="Y8" s="1"/>
  <c r="AB8" s="1"/>
  <c r="AD8" s="1"/>
  <c r="O45"/>
  <c r="X45" s="1"/>
  <c r="Y35" i="20"/>
  <c r="AB35" s="1"/>
  <c r="AD35" s="1"/>
  <c r="U46" i="8"/>
  <c r="N34" i="24"/>
  <c r="N14"/>
  <c r="N17" s="1"/>
  <c r="N31"/>
  <c r="Y24"/>
  <c r="AB24" s="1"/>
  <c r="AD24" s="1"/>
  <c r="Y42" i="20"/>
  <c r="AB42" s="1"/>
  <c r="AD42" s="1"/>
  <c r="M7" i="24"/>
  <c r="Y7" s="1"/>
  <c r="AB7" s="1"/>
  <c r="AD7" s="1"/>
  <c r="O45" i="8"/>
  <c r="X45" s="1"/>
  <c r="Y26"/>
  <c r="AB26" s="1"/>
  <c r="AD26" s="1"/>
  <c r="X17" i="12"/>
  <c r="L46" i="8"/>
  <c r="Y25" i="20"/>
  <c r="AB25" s="1"/>
  <c r="AD25" s="1"/>
  <c r="Z46" i="24"/>
  <c r="Y30"/>
  <c r="AB30" s="1"/>
  <c r="AD30" s="1"/>
  <c r="Y19"/>
  <c r="AB19" s="1"/>
  <c r="AD19" s="1"/>
  <c r="Y13"/>
  <c r="AB13" s="1"/>
  <c r="AD13" s="1"/>
  <c r="Y30" i="8"/>
  <c r="AB30" s="1"/>
  <c r="AD30" s="1"/>
  <c r="M38"/>
  <c r="O38" i="24"/>
  <c r="X38" s="1"/>
  <c r="X33"/>
  <c r="Y33" s="1"/>
  <c r="AB33" s="1"/>
  <c r="O17" i="20"/>
  <c r="X17" s="1"/>
  <c r="X12"/>
  <c r="Y12" s="1"/>
  <c r="AB12" s="1"/>
  <c r="U46" i="24"/>
  <c r="U46" i="12"/>
  <c r="L46"/>
  <c r="T46" i="20"/>
  <c r="AD18" i="16"/>
  <c r="Y37"/>
  <c r="AB37" s="1"/>
  <c r="AD37" s="1"/>
  <c r="K32" i="12"/>
  <c r="M32" s="1"/>
  <c r="Y16" i="16"/>
  <c r="AB16" s="1"/>
  <c r="AD16" s="1"/>
  <c r="R46"/>
  <c r="U46"/>
  <c r="O11" i="20"/>
  <c r="X11" s="1"/>
  <c r="X6"/>
  <c r="Y6" s="1"/>
  <c r="AB6" s="1"/>
  <c r="X7" i="8"/>
  <c r="Y7" s="1"/>
  <c r="AB7" s="1"/>
  <c r="AD7" s="1"/>
  <c r="O11"/>
  <c r="X11" s="1"/>
  <c r="M41"/>
  <c r="Y41" s="1"/>
  <c r="AB41" s="1"/>
  <c r="AD41" s="1"/>
  <c r="Y35" i="24"/>
  <c r="AB35" s="1"/>
  <c r="AD35" s="1"/>
  <c r="Y31"/>
  <c r="AB31" s="1"/>
  <c r="AD31" s="1"/>
  <c r="Y9" i="12"/>
  <c r="AB9" s="1"/>
  <c r="AD9" s="1"/>
  <c r="K23" i="24"/>
  <c r="M23" s="1"/>
  <c r="K11" i="20"/>
  <c r="M11" s="1"/>
  <c r="Q46" i="16"/>
  <c r="O38"/>
  <c r="X38" s="1"/>
  <c r="Z46" i="20"/>
  <c r="N27" i="12"/>
  <c r="N32" s="1"/>
  <c r="Y13" i="20"/>
  <c r="AB13" s="1"/>
  <c r="AD13" s="1"/>
  <c r="M14"/>
  <c r="Y14" s="1"/>
  <c r="AB14" s="1"/>
  <c r="AD14" s="1"/>
  <c r="Y16"/>
  <c r="AB16" s="1"/>
  <c r="AD16" s="1"/>
  <c r="M31"/>
  <c r="Y31" s="1"/>
  <c r="AB31" s="1"/>
  <c r="AD31" s="1"/>
  <c r="N17" i="8"/>
  <c r="O32"/>
  <c r="X32" s="1"/>
  <c r="N29" i="16"/>
  <c r="N27"/>
  <c r="J46"/>
  <c r="Y29"/>
  <c r="AB29" s="1"/>
  <c r="AD29" s="1"/>
  <c r="Y8" i="20"/>
  <c r="AB8" s="1"/>
  <c r="AD8" s="1"/>
  <c r="K45" i="8"/>
  <c r="K46" s="1"/>
  <c r="O11" i="12"/>
  <c r="X11" s="1"/>
  <c r="X6"/>
  <c r="Y6" s="1"/>
  <c r="AB6" s="1"/>
  <c r="Y7"/>
  <c r="AB7" s="1"/>
  <c r="AD7" s="1"/>
  <c r="Y40" i="8"/>
  <c r="AB40" s="1"/>
  <c r="AD40" s="1"/>
  <c r="X23"/>
  <c r="N40"/>
  <c r="N45" s="1"/>
  <c r="N19" i="24"/>
  <c r="T46"/>
  <c r="N23" i="16"/>
  <c r="M17"/>
  <c r="S46" i="24"/>
  <c r="Y42"/>
  <c r="AB42" s="1"/>
  <c r="AD42" s="1"/>
  <c r="M40"/>
  <c r="Y40" s="1"/>
  <c r="AB40" s="1"/>
  <c r="AD40" s="1"/>
  <c r="O11" i="16"/>
  <c r="X11" s="1"/>
  <c r="Y12"/>
  <c r="AB12" s="1"/>
  <c r="Y43" i="12"/>
  <c r="AB43" s="1"/>
  <c r="AD43" s="1"/>
  <c r="N7" i="20"/>
  <c r="O45" i="16"/>
  <c r="Y21" i="8"/>
  <c r="AB21" s="1"/>
  <c r="AD21" s="1"/>
  <c r="J46"/>
  <c r="Y43" i="24"/>
  <c r="AB43" s="1"/>
  <c r="AD43" s="1"/>
  <c r="Y18" i="12"/>
  <c r="AB18" s="1"/>
  <c r="N16" i="20"/>
  <c r="P46" i="16"/>
  <c r="M28" i="20"/>
  <c r="Y28" s="1"/>
  <c r="AB28" s="1"/>
  <c r="AD28" s="1"/>
  <c r="Y15" i="16"/>
  <c r="AB15" s="1"/>
  <c r="AD15" s="1"/>
  <c r="X23" i="20"/>
  <c r="M36" i="16"/>
  <c r="Y36" s="1"/>
  <c r="AB36" s="1"/>
  <c r="AD36" s="1"/>
  <c r="Y33" i="8"/>
  <c r="AB33" s="1"/>
  <c r="Y20" i="24"/>
  <c r="AB20" s="1"/>
  <c r="AD20" s="1"/>
  <c r="N22"/>
  <c r="N40"/>
  <c r="Y44" i="8"/>
  <c r="AB44" s="1"/>
  <c r="AD44" s="1"/>
  <c r="P46"/>
  <c r="M17" i="12"/>
  <c r="Y42"/>
  <c r="AB42" s="1"/>
  <c r="AD42" s="1"/>
  <c r="W46" i="16"/>
  <c r="N10" i="20"/>
  <c r="Y34" i="8"/>
  <c r="AB34" s="1"/>
  <c r="AD34" s="1"/>
  <c r="W46" i="24"/>
  <c r="K32"/>
  <c r="N31" i="8"/>
  <c r="N32" s="1"/>
  <c r="W46" i="20"/>
  <c r="K32" i="16"/>
  <c r="M32" s="1"/>
  <c r="Y43"/>
  <c r="AB43" s="1"/>
  <c r="AD43" s="1"/>
  <c r="O32" i="20"/>
  <c r="X32" s="1"/>
  <c r="P46"/>
  <c r="Q46" i="24"/>
  <c r="M18"/>
  <c r="Y18" s="1"/>
  <c r="AB18" s="1"/>
  <c r="Y24" i="8"/>
  <c r="AB24" s="1"/>
  <c r="O32" i="16"/>
  <c r="X32" s="1"/>
  <c r="X24"/>
  <c r="Y24" s="1"/>
  <c r="AB24" s="1"/>
  <c r="O11" i="24"/>
  <c r="X11" s="1"/>
  <c r="X6"/>
  <c r="Y33" i="12"/>
  <c r="AB33" s="1"/>
  <c r="T46"/>
  <c r="Y34" i="24"/>
  <c r="AB34" s="1"/>
  <c r="AD34" s="1"/>
  <c r="Y36"/>
  <c r="AB36" s="1"/>
  <c r="AD36" s="1"/>
  <c r="M41" i="12"/>
  <c r="Y41" s="1"/>
  <c r="AB41" s="1"/>
  <c r="AD41" s="1"/>
  <c r="N41"/>
  <c r="Y44" i="20"/>
  <c r="AB44" s="1"/>
  <c r="AD44" s="1"/>
  <c r="X33"/>
  <c r="Y33" s="1"/>
  <c r="AB33" s="1"/>
  <c r="O38"/>
  <c r="X38" s="1"/>
  <c r="J46" i="12"/>
  <c r="S46" i="8"/>
  <c r="Y27" i="24"/>
  <c r="AB27" s="1"/>
  <c r="AD27" s="1"/>
  <c r="N11"/>
  <c r="L46" i="16"/>
  <c r="M45" i="20"/>
  <c r="J46"/>
  <c r="Y29" i="8"/>
  <c r="AB29" s="1"/>
  <c r="AD29" s="1"/>
  <c r="N20" i="20"/>
  <c r="Y44" i="24"/>
  <c r="AB44" s="1"/>
  <c r="AD44" s="1"/>
  <c r="Y44" i="12"/>
  <c r="AB44" s="1"/>
  <c r="AD44" s="1"/>
  <c r="M32" i="8"/>
  <c r="O17" i="24"/>
  <c r="X17" s="1"/>
  <c r="X12"/>
  <c r="Y12" s="1"/>
  <c r="AB12" s="1"/>
  <c r="X17" i="8"/>
  <c r="V46" i="16"/>
  <c r="K23" i="20"/>
  <c r="M23" s="1"/>
  <c r="Y27" i="12"/>
  <c r="AB27" s="1"/>
  <c r="AD27" s="1"/>
  <c r="M38" i="20"/>
  <c r="X34" i="12"/>
  <c r="Y34" s="1"/>
  <c r="AB34" s="1"/>
  <c r="AD34" s="1"/>
  <c r="O38"/>
  <c r="X38" s="1"/>
  <c r="N17"/>
  <c r="Y25" i="24"/>
  <c r="AB25" s="1"/>
  <c r="AD25" s="1"/>
  <c r="O32" i="12"/>
  <c r="X32" s="1"/>
  <c r="X24"/>
  <c r="Y24" s="1"/>
  <c r="AB24" s="1"/>
  <c r="K45" i="16"/>
  <c r="Y14" i="12"/>
  <c r="AB14" s="1"/>
  <c r="AD14" s="1"/>
  <c r="O45" i="24"/>
  <c r="X39"/>
  <c r="Y39" s="1"/>
  <c r="AB39" s="1"/>
  <c r="O32"/>
  <c r="X32" s="1"/>
  <c r="Y20" i="20"/>
  <c r="AB20" s="1"/>
  <c r="AD20" s="1"/>
  <c r="Y27"/>
  <c r="AB27" s="1"/>
  <c r="AD27" s="1"/>
  <c r="Y37"/>
  <c r="AB37" s="1"/>
  <c r="AD37" s="1"/>
  <c r="N44" i="12"/>
  <c r="Y27" i="16"/>
  <c r="AB27" s="1"/>
  <c r="AD27" s="1"/>
  <c r="M11" i="8"/>
  <c r="Y40" i="16"/>
  <c r="AB40" s="1"/>
  <c r="AD40" s="1"/>
  <c r="K17" i="20"/>
  <c r="M17" s="1"/>
  <c r="Y37" i="24"/>
  <c r="AB37" s="1"/>
  <c r="AD37" s="1"/>
  <c r="N38" i="20"/>
  <c r="N13"/>
  <c r="N40" i="16"/>
  <c r="N45" s="1"/>
  <c r="Y30" i="12"/>
  <c r="AB30" s="1"/>
  <c r="AD30" s="1"/>
  <c r="Y34" i="16"/>
  <c r="AB34" s="1"/>
  <c r="AD34" s="1"/>
  <c r="O17"/>
  <c r="X17" s="1"/>
  <c r="Y13"/>
  <c r="AB13" s="1"/>
  <c r="AD13" s="1"/>
  <c r="K11" i="12"/>
  <c r="M11" s="1"/>
  <c r="J46" i="24"/>
  <c r="O23" i="12"/>
  <c r="X23" s="1"/>
  <c r="Y34" i="20"/>
  <c r="AB34" s="1"/>
  <c r="AD34" s="1"/>
  <c r="K45" i="12"/>
  <c r="K38" i="16"/>
  <c r="M38" s="1"/>
  <c r="O45" i="20"/>
  <c r="X39"/>
  <c r="Y39" s="1"/>
  <c r="AB39" s="1"/>
  <c r="Y7"/>
  <c r="AB7" s="1"/>
  <c r="AD7" s="1"/>
  <c r="X38" i="8"/>
  <c r="P46" i="24"/>
  <c r="N29"/>
  <c r="W46" i="8"/>
  <c r="Y19" i="16"/>
  <c r="AB19" s="1"/>
  <c r="AD19" s="1"/>
  <c r="Y28" i="12"/>
  <c r="AB28" s="1"/>
  <c r="AD28" s="1"/>
  <c r="Y19" i="20"/>
  <c r="AB19" s="1"/>
  <c r="AD19" s="1"/>
  <c r="M6" i="24"/>
  <c r="R46"/>
  <c r="Y29"/>
  <c r="AB29" s="1"/>
  <c r="AD29" s="1"/>
  <c r="Y26" i="12"/>
  <c r="AB26" s="1"/>
  <c r="AD26" s="1"/>
  <c r="Y24" i="20"/>
  <c r="AB24" s="1"/>
  <c r="S46"/>
  <c r="Y39" i="8"/>
  <c r="AB39" s="1"/>
  <c r="N38" i="24" l="1"/>
  <c r="N32" i="20"/>
  <c r="Y38" i="12"/>
  <c r="Y11" i="16"/>
  <c r="O46" i="8"/>
  <c r="X46" s="1"/>
  <c r="Y11" i="20"/>
  <c r="AB17" i="8"/>
  <c r="AD17" s="1"/>
  <c r="Y17" i="12"/>
  <c r="Y23" i="8"/>
  <c r="N32" i="16"/>
  <c r="N46" s="1"/>
  <c r="Y17" i="8"/>
  <c r="N23" i="20"/>
  <c r="K46" i="24"/>
  <c r="M46" s="1"/>
  <c r="N45"/>
  <c r="AB11" i="16"/>
  <c r="AD11" s="1"/>
  <c r="N32" i="24"/>
  <c r="N17" i="20"/>
  <c r="Y23" i="12"/>
  <c r="N11" i="20"/>
  <c r="Y23" i="16"/>
  <c r="M46" i="8"/>
  <c r="Y11" i="24"/>
  <c r="M45" i="8"/>
  <c r="Y45" s="1"/>
  <c r="N45" i="12"/>
  <c r="N46" s="1"/>
  <c r="AB23" i="16"/>
  <c r="AD23" s="1"/>
  <c r="Y38" i="24"/>
  <c r="AB17" i="12"/>
  <c r="AD17" s="1"/>
  <c r="AB32" i="24"/>
  <c r="AD32" s="1"/>
  <c r="N23"/>
  <c r="AB45" i="16"/>
  <c r="AD45" s="1"/>
  <c r="Y23" i="20"/>
  <c r="AB38"/>
  <c r="AD38" s="1"/>
  <c r="AD33"/>
  <c r="N46" i="8"/>
  <c r="AB23" i="12"/>
  <c r="AD23" s="1"/>
  <c r="AD18"/>
  <c r="O46" i="16"/>
  <c r="X46" s="1"/>
  <c r="X45"/>
  <c r="AD12"/>
  <c r="AB17"/>
  <c r="AD17" s="1"/>
  <c r="K46" i="12"/>
  <c r="M46" s="1"/>
  <c r="AD12" i="24"/>
  <c r="AB17"/>
  <c r="AD17" s="1"/>
  <c r="AD6" i="12"/>
  <c r="AB11"/>
  <c r="AD11" s="1"/>
  <c r="AD39" i="8"/>
  <c r="AB45"/>
  <c r="Y38"/>
  <c r="AD39" i="20"/>
  <c r="AB45"/>
  <c r="Y17" i="16"/>
  <c r="Y17" i="24"/>
  <c r="M45" i="12"/>
  <c r="Y45" s="1"/>
  <c r="AB38"/>
  <c r="AD38" s="1"/>
  <c r="AD33"/>
  <c r="Y6" i="24"/>
  <c r="AB6" s="1"/>
  <c r="Y32" i="16"/>
  <c r="AD24" i="8"/>
  <c r="AB32"/>
  <c r="AD32" s="1"/>
  <c r="AB23" i="24"/>
  <c r="AD23" s="1"/>
  <c r="AD18"/>
  <c r="AB38" i="8"/>
  <c r="AD38" s="1"/>
  <c r="AD33"/>
  <c r="Y11" i="12"/>
  <c r="AB23" i="8"/>
  <c r="AD23" s="1"/>
  <c r="M32" i="24"/>
  <c r="Y32" s="1"/>
  <c r="AB38" i="16"/>
  <c r="AD38" s="1"/>
  <c r="AB17" i="20"/>
  <c r="AD17" s="1"/>
  <c r="AD12"/>
  <c r="AB23"/>
  <c r="AD23" s="1"/>
  <c r="AB45" i="24"/>
  <c r="AD39"/>
  <c r="AD24" i="12"/>
  <c r="AB32"/>
  <c r="AD32" s="1"/>
  <c r="O46"/>
  <c r="X46" s="1"/>
  <c r="X45" i="24"/>
  <c r="Y45" s="1"/>
  <c r="O46"/>
  <c r="X46" s="1"/>
  <c r="Y32" i="12"/>
  <c r="AD24" i="16"/>
  <c r="AB32"/>
  <c r="AD32" s="1"/>
  <c r="Y32" i="20"/>
  <c r="AB11"/>
  <c r="AD11" s="1"/>
  <c r="AD6"/>
  <c r="AD24"/>
  <c r="AB32"/>
  <c r="AD32" s="1"/>
  <c r="X45"/>
  <c r="Y45" s="1"/>
  <c r="O46"/>
  <c r="X46" s="1"/>
  <c r="AB45" i="12"/>
  <c r="Y23" i="24"/>
  <c r="K46" i="16"/>
  <c r="M46" s="1"/>
  <c r="K46" i="20"/>
  <c r="M46" s="1"/>
  <c r="Y38"/>
  <c r="M45" i="16"/>
  <c r="Y32" i="8"/>
  <c r="Y38" i="16"/>
  <c r="Y11" i="8"/>
  <c r="Y17" i="20"/>
  <c r="AB38" i="24"/>
  <c r="AD38" s="1"/>
  <c r="AD33"/>
  <c r="Y46" i="8" l="1"/>
  <c r="N46" i="20"/>
  <c r="N46" i="24"/>
  <c r="Y46"/>
  <c r="Y45" i="16"/>
  <c r="Y46"/>
  <c r="Y46" i="12"/>
  <c r="AD45" i="24"/>
  <c r="AD45" i="20"/>
  <c r="AB46"/>
  <c r="AD46" s="1"/>
  <c r="Y46"/>
  <c r="AD45" i="8"/>
  <c r="AD45" i="12"/>
  <c r="AB46"/>
  <c r="AD46" s="1"/>
  <c r="AB46" i="16"/>
  <c r="AD46" s="1"/>
  <c r="AD6" i="24"/>
  <c r="AB11"/>
  <c r="AD11" s="1"/>
  <c r="AB46" l="1"/>
  <c r="AD46" s="1"/>
  <c r="AA6" i="8" l="1"/>
  <c r="AA11" s="1"/>
  <c r="AA46" s="1"/>
  <c r="Z6" l="1"/>
  <c r="Z11" l="1"/>
  <c r="Z46" s="1"/>
  <c r="AB6"/>
  <c r="AD6" l="1"/>
  <c r="AB11"/>
  <c r="AD11" l="1"/>
  <c r="AB46"/>
  <c r="AD46" s="1"/>
</calcChain>
</file>

<file path=xl/sharedStrings.xml><?xml version="1.0" encoding="utf-8"?>
<sst xmlns="http://schemas.openxmlformats.org/spreadsheetml/2006/main" count="3889" uniqueCount="199">
  <si>
    <t>Ratnagiri</t>
  </si>
  <si>
    <t>Sindhudurg</t>
  </si>
  <si>
    <t>Nashik</t>
  </si>
  <si>
    <t>Dhule</t>
  </si>
  <si>
    <t>Nandurbar</t>
  </si>
  <si>
    <t>Jalgaon</t>
  </si>
  <si>
    <t>Ahmednagar</t>
  </si>
  <si>
    <t>Pune</t>
  </si>
  <si>
    <t>Satara</t>
  </si>
  <si>
    <t>Sangli</t>
  </si>
  <si>
    <t>Solapur</t>
  </si>
  <si>
    <t>Kolhapur</t>
  </si>
  <si>
    <t>Jalna</t>
  </si>
  <si>
    <t>Parbhani</t>
  </si>
  <si>
    <t>Hingoli</t>
  </si>
  <si>
    <t>Nanded</t>
  </si>
  <si>
    <t>Latur</t>
  </si>
  <si>
    <t>Akola</t>
  </si>
  <si>
    <t>Washim</t>
  </si>
  <si>
    <t>Amravati</t>
  </si>
  <si>
    <t>Yavatmal</t>
  </si>
  <si>
    <t>Wardha</t>
  </si>
  <si>
    <t>Nagpur</t>
  </si>
  <si>
    <t>Bhandara</t>
  </si>
  <si>
    <t>Chandrapur</t>
  </si>
  <si>
    <t>District</t>
  </si>
  <si>
    <t>Sr. No.</t>
  </si>
  <si>
    <t>KONKAN DIV.</t>
  </si>
  <si>
    <t>NASHIK DIV.</t>
  </si>
  <si>
    <t>PUNE DIV.</t>
  </si>
  <si>
    <t>AMRAVATI DIV.</t>
  </si>
  <si>
    <t>NAGPUR DIV.</t>
  </si>
  <si>
    <t>MAHARASHTRA</t>
  </si>
  <si>
    <t>Crops</t>
  </si>
  <si>
    <t>Livestock</t>
  </si>
  <si>
    <t>Minign &amp; Quarrying</t>
  </si>
  <si>
    <t>Manufacturing</t>
  </si>
  <si>
    <t>Construction</t>
  </si>
  <si>
    <t xml:space="preserve">Railways </t>
  </si>
  <si>
    <t>Transport by means other than Railways</t>
  </si>
  <si>
    <t>Storage</t>
  </si>
  <si>
    <t>Financial Services</t>
  </si>
  <si>
    <t>Other Services</t>
  </si>
  <si>
    <t>GROSS DISTRICT DOMESTIC PRODUCT (GDDP) &amp; SECTORWISE GROSS DISTRICT VALUE ADDED (GDVA) - 2011-12</t>
  </si>
  <si>
    <t>(AT CURRENT PRICES) BASE YEAR 2011-12</t>
  </si>
  <si>
    <r>
      <t>Mumbai</t>
    </r>
    <r>
      <rPr>
        <vertAlign val="superscript"/>
        <sz val="10"/>
        <color theme="1"/>
        <rFont val="Times New Roman"/>
        <family val="1"/>
      </rPr>
      <t>*</t>
    </r>
  </si>
  <si>
    <r>
      <t>Thane</t>
    </r>
    <r>
      <rPr>
        <vertAlign val="superscript"/>
        <sz val="10"/>
        <color theme="1"/>
        <rFont val="Times New Roman"/>
        <family val="1"/>
      </rPr>
      <t>$</t>
    </r>
  </si>
  <si>
    <t>STATEMENT NO. 5</t>
  </si>
  <si>
    <t xml:space="preserve">Forestry and Logging </t>
  </si>
  <si>
    <t>Taxes on products</t>
  </si>
  <si>
    <t>Less subsidies on products</t>
  </si>
  <si>
    <t>* Mumbai city + Mumbai Suburban</t>
  </si>
  <si>
    <t>R. Estate, O. Dwellings &amp; Professional Services</t>
  </si>
  <si>
    <t>Trade,  Repair, Hotels &amp; Restaurants</t>
  </si>
  <si>
    <t>Public Admini-stration &amp; Defence</t>
  </si>
  <si>
    <t>Gadchiroli</t>
  </si>
  <si>
    <t>Popula-
tion ('000)</t>
  </si>
  <si>
    <t>Electricity, Gas, Water Supply  &amp; Other Utility Services</t>
  </si>
  <si>
    <t>STATEMENT NO. 5 Contd…</t>
  </si>
  <si>
    <t>Fishing and 
aquaculture</t>
  </si>
  <si>
    <t>STATEMENT NO. 6</t>
  </si>
  <si>
    <t>(AT CONSTANT PRICES) BASE YEAR 2011-12</t>
  </si>
  <si>
    <t>NET DISTRICT DOMESTIC PRODUCT (NDDP) &amp; SECTORWISE NET DISTRICT VALUE ADDED (NDVA) - 2011-12</t>
  </si>
  <si>
    <t>STATEMENT NO. 7</t>
  </si>
  <si>
    <t>STATEMENT NO. 7 Contd…</t>
  </si>
  <si>
    <t>STATEMENT NO. 8</t>
  </si>
  <si>
    <t>STATEMENT NO. 8 Contd…</t>
  </si>
  <si>
    <t>STATEMENT NO. 6 Contd…</t>
  </si>
  <si>
    <t>STATEMENT NO. 9</t>
  </si>
  <si>
    <t>STATEMENT NO. 9 Contd…</t>
  </si>
  <si>
    <t>STATEMENT NO. 10</t>
  </si>
  <si>
    <t>STATEMENT NO. 10 Contd…</t>
  </si>
  <si>
    <t>GROSS DISTRICT DOMESTIC PRODUCT (GDDP) &amp; SECTORWISE GROSS DISTRICT VALUE ADDED (GDVA) - 2012-13</t>
  </si>
  <si>
    <t>NET DISTRICT DOMESTIC PRODUCT (NDDP) &amp; SECTORWISE NET DISTRICT VALUE ADDED (NDVA) - 2012-13</t>
  </si>
  <si>
    <t>STATEMENT NO. 11</t>
  </si>
  <si>
    <t>STATEMENT NO. 11 Contd…</t>
  </si>
  <si>
    <t>STATEMENT NO. 12</t>
  </si>
  <si>
    <t>STATEMENT NO. 12 Contd…</t>
  </si>
  <si>
    <t>GROSS DISTRICT DOMESTIC PRODUCT (GDDP) &amp; SECTORWISE GROSS DISTRICT VALUE ADDED (GDVA) - 2013-14</t>
  </si>
  <si>
    <t>STATEMENT NO. 13</t>
  </si>
  <si>
    <t>STATEMENT NO. 13 Contd…</t>
  </si>
  <si>
    <t>STATEMENT NO. 14</t>
  </si>
  <si>
    <t>STATEMENT NO. 14 Contd…</t>
  </si>
  <si>
    <t>NET DISTRICT DOMESTIC PRODUCT (NDDP) &amp; SECTORWISE NET DISTRICT VALUE ADDED (NDVA) - 2013-14</t>
  </si>
  <si>
    <t>STATEMENT NO. 15</t>
  </si>
  <si>
    <t>STATEMENT NO. 15 Contd…</t>
  </si>
  <si>
    <t>STATEMENT NO. 16</t>
  </si>
  <si>
    <t>STATEMENT NO. 16 Contd…</t>
  </si>
  <si>
    <t>GROSS DISTRICT DOMESTIC PRODUCT (GDDP) &amp; SECTORWISE GROSS DISTRICT VALUE ADDED (GDVA) - 2014-15</t>
  </si>
  <si>
    <t>STATEMENT NO. 17 Contd…</t>
  </si>
  <si>
    <t>STATEMENT NO. 17</t>
  </si>
  <si>
    <t>STATEMENT NO. 18</t>
  </si>
  <si>
    <t>STATEMENT NO. 18 Contd…</t>
  </si>
  <si>
    <t>STATEMENT NO. 19</t>
  </si>
  <si>
    <t>NET DISTRICT DOMESTIC PRODUCT (NDDP) &amp; SECTORWISE NET DISTRICT VALUE ADDED (NDVA) - 2014-15</t>
  </si>
  <si>
    <t>STATEMENT NO. 19 Contd…</t>
  </si>
  <si>
    <t>STATEMENT NO. 20</t>
  </si>
  <si>
    <t>STATEMENT NO. 20 Contd…</t>
  </si>
  <si>
    <t>STATEMENT NO. 21</t>
  </si>
  <si>
    <t>GROSS DISTRICT DOMESTIC PRODUCT (GDDP) &amp; SECTORWISE GROSS DISTRICT VALUE ADDED (GDVA) - 2015-16</t>
  </si>
  <si>
    <t>STATEMENT NO. 21 Contd…</t>
  </si>
  <si>
    <t>NET DISTRICT DOMESTIC PRODUCT (NDDP) &amp; SECTORWISE NET DISTRICT VALUE ADDED (NDVA) - 2015-16</t>
  </si>
  <si>
    <t>STATEMENT NO. 22</t>
  </si>
  <si>
    <t>STATEMENT NO. 22 Contd…</t>
  </si>
  <si>
    <t>STATEMENT NO. 23</t>
  </si>
  <si>
    <t>STATEMENT NO. 23 Contd…</t>
  </si>
  <si>
    <t>STATEMENT NO. 24</t>
  </si>
  <si>
    <t>STATEMENT NO. 24 Contd…</t>
  </si>
  <si>
    <t>STATEMENT NO. 25</t>
  </si>
  <si>
    <t>STATEMENT NO. 25 Contd…</t>
  </si>
  <si>
    <t>GROSS DISTRICT DOMESTIC PRODUCT (GDDP) &amp; SECTORWISE GROSS DISTRICT VALUE ADDED (GDVA) - 2016-17</t>
  </si>
  <si>
    <t>STATEMENT NO. 26</t>
  </si>
  <si>
    <t>NET DISTRICT DOMESTIC PRODUCT (NDDP) &amp; SECTORWISE NET DISTRICT VALUE ADDED (NDVA) - 2016-17</t>
  </si>
  <si>
    <t>STATEMENT NO. 26 Contd…</t>
  </si>
  <si>
    <t>STATEMENT NO. 27</t>
  </si>
  <si>
    <t>STATEMENT NO. 27 Contd…</t>
  </si>
  <si>
    <t>STATEMENT NO. 28</t>
  </si>
  <si>
    <t>STATEMENT NO. 28 Contd…</t>
  </si>
  <si>
    <t>STATEMENT NO. 29</t>
  </si>
  <si>
    <t>STATEMENT NO. 29 Contd…</t>
  </si>
  <si>
    <t>GROSS DISTRICT DOMESTIC PRODUCT (GDDP) &amp; SECTORWISE GROSS DISTRICT VALUE ADDED (GDVA) - 2018-19</t>
  </si>
  <si>
    <t>GROSS DISTRICT DOMESTIC PRODUCT (GDDP) &amp; SECTORWISE GROSS DISTRICT VALUE ADDED (GDVA) - 2017-18</t>
  </si>
  <si>
    <t>STATEMENT NO. 30</t>
  </si>
  <si>
    <t>NET DISTRICT DOMESTIC PRODUCT (NDDP) &amp; SECTORWISE NET DISTRICT VALUE ADDED (NDVA) - 2017-18</t>
  </si>
  <si>
    <t>STATEMENT NO. 30 Contd…</t>
  </si>
  <si>
    <t>STATEMENT NO. 31</t>
  </si>
  <si>
    <t>STATEMENT NO. 31 Contd…</t>
  </si>
  <si>
    <t>STATEMENT NO. 32</t>
  </si>
  <si>
    <t>STATEMENT NO. 32 Contd…</t>
  </si>
  <si>
    <t>STATEMENT NO. 33</t>
  </si>
  <si>
    <t>STATEMENT NO. 33 Contd…</t>
  </si>
  <si>
    <t>STATEMENT NO. 34</t>
  </si>
  <si>
    <t>NET DISTRICT DOMESTIC PRODUCT (NDDP) &amp; SECTORWISE NET DISTRICT VALUE ADDED (NDVA) - 2018-19</t>
  </si>
  <si>
    <t>STATEMENT NO. 34 Contd…</t>
  </si>
  <si>
    <t>STATEMENT NO. 35</t>
  </si>
  <si>
    <t>STATEMENT NO. 35 Contd…</t>
  </si>
  <si>
    <t>STATEMENT NO. 36</t>
  </si>
  <si>
    <t>STATEMENT NO. 36 Contd…</t>
  </si>
  <si>
    <t>STATEMENT NO. 39</t>
  </si>
  <si>
    <t>STATEMENT NO. 40</t>
  </si>
  <si>
    <t>GROSS DISTRICT DOMESTIC PRODUCT (GDDP) &amp; SECTORWISE GROSS DISTRICT VALUE ADDED (GDVA) - 2019-20</t>
  </si>
  <si>
    <t>NET DISTRICT DOMESTIC PRODUCT (NDDP) &amp; SECTORWISE NET DISTRICT VALUE ADDED (NDVA) - 2019-20</t>
  </si>
  <si>
    <t>STATEMENT NO. 40 Contd…</t>
  </si>
  <si>
    <t>STATEMENT NO. 39 Contd…</t>
  </si>
  <si>
    <t>STATEMENT NO. 38</t>
  </si>
  <si>
    <t>STATEMENT NO. 38 Contd…</t>
  </si>
  <si>
    <t>STATEMENT NO. 37</t>
  </si>
  <si>
    <t>STATEMENT NO. 37 Contd…</t>
  </si>
  <si>
    <t>Comm. and services related to Broad.</t>
  </si>
  <si>
    <t>p</t>
  </si>
  <si>
    <t>Raigad</t>
  </si>
  <si>
    <t>Beed</t>
  </si>
  <si>
    <t>Buldhana</t>
  </si>
  <si>
    <t>Gondia</t>
  </si>
  <si>
    <t>STATEMENT NO. 41</t>
  </si>
  <si>
    <t>STATEMENT NO. 41 Contd…</t>
  </si>
  <si>
    <t>GROSS DISTRICT DOMESTIC PRODUCT (GDDP) &amp; SECTORWISE GROSS DISTRICT VALUE ADDED (GDVA) - 2020-21</t>
  </si>
  <si>
    <t>STATEMENT NO. 42</t>
  </si>
  <si>
    <t>NET DISTRICT DOMESTIC PRODUCT (NDDP) &amp; SECTORWISE NET DISTRICT VALUE ADDED (NDVA) - 2020-21</t>
  </si>
  <si>
    <t>STATEMENT NO. 42 Contd…</t>
  </si>
  <si>
    <t>STATEMENT NO. 43</t>
  </si>
  <si>
    <t>STATEMENT NO. 43 Contd…</t>
  </si>
  <si>
    <t>STATEMENT NO. 44</t>
  </si>
  <si>
    <t>STATEMENT NO. 44 Contd…</t>
  </si>
  <si>
    <t>$ Includes Palghar</t>
  </si>
  <si>
    <t>(₹ crore)</t>
  </si>
  <si>
    <t>Per capita District Domestic Product  (₹)</t>
  </si>
  <si>
    <t>Agriculture &amp; Allied Activities (3+4+5+6)</t>
  </si>
  <si>
    <t>Primary Sector (7+8)</t>
  </si>
  <si>
    <t>Secondary Sector (10+11+12)</t>
  </si>
  <si>
    <t>Industry (8+13)</t>
  </si>
  <si>
    <t>Services/ Tertiary Sector (Total 15 to 23)</t>
  </si>
  <si>
    <t>GDVA (7+14+24)</t>
  </si>
  <si>
    <t>GDDP (25+26+27)</t>
  </si>
  <si>
    <t>NDVA (7+14+24)</t>
  </si>
  <si>
    <t>NDDP (25+26+27)</t>
  </si>
  <si>
    <t>STATEMENT NO. 48</t>
  </si>
  <si>
    <t>STATEMENT NO. 48 Contd…</t>
  </si>
  <si>
    <t>STATEMENT NO. 47</t>
  </si>
  <si>
    <t>STATEMENT NO. 47 Contd…</t>
  </si>
  <si>
    <t>STATEMENT NO. 46</t>
  </si>
  <si>
    <t>STATEMENT NO. 46 Contd…</t>
  </si>
  <si>
    <t>STATEMENT NO. 45</t>
  </si>
  <si>
    <t>STATEMENT NO. 45 Contd…</t>
  </si>
  <si>
    <t>GROSS DISTRICT DOMESTIC PRODUCT (GDDP) &amp; SECTORWISE GROSS DISTRICT VALUE ADDED (GDVA) - 2021-22</t>
  </si>
  <si>
    <t>NET DISTRICT DOMESTIC PRODUCT (NDDP) &amp; SECTORWISE NET DISTRICT VALUE ADDED (NDVA) - 2021-22</t>
  </si>
  <si>
    <t>STATEMENT NO. 49</t>
  </si>
  <si>
    <t>GROSS DISTRICT DOMESTIC PRODUCT (GDDP) &amp; SECTORWISE GROSS DISTRICT VALUE ADDED (GDVA) - 2022-23</t>
  </si>
  <si>
    <t>STATEMENT NO. 49 Contd…</t>
  </si>
  <si>
    <t>STATEMENT NO. 50</t>
  </si>
  <si>
    <t>NET DISTRICT DOMESTIC PRODUCT (NDDP) &amp; SECTORWISE NET DISTRICT VALUE ADDED (NDVA) - 2022-23</t>
  </si>
  <si>
    <t>STATEMENT NO. 51</t>
  </si>
  <si>
    <t>STATEMENT NO. 52</t>
  </si>
  <si>
    <t>STATEMENT NO. 52 Contd…</t>
  </si>
  <si>
    <t>STATEMENT NO. 51 Contd…</t>
  </si>
  <si>
    <t>STATEMENT NO. 50 Contd…</t>
  </si>
  <si>
    <t>Dharashiv</t>
  </si>
  <si>
    <t>Chhatrapati Sambhaji Nagar</t>
  </si>
  <si>
    <t>Chhatrapati Sambhaji Nagar DIV.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</si>
</sst>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4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165" fontId="2" fillId="0" borderId="1" xfId="1" applyNumberFormat="1" applyFont="1" applyBorder="1"/>
    <xf numFmtId="165" fontId="4" fillId="0" borderId="1" xfId="1" applyNumberFormat="1" applyFont="1" applyBorder="1"/>
    <xf numFmtId="0" fontId="2" fillId="0" borderId="0" xfId="0" applyFont="1" applyFill="1" applyAlignment="1"/>
    <xf numFmtId="0" fontId="2" fillId="0" borderId="1" xfId="0" applyFont="1" applyFill="1" applyBorder="1" applyAlignment="1">
      <alignment horizontal="center" vertical="center" wrapText="1"/>
    </xf>
    <xf numFmtId="165" fontId="2" fillId="0" borderId="1" xfId="1" applyNumberFormat="1" applyFont="1" applyFill="1" applyBorder="1"/>
    <xf numFmtId="165" fontId="4" fillId="0" borderId="1" xfId="1" applyNumberFormat="1" applyFont="1" applyFill="1" applyBorder="1"/>
    <xf numFmtId="0" fontId="2" fillId="0" borderId="0" xfId="0" applyFont="1" applyFill="1"/>
    <xf numFmtId="0" fontId="2" fillId="0" borderId="2" xfId="0" applyFont="1" applyFill="1" applyBorder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2" xfId="0" applyFont="1" applyBorder="1" applyAlignment="1"/>
    <xf numFmtId="0" fontId="4" fillId="0" borderId="2" xfId="0" applyFont="1" applyBorder="1" applyAlignment="1">
      <alignment horizontal="center"/>
    </xf>
    <xf numFmtId="0" fontId="4" fillId="0" borderId="0" xfId="0" applyFont="1" applyFill="1" applyAlignment="1"/>
    <xf numFmtId="0" fontId="4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0" xfId="0" applyFont="1" applyFill="1"/>
    <xf numFmtId="0" fontId="4" fillId="0" borderId="2" xfId="0" applyFont="1" applyFill="1" applyBorder="1" applyAlignment="1"/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165" fontId="4" fillId="0" borderId="1" xfId="1" applyNumberFormat="1" applyFont="1" applyFill="1" applyBorder="1" applyAlignment="1">
      <alignment wrapText="1"/>
    </xf>
    <xf numFmtId="165" fontId="4" fillId="0" borderId="1" xfId="1" applyNumberFormat="1" applyFont="1" applyBorder="1" applyAlignment="1">
      <alignment wrapText="1"/>
    </xf>
    <xf numFmtId="164" fontId="2" fillId="0" borderId="0" xfId="0" applyNumberFormat="1" applyFont="1"/>
    <xf numFmtId="165" fontId="2" fillId="0" borderId="0" xfId="0" applyNumberFormat="1" applyFont="1" applyFill="1"/>
    <xf numFmtId="2" fontId="2" fillId="0" borderId="0" xfId="0" applyNumberFormat="1" applyFont="1" applyFill="1"/>
    <xf numFmtId="1" fontId="2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2" fillId="0" borderId="0" xfId="0" applyNumberFormat="1" applyFont="1"/>
    <xf numFmtId="0" fontId="4" fillId="0" borderId="0" xfId="0" applyFont="1" applyAlignment="1">
      <alignment horizontal="center"/>
    </xf>
    <xf numFmtId="1" fontId="2" fillId="0" borderId="0" xfId="0" applyNumberFormat="1" applyFont="1"/>
    <xf numFmtId="0" fontId="2" fillId="0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vertical="top" wrapText="1"/>
    </xf>
    <xf numFmtId="165" fontId="4" fillId="0" borderId="1" xfId="1" applyNumberFormat="1" applyFont="1" applyFill="1" applyBorder="1" applyAlignment="1">
      <alignment vertical="top"/>
    </xf>
    <xf numFmtId="0" fontId="4" fillId="0" borderId="0" xfId="0" applyFont="1" applyAlignment="1">
      <alignment vertical="top"/>
    </xf>
    <xf numFmtId="165" fontId="4" fillId="0" borderId="1" xfId="1" applyNumberFormat="1" applyFont="1" applyBorder="1" applyAlignment="1">
      <alignment vertical="top"/>
    </xf>
    <xf numFmtId="165" fontId="2" fillId="0" borderId="0" xfId="0" applyNumberFormat="1" applyFont="1" applyAlignment="1">
      <alignment vertical="top"/>
    </xf>
    <xf numFmtId="165" fontId="2" fillId="0" borderId="1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5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-Ravi\D\Kadam\SDP_DDP_Pub_2021-22\Final%20Submited-DDP\Calculations\GVA_Primary_Districtwise_ESM_2020-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-Ravi\D\Kadam\SDP_DDP_Pub_2021-22\Final%20Submited-DDP\Calculations\1.%20DDP_Sectorwise_2011-12%20to%202019-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-di\Kadam\SDP_DDP_Pub_2022-23\Final%20Submited-DDP\Calculations\Calculations\2.%20NDDP_Sectorwise_2011-12%20to%202019-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-di\Kadam\SDP_DDP\SDP_DDP_2023_24\2023-24\Primary%20_06_05_2024\GVA_Primary_Districtwise_ESM_2022-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-di\Kadam\SDP_DDP\SDP_DDP_2023_24\2023-24\1.%20DDP_Sectorwise_2011-12%20to%202022-2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-di\Kadam\SDP_DDP\SDP_DDP_2023_24\2023-24\Population%20Projections_2011_from%20Primary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-di\Kadam\SDP_DDP\SDP_DDP_2023_24\2023-24\2.%20NDDP_Sectorwise_2011-12%20to%202022-2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VA_Current"/>
      <sheetName val="GVA_Constant"/>
      <sheetName val="NVA_Current"/>
      <sheetName val="NVA_Constant"/>
    </sheetNames>
    <sheetDataSet>
      <sheetData sheetId="0">
        <row r="3">
          <cell r="C3">
            <v>96.922014823421122</v>
          </cell>
        </row>
        <row r="4">
          <cell r="C4">
            <v>284213.73313799937</v>
          </cell>
        </row>
        <row r="5">
          <cell r="C5">
            <v>124323.30824613558</v>
          </cell>
        </row>
        <row r="6">
          <cell r="C6">
            <v>241812.15189300536</v>
          </cell>
        </row>
        <row r="7">
          <cell r="C7">
            <v>184884.30560139328</v>
          </cell>
        </row>
        <row r="8">
          <cell r="C8">
            <v>835330.42089335714</v>
          </cell>
        </row>
        <row r="9">
          <cell r="C9">
            <v>749264.07546106807</v>
          </cell>
        </row>
        <row r="10">
          <cell r="C10">
            <v>265325.21214287879</v>
          </cell>
        </row>
        <row r="11">
          <cell r="C11">
            <v>159003.65893359602</v>
          </cell>
        </row>
        <row r="12">
          <cell r="C12">
            <v>593792.759894402</v>
          </cell>
        </row>
        <row r="13">
          <cell r="C13">
            <v>640518.8076175293</v>
          </cell>
        </row>
        <row r="14">
          <cell r="C14">
            <v>2407904.5140494741</v>
          </cell>
        </row>
        <row r="15">
          <cell r="C15">
            <v>751509.5977082731</v>
          </cell>
        </row>
        <row r="16">
          <cell r="C16">
            <v>402678.37742172513</v>
          </cell>
        </row>
        <row r="17">
          <cell r="C17">
            <v>475409.30734937108</v>
          </cell>
        </row>
        <row r="18">
          <cell r="C18">
            <v>611697.86121261271</v>
          </cell>
        </row>
        <row r="19">
          <cell r="C19">
            <v>453473.47391098901</v>
          </cell>
        </row>
        <row r="20">
          <cell r="C20">
            <v>2694768.6176029714</v>
          </cell>
        </row>
        <row r="21">
          <cell r="C21">
            <v>307917.61150624597</v>
          </cell>
        </row>
        <row r="22">
          <cell r="C22">
            <v>366651.50007782975</v>
          </cell>
        </row>
        <row r="23">
          <cell r="C23">
            <v>287757.72823783616</v>
          </cell>
        </row>
        <row r="24">
          <cell r="C24">
            <v>141457.10313985095</v>
          </cell>
        </row>
        <row r="25">
          <cell r="C25">
            <v>302996.68032204401</v>
          </cell>
        </row>
        <row r="26">
          <cell r="C26">
            <v>283019.4898553791</v>
          </cell>
        </row>
        <row r="27">
          <cell r="C27">
            <v>367957.75944160862</v>
          </cell>
        </row>
        <row r="28">
          <cell r="C28">
            <v>279231.01997282915</v>
          </cell>
        </row>
        <row r="29">
          <cell r="C29">
            <v>2336988.8925536238</v>
          </cell>
        </row>
        <row r="30">
          <cell r="C30">
            <v>246618.27344484004</v>
          </cell>
        </row>
        <row r="31">
          <cell r="C31">
            <v>183839.45599032758</v>
          </cell>
        </row>
        <row r="32">
          <cell r="C32">
            <v>200633.25190031104</v>
          </cell>
        </row>
        <row r="33">
          <cell r="C33">
            <v>268414.20101900643</v>
          </cell>
        </row>
        <row r="34">
          <cell r="C34">
            <v>276242.40154883917</v>
          </cell>
        </row>
        <row r="35">
          <cell r="C35">
            <v>1175747.5839033243</v>
          </cell>
        </row>
        <row r="36">
          <cell r="C36">
            <v>137042.4473866942</v>
          </cell>
        </row>
        <row r="37">
          <cell r="C37">
            <v>206738.56043650731</v>
          </cell>
        </row>
        <row r="38">
          <cell r="C38">
            <v>116866.23393466978</v>
          </cell>
        </row>
        <row r="39">
          <cell r="C39">
            <v>88427.146387370769</v>
          </cell>
        </row>
        <row r="40">
          <cell r="C40">
            <v>139412.98966807779</v>
          </cell>
        </row>
        <row r="41">
          <cell r="C41">
            <v>53747.444669643359</v>
          </cell>
        </row>
        <row r="42">
          <cell r="C42">
            <v>742234.82248296309</v>
          </cell>
        </row>
        <row r="43">
          <cell r="C43">
            <v>10192974.851485714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2011-12"/>
      <sheetName val="2012-13"/>
      <sheetName val="2013-14"/>
      <sheetName val="2014-15"/>
      <sheetName val="2015-16"/>
      <sheetName val="2016-17"/>
      <sheetName val="2017-18"/>
      <sheetName val="2018-19"/>
      <sheetName val="2019-20"/>
      <sheetName val="2020-21"/>
      <sheetName val="Check"/>
    </sheetNames>
    <sheetDataSet>
      <sheetData sheetId="0"/>
      <sheetData sheetId="1">
        <row r="49">
          <cell r="D49">
            <v>5371970.344374951</v>
          </cell>
          <cell r="E49">
            <v>541056.62769517675</v>
          </cell>
          <cell r="F49">
            <v>27484.133760667872</v>
          </cell>
          <cell r="G49">
            <v>1564518.5787589864</v>
          </cell>
          <cell r="H49">
            <v>2123036.6620856915</v>
          </cell>
          <cell r="I49">
            <v>234625.57770415136</v>
          </cell>
          <cell r="J49">
            <v>125317.45901950457</v>
          </cell>
          <cell r="K49">
            <v>925637.12339405459</v>
          </cell>
          <cell r="L49">
            <v>18969.522063766988</v>
          </cell>
          <cell r="M49">
            <v>336457.314134755</v>
          </cell>
          <cell r="N49">
            <v>2571310.5661376901</v>
          </cell>
          <cell r="O49">
            <v>4176643.1998126977</v>
          </cell>
          <cell r="P49">
            <v>803440.30276195402</v>
          </cell>
          <cell r="Q49">
            <v>1465214.563122412</v>
          </cell>
          <cell r="U49">
            <v>3450361.1194763794</v>
          </cell>
          <cell r="V49">
            <v>634836.84168853599</v>
          </cell>
        </row>
        <row r="50">
          <cell r="D50">
            <v>4448863.372066047</v>
          </cell>
          <cell r="E50">
            <v>448082.70687628334</v>
          </cell>
          <cell r="F50">
            <v>22761.323715949533</v>
          </cell>
          <cell r="G50">
            <v>1295675.3209268777</v>
          </cell>
          <cell r="H50">
            <v>1758218.9472427862</v>
          </cell>
          <cell r="I50">
            <v>194308.06052211879</v>
          </cell>
          <cell r="J50">
            <v>103783.19640130689</v>
          </cell>
          <cell r="K50">
            <v>766577.77874824416</v>
          </cell>
          <cell r="L50">
            <v>15709.843220460129</v>
          </cell>
          <cell r="M50">
            <v>278641.26664161542</v>
          </cell>
          <cell r="N50">
            <v>2129462.4993368983</v>
          </cell>
          <cell r="O50">
            <v>3458938.4822818581</v>
          </cell>
          <cell r="P50">
            <v>665378.97744392836</v>
          </cell>
          <cell r="Q50">
            <v>1213435.4779003365</v>
          </cell>
          <cell r="U50">
            <v>2554180.6158541352</v>
          </cell>
          <cell r="V50">
            <v>469947.31830185739</v>
          </cell>
        </row>
        <row r="51">
          <cell r="D51">
            <v>566735.61664312764</v>
          </cell>
          <cell r="E51">
            <v>57080.743540730648</v>
          </cell>
          <cell r="F51">
            <v>2899.5389952337237</v>
          </cell>
          <cell r="G51">
            <v>165054.59722260825</v>
          </cell>
          <cell r="H51">
            <v>223977.5007512813</v>
          </cell>
          <cell r="I51">
            <v>24752.681592825116</v>
          </cell>
          <cell r="J51">
            <v>13220.822689003966</v>
          </cell>
          <cell r="K51">
            <v>97653.466472279746</v>
          </cell>
          <cell r="L51">
            <v>2001.2589599441064</v>
          </cell>
          <cell r="M51">
            <v>35495.792265479729</v>
          </cell>
          <cell r="N51">
            <v>271269.79224800435</v>
          </cell>
          <cell r="O51">
            <v>440630.2171460684</v>
          </cell>
          <cell r="P51">
            <v>84761.866918816246</v>
          </cell>
          <cell r="Q51">
            <v>154578.15768011092</v>
          </cell>
          <cell r="U51">
            <v>460485.1095042245</v>
          </cell>
          <cell r="V51">
            <v>84725.30916028448</v>
          </cell>
        </row>
        <row r="52">
          <cell r="D52">
            <v>295927.35741269519</v>
          </cell>
          <cell r="E52">
            <v>29805.350324041658</v>
          </cell>
          <cell r="F52">
            <v>1514.026800815823</v>
          </cell>
          <cell r="G52">
            <v>86185.108806493678</v>
          </cell>
          <cell r="H52">
            <v>116952.36362560163</v>
          </cell>
          <cell r="I52">
            <v>12924.890261935199</v>
          </cell>
          <cell r="J52">
            <v>6903.4008209199592</v>
          </cell>
          <cell r="K52">
            <v>50990.852571611358</v>
          </cell>
          <cell r="L52">
            <v>1044.9798073793245</v>
          </cell>
          <cell r="M52">
            <v>18534.525969289592</v>
          </cell>
          <cell r="N52">
            <v>141646.56395045749</v>
          </cell>
          <cell r="O52">
            <v>230080.00896179298</v>
          </cell>
          <cell r="P52">
            <v>44259.359302711309</v>
          </cell>
          <cell r="Q52">
            <v>80714.71842011121</v>
          </cell>
          <cell r="U52">
            <v>214446.81286258114</v>
          </cell>
          <cell r="V52">
            <v>39456.373600834479</v>
          </cell>
        </row>
        <row r="53">
          <cell r="D53">
            <v>133360.63280436472</v>
          </cell>
          <cell r="E53">
            <v>13431.878738492911</v>
          </cell>
          <cell r="F53">
            <v>682.30113634943064</v>
          </cell>
          <cell r="G53">
            <v>38839.601546936756</v>
          </cell>
          <cell r="H53">
            <v>52704.965696447311</v>
          </cell>
          <cell r="I53">
            <v>5824.6441266153261</v>
          </cell>
          <cell r="J53">
            <v>3111.0401891506949</v>
          </cell>
          <cell r="K53">
            <v>22979.194710615269</v>
          </cell>
          <cell r="L53">
            <v>470.9235725899515</v>
          </cell>
          <cell r="M53">
            <v>8352.6448301509863</v>
          </cell>
          <cell r="N53">
            <v>63833.487948372262</v>
          </cell>
          <cell r="O53">
            <v>103686.30956950621</v>
          </cell>
          <cell r="P53">
            <v>19945.625222793657</v>
          </cell>
          <cell r="Q53">
            <v>36374.35220333693</v>
          </cell>
          <cell r="U53">
            <v>124030.65959594646</v>
          </cell>
          <cell r="V53">
            <v>22820.577175523551</v>
          </cell>
        </row>
        <row r="54">
          <cell r="D54">
            <v>1275675.6360280875</v>
          </cell>
          <cell r="E54">
            <v>128484.09678675648</v>
          </cell>
          <cell r="F54">
            <v>6526.625719841064</v>
          </cell>
          <cell r="G54">
            <v>371524.43239489815</v>
          </cell>
          <cell r="H54">
            <v>504155.08102218196</v>
          </cell>
          <cell r="I54">
            <v>55716.26682183893</v>
          </cell>
          <cell r="J54">
            <v>29758.993254221161</v>
          </cell>
          <cell r="K54">
            <v>219809.98598649414</v>
          </cell>
          <cell r="L54">
            <v>4504.6706464386543</v>
          </cell>
          <cell r="M54">
            <v>79898.132471000426</v>
          </cell>
          <cell r="N54">
            <v>610606.1708471881</v>
          </cell>
          <cell r="O54">
            <v>991822.67004926805</v>
          </cell>
          <cell r="P54">
            <v>190792.04715075716</v>
          </cell>
          <cell r="Q54">
            <v>347942.82170339877</v>
          </cell>
          <cell r="U54">
            <v>893831.24702302774</v>
          </cell>
          <cell r="V54">
            <v>164457.28032917835</v>
          </cell>
        </row>
        <row r="55">
          <cell r="D55">
            <v>311439.70940071729</v>
          </cell>
          <cell r="E55">
            <v>31367.730664254872</v>
          </cell>
          <cell r="F55">
            <v>1593.3912666728975</v>
          </cell>
          <cell r="G55">
            <v>90702.885586650751</v>
          </cell>
          <cell r="H55">
            <v>123082.9432592427</v>
          </cell>
          <cell r="I55">
            <v>13602.406017499801</v>
          </cell>
          <cell r="J55">
            <v>7265.2733574261674</v>
          </cell>
          <cell r="K55">
            <v>53663.765478940441</v>
          </cell>
          <cell r="L55">
            <v>1099.7570835803799</v>
          </cell>
          <cell r="M55">
            <v>19506.095793994227</v>
          </cell>
          <cell r="N55">
            <v>149071.60020632859</v>
          </cell>
          <cell r="O55">
            <v>242140.67856539859</v>
          </cell>
          <cell r="P55">
            <v>46579.410974414401</v>
          </cell>
          <cell r="Q55">
            <v>84945.740295526193</v>
          </cell>
          <cell r="U55">
            <v>224322.99250384909</v>
          </cell>
          <cell r="V55">
            <v>41273.505916643393</v>
          </cell>
        </row>
        <row r="56">
          <cell r="D56">
            <v>156284.3407118023</v>
          </cell>
          <cell r="E56">
            <v>15740.719498877001</v>
          </cell>
          <cell r="F56">
            <v>799.58366287681815</v>
          </cell>
          <cell r="G56">
            <v>45515.842221419371</v>
          </cell>
          <cell r="H56">
            <v>61764.56007216726</v>
          </cell>
          <cell r="I56">
            <v>6825.8574368368991</v>
          </cell>
          <cell r="J56">
            <v>3645.8050225555339</v>
          </cell>
          <cell r="K56">
            <v>26929.148579438235</v>
          </cell>
          <cell r="L56">
            <v>551.87185693571769</v>
          </cell>
          <cell r="M56">
            <v>9788.4027919614637</v>
          </cell>
          <cell r="N56">
            <v>74805.99311478094</v>
          </cell>
          <cell r="O56">
            <v>121509.22045849623</v>
          </cell>
          <cell r="P56">
            <v>23374.130899647174</v>
          </cell>
          <cell r="Q56">
            <v>42626.83472158324</v>
          </cell>
          <cell r="U56">
            <v>124187.81339127712</v>
          </cell>
          <cell r="V56">
            <v>22849.49212547587</v>
          </cell>
        </row>
        <row r="57">
          <cell r="D57">
            <v>624722.87203298672</v>
          </cell>
          <cell r="E57">
            <v>62921.13111535467</v>
          </cell>
          <cell r="F57">
            <v>3196.2140290446805</v>
          </cell>
          <cell r="G57">
            <v>181942.65366612026</v>
          </cell>
          <cell r="H57">
            <v>246894.43089690397</v>
          </cell>
          <cell r="I57">
            <v>27285.326492767676</v>
          </cell>
          <cell r="J57">
            <v>14573.550838105046</v>
          </cell>
          <cell r="K57">
            <v>107645.17395234606</v>
          </cell>
          <cell r="L57">
            <v>2206.023776206921</v>
          </cell>
          <cell r="M57">
            <v>39127.6507739593</v>
          </cell>
          <cell r="N57">
            <v>299025.57512223354</v>
          </cell>
          <cell r="O57">
            <v>485714.62014420843</v>
          </cell>
          <cell r="P57">
            <v>93434.531702892622</v>
          </cell>
          <cell r="Q57">
            <v>170394.28577204776</v>
          </cell>
          <cell r="U57">
            <v>443197.82591456524</v>
          </cell>
          <cell r="V57">
            <v>81544.597305665971</v>
          </cell>
        </row>
        <row r="58">
          <cell r="D58">
            <v>742618.2309192121</v>
          </cell>
          <cell r="E58">
            <v>74795.371144748511</v>
          </cell>
          <cell r="F58">
            <v>3799.3915608759694</v>
          </cell>
          <cell r="G58">
            <v>216278.18932671772</v>
          </cell>
          <cell r="H58">
            <v>293487.42251073418</v>
          </cell>
          <cell r="I58">
            <v>32434.511040348672</v>
          </cell>
          <cell r="J58">
            <v>17323.816729145325</v>
          </cell>
          <cell r="K58">
            <v>127959.56771574888</v>
          </cell>
          <cell r="L58">
            <v>2622.3363148548228</v>
          </cell>
          <cell r="M58">
            <v>46511.674373670328</v>
          </cell>
          <cell r="N58">
            <v>355456.5608815226</v>
          </cell>
          <cell r="O58">
            <v>577376.8627508221</v>
          </cell>
          <cell r="P58">
            <v>111067.14632388778</v>
          </cell>
          <cell r="Q58">
            <v>202550.45672811434</v>
          </cell>
          <cell r="U58">
            <v>556915.92600998038</v>
          </cell>
          <cell r="V58">
            <v>102467.7520154402</v>
          </cell>
        </row>
        <row r="59">
          <cell r="D59">
            <v>3373120.5932827094</v>
          </cell>
          <cell r="E59">
            <v>339735.54134038097</v>
          </cell>
          <cell r="F59">
            <v>17257.596679348793</v>
          </cell>
          <cell r="G59">
            <v>982378.81043242593</v>
          </cell>
          <cell r="H59">
            <v>1333078.5961382051</v>
          </cell>
          <cell r="I59">
            <v>147324.03887773326</v>
          </cell>
          <cell r="J59">
            <v>78688.241858814072</v>
          </cell>
          <cell r="K59">
            <v>581217.95964432938</v>
          </cell>
          <cell r="L59">
            <v>11911.176238160753</v>
          </cell>
          <cell r="M59">
            <v>211265.33139873148</v>
          </cell>
          <cell r="N59">
            <v>1614554.8218534775</v>
          </cell>
          <cell r="O59">
            <v>2622561.236369154</v>
          </cell>
          <cell r="P59">
            <v>504489.20172417158</v>
          </cell>
          <cell r="Q59">
            <v>920024.70222515659</v>
          </cell>
          <cell r="U59">
            <v>2034222.1065454485</v>
          </cell>
          <cell r="V59">
            <v>374279.41386271286</v>
          </cell>
        </row>
        <row r="60">
          <cell r="D60">
            <v>555333.20122825576</v>
          </cell>
          <cell r="E60">
            <v>55932.309719160869</v>
          </cell>
          <cell r="F60">
            <v>2841.2018320762259</v>
          </cell>
          <cell r="G60">
            <v>161733.78760980489</v>
          </cell>
          <cell r="H60">
            <v>219471.19404996972</v>
          </cell>
          <cell r="I60">
            <v>24254.670968708706</v>
          </cell>
          <cell r="J60">
            <v>12954.826856027557</v>
          </cell>
          <cell r="K60">
            <v>95688.731314086297</v>
          </cell>
          <cell r="L60">
            <v>1960.9947073651365</v>
          </cell>
          <cell r="M60">
            <v>34781.636039886696</v>
          </cell>
          <cell r="N60">
            <v>265811.99010908301</v>
          </cell>
          <cell r="O60">
            <v>431764.97446023871</v>
          </cell>
          <cell r="P60">
            <v>83056.503801401617</v>
          </cell>
          <cell r="Q60">
            <v>151468.12838925011</v>
          </cell>
          <cell r="U60">
            <v>386690.9693111988</v>
          </cell>
          <cell r="V60">
            <v>71147.820522697773</v>
          </cell>
        </row>
        <row r="61">
          <cell r="D61">
            <v>520357.54067686113</v>
          </cell>
          <cell r="E61">
            <v>52409.614742044301</v>
          </cell>
          <cell r="F61">
            <v>2662.2589728758198</v>
          </cell>
          <cell r="G61">
            <v>151547.56780047133</v>
          </cell>
          <cell r="H61">
            <v>205648.59175116371</v>
          </cell>
          <cell r="I61">
            <v>22727.077918786523</v>
          </cell>
          <cell r="J61">
            <v>12138.913768864102</v>
          </cell>
          <cell r="K61">
            <v>89662.121383988706</v>
          </cell>
          <cell r="L61">
            <v>1837.4885221124141</v>
          </cell>
          <cell r="M61">
            <v>32591.040028586423</v>
          </cell>
          <cell r="N61">
            <v>249070.77975828198</v>
          </cell>
          <cell r="O61">
            <v>404571.81339710992</v>
          </cell>
          <cell r="P61">
            <v>77825.489201304925</v>
          </cell>
          <cell r="Q61">
            <v>141928.4541339016</v>
          </cell>
          <cell r="U61">
            <v>388329.4131323123</v>
          </cell>
          <cell r="V61">
            <v>71449.280127841266</v>
          </cell>
        </row>
        <row r="62">
          <cell r="D62">
            <v>848361.21076691989</v>
          </cell>
          <cell r="E62">
            <v>85445.642164719451</v>
          </cell>
          <cell r="F62">
            <v>4340.3949574098278</v>
          </cell>
          <cell r="G62">
            <v>247074.49793223833</v>
          </cell>
          <cell r="H62">
            <v>335277.71705507109</v>
          </cell>
          <cell r="I62">
            <v>37052.929636219313</v>
          </cell>
          <cell r="J62">
            <v>19790.591616974172</v>
          </cell>
          <cell r="K62">
            <v>146180.00107831176</v>
          </cell>
          <cell r="L62">
            <v>2995.736326530232</v>
          </cell>
          <cell r="M62">
            <v>53134.570016685073</v>
          </cell>
          <cell r="N62">
            <v>406070.77204558899</v>
          </cell>
          <cell r="O62">
            <v>659590.77485316969</v>
          </cell>
          <cell r="P62">
            <v>126882.23209269776</v>
          </cell>
          <cell r="Q62">
            <v>231392.0444675285</v>
          </cell>
          <cell r="U62">
            <v>585639.59358975757</v>
          </cell>
          <cell r="V62">
            <v>107752.66039941377</v>
          </cell>
        </row>
        <row r="63">
          <cell r="D63">
            <v>937673.71398390993</v>
          </cell>
          <cell r="E63">
            <v>94441.060736268133</v>
          </cell>
          <cell r="F63">
            <v>4797.3365686914594</v>
          </cell>
          <cell r="G63">
            <v>273085.63754040212</v>
          </cell>
          <cell r="H63">
            <v>370574.5832991043</v>
          </cell>
          <cell r="I63">
            <v>40953.732567015897</v>
          </cell>
          <cell r="J63">
            <v>21874.07593358888</v>
          </cell>
          <cell r="K63">
            <v>161569.32068754276</v>
          </cell>
          <cell r="L63">
            <v>3311.1169767825154</v>
          </cell>
          <cell r="M63">
            <v>58728.391840833014</v>
          </cell>
          <cell r="N63">
            <v>448820.48369478341</v>
          </cell>
          <cell r="O63">
            <v>729030.18633653549</v>
          </cell>
          <cell r="P63">
            <v>140239.95002951106</v>
          </cell>
          <cell r="Q63">
            <v>255752.19018565927</v>
          </cell>
          <cell r="U63">
            <v>630010.77775829216</v>
          </cell>
          <cell r="V63">
            <v>115916.57757913427</v>
          </cell>
        </row>
        <row r="64">
          <cell r="D64">
            <v>751328.41528796067</v>
          </cell>
          <cell r="E64">
            <v>75672.64757761138</v>
          </cell>
          <cell r="F64">
            <v>3843.9547019442061</v>
          </cell>
          <cell r="G64">
            <v>218814.92061816881</v>
          </cell>
          <cell r="H64">
            <v>296929.74247211334</v>
          </cell>
          <cell r="I64">
            <v>32814.936081519503</v>
          </cell>
          <cell r="J64">
            <v>17527.008128708047</v>
          </cell>
          <cell r="K64">
            <v>129460.4080939469</v>
          </cell>
          <cell r="L64">
            <v>2653.0937509481673</v>
          </cell>
          <cell r="M64">
            <v>47057.210750541119</v>
          </cell>
          <cell r="N64">
            <v>359625.7181300958</v>
          </cell>
          <cell r="O64">
            <v>584148.92774387298</v>
          </cell>
          <cell r="P64">
            <v>112369.85514722808</v>
          </cell>
          <cell r="Q64">
            <v>204926.17516407609</v>
          </cell>
          <cell r="U64">
            <v>470512.50447501702</v>
          </cell>
          <cell r="V64">
            <v>86570.263799289765</v>
          </cell>
        </row>
        <row r="65">
          <cell r="D65">
            <v>241096.42102251606</v>
          </cell>
          <cell r="E65">
            <v>24282.862366210073</v>
          </cell>
          <cell r="F65">
            <v>1233.5001609864855</v>
          </cell>
          <cell r="G65">
            <v>70216.290444900747</v>
          </cell>
          <cell r="H65">
            <v>95282.830714882773</v>
          </cell>
          <cell r="I65">
            <v>10530.100398644878</v>
          </cell>
          <cell r="J65">
            <v>5624.3033606608342</v>
          </cell>
          <cell r="K65">
            <v>41543.006254598018</v>
          </cell>
          <cell r="L65">
            <v>851.36059674469698</v>
          </cell>
          <cell r="M65">
            <v>15100.354072073027</v>
          </cell>
          <cell r="N65">
            <v>115401.56313080099</v>
          </cell>
          <cell r="O65">
            <v>187449.606533529</v>
          </cell>
          <cell r="P65">
            <v>36058.758534284563</v>
          </cell>
          <cell r="Q65">
            <v>65759.482006222039</v>
          </cell>
          <cell r="U65">
            <v>186252.48251619158</v>
          </cell>
          <cell r="V65">
            <v>34268.858726060593</v>
          </cell>
        </row>
        <row r="66">
          <cell r="D66">
            <v>239661.09356642092</v>
          </cell>
          <cell r="E66">
            <v>24138.298382559955</v>
          </cell>
          <cell r="F66">
            <v>1226.1567228688523</v>
          </cell>
          <cell r="G66">
            <v>69798.269434413378</v>
          </cell>
          <cell r="H66">
            <v>94715.580224645237</v>
          </cell>
          <cell r="I66">
            <v>10467.411196733407</v>
          </cell>
          <cell r="J66">
            <v>5590.8200057411404</v>
          </cell>
          <cell r="K66">
            <v>41295.686874106716</v>
          </cell>
          <cell r="L66">
            <v>846.29216298544543</v>
          </cell>
          <cell r="M66">
            <v>15010.456624800756</v>
          </cell>
          <cell r="N66">
            <v>114714.53911221355</v>
          </cell>
          <cell r="O66">
            <v>186333.65646778047</v>
          </cell>
          <cell r="P66">
            <v>35844.088710744829</v>
          </cell>
          <cell r="Q66">
            <v>65367.993863752628</v>
          </cell>
          <cell r="U66">
            <v>190823.92511206429</v>
          </cell>
          <cell r="V66">
            <v>35109.964940463076</v>
          </cell>
        </row>
        <row r="67">
          <cell r="D67">
            <v>114724.15979807642</v>
          </cell>
          <cell r="E67">
            <v>11554.841712874746</v>
          </cell>
          <cell r="F67">
            <v>586.95300817738257</v>
          </cell>
          <cell r="G67">
            <v>33411.963940670168</v>
          </cell>
          <cell r="H67">
            <v>45339.713673835104</v>
          </cell>
          <cell r="I67">
            <v>5010.6796098441564</v>
          </cell>
          <cell r="J67">
            <v>2676.28807912106</v>
          </cell>
          <cell r="K67">
            <v>19767.968631935415</v>
          </cell>
          <cell r="L67">
            <v>405.11438839485186</v>
          </cell>
          <cell r="M67">
            <v>7185.4050185599926</v>
          </cell>
          <cell r="N67">
            <v>54913.081303390187</v>
          </cell>
          <cell r="O67">
            <v>89196.672944517792</v>
          </cell>
          <cell r="P67">
            <v>17158.325115996544</v>
          </cell>
          <cell r="Q67">
            <v>31291.220707154305</v>
          </cell>
          <cell r="U67">
            <v>98908.652497935822</v>
          </cell>
          <cell r="V67">
            <v>18198.343417742755</v>
          </cell>
        </row>
        <row r="68">
          <cell r="D68">
            <v>323320.73323979357</v>
          </cell>
          <cell r="E68">
            <v>32564.36919348051</v>
          </cell>
          <cell r="F68">
            <v>1654.1770915143877</v>
          </cell>
          <cell r="G68">
            <v>94163.083863876353</v>
          </cell>
          <cell r="H68">
            <v>127778.39903737915</v>
          </cell>
          <cell r="I68">
            <v>14121.320289779613</v>
          </cell>
          <cell r="J68">
            <v>7542.4341797345487</v>
          </cell>
          <cell r="K68">
            <v>55710.969023333491</v>
          </cell>
          <cell r="L68">
            <v>1141.7114000429594</v>
          </cell>
          <cell r="M68">
            <v>20250.228228428154</v>
          </cell>
          <cell r="N68">
            <v>154758.48977859507</v>
          </cell>
          <cell r="O68">
            <v>251378.03362195639</v>
          </cell>
          <cell r="P68">
            <v>48356.355517748452</v>
          </cell>
          <cell r="Q68">
            <v>88186.310893993374</v>
          </cell>
          <cell r="U68">
            <v>229580.31465468579</v>
          </cell>
          <cell r="V68">
            <v>42240.808084273565</v>
          </cell>
        </row>
        <row r="69">
          <cell r="D69">
            <v>459715.99732731067</v>
          </cell>
          <cell r="E69">
            <v>46301.891348281548</v>
          </cell>
          <cell r="F69">
            <v>2352.0040418117305</v>
          </cell>
          <cell r="G69">
            <v>133886.48348076086</v>
          </cell>
          <cell r="H69">
            <v>181682.67021338685</v>
          </cell>
          <cell r="I69">
            <v>20078.50463391015</v>
          </cell>
          <cell r="J69">
            <v>10724.26632362192</v>
          </cell>
          <cell r="K69">
            <v>79213.057047095965</v>
          </cell>
          <cell r="L69">
            <v>1623.3508741347564</v>
          </cell>
          <cell r="M69">
            <v>28792.938123250966</v>
          </cell>
          <cell r="N69">
            <v>220044.51357182211</v>
          </cell>
          <cell r="O69">
            <v>357423.73300566536</v>
          </cell>
          <cell r="P69">
            <v>68755.844950619125</v>
          </cell>
          <cell r="Q69">
            <v>125388.36423206153</v>
          </cell>
          <cell r="U69">
            <v>326010.35639975069</v>
          </cell>
          <cell r="V69">
            <v>59983.108390109643</v>
          </cell>
        </row>
        <row r="70">
          <cell r="D70">
            <v>197997.17045568774</v>
          </cell>
          <cell r="E70">
            <v>19941.971841321883</v>
          </cell>
          <cell r="F70">
            <v>1012.995301200057</v>
          </cell>
          <cell r="G70">
            <v>57664.177547814856</v>
          </cell>
          <cell r="H70">
            <v>78249.734253803821</v>
          </cell>
          <cell r="I70">
            <v>8647.7023371130126</v>
          </cell>
          <cell r="J70">
            <v>4618.8829617311549</v>
          </cell>
          <cell r="K70">
            <v>34116.631245493154</v>
          </cell>
          <cell r="L70">
            <v>699.16835960486219</v>
          </cell>
          <cell r="M70">
            <v>12400.961268812283</v>
          </cell>
          <cell r="N70">
            <v>94771.97077068231</v>
          </cell>
          <cell r="O70">
            <v>153940.45062661715</v>
          </cell>
          <cell r="P70">
            <v>29612.76708154229</v>
          </cell>
          <cell r="Q70">
            <v>54004.083978698771</v>
          </cell>
          <cell r="U70">
            <v>159818.48962387184</v>
          </cell>
          <cell r="V70">
            <v>29405.230839039839</v>
          </cell>
        </row>
        <row r="71">
          <cell r="D71">
            <v>354004.06197153998</v>
          </cell>
          <cell r="E71">
            <v>35654.747082004178</v>
          </cell>
          <cell r="F71">
            <v>1811.1594754489704</v>
          </cell>
          <cell r="G71">
            <v>103099.21619179449</v>
          </cell>
          <cell r="H71">
            <v>139904.64464864461</v>
          </cell>
          <cell r="I71">
            <v>15461.441933807422</v>
          </cell>
          <cell r="J71">
            <v>8258.2156424801342</v>
          </cell>
          <cell r="K71">
            <v>60997.972919985215</v>
          </cell>
          <cell r="L71">
            <v>1250.0604868870719</v>
          </cell>
          <cell r="M71">
            <v>22171.986859245455</v>
          </cell>
          <cell r="N71">
            <v>169445.16195183757</v>
          </cell>
          <cell r="O71">
            <v>275233.95762742986</v>
          </cell>
          <cell r="P71">
            <v>52945.402244671001</v>
          </cell>
          <cell r="Q71">
            <v>96555.243933600097</v>
          </cell>
          <cell r="U71">
            <v>266971.28059940436</v>
          </cell>
          <cell r="V71">
            <v>49120.425001482232</v>
          </cell>
        </row>
        <row r="72">
          <cell r="D72">
            <v>272121.47863532091</v>
          </cell>
          <cell r="E72">
            <v>27407.65866438955</v>
          </cell>
          <cell r="F72">
            <v>1392.2309019809184</v>
          </cell>
          <cell r="G72">
            <v>79251.946997459178</v>
          </cell>
          <cell r="H72">
            <v>107544.12974164971</v>
          </cell>
          <cell r="I72">
            <v>11885.147355173802</v>
          </cell>
          <cell r="J72">
            <v>6348.0566833204775</v>
          </cell>
          <cell r="K72">
            <v>46888.893003939877</v>
          </cell>
          <cell r="L72">
            <v>960.91639791027865</v>
          </cell>
          <cell r="M72">
            <v>17043.515870464325</v>
          </cell>
          <cell r="N72">
            <v>130251.80491189513</v>
          </cell>
          <cell r="O72">
            <v>211571.2206891253</v>
          </cell>
          <cell r="P72">
            <v>40698.9147681588</v>
          </cell>
          <cell r="Q72">
            <v>74221.622212113798</v>
          </cell>
          <cell r="U72">
            <v>197241.85273116938</v>
          </cell>
          <cell r="V72">
            <v>36290.808556193537</v>
          </cell>
        </row>
        <row r="73">
          <cell r="D73">
            <v>303301.44873568718</v>
          </cell>
          <cell r="E73">
            <v>30548.057511119132</v>
          </cell>
          <cell r="F73">
            <v>1551.7542079480518</v>
          </cell>
          <cell r="G73">
            <v>88332.719857319156</v>
          </cell>
          <cell r="H73">
            <v>119866.65116344576</v>
          </cell>
          <cell r="I73">
            <v>13246.96025223435</v>
          </cell>
          <cell r="J73">
            <v>7075.4238083779546</v>
          </cell>
          <cell r="K73">
            <v>52261.472519654577</v>
          </cell>
          <cell r="L73">
            <v>1071.019226639746</v>
          </cell>
          <cell r="M73">
            <v>18996.380149723827</v>
          </cell>
          <cell r="N73">
            <v>145176.19604426232</v>
          </cell>
          <cell r="O73">
            <v>235813.27746563396</v>
          </cell>
          <cell r="P73">
            <v>45362.239956425787</v>
          </cell>
          <cell r="Q73">
            <v>82726.015077315606</v>
          </cell>
          <cell r="U73">
            <v>207692.94536981214</v>
          </cell>
          <cell r="V73">
            <v>38213.719930733125</v>
          </cell>
        </row>
        <row r="74">
          <cell r="D74">
            <v>109954.47530545808</v>
          </cell>
          <cell r="E74">
            <v>11074.446393967539</v>
          </cell>
          <cell r="F74">
            <v>562.55029591584298</v>
          </cell>
          <cell r="G74">
            <v>32022.853516534291</v>
          </cell>
          <cell r="H74">
            <v>43454.704190301076</v>
          </cell>
          <cell r="I74">
            <v>4802.3594018372514</v>
          </cell>
          <cell r="J74">
            <v>2565.0207595675274</v>
          </cell>
          <cell r="K74">
            <v>18946.110589128555</v>
          </cell>
          <cell r="L74">
            <v>388.27166041615556</v>
          </cell>
          <cell r="M74">
            <v>6886.6700794632134</v>
          </cell>
          <cell r="N74">
            <v>52630.056761779531</v>
          </cell>
          <cell r="O74">
            <v>85488.299847818504</v>
          </cell>
          <cell r="P74">
            <v>16444.963629025384</v>
          </cell>
          <cell r="Q74">
            <v>29990.280692211483</v>
          </cell>
          <cell r="U74">
            <v>96800.816775516607</v>
          </cell>
          <cell r="V74">
            <v>17810.519730168293</v>
          </cell>
        </row>
        <row r="75">
          <cell r="D75">
            <v>432740.44172373164</v>
          </cell>
          <cell r="E75">
            <v>43584.954692002517</v>
          </cell>
          <cell r="F75">
            <v>2213.9914075362217</v>
          </cell>
          <cell r="G75">
            <v>126030.1932913823</v>
          </cell>
          <cell r="H75">
            <v>171021.75999698968</v>
          </cell>
          <cell r="I75">
            <v>18900.323275554827</v>
          </cell>
          <cell r="J75">
            <v>10094.979885468058</v>
          </cell>
          <cell r="K75">
            <v>74564.934646904541</v>
          </cell>
          <cell r="L75">
            <v>1528.0946898298141</v>
          </cell>
          <cell r="M75">
            <v>27103.404785603889</v>
          </cell>
          <cell r="N75">
            <v>207132.57871284665</v>
          </cell>
          <cell r="O75">
            <v>336450.55861150043</v>
          </cell>
          <cell r="P75">
            <v>64721.3385829498</v>
          </cell>
          <cell r="Q75">
            <v>118030.73297483218</v>
          </cell>
          <cell r="U75">
            <v>305717.64755819424</v>
          </cell>
          <cell r="V75">
            <v>56249.424075862051</v>
          </cell>
        </row>
        <row r="76">
          <cell r="D76">
            <v>304026.71418047679</v>
          </cell>
          <cell r="E76">
            <v>30621.105136214941</v>
          </cell>
          <cell r="F76">
            <v>1555.4648189936731</v>
          </cell>
          <cell r="G76">
            <v>88543.944266644758</v>
          </cell>
          <cell r="H76">
            <v>120153.28065510787</v>
          </cell>
          <cell r="I76">
            <v>13278.636864922804</v>
          </cell>
          <cell r="J76">
            <v>7092.3428188767475</v>
          </cell>
          <cell r="K76">
            <v>52386.442051683945</v>
          </cell>
          <cell r="L76">
            <v>1073.5802867303755</v>
          </cell>
          <cell r="M76">
            <v>19041.804984178503</v>
          </cell>
          <cell r="N76">
            <v>145523.34663927535</v>
          </cell>
          <cell r="O76">
            <v>236377.16274307438</v>
          </cell>
          <cell r="P76">
            <v>45470.711792863731</v>
          </cell>
          <cell r="Q76">
            <v>82923.832530449523</v>
          </cell>
          <cell r="U76">
            <v>253438.80289023663</v>
          </cell>
          <cell r="V76">
            <v>46630.56521242563</v>
          </cell>
        </row>
        <row r="77">
          <cell r="D77">
            <v>225679.6509623079</v>
          </cell>
          <cell r="E77">
            <v>22730.108891414271</v>
          </cell>
          <cell r="F77">
            <v>1154.6247124397712</v>
          </cell>
          <cell r="G77">
            <v>65726.350695157511</v>
          </cell>
          <cell r="H77">
            <v>89190.02566374559</v>
          </cell>
          <cell r="I77">
            <v>9856.7592687006327</v>
          </cell>
          <cell r="J77">
            <v>5264.6605617655896</v>
          </cell>
          <cell r="K77">
            <v>38886.562943159915</v>
          </cell>
          <cell r="L77">
            <v>796.92083980981965</v>
          </cell>
          <cell r="M77">
            <v>14134.770735872708</v>
          </cell>
          <cell r="N77">
            <v>108022.27746645674</v>
          </cell>
          <cell r="O77">
            <v>175463.25074463894</v>
          </cell>
          <cell r="P77">
            <v>33753.002245485412</v>
          </cell>
          <cell r="Q77">
            <v>61554.530273348144</v>
          </cell>
          <cell r="U77">
            <v>158142.25745140208</v>
          </cell>
          <cell r="V77">
            <v>29096.818501473008</v>
          </cell>
        </row>
        <row r="78">
          <cell r="D78">
            <v>1302294.9976390779</v>
          </cell>
          <cell r="E78">
            <v>131165.1581294949</v>
          </cell>
          <cell r="F78">
            <v>6662.8159904940148</v>
          </cell>
          <cell r="G78">
            <v>379276.98557842546</v>
          </cell>
          <cell r="H78">
            <v>514675.22111949755</v>
          </cell>
          <cell r="I78">
            <v>56878.891091095029</v>
          </cell>
          <cell r="J78">
            <v>30379.970389976144</v>
          </cell>
          <cell r="K78">
            <v>224396.73306970988</v>
          </cell>
          <cell r="L78">
            <v>4598.6690371654058</v>
          </cell>
          <cell r="M78">
            <v>81565.356662026315</v>
          </cell>
          <cell r="N78">
            <v>623347.61232700769</v>
          </cell>
          <cell r="O78">
            <v>1012518.907840736</v>
          </cell>
          <cell r="P78">
            <v>194773.28058672702</v>
          </cell>
          <cell r="Q78">
            <v>355203.30040918413</v>
          </cell>
          <cell r="U78">
            <v>876093.7075728873</v>
          </cell>
          <cell r="V78">
            <v>161193.72525945224</v>
          </cell>
        </row>
        <row r="79">
          <cell r="D79">
            <v>166262.86930674262</v>
          </cell>
          <cell r="E79">
            <v>16745.741620153523</v>
          </cell>
          <cell r="F79">
            <v>850.63592062525481</v>
          </cell>
          <cell r="G79">
            <v>48421.962764658951</v>
          </cell>
          <cell r="H79">
            <v>65708.137695024299</v>
          </cell>
          <cell r="I79">
            <v>7261.6785389911156</v>
          </cell>
          <cell r="J79">
            <v>3878.584388059809</v>
          </cell>
          <cell r="K79">
            <v>28648.535678065371</v>
          </cell>
          <cell r="L79">
            <v>587.108074973268</v>
          </cell>
          <cell r="M79">
            <v>10413.378120350231</v>
          </cell>
          <cell r="N79">
            <v>79582.247331735765</v>
          </cell>
          <cell r="O79">
            <v>129267.40803744184</v>
          </cell>
          <cell r="P79">
            <v>24866.535272994563</v>
          </cell>
          <cell r="Q79">
            <v>45348.496324043386</v>
          </cell>
          <cell r="U79">
            <v>125050.34648164682</v>
          </cell>
          <cell r="V79">
            <v>23008.190813520803</v>
          </cell>
        </row>
        <row r="80">
          <cell r="D80">
            <v>197077.96523712794</v>
          </cell>
          <cell r="E80">
            <v>19849.390899166363</v>
          </cell>
          <cell r="F80">
            <v>1008.2924533507843</v>
          </cell>
          <cell r="G80">
            <v>57396.470626529481</v>
          </cell>
          <cell r="H80">
            <v>77886.458536724283</v>
          </cell>
          <cell r="I80">
            <v>8607.555232492623</v>
          </cell>
          <cell r="J80">
            <v>4597.439719322344</v>
          </cell>
          <cell r="K80">
            <v>33958.24420688871</v>
          </cell>
          <cell r="L80">
            <v>695.92245864919937</v>
          </cell>
          <cell r="M80">
            <v>12343.389596009007</v>
          </cell>
          <cell r="N80">
            <v>94331.990290632471</v>
          </cell>
          <cell r="O80">
            <v>153225.77947632869</v>
          </cell>
          <cell r="P80">
            <v>29475.28930862917</v>
          </cell>
          <cell r="Q80">
            <v>53753.369103821969</v>
          </cell>
          <cell r="U80">
            <v>135463.56339517806</v>
          </cell>
          <cell r="V80">
            <v>24924.133379615752</v>
          </cell>
        </row>
        <row r="81">
          <cell r="D81">
            <v>348375.575158005</v>
          </cell>
          <cell r="E81">
            <v>35087.854508305078</v>
          </cell>
          <cell r="F81">
            <v>1782.3629493074345</v>
          </cell>
          <cell r="G81">
            <v>101459.99042814224</v>
          </cell>
          <cell r="H81">
            <v>137680.231055276</v>
          </cell>
          <cell r="I81">
            <v>15215.612771401744</v>
          </cell>
          <cell r="J81">
            <v>8126.9141608300051</v>
          </cell>
          <cell r="K81">
            <v>60028.135782183948</v>
          </cell>
          <cell r="L81">
            <v>1230.1851528940665</v>
          </cell>
          <cell r="M81">
            <v>21819.463402389851</v>
          </cell>
          <cell r="N81">
            <v>166751.0689678427</v>
          </cell>
          <cell r="O81">
            <v>270857.87591662857</v>
          </cell>
          <cell r="P81">
            <v>52103.596936811591</v>
          </cell>
          <cell r="Q81">
            <v>95020.064042637139</v>
          </cell>
          <cell r="U81">
            <v>269376.97681527422</v>
          </cell>
          <cell r="V81">
            <v>49563.052464191598</v>
          </cell>
        </row>
        <row r="82">
          <cell r="D82">
            <v>110441.40154174162</v>
          </cell>
          <cell r="E82">
            <v>11123.48885892004</v>
          </cell>
          <cell r="F82">
            <v>565.04151328148032</v>
          </cell>
          <cell r="G82">
            <v>32164.664638769635</v>
          </cell>
          <cell r="H82">
            <v>43647.140519076391</v>
          </cell>
          <cell r="I82">
            <v>4823.626337833457</v>
          </cell>
          <cell r="J82">
            <v>2576.3797870284438</v>
          </cell>
          <cell r="K82">
            <v>19030.012206554748</v>
          </cell>
          <cell r="L82">
            <v>389.99109618934068</v>
          </cell>
          <cell r="M82">
            <v>6917.1672496148039</v>
          </cell>
          <cell r="N82">
            <v>52863.125542138041</v>
          </cell>
          <cell r="O82">
            <v>85866.879218740316</v>
          </cell>
          <cell r="P82">
            <v>16517.789079953651</v>
          </cell>
          <cell r="Q82">
            <v>30123.090698006868</v>
          </cell>
          <cell r="U82">
            <v>90750.094606788363</v>
          </cell>
          <cell r="V82">
            <v>16697.238766663468</v>
          </cell>
        </row>
      </sheetData>
      <sheetData sheetId="2">
        <row r="49">
          <cell r="D49">
            <v>5987534.3600569461</v>
          </cell>
          <cell r="E49">
            <v>515005.40603377658</v>
          </cell>
          <cell r="F49">
            <v>35913.884470944511</v>
          </cell>
          <cell r="G49">
            <v>1645701.8895395331</v>
          </cell>
          <cell r="H49">
            <v>2115621.5707886643</v>
          </cell>
          <cell r="I49">
            <v>239046.91478995155</v>
          </cell>
          <cell r="J49">
            <v>131228.9034399518</v>
          </cell>
          <cell r="K49">
            <v>972665.43197376304</v>
          </cell>
          <cell r="L49">
            <v>20423.409839108739</v>
          </cell>
          <cell r="M49">
            <v>384693.63818550511</v>
          </cell>
          <cell r="N49">
            <v>2952785.3100470891</v>
          </cell>
          <cell r="O49">
            <v>4716449.769690983</v>
          </cell>
          <cell r="P49">
            <v>834109.39221076784</v>
          </cell>
          <cell r="Q49">
            <v>1632503.4008105833</v>
          </cell>
          <cell r="U49">
            <v>3632340.682715626</v>
          </cell>
          <cell r="V49">
            <v>632207.3405370533</v>
          </cell>
        </row>
        <row r="50">
          <cell r="D50">
            <v>4852140.7000750024</v>
          </cell>
          <cell r="E50">
            <v>417346.86451993458</v>
          </cell>
          <cell r="F50">
            <v>29103.669400504969</v>
          </cell>
          <cell r="G50">
            <v>1333633.6191562428</v>
          </cell>
          <cell r="H50">
            <v>1714444.1956041909</v>
          </cell>
          <cell r="I50">
            <v>193717.34586065129</v>
          </cell>
          <cell r="J50">
            <v>106344.4591909025</v>
          </cell>
          <cell r="K50">
            <v>788222.53806507471</v>
          </cell>
          <cell r="L50">
            <v>16550.595312777339</v>
          </cell>
          <cell r="M50">
            <v>311745.62794192694</v>
          </cell>
          <cell r="N50">
            <v>2392859.718190711</v>
          </cell>
          <cell r="O50">
            <v>3822087.108183098</v>
          </cell>
          <cell r="P50">
            <v>675940.35990170052</v>
          </cell>
          <cell r="Q50">
            <v>1322937.910290096</v>
          </cell>
          <cell r="U50">
            <v>2685057.0393559621</v>
          </cell>
          <cell r="V50">
            <v>467333.02801664104</v>
          </cell>
        </row>
        <row r="51">
          <cell r="D51">
            <v>655254.83365150215</v>
          </cell>
          <cell r="E51">
            <v>56360.391668312201</v>
          </cell>
          <cell r="F51">
            <v>3930.2899957912214</v>
          </cell>
          <cell r="G51">
            <v>180099.86298599435</v>
          </cell>
          <cell r="H51">
            <v>231526.23051059555</v>
          </cell>
          <cell r="I51">
            <v>26160.458874444732</v>
          </cell>
          <cell r="J51">
            <v>14361.232541302163</v>
          </cell>
          <cell r="K51">
            <v>106445.10536395032</v>
          </cell>
          <cell r="L51">
            <v>2235.066592017748</v>
          </cell>
          <cell r="M51">
            <v>42099.527240731681</v>
          </cell>
          <cell r="N51">
            <v>323142.50420854415</v>
          </cell>
          <cell r="O51">
            <v>516151.77858205023</v>
          </cell>
          <cell r="P51">
            <v>91282.016632139072</v>
          </cell>
          <cell r="Q51">
            <v>178655.46650883459</v>
          </cell>
          <cell r="U51">
            <v>483873.48047820176</v>
          </cell>
          <cell r="V51">
            <v>84217.972093087694</v>
          </cell>
        </row>
        <row r="52">
          <cell r="D52">
            <v>322697.11590729136</v>
          </cell>
          <cell r="E52">
            <v>27756.12617982248</v>
          </cell>
          <cell r="F52">
            <v>1935.5725149761358</v>
          </cell>
          <cell r="G52">
            <v>88694.815171388211</v>
          </cell>
          <cell r="H52">
            <v>114021.0541085333</v>
          </cell>
          <cell r="I52">
            <v>12883.391615062019</v>
          </cell>
          <cell r="J52">
            <v>7072.5587724804482</v>
          </cell>
          <cell r="K52">
            <v>52421.633140768783</v>
          </cell>
          <cell r="L52">
            <v>1100.7160971031665</v>
          </cell>
          <cell r="M52">
            <v>20732.996269463558</v>
          </cell>
          <cell r="N52">
            <v>159139.84724699773</v>
          </cell>
          <cell r="O52">
            <v>254192.23447870344</v>
          </cell>
          <cell r="P52">
            <v>44954.179639152593</v>
          </cell>
          <cell r="Q52">
            <v>87983.484932420455</v>
          </cell>
          <cell r="U52">
            <v>228256.58087422879</v>
          </cell>
          <cell r="V52">
            <v>39727.960166635778</v>
          </cell>
        </row>
        <row r="53">
          <cell r="D53">
            <v>148126.34755101404</v>
          </cell>
          <cell r="E53">
            <v>12740.781960887945</v>
          </cell>
          <cell r="F53">
            <v>888.47799664226011</v>
          </cell>
          <cell r="G53">
            <v>40713.221068342216</v>
          </cell>
          <cell r="H53">
            <v>52338.621749150763</v>
          </cell>
          <cell r="I53">
            <v>5913.8109699026809</v>
          </cell>
          <cell r="J53">
            <v>3246.4879515948001</v>
          </cell>
          <cell r="K53">
            <v>24062.889524033151</v>
          </cell>
          <cell r="L53">
            <v>505.25724314604992</v>
          </cell>
          <cell r="M53">
            <v>9516.9831392814285</v>
          </cell>
          <cell r="N53">
            <v>73049.318263186389</v>
          </cell>
          <cell r="O53">
            <v>116680.82983418606</v>
          </cell>
          <cell r="P53">
            <v>20635.134647478197</v>
          </cell>
          <cell r="Q53">
            <v>40386.702035457034</v>
          </cell>
          <cell r="U53">
            <v>129785.0954050388</v>
          </cell>
          <cell r="V53">
            <v>22589.04028408038</v>
          </cell>
        </row>
        <row r="54">
          <cell r="D54">
            <v>1398537.0127129285</v>
          </cell>
          <cell r="E54">
            <v>120292.27370958023</v>
          </cell>
          <cell r="F54">
            <v>8388.577615182865</v>
          </cell>
          <cell r="G54">
            <v>384394.4545465206</v>
          </cell>
          <cell r="H54">
            <v>494155.84006998019</v>
          </cell>
          <cell r="I54">
            <v>55835.330205169979</v>
          </cell>
          <cell r="J54">
            <v>30651.762071350848</v>
          </cell>
          <cell r="K54">
            <v>227190.11295807894</v>
          </cell>
          <cell r="L54">
            <v>4770.3934321184097</v>
          </cell>
          <cell r="M54">
            <v>89854.731381033358</v>
          </cell>
          <cell r="N54">
            <v>689696.17514756077</v>
          </cell>
          <cell r="O54">
            <v>1101643.7108932887</v>
          </cell>
          <cell r="P54">
            <v>194826.91664205314</v>
          </cell>
          <cell r="Q54">
            <v>381311.62046335457</v>
          </cell>
          <cell r="U54">
            <v>957258.39834299393</v>
          </cell>
          <cell r="V54">
            <v>166610.41435428677</v>
          </cell>
        </row>
        <row r="55">
          <cell r="D55">
            <v>342003.71684110496</v>
          </cell>
          <cell r="E55">
            <v>29416.743598468271</v>
          </cell>
          <cell r="F55">
            <v>2051.375614176558</v>
          </cell>
          <cell r="G55">
            <v>94001.324950993148</v>
          </cell>
          <cell r="H55">
            <v>120842.80392038677</v>
          </cell>
          <cell r="I55">
            <v>13654.190262848824</v>
          </cell>
          <cell r="J55">
            <v>7495.7019090941994</v>
          </cell>
          <cell r="K55">
            <v>55557.959750016707</v>
          </cell>
          <cell r="L55">
            <v>1166.5706876173901</v>
          </cell>
          <cell r="M55">
            <v>21973.427824023154</v>
          </cell>
          <cell r="N55">
            <v>168661.003067766</v>
          </cell>
          <cell r="O55">
            <v>269400.26637498051</v>
          </cell>
          <cell r="P55">
            <v>47643.737009877383</v>
          </cell>
          <cell r="Q55">
            <v>93247.436633942489</v>
          </cell>
          <cell r="U55">
            <v>240545.04510621744</v>
          </cell>
          <cell r="V55">
            <v>41866.762104559195</v>
          </cell>
        </row>
        <row r="56">
          <cell r="D56">
            <v>172530.86668482606</v>
          </cell>
          <cell r="E56">
            <v>14839.886288273947</v>
          </cell>
          <cell r="F56">
            <v>1034.8589655077719</v>
          </cell>
          <cell r="G56">
            <v>47420.917565208096</v>
          </cell>
          <cell r="H56">
            <v>60961.658211145485</v>
          </cell>
          <cell r="I56">
            <v>6888.1394087986228</v>
          </cell>
          <cell r="J56">
            <v>3781.3622574984097</v>
          </cell>
          <cell r="K56">
            <v>28027.364835232107</v>
          </cell>
          <cell r="L56">
            <v>588.50077315753742</v>
          </cell>
          <cell r="M56">
            <v>11084.95130266824</v>
          </cell>
          <cell r="N56">
            <v>85084.540320166401</v>
          </cell>
          <cell r="O56">
            <v>135904.55060578461</v>
          </cell>
          <cell r="P56">
            <v>24034.871066144256</v>
          </cell>
          <cell r="Q56">
            <v>47040.602971186468</v>
          </cell>
          <cell r="U56">
            <v>136239.30458295371</v>
          </cell>
          <cell r="V56">
            <v>23712.392627943907</v>
          </cell>
        </row>
        <row r="57">
          <cell r="D57">
            <v>683358.98808449158</v>
          </cell>
          <cell r="E57">
            <v>58777.712487638579</v>
          </cell>
          <cell r="F57">
            <v>4098.8617808974977</v>
          </cell>
          <cell r="G57">
            <v>187824.42158941951</v>
          </cell>
          <cell r="H57">
            <v>241456.48756997098</v>
          </cell>
          <cell r="I57">
            <v>27282.491919432978</v>
          </cell>
          <cell r="J57">
            <v>14977.191823799403</v>
          </cell>
          <cell r="K57">
            <v>111010.58054421486</v>
          </cell>
          <cell r="L57">
            <v>2330.9295348670798</v>
          </cell>
          <cell r="M57">
            <v>43905.193608022666</v>
          </cell>
          <cell r="N57">
            <v>337002.22164325742</v>
          </cell>
          <cell r="O57">
            <v>538289.74468494067</v>
          </cell>
          <cell r="P57">
            <v>95197.140581837026</v>
          </cell>
          <cell r="Q57">
            <v>186318.07434200693</v>
          </cell>
          <cell r="U57">
            <v>490212.71533870831</v>
          </cell>
          <cell r="V57">
            <v>85321.313206235805</v>
          </cell>
        </row>
        <row r="58">
          <cell r="D58">
            <v>813490.19789488078</v>
          </cell>
          <cell r="E58">
            <v>69970.679828777749</v>
          </cell>
          <cell r="F58">
            <v>4879.4029776832322</v>
          </cell>
          <cell r="G58">
            <v>223591.59468518879</v>
          </cell>
          <cell r="H58">
            <v>287436.74888492504</v>
          </cell>
          <cell r="I58">
            <v>32477.863227959639</v>
          </cell>
          <cell r="J58">
            <v>17829.280002307871</v>
          </cell>
          <cell r="K58">
            <v>132150.18856849126</v>
          </cell>
          <cell r="L58">
            <v>2774.8055731486115</v>
          </cell>
          <cell r="M58">
            <v>52266.005510397081</v>
          </cell>
          <cell r="N58">
            <v>401177.13933059713</v>
          </cell>
          <cell r="O58">
            <v>640795.59728333505</v>
          </cell>
          <cell r="P58">
            <v>113325.41472531321</v>
          </cell>
          <cell r="Q58">
            <v>221798.39558813593</v>
          </cell>
          <cell r="U58">
            <v>609224.94025742507</v>
          </cell>
          <cell r="V58">
            <v>106035.33999488164</v>
          </cell>
        </row>
        <row r="59">
          <cell r="D59">
            <v>3656883.5052175918</v>
          </cell>
          <cell r="E59">
            <v>314539.28464886401</v>
          </cell>
          <cell r="F59">
            <v>21934.386315377757</v>
          </cell>
          <cell r="G59">
            <v>1005111.5755610134</v>
          </cell>
          <cell r="H59">
            <v>1292114.7771795029</v>
          </cell>
          <cell r="I59">
            <v>145997.77923616205</v>
          </cell>
          <cell r="J59">
            <v>80147.984719504399</v>
          </cell>
          <cell r="K59">
            <v>594054.90814525669</v>
          </cell>
          <cell r="L59">
            <v>12473.586967478393</v>
          </cell>
          <cell r="M59">
            <v>234951.44001634396</v>
          </cell>
          <cell r="N59">
            <v>1803412.0967712181</v>
          </cell>
          <cell r="O59">
            <v>2880569.2508470593</v>
          </cell>
          <cell r="P59">
            <v>509431.87871636992</v>
          </cell>
          <cell r="Q59">
            <v>997050.60541465774</v>
          </cell>
          <cell r="U59">
            <v>2146321.2066585636</v>
          </cell>
          <cell r="V59">
            <v>373566.28701067303</v>
          </cell>
        </row>
        <row r="60">
          <cell r="D60">
            <v>598131.5243049541</v>
          </cell>
          <cell r="E60">
            <v>51447.048152445976</v>
          </cell>
          <cell r="F60">
            <v>3587.6581528483712</v>
          </cell>
          <cell r="G60">
            <v>164399.25360736673</v>
          </cell>
          <cell r="H60">
            <v>211342.41223397836</v>
          </cell>
          <cell r="I60">
            <v>23879.862214661312</v>
          </cell>
          <cell r="J60">
            <v>13109.259893526434</v>
          </cell>
          <cell r="K60">
            <v>97165.514630912323</v>
          </cell>
          <cell r="L60">
            <v>2040.2196503561647</v>
          </cell>
          <cell r="M60">
            <v>38429.406557280498</v>
          </cell>
          <cell r="N60">
            <v>294971.83184881869</v>
          </cell>
          <cell r="O60">
            <v>471155.08996029996</v>
          </cell>
          <cell r="P60">
            <v>83324.302158219318</v>
          </cell>
          <cell r="Q60">
            <v>163080.77563175245</v>
          </cell>
          <cell r="U60">
            <v>416639.52477635472</v>
          </cell>
          <cell r="V60">
            <v>72515.930891304713</v>
          </cell>
        </row>
        <row r="61">
          <cell r="D61">
            <v>566335.72237226507</v>
          </cell>
          <cell r="E61">
            <v>48712.197895259596</v>
          </cell>
          <cell r="F61">
            <v>3396.9434631942536</v>
          </cell>
          <cell r="G61">
            <v>155660.02838151707</v>
          </cell>
          <cell r="H61">
            <v>200107.75696785294</v>
          </cell>
          <cell r="I61">
            <v>22610.443469278212</v>
          </cell>
          <cell r="J61">
            <v>12412.390703187291</v>
          </cell>
          <cell r="K61">
            <v>92000.337186900608</v>
          </cell>
          <cell r="L61">
            <v>1931.764540959806</v>
          </cell>
          <cell r="M61">
            <v>36386.555194938497</v>
          </cell>
          <cell r="N61">
            <v>279291.55826336268</v>
          </cell>
          <cell r="O61">
            <v>446109.17060775607</v>
          </cell>
          <cell r="P61">
            <v>78894.903439131725</v>
          </cell>
          <cell r="Q61">
            <v>154411.63877754309</v>
          </cell>
          <cell r="U61">
            <v>418620.13058844395</v>
          </cell>
          <cell r="V61">
            <v>72860.654484846338</v>
          </cell>
        </row>
        <row r="62">
          <cell r="D62">
            <v>925284.20492223604</v>
          </cell>
          <cell r="E62">
            <v>79586.410531777568</v>
          </cell>
          <cell r="F62">
            <v>5549.9556311608176</v>
          </cell>
          <cell r="G62">
            <v>254318.70162781427</v>
          </cell>
          <cell r="H62">
            <v>326937.78529312747</v>
          </cell>
          <cell r="I62">
            <v>36941.13823647939</v>
          </cell>
          <cell r="J62">
            <v>20279.471361747281</v>
          </cell>
          <cell r="K62">
            <v>150310.94717101997</v>
          </cell>
          <cell r="L62">
            <v>3156.1336266972121</v>
          </cell>
          <cell r="M62">
            <v>59448.668807928487</v>
          </cell>
          <cell r="N62">
            <v>456308.96519598324</v>
          </cell>
          <cell r="O62">
            <v>728857.0240727067</v>
          </cell>
          <cell r="P62">
            <v>128899.17608465625</v>
          </cell>
          <cell r="Q62">
            <v>252279.07188786476</v>
          </cell>
          <cell r="U62">
            <v>617358.30336149142</v>
          </cell>
          <cell r="V62">
            <v>107450.94836061448</v>
          </cell>
        </row>
        <row r="63">
          <cell r="D63">
            <v>1013507.9849397725</v>
          </cell>
          <cell r="E63">
            <v>87174.796821945565</v>
          </cell>
          <cell r="F63">
            <v>6079.1314909732846</v>
          </cell>
          <cell r="G63">
            <v>278567.42117517046</v>
          </cell>
          <cell r="H63">
            <v>358110.57209277415</v>
          </cell>
          <cell r="I63">
            <v>40463.393167488903</v>
          </cell>
          <cell r="J63">
            <v>22213.073611491815</v>
          </cell>
          <cell r="K63">
            <v>164642.7598907217</v>
          </cell>
          <cell r="L63">
            <v>3457.0639109346757</v>
          </cell>
          <cell r="M63">
            <v>65116.966452420158</v>
          </cell>
          <cell r="N63">
            <v>499817.00472732214</v>
          </cell>
          <cell r="O63">
            <v>798351.91160451213</v>
          </cell>
          <cell r="P63">
            <v>141189.4243076767</v>
          </cell>
          <cell r="Q63">
            <v>276333.31730009872</v>
          </cell>
          <cell r="U63">
            <v>656227.04650395981</v>
          </cell>
          <cell r="V63">
            <v>114216.03646180721</v>
          </cell>
        </row>
        <row r="64">
          <cell r="D64">
            <v>814964.60647241201</v>
          </cell>
          <cell r="E64">
            <v>70097.498038489692</v>
          </cell>
          <cell r="F64">
            <v>4888.246641223549</v>
          </cell>
          <cell r="G64">
            <v>223996.84279502567</v>
          </cell>
          <cell r="H64">
            <v>287957.71300858667</v>
          </cell>
          <cell r="I64">
            <v>32536.727662032856</v>
          </cell>
          <cell r="J64">
            <v>17861.594642895594</v>
          </cell>
          <cell r="K64">
            <v>132389.70389645951</v>
          </cell>
          <cell r="L64">
            <v>2779.8347636030499</v>
          </cell>
          <cell r="M64">
            <v>52360.73492082789</v>
          </cell>
          <cell r="N64">
            <v>401904.25198280753</v>
          </cell>
          <cell r="O64">
            <v>641957.00589959591</v>
          </cell>
          <cell r="P64">
            <v>113530.81113200093</v>
          </cell>
          <cell r="Q64">
            <v>222200.3936180865</v>
          </cell>
          <cell r="U64">
            <v>518952.89495792217</v>
          </cell>
          <cell r="V64">
            <v>90323.529163037587</v>
          </cell>
        </row>
        <row r="65">
          <cell r="D65">
            <v>261878.75414508977</v>
          </cell>
          <cell r="E65">
            <v>22524.960359280303</v>
          </cell>
          <cell r="F65">
            <v>1570.7773444279967</v>
          </cell>
          <cell r="G65">
            <v>71978.603313223255</v>
          </cell>
          <cell r="H65">
            <v>92531.6345400219</v>
          </cell>
          <cell r="I65">
            <v>10455.273316681987</v>
          </cell>
          <cell r="J65">
            <v>5739.6015912556704</v>
          </cell>
          <cell r="K65">
            <v>42541.787020803342</v>
          </cell>
          <cell r="L65">
            <v>893.2653747659657</v>
          </cell>
          <cell r="M65">
            <v>16825.471828207406</v>
          </cell>
          <cell r="N65">
            <v>129146.93958360847</v>
          </cell>
          <cell r="O65">
            <v>206284.91051579083</v>
          </cell>
          <cell r="P65">
            <v>36481.716064974105</v>
          </cell>
          <cell r="Q65">
            <v>71401.336682739566</v>
          </cell>
          <cell r="U65">
            <v>241284.52788765178</v>
          </cell>
          <cell r="V65">
            <v>41995.468766037331</v>
          </cell>
        </row>
        <row r="66">
          <cell r="D66">
            <v>262919.79761049908</v>
          </cell>
          <cell r="E66">
            <v>22614.503563604703</v>
          </cell>
          <cell r="F66">
            <v>1577.0216367355879</v>
          </cell>
          <cell r="G66">
            <v>72264.738990296959</v>
          </cell>
          <cell r="H66">
            <v>92899.474435228374</v>
          </cell>
          <cell r="I66">
            <v>10496.836039098825</v>
          </cell>
          <cell r="J66">
            <v>5762.4181605116828</v>
          </cell>
          <cell r="K66">
            <v>42710.902875693595</v>
          </cell>
          <cell r="L66">
            <v>896.81636187949562</v>
          </cell>
          <cell r="M66">
            <v>16892.35792424206</v>
          </cell>
          <cell r="N66">
            <v>129660.33586109588</v>
          </cell>
          <cell r="O66">
            <v>207104.95244246823</v>
          </cell>
          <cell r="P66">
            <v>36626.741392593147</v>
          </cell>
          <cell r="Q66">
            <v>71685.177558711788</v>
          </cell>
          <cell r="U66">
            <v>199244.60354263222</v>
          </cell>
          <cell r="V66">
            <v>34678.437934371672</v>
          </cell>
        </row>
        <row r="67">
          <cell r="D67">
            <v>124896.44881343254</v>
          </cell>
          <cell r="E67">
            <v>10742.710181746139</v>
          </cell>
          <cell r="F67">
            <v>749.14252909175616</v>
          </cell>
          <cell r="G67">
            <v>34328.374494219795</v>
          </cell>
          <cell r="H67">
            <v>44130.622946786243</v>
          </cell>
          <cell r="I67">
            <v>4986.3781920390011</v>
          </cell>
          <cell r="J67">
            <v>2737.3578230580601</v>
          </cell>
          <cell r="K67">
            <v>20289.229427645561</v>
          </cell>
          <cell r="L67">
            <v>426.02032960053668</v>
          </cell>
          <cell r="M67">
            <v>8024.4832682734059</v>
          </cell>
          <cell r="N67">
            <v>61593.366677539081</v>
          </cell>
          <cell r="O67">
            <v>98382.371075985458</v>
          </cell>
          <cell r="P67">
            <v>17399.031845900703</v>
          </cell>
          <cell r="Q67">
            <v>34053.061774021175</v>
          </cell>
          <cell r="U67">
            <v>97741.865379825074</v>
          </cell>
          <cell r="V67">
            <v>17011.929818408949</v>
          </cell>
        </row>
        <row r="68">
          <cell r="D68">
            <v>348143.17707672028</v>
          </cell>
          <cell r="E68">
            <v>29944.816595019933</v>
          </cell>
          <cell r="F68">
            <v>2088.20076662775</v>
          </cell>
          <cell r="G68">
            <v>95688.784379686753</v>
          </cell>
          <cell r="H68">
            <v>123012.10662938091</v>
          </cell>
          <cell r="I68">
            <v>13899.302681341147</v>
          </cell>
          <cell r="J68">
            <v>7630.2605748127089</v>
          </cell>
          <cell r="K68">
            <v>56555.305298795116</v>
          </cell>
          <cell r="L68">
            <v>1187.5123148453447</v>
          </cell>
          <cell r="M68">
            <v>22367.88256156752</v>
          </cell>
          <cell r="N68">
            <v>171688.71145408929</v>
          </cell>
          <cell r="O68">
            <v>274236.38990647357</v>
          </cell>
          <cell r="P68">
            <v>48499.010840085946</v>
          </cell>
          <cell r="Q68">
            <v>94921.362679468861</v>
          </cell>
          <cell r="U68">
            <v>251953.32225001155</v>
          </cell>
          <cell r="V68">
            <v>43852.367856659403</v>
          </cell>
        </row>
        <row r="69">
          <cell r="D69">
            <v>512657.72747320402</v>
          </cell>
          <cell r="E69">
            <v>44095.195988349958</v>
          </cell>
          <cell r="F69">
            <v>3074.9769922714058</v>
          </cell>
          <cell r="G69">
            <v>140906.379831058</v>
          </cell>
          <cell r="H69">
            <v>181141.29814588511</v>
          </cell>
          <cell r="I69">
            <v>20467.397884716549</v>
          </cell>
          <cell r="J69">
            <v>11235.929077104514</v>
          </cell>
          <cell r="K69">
            <v>83280.432305138238</v>
          </cell>
          <cell r="L69">
            <v>1748.6695266783875</v>
          </cell>
          <cell r="M69">
            <v>32937.792831923616</v>
          </cell>
          <cell r="N69">
            <v>252819.96156270971</v>
          </cell>
          <cell r="O69">
            <v>403826.39585358469</v>
          </cell>
          <cell r="P69">
            <v>71417.147653873471</v>
          </cell>
          <cell r="Q69">
            <v>139776.31412604885</v>
          </cell>
          <cell r="U69">
            <v>344145.74241287028</v>
          </cell>
          <cell r="V69">
            <v>59898.419111207593</v>
          </cell>
        </row>
        <row r="70">
          <cell r="D70">
            <v>216736.95684134171</v>
          </cell>
          <cell r="E70">
            <v>18642.181864579507</v>
          </cell>
          <cell r="F70">
            <v>1300.0119181796229</v>
          </cell>
          <cell r="G70">
            <v>59571.168691122446</v>
          </cell>
          <cell r="H70">
            <v>76581.336073747938</v>
          </cell>
          <cell r="I70">
            <v>8653.0277303315306</v>
          </cell>
          <cell r="J70">
            <v>4750.2279687846194</v>
          </cell>
          <cell r="K70">
            <v>35208.573859233344</v>
          </cell>
          <cell r="L70">
            <v>739.28723088110087</v>
          </cell>
          <cell r="M70">
            <v>13925.152398750921</v>
          </cell>
          <cell r="N70">
            <v>106885.01540379252</v>
          </cell>
          <cell r="O70">
            <v>170726.19691290564</v>
          </cell>
          <cell r="P70">
            <v>30193.117979672614</v>
          </cell>
          <cell r="Q70">
            <v>59093.40938153075</v>
          </cell>
          <cell r="U70">
            <v>185592.08248144473</v>
          </cell>
          <cell r="V70">
            <v>32302.222489385782</v>
          </cell>
        </row>
        <row r="71">
          <cell r="D71">
            <v>385478.64698898769</v>
          </cell>
          <cell r="E71">
            <v>33156.149956194371</v>
          </cell>
          <cell r="F71">
            <v>2312.1429893300583</v>
          </cell>
          <cell r="G71">
            <v>105950.61332072024</v>
          </cell>
          <cell r="H71">
            <v>136204.13539314951</v>
          </cell>
          <cell r="I71">
            <v>15389.887679783758</v>
          </cell>
          <cell r="J71">
            <v>8448.5427726881553</v>
          </cell>
          <cell r="K71">
            <v>62620.39299372628</v>
          </cell>
          <cell r="L71">
            <v>1314.8631670827417</v>
          </cell>
          <cell r="M71">
            <v>24766.652554392909</v>
          </cell>
          <cell r="N71">
            <v>190100.902595085</v>
          </cell>
          <cell r="O71">
            <v>303645.96952303941</v>
          </cell>
          <cell r="P71">
            <v>53700.127734574809</v>
          </cell>
          <cell r="Q71">
            <v>105100.89200446768</v>
          </cell>
          <cell r="U71">
            <v>289980.44008623064</v>
          </cell>
          <cell r="V71">
            <v>50470.97143366516</v>
          </cell>
        </row>
        <row r="72">
          <cell r="D72">
            <v>294043.09654199245</v>
          </cell>
          <cell r="E72">
            <v>25291.509863602274</v>
          </cell>
          <cell r="F72">
            <v>1763.7025800028084</v>
          </cell>
          <cell r="G72">
            <v>80819.123613448464</v>
          </cell>
          <cell r="H72">
            <v>103896.50904313414</v>
          </cell>
          <cell r="I72">
            <v>11739.405708058208</v>
          </cell>
          <cell r="J72">
            <v>6444.5480898963142</v>
          </cell>
          <cell r="K72">
            <v>47766.833276961748</v>
          </cell>
          <cell r="L72">
            <v>1002.9775713855968</v>
          </cell>
          <cell r="M72">
            <v>18892.001580262327</v>
          </cell>
          <cell r="N72">
            <v>145008.96091420436</v>
          </cell>
          <cell r="O72">
            <v>231621.13343622029</v>
          </cell>
          <cell r="P72">
            <v>40962.455293213687</v>
          </cell>
          <cell r="Q72">
            <v>80170.956227316216</v>
          </cell>
          <cell r="U72">
            <v>218778.75809371195</v>
          </cell>
          <cell r="V72">
            <v>38078.349169885245</v>
          </cell>
        </row>
        <row r="73">
          <cell r="D73">
            <v>326135.39141557278</v>
          </cell>
          <cell r="E73">
            <v>28051.862348955976</v>
          </cell>
          <cell r="F73">
            <v>1956.195666670671</v>
          </cell>
          <cell r="G73">
            <v>89639.841314116245</v>
          </cell>
          <cell r="H73">
            <v>115235.92644065055</v>
          </cell>
          <cell r="I73">
            <v>13020.661666977796</v>
          </cell>
          <cell r="J73">
            <v>7147.9155216101381</v>
          </cell>
          <cell r="K73">
            <v>52980.175527567801</v>
          </cell>
          <cell r="L73">
            <v>1112.4440147438315</v>
          </cell>
          <cell r="M73">
            <v>20953.90234445639</v>
          </cell>
          <cell r="N73">
            <v>160835.45161471135</v>
          </cell>
          <cell r="O73">
            <v>256900.6036928074</v>
          </cell>
          <cell r="P73">
            <v>45433.157749674618</v>
          </cell>
          <cell r="Q73">
            <v>88920.931988697499</v>
          </cell>
          <cell r="U73">
            <v>217411.37458448837</v>
          </cell>
          <cell r="V73">
            <v>37840.356655588883</v>
          </cell>
        </row>
        <row r="74">
          <cell r="D74">
            <v>118315.70143193565</v>
          </cell>
          <cell r="E74">
            <v>10176.680782429041</v>
          </cell>
          <cell r="F74">
            <v>709.67048818487081</v>
          </cell>
          <cell r="G74">
            <v>32519.625224644195</v>
          </cell>
          <cell r="H74">
            <v>41805.396856213381</v>
          </cell>
          <cell r="I74">
            <v>4723.6477818298936</v>
          </cell>
          <cell r="J74">
            <v>2593.1274586445929</v>
          </cell>
          <cell r="K74">
            <v>19220.19748400708</v>
          </cell>
          <cell r="L74">
            <v>403.57347706695487</v>
          </cell>
          <cell r="M74">
            <v>7601.6762328673158</v>
          </cell>
          <cell r="N74">
            <v>58348.035122225869</v>
          </cell>
          <cell r="O74">
            <v>93198.640577683909</v>
          </cell>
          <cell r="P74">
            <v>16482.283336649431</v>
          </cell>
          <cell r="Q74">
            <v>32258.818629157311</v>
          </cell>
          <cell r="U74">
            <v>104218.51429867196</v>
          </cell>
          <cell r="V74">
            <v>18139.187789573476</v>
          </cell>
        </row>
        <row r="75">
          <cell r="D75">
            <v>467062.47527854092</v>
          </cell>
          <cell r="E75">
            <v>40173.414507416353</v>
          </cell>
          <cell r="F75">
            <v>2801.4916941048432</v>
          </cell>
          <cell r="G75">
            <v>128374.31100630805</v>
          </cell>
          <cell r="H75">
            <v>165030.77697508701</v>
          </cell>
          <cell r="I75">
            <v>18647.048520391509</v>
          </cell>
          <cell r="J75">
            <v>10236.617075241229</v>
          </cell>
          <cell r="K75">
            <v>75873.556117883592</v>
          </cell>
          <cell r="L75">
            <v>1593.1446534515601</v>
          </cell>
          <cell r="M75">
            <v>30008.33933805109</v>
          </cell>
          <cell r="N75">
            <v>230334.41362390618</v>
          </cell>
          <cell r="O75">
            <v>367910.49061100063</v>
          </cell>
          <cell r="P75">
            <v>65065.379829458761</v>
          </cell>
          <cell r="Q75">
            <v>127344.75218543463</v>
          </cell>
          <cell r="U75">
            <v>319874.65461314563</v>
          </cell>
          <cell r="V75">
            <v>55674.046672019591</v>
          </cell>
        </row>
        <row r="76">
          <cell r="D76">
            <v>329404.22757803852</v>
          </cell>
          <cell r="E76">
            <v>28333.024542585968</v>
          </cell>
          <cell r="F76">
            <v>1975.8025026792286</v>
          </cell>
          <cell r="G76">
            <v>90538.29625828359</v>
          </cell>
          <cell r="H76">
            <v>116390.92946540492</v>
          </cell>
          <cell r="I76">
            <v>13151.167005670137</v>
          </cell>
          <cell r="J76">
            <v>7219.5586654034969</v>
          </cell>
          <cell r="K76">
            <v>53511.192762178864</v>
          </cell>
          <cell r="L76">
            <v>1123.5939767529519</v>
          </cell>
          <cell r="M76">
            <v>21163.922095551283</v>
          </cell>
          <cell r="N76">
            <v>162447.49604252615</v>
          </cell>
          <cell r="O76">
            <v>259475.5035828971</v>
          </cell>
          <cell r="P76">
            <v>45888.531661664143</v>
          </cell>
          <cell r="Q76">
            <v>89812.181346282348</v>
          </cell>
          <cell r="U76">
            <v>245127.96961052009</v>
          </cell>
          <cell r="V76">
            <v>42664.418152224069</v>
          </cell>
        </row>
        <row r="77">
          <cell r="D77">
            <v>245215.41645595766</v>
          </cell>
          <cell r="E77">
            <v>21091.697771307819</v>
          </cell>
          <cell r="F77">
            <v>1470.8288266107004</v>
          </cell>
          <cell r="G77">
            <v>67398.606828530159</v>
          </cell>
          <cell r="H77">
            <v>86643.849262055111</v>
          </cell>
          <cell r="I77">
            <v>9790.0045724618249</v>
          </cell>
          <cell r="J77">
            <v>5374.3909050035718</v>
          </cell>
          <cell r="K77">
            <v>39834.854320817933</v>
          </cell>
          <cell r="L77">
            <v>836.42692433753666</v>
          </cell>
          <cell r="M77">
            <v>15754.867533606764</v>
          </cell>
          <cell r="N77">
            <v>120929.32348555986</v>
          </cell>
          <cell r="O77">
            <v>193159.00751797613</v>
          </cell>
          <cell r="P77">
            <v>34160.385507807572</v>
          </cell>
          <cell r="Q77">
            <v>66858.071657350287</v>
          </cell>
          <cell r="U77">
            <v>159540.80578249603</v>
          </cell>
          <cell r="V77">
            <v>27768.008934526159</v>
          </cell>
        </row>
        <row r="78">
          <cell r="D78">
            <v>1533752.4419642007</v>
          </cell>
          <cell r="E78">
            <v>131922.54968897696</v>
          </cell>
          <cell r="F78">
            <v>9199.6145149816621</v>
          </cell>
          <cell r="G78">
            <v>421559.04919138557</v>
          </cell>
          <cell r="H78">
            <v>541932.5477471482</v>
          </cell>
          <cell r="I78">
            <v>61233.684394190146</v>
          </cell>
          <cell r="J78">
            <v>33615.281183187406</v>
          </cell>
          <cell r="K78">
            <v>249155.64434267973</v>
          </cell>
          <cell r="L78">
            <v>5231.611683589701</v>
          </cell>
          <cell r="M78">
            <v>98542.199759418072</v>
          </cell>
          <cell r="N78">
            <v>756378.40345314844</v>
          </cell>
          <cell r="O78">
            <v>1208154.4616966902</v>
          </cell>
          <cell r="P78">
            <v>213663.46149141315</v>
          </cell>
          <cell r="Q78">
            <v>418178.15597208199</v>
          </cell>
          <cell r="U78">
            <v>917113.51027883415</v>
          </cell>
          <cell r="V78">
            <v>159623.21377589126</v>
          </cell>
        </row>
        <row r="79">
          <cell r="D79">
            <v>181024.92464839123</v>
          </cell>
          <cell r="E79">
            <v>15570.485147060072</v>
          </cell>
          <cell r="F79">
            <v>1085.8072520726084</v>
          </cell>
          <cell r="G79">
            <v>49755.549218222041</v>
          </cell>
          <cell r="H79">
            <v>63962.929046621211</v>
          </cell>
          <cell r="I79">
            <v>7227.2570201784702</v>
          </cell>
          <cell r="J79">
            <v>3967.5266860067486</v>
          </cell>
          <cell r="K79">
            <v>29407.211039281734</v>
          </cell>
          <cell r="L79">
            <v>617.4739057618882</v>
          </cell>
          <cell r="M79">
            <v>11630.686803204284</v>
          </cell>
          <cell r="N79">
            <v>89273.431451183686</v>
          </cell>
          <cell r="O79">
            <v>142595.41788385028</v>
          </cell>
          <cell r="P79">
            <v>25218.158392669928</v>
          </cell>
          <cell r="Q79">
            <v>49356.510935691316</v>
          </cell>
          <cell r="U79">
            <v>129827.46069527035</v>
          </cell>
          <cell r="V79">
            <v>22596.413944705284</v>
          </cell>
        </row>
        <row r="80">
          <cell r="D80">
            <v>213904.0181107258</v>
          </cell>
          <cell r="E80">
            <v>18398.512488590193</v>
          </cell>
          <cell r="F80">
            <v>1283.0196425338536</v>
          </cell>
          <cell r="G80">
            <v>58792.522199667495</v>
          </cell>
          <cell r="H80">
            <v>75580.352041456441</v>
          </cell>
          <cell r="I80">
            <v>8539.9252038791801</v>
          </cell>
          <cell r="J80">
            <v>4688.1383972221847</v>
          </cell>
          <cell r="K80">
            <v>34748.367469011726</v>
          </cell>
          <cell r="L80">
            <v>729.624109925933</v>
          </cell>
          <cell r="M80">
            <v>13743.138661292069</v>
          </cell>
          <cell r="N80">
            <v>105487.93617802145</v>
          </cell>
          <cell r="O80">
            <v>168494.65844981195</v>
          </cell>
          <cell r="P80">
            <v>29798.467918283761</v>
          </cell>
          <cell r="Q80">
            <v>58321.007615810529</v>
          </cell>
          <cell r="U80">
            <v>137805.81881383053</v>
          </cell>
          <cell r="V80">
            <v>23985.043759080549</v>
          </cell>
        </row>
        <row r="81">
          <cell r="D81">
            <v>382325.43423388241</v>
          </cell>
          <cell r="E81">
            <v>32884.932871230798</v>
          </cell>
          <cell r="F81">
            <v>2293.2296751360532</v>
          </cell>
          <cell r="G81">
            <v>105083.93801213002</v>
          </cell>
          <cell r="H81">
            <v>135089.98647627828</v>
          </cell>
          <cell r="I81">
            <v>15263.998501458098</v>
          </cell>
          <cell r="J81">
            <v>8379.4337492935247</v>
          </cell>
          <cell r="K81">
            <v>62108.158597710142</v>
          </cell>
          <cell r="L81">
            <v>1304.1075951670246</v>
          </cell>
          <cell r="M81">
            <v>24564.061502084885</v>
          </cell>
          <cell r="N81">
            <v>188545.8784828494</v>
          </cell>
          <cell r="O81">
            <v>301162.14752248197</v>
          </cell>
          <cell r="P81">
            <v>53260.86104873869</v>
          </cell>
          <cell r="Q81">
            <v>104241.16741056326</v>
          </cell>
          <cell r="U81">
            <v>274560.05556363973</v>
          </cell>
          <cell r="V81">
            <v>47787.060110182858</v>
          </cell>
        </row>
        <row r="82">
          <cell r="D82">
            <v>121476.80420174291</v>
          </cell>
          <cell r="E82">
            <v>10448.576510717372</v>
          </cell>
          <cell r="F82">
            <v>728.63112754804274</v>
          </cell>
          <cell r="G82">
            <v>33388.469140765126</v>
          </cell>
          <cell r="H82">
            <v>42922.333612668255</v>
          </cell>
          <cell r="I82">
            <v>4849.8519618839373</v>
          </cell>
          <cell r="J82">
            <v>2662.4094076401816</v>
          </cell>
          <cell r="K82">
            <v>19733.713600360323</v>
          </cell>
          <cell r="L82">
            <v>414.35596173075919</v>
          </cell>
          <cell r="M82">
            <v>7804.7742114455741</v>
          </cell>
          <cell r="N82">
            <v>59906.950238355123</v>
          </cell>
          <cell r="O82">
            <v>95688.677633685918</v>
          </cell>
          <cell r="P82">
            <v>16922.649161959642</v>
          </cell>
          <cell r="Q82">
            <v>33120.694438413295</v>
          </cell>
          <cell r="U82">
            <v>87786.104320632687</v>
          </cell>
          <cell r="V82">
            <v>15279.133868897754</v>
          </cell>
        </row>
      </sheetData>
      <sheetData sheetId="3">
        <row r="49">
          <cell r="D49">
            <v>6152075.3308816059</v>
          </cell>
          <cell r="E49">
            <v>572443.72034033865</v>
          </cell>
          <cell r="F49">
            <v>45327.312118984497</v>
          </cell>
          <cell r="G49">
            <v>1735873.1551720358</v>
          </cell>
          <cell r="H49">
            <v>2144902.462509342</v>
          </cell>
          <cell r="I49">
            <v>232182.89126123721</v>
          </cell>
          <cell r="J49">
            <v>144976.85768821079</v>
          </cell>
          <cell r="K49">
            <v>1049462.7719958161</v>
          </cell>
          <cell r="L49">
            <v>20968.136223591537</v>
          </cell>
          <cell r="M49">
            <v>414356.46292586962</v>
          </cell>
          <cell r="N49">
            <v>3111638.8668741775</v>
          </cell>
          <cell r="O49">
            <v>5196840.8345472775</v>
          </cell>
          <cell r="P49">
            <v>835668.31771594938</v>
          </cell>
          <cell r="Q49">
            <v>1783779.3221367861</v>
          </cell>
          <cell r="U49">
            <v>3932527.0172299715</v>
          </cell>
          <cell r="V49">
            <v>628875.64294632396</v>
          </cell>
        </row>
        <row r="50">
          <cell r="D50">
            <v>5118618.7709612669</v>
          </cell>
          <cell r="E50">
            <v>476281.74472191755</v>
          </cell>
          <cell r="F50">
            <v>37713.002226226999</v>
          </cell>
          <cell r="G50">
            <v>1444272.4508703414</v>
          </cell>
          <cell r="H50">
            <v>1784590.9576838776</v>
          </cell>
          <cell r="I50">
            <v>193179.64127326757</v>
          </cell>
          <cell r="J50">
            <v>120622.91587894359</v>
          </cell>
          <cell r="K50">
            <v>873168.73660469928</v>
          </cell>
          <cell r="L50">
            <v>17445.803227960183</v>
          </cell>
          <cell r="M50">
            <v>344750.78000996099</v>
          </cell>
          <cell r="N50">
            <v>2588930.1180179785</v>
          </cell>
          <cell r="O50">
            <v>4323849.3702904293</v>
          </cell>
          <cell r="P50">
            <v>695288.55017214362</v>
          </cell>
          <cell r="Q50">
            <v>1484131.0989333249</v>
          </cell>
          <cell r="U50">
            <v>2900140.914375409</v>
          </cell>
          <cell r="V50">
            <v>463780.15311067324</v>
          </cell>
        </row>
        <row r="51">
          <cell r="D51">
            <v>665484.90960079397</v>
          </cell>
          <cell r="E51">
            <v>61922.625617076286</v>
          </cell>
          <cell r="F51">
            <v>4903.1652874163865</v>
          </cell>
          <cell r="G51">
            <v>187773.60932974223</v>
          </cell>
          <cell r="H51">
            <v>232019.30155185534</v>
          </cell>
          <cell r="I51">
            <v>25115.78647716155</v>
          </cell>
          <cell r="J51">
            <v>15682.498318664171</v>
          </cell>
          <cell r="K51">
            <v>113522.93338237649</v>
          </cell>
          <cell r="L51">
            <v>2268.1741507957627</v>
          </cell>
          <cell r="M51">
            <v>44821.943562451757</v>
          </cell>
          <cell r="N51">
            <v>336593.52310553327</v>
          </cell>
          <cell r="O51">
            <v>562154.87733515946</v>
          </cell>
          <cell r="P51">
            <v>90396.268732254321</v>
          </cell>
          <cell r="Q51">
            <v>192955.7356005024</v>
          </cell>
          <cell r="U51">
            <v>533818.90096562088</v>
          </cell>
          <cell r="V51">
            <v>85366.407679030337</v>
          </cell>
        </row>
        <row r="52">
          <cell r="D52">
            <v>339847.52171315235</v>
          </cell>
          <cell r="E52">
            <v>31622.431328395724</v>
          </cell>
          <cell r="F52">
            <v>2503.93141518115</v>
          </cell>
          <cell r="G52">
            <v>95891.574479317744</v>
          </cell>
          <cell r="H52">
            <v>118486.81087196295</v>
          </cell>
          <cell r="I52">
            <v>12826.042584887902</v>
          </cell>
          <cell r="J52">
            <v>8008.6837597351578</v>
          </cell>
          <cell r="K52">
            <v>57973.497236400632</v>
          </cell>
          <cell r="L52">
            <v>1158.3032955986571</v>
          </cell>
          <cell r="M52">
            <v>22889.514425208603</v>
          </cell>
          <cell r="N52">
            <v>171890.41103987445</v>
          </cell>
          <cell r="O52">
            <v>287079.29980849446</v>
          </cell>
          <cell r="P52">
            <v>46163.252475854657</v>
          </cell>
          <cell r="Q52">
            <v>98537.964720351039</v>
          </cell>
          <cell r="U52">
            <v>265580.40733116458</v>
          </cell>
          <cell r="V52">
            <v>42470.668016408876</v>
          </cell>
        </row>
        <row r="53">
          <cell r="D53">
            <v>151295.44177384861</v>
          </cell>
          <cell r="E53">
            <v>14077.871433857401</v>
          </cell>
          <cell r="F53">
            <v>1114.7158223239996</v>
          </cell>
          <cell r="G53">
            <v>42689.609887706334</v>
          </cell>
          <cell r="H53">
            <v>52748.698312941997</v>
          </cell>
          <cell r="I53">
            <v>5709.9777256245634</v>
          </cell>
          <cell r="J53">
            <v>3565.3558435506006</v>
          </cell>
          <cell r="K53">
            <v>25809.00349468923</v>
          </cell>
          <cell r="L53">
            <v>515.66069374965036</v>
          </cell>
          <cell r="M53">
            <v>10190.096957287276</v>
          </cell>
          <cell r="N53">
            <v>76523.246495576139</v>
          </cell>
          <cell r="O53">
            <v>127803.75525384439</v>
          </cell>
          <cell r="P53">
            <v>20551.24498729526</v>
          </cell>
          <cell r="Q53">
            <v>43867.74641965692</v>
          </cell>
          <cell r="U53">
            <v>133898.76469446227</v>
          </cell>
          <cell r="V53">
            <v>21412.61111951929</v>
          </cell>
        </row>
        <row r="54">
          <cell r="D54">
            <v>1477385.4785812302</v>
          </cell>
          <cell r="E54">
            <v>137469.06438069209</v>
          </cell>
          <cell r="F54">
            <v>10885.093095586388</v>
          </cell>
          <cell r="G54">
            <v>416859.9463073613</v>
          </cell>
          <cell r="H54">
            <v>515085.98003957153</v>
          </cell>
          <cell r="I54">
            <v>55757.384862060942</v>
          </cell>
          <cell r="J54">
            <v>34815.357868546569</v>
          </cell>
          <cell r="K54">
            <v>252022.44385327431</v>
          </cell>
          <cell r="L54">
            <v>5035.3772188299899</v>
          </cell>
          <cell r="M54">
            <v>99505.319483016996</v>
          </cell>
          <cell r="N54">
            <v>747242.16288978537</v>
          </cell>
          <cell r="O54">
            <v>1247991.4127380936</v>
          </cell>
          <cell r="P54">
            <v>200680.93628610167</v>
          </cell>
          <cell r="Q54">
            <v>428364.33654994093</v>
          </cell>
          <cell r="U54">
            <v>987470.58124422294</v>
          </cell>
          <cell r="V54">
            <v>157912.76040818248</v>
          </cell>
        </row>
        <row r="55">
          <cell r="D55">
            <v>362622.88141873706</v>
          </cell>
          <cell r="E55">
            <v>33741.653044766681</v>
          </cell>
          <cell r="F55">
            <v>2671.7359010617288</v>
          </cell>
          <cell r="G55">
            <v>102317.88322652319</v>
          </cell>
          <cell r="H55">
            <v>126427.37116904306</v>
          </cell>
          <cell r="I55">
            <v>13685.597870144715</v>
          </cell>
          <cell r="J55">
            <v>8545.3969671076029</v>
          </cell>
          <cell r="K55">
            <v>61858.672700661322</v>
          </cell>
          <cell r="L55">
            <v>1235.9286202514295</v>
          </cell>
          <cell r="M55">
            <v>24423.487431374324</v>
          </cell>
          <cell r="N55">
            <v>183409.88872103961</v>
          </cell>
          <cell r="O55">
            <v>306318.32289804495</v>
          </cell>
          <cell r="P55">
            <v>49256.947774903303</v>
          </cell>
          <cell r="Q55">
            <v>105141.62503203767</v>
          </cell>
          <cell r="U55">
            <v>262171.92276151519</v>
          </cell>
          <cell r="V55">
            <v>41925.595365713969</v>
          </cell>
        </row>
        <row r="56">
          <cell r="D56">
            <v>183125.54326005088</v>
          </cell>
          <cell r="E56">
            <v>17039.626733261553</v>
          </cell>
          <cell r="F56">
            <v>1349.2339104887767</v>
          </cell>
          <cell r="G56">
            <v>51670.809844564166</v>
          </cell>
          <cell r="H56">
            <v>63846.16695364115</v>
          </cell>
          <cell r="I56">
            <v>6911.2642175352503</v>
          </cell>
          <cell r="J56">
            <v>4315.4487545073926</v>
          </cell>
          <cell r="K56">
            <v>31238.798278075119</v>
          </cell>
          <cell r="L56">
            <v>624.14732111963576</v>
          </cell>
          <cell r="M56">
            <v>12333.927706593824</v>
          </cell>
          <cell r="N56">
            <v>92622.49359416838</v>
          </cell>
          <cell r="O56">
            <v>154691.58777776366</v>
          </cell>
          <cell r="P56">
            <v>24874.892850997676</v>
          </cell>
          <cell r="Q56">
            <v>53096.807151016103</v>
          </cell>
          <cell r="U56">
            <v>127857.424396476</v>
          </cell>
          <cell r="V56">
            <v>20446.501605838235</v>
          </cell>
        </row>
        <row r="57">
          <cell r="D57">
            <v>721952.00841919647</v>
          </cell>
          <cell r="E57">
            <v>67176.825929314626</v>
          </cell>
          <cell r="F57">
            <v>5319.2040507500096</v>
          </cell>
          <cell r="G57">
            <v>203706.3987897934</v>
          </cell>
          <cell r="H57">
            <v>251706.38481924988</v>
          </cell>
          <cell r="I57">
            <v>27246.887538128551</v>
          </cell>
          <cell r="J57">
            <v>17013.174896756162</v>
          </cell>
          <cell r="K57">
            <v>123155.47441370197</v>
          </cell>
          <cell r="L57">
            <v>2460.6311277498467</v>
          </cell>
          <cell r="M57">
            <v>48625.132905831582</v>
          </cell>
          <cell r="N57">
            <v>365153.8397357568</v>
          </cell>
          <cell r="O57">
            <v>609854.31356846693</v>
          </cell>
          <cell r="P57">
            <v>98066.4877945935</v>
          </cell>
          <cell r="Q57">
            <v>209328.23395852998</v>
          </cell>
          <cell r="U57">
            <v>513591.15307259333</v>
          </cell>
          <cell r="V57">
            <v>82131.658647212054</v>
          </cell>
        </row>
        <row r="58">
          <cell r="D58">
            <v>857552.86595175567</v>
          </cell>
          <cell r="E58">
            <v>79794.333874581411</v>
          </cell>
          <cell r="F58">
            <v>6318.2851839290906</v>
          </cell>
          <cell r="G58">
            <v>241967.61565550856</v>
          </cell>
          <cell r="H58">
            <v>298983.21379108977</v>
          </cell>
          <cell r="I58">
            <v>32364.542551449227</v>
          </cell>
          <cell r="J58">
            <v>20208.679692709306</v>
          </cell>
          <cell r="K58">
            <v>146287.18918916723</v>
          </cell>
          <cell r="L58">
            <v>2922.7999244331404</v>
          </cell>
          <cell r="M58">
            <v>57758.163415855306</v>
          </cell>
          <cell r="N58">
            <v>433738.97174182319</v>
          </cell>
          <cell r="O58">
            <v>724400.38716536597</v>
          </cell>
          <cell r="P58">
            <v>116485.85595906546</v>
          </cell>
          <cell r="Q58">
            <v>248645.37374003083</v>
          </cell>
          <cell r="U58">
            <v>646149.2929562839</v>
          </cell>
          <cell r="V58">
            <v>103329.88184615763</v>
          </cell>
        </row>
        <row r="59">
          <cell r="D59">
            <v>3859993.5764975627</v>
          </cell>
          <cell r="E59">
            <v>359168.07980688848</v>
          </cell>
          <cell r="F59">
            <v>28439.692983100667</v>
          </cell>
          <cell r="G59">
            <v>1089138.0336232693</v>
          </cell>
          <cell r="H59">
            <v>1345775.089251617</v>
          </cell>
          <cell r="I59">
            <v>145678.39641725857</v>
          </cell>
          <cell r="J59">
            <v>90962.757983183154</v>
          </cell>
          <cell r="K59">
            <v>658463.90702382231</v>
          </cell>
          <cell r="L59">
            <v>13156.027321042373</v>
          </cell>
          <cell r="M59">
            <v>259979.47021967103</v>
          </cell>
          <cell r="N59">
            <v>1952334.0324237042</v>
          </cell>
          <cell r="O59">
            <v>3260651.269781854</v>
          </cell>
          <cell r="P59">
            <v>524322.95851030201</v>
          </cell>
          <cell r="Q59">
            <v>1119195.7762244241</v>
          </cell>
          <cell r="U59">
            <v>2309595.2558556772</v>
          </cell>
          <cell r="V59">
            <v>369342.20543387573</v>
          </cell>
        </row>
        <row r="60">
          <cell r="D60">
            <v>630563.54455456731</v>
          </cell>
          <cell r="E60">
            <v>58673.231705061182</v>
          </cell>
          <cell r="F60">
            <v>4645.8713617185567</v>
          </cell>
          <cell r="G60">
            <v>177920.17664802293</v>
          </cell>
          <cell r="H60">
            <v>219844.07321779249</v>
          </cell>
          <cell r="I60">
            <v>23797.83390552747</v>
          </cell>
          <cell r="J60">
            <v>14859.558172731444</v>
          </cell>
          <cell r="K60">
            <v>107565.80987653689</v>
          </cell>
          <cell r="L60">
            <v>2149.1515608532372</v>
          </cell>
          <cell r="M60">
            <v>42469.909082564467</v>
          </cell>
          <cell r="N60">
            <v>318930.75551608496</v>
          </cell>
          <cell r="O60">
            <v>532655.76262839022</v>
          </cell>
          <cell r="P60">
            <v>85652.718497419555</v>
          </cell>
          <cell r="Q60">
            <v>182830.37049686629</v>
          </cell>
          <cell r="U60">
            <v>432970.83185070986</v>
          </cell>
          <cell r="V60">
            <v>69239.145481806321</v>
          </cell>
        </row>
        <row r="61">
          <cell r="D61">
            <v>600679.05959393084</v>
          </cell>
          <cell r="E61">
            <v>55892.513844626577</v>
          </cell>
          <cell r="F61">
            <v>4425.6882032766789</v>
          </cell>
          <cell r="G61">
            <v>169487.95298214702</v>
          </cell>
          <cell r="H61">
            <v>209424.93789590639</v>
          </cell>
          <cell r="I61">
            <v>22669.976109771382</v>
          </cell>
          <cell r="J61">
            <v>14155.314728007106</v>
          </cell>
          <cell r="K61">
            <v>102467.9115674857</v>
          </cell>
          <cell r="L61">
            <v>2047.2961839398499</v>
          </cell>
          <cell r="M61">
            <v>40457.12009370204</v>
          </cell>
          <cell r="N61">
            <v>303815.57569160324</v>
          </cell>
          <cell r="O61">
            <v>507411.45019559778</v>
          </cell>
          <cell r="P61">
            <v>81593.353822948964</v>
          </cell>
          <cell r="Q61">
            <v>174165.43655857327</v>
          </cell>
          <cell r="U61">
            <v>439056.73528442817</v>
          </cell>
          <cell r="V61">
            <v>70212.381372626653</v>
          </cell>
        </row>
        <row r="62">
          <cell r="D62">
            <v>971859.2427022194</v>
          </cell>
          <cell r="E62">
            <v>90430.414228994588</v>
          </cell>
          <cell r="F62">
            <v>7160.472663355813</v>
          </cell>
          <cell r="G62">
            <v>274220.36943277362</v>
          </cell>
          <cell r="H62">
            <v>338835.78642489336</v>
          </cell>
          <cell r="I62">
            <v>36678.531509012217</v>
          </cell>
          <cell r="J62">
            <v>22902.368964006346</v>
          </cell>
          <cell r="K62">
            <v>165786.34687977197</v>
          </cell>
          <cell r="L62">
            <v>3312.3906804009212</v>
          </cell>
          <cell r="M62">
            <v>65456.961530768291</v>
          </cell>
          <cell r="N62">
            <v>491553.63516814634</v>
          </cell>
          <cell r="O62">
            <v>820958.38010217051</v>
          </cell>
          <cell r="P62">
            <v>132012.68429352556</v>
          </cell>
          <cell r="Q62">
            <v>281788.23046227376</v>
          </cell>
          <cell r="U62">
            <v>693071.10954237112</v>
          </cell>
          <cell r="V62">
            <v>110833.45078401841</v>
          </cell>
        </row>
        <row r="63">
          <cell r="D63">
            <v>1069385.942284649</v>
          </cell>
          <cell r="E63">
            <v>99505.16441308902</v>
          </cell>
          <cell r="F63">
            <v>7879.0306968891473</v>
          </cell>
          <cell r="G63">
            <v>301738.55973643612</v>
          </cell>
          <cell r="H63">
            <v>372838.17534960527</v>
          </cell>
          <cell r="I63">
            <v>40359.245717849721</v>
          </cell>
          <cell r="J63">
            <v>25200.636408032689</v>
          </cell>
          <cell r="K63">
            <v>182423.11333378623</v>
          </cell>
          <cell r="L63">
            <v>3644.79121392765</v>
          </cell>
          <cell r="M63">
            <v>72025.609687100034</v>
          </cell>
          <cell r="N63">
            <v>540881.35836024221</v>
          </cell>
          <cell r="O63">
            <v>903342.08114439505</v>
          </cell>
          <cell r="P63">
            <v>145260.24200195153</v>
          </cell>
          <cell r="Q63">
            <v>310065.86048382532</v>
          </cell>
          <cell r="U63">
            <v>696810.80272527866</v>
          </cell>
          <cell r="V63">
            <v>111431.48913048592</v>
          </cell>
        </row>
        <row r="64">
          <cell r="D64">
            <v>861895.64457022899</v>
          </cell>
          <cell r="E64">
            <v>80198.424561913271</v>
          </cell>
          <cell r="F64">
            <v>6350.2819445856248</v>
          </cell>
          <cell r="G64">
            <v>243192.97659750187</v>
          </cell>
          <cell r="H64">
            <v>300497.31042546267</v>
          </cell>
          <cell r="I64">
            <v>32528.441535371476</v>
          </cell>
          <cell r="J64">
            <v>20311.019531524573</v>
          </cell>
          <cell r="K64">
            <v>147028.00984593478</v>
          </cell>
          <cell r="L64">
            <v>2937.6014294153624</v>
          </cell>
          <cell r="M64">
            <v>58050.659572166645</v>
          </cell>
          <cell r="N64">
            <v>435935.49210490129</v>
          </cell>
          <cell r="O64">
            <v>728068.86130556255</v>
          </cell>
          <cell r="P64">
            <v>117075.75811518752</v>
          </cell>
          <cell r="Q64">
            <v>249904.5518683228</v>
          </cell>
          <cell r="U64">
            <v>536999.4553502237</v>
          </cell>
          <cell r="V64">
            <v>85875.030550476411</v>
          </cell>
        </row>
        <row r="65">
          <cell r="D65">
            <v>276752.67884113599</v>
          </cell>
          <cell r="E65">
            <v>25751.526853828713</v>
          </cell>
          <cell r="F65">
            <v>2039.0607037315981</v>
          </cell>
          <cell r="G65">
            <v>78088.696900503084</v>
          </cell>
          <cell r="H65">
            <v>96488.984680124908</v>
          </cell>
          <cell r="I65">
            <v>10444.806619170475</v>
          </cell>
          <cell r="J65">
            <v>6521.8209428903083</v>
          </cell>
          <cell r="K65">
            <v>47210.35063337977</v>
          </cell>
          <cell r="L65">
            <v>943.25695933135432</v>
          </cell>
          <cell r="M65">
            <v>18639.931233325649</v>
          </cell>
          <cell r="N65">
            <v>139977.86855289046</v>
          </cell>
          <cell r="O65">
            <v>233781.21123654404</v>
          </cell>
          <cell r="P65">
            <v>37592.752544759969</v>
          </cell>
          <cell r="Q65">
            <v>80243.768047625286</v>
          </cell>
          <cell r="U65">
            <v>194406.29665143471</v>
          </cell>
          <cell r="V65">
            <v>31088.759025386567</v>
          </cell>
        </row>
        <row r="66">
          <cell r="D66">
            <v>279617.84288434475</v>
          </cell>
          <cell r="E66">
            <v>26018.12715959004</v>
          </cell>
          <cell r="F66">
            <v>2060.1706833520852</v>
          </cell>
          <cell r="G66">
            <v>78897.133254135551</v>
          </cell>
          <cell r="H66">
            <v>97487.915460592281</v>
          </cell>
          <cell r="I66">
            <v>10552.939571988951</v>
          </cell>
          <cell r="J66">
            <v>6589.3400250544282</v>
          </cell>
          <cell r="K66">
            <v>47699.109765426627</v>
          </cell>
          <cell r="L66">
            <v>953.02230626385494</v>
          </cell>
          <cell r="M66">
            <v>18832.906639963952</v>
          </cell>
          <cell r="N66">
            <v>141427.03087898655</v>
          </cell>
          <cell r="O66">
            <v>236201.50043922677</v>
          </cell>
          <cell r="P66">
            <v>37981.942645204559</v>
          </cell>
          <cell r="Q66">
            <v>81074.515413339555</v>
          </cell>
          <cell r="U66">
            <v>199991.32282404928</v>
          </cell>
          <cell r="V66">
            <v>31981.896417650194</v>
          </cell>
        </row>
        <row r="67">
          <cell r="D67">
            <v>132751.79096567762</v>
          </cell>
          <cell r="E67">
            <v>12352.405491651467</v>
          </cell>
          <cell r="F67">
            <v>978.08975667942082</v>
          </cell>
          <cell r="G67">
            <v>37457.322585370035</v>
          </cell>
          <cell r="H67">
            <v>46283.510527821119</v>
          </cell>
          <cell r="I67">
            <v>5010.129588595506</v>
          </cell>
          <cell r="J67">
            <v>3128.3650591983514</v>
          </cell>
          <cell r="K67">
            <v>22645.701660204577</v>
          </cell>
          <cell r="L67">
            <v>452.45831482612664</v>
          </cell>
          <cell r="M67">
            <v>8941.139305543913</v>
          </cell>
          <cell r="N67">
            <v>67144.111571983012</v>
          </cell>
          <cell r="O67">
            <v>112139.38241078971</v>
          </cell>
          <cell r="P67">
            <v>18032.364667772974</v>
          </cell>
          <cell r="Q67">
            <v>38491.059840007976</v>
          </cell>
          <cell r="U67">
            <v>108131.31786830934</v>
          </cell>
          <cell r="V67">
            <v>17291.973265314176</v>
          </cell>
        </row>
        <row r="68">
          <cell r="D68">
            <v>370446.60870662605</v>
          </cell>
          <cell r="E68">
            <v>34469.642107762367</v>
          </cell>
          <cell r="F68">
            <v>2729.3796244621608</v>
          </cell>
          <cell r="G68">
            <v>104525.43067059638</v>
          </cell>
          <cell r="H68">
            <v>129155.09003190522</v>
          </cell>
          <cell r="I68">
            <v>13980.869875840586</v>
          </cell>
          <cell r="J68">
            <v>8729.7671733555671</v>
          </cell>
          <cell r="K68">
            <v>63193.297211136989</v>
          </cell>
          <cell r="L68">
            <v>1262.5942526966646</v>
          </cell>
          <cell r="M68">
            <v>24950.433509169139</v>
          </cell>
          <cell r="N68">
            <v>187367.0271830179</v>
          </cell>
          <cell r="O68">
            <v>312927.25781208428</v>
          </cell>
          <cell r="P68">
            <v>50319.685252794632</v>
          </cell>
          <cell r="Q68">
            <v>107410.09578500777</v>
          </cell>
          <cell r="U68">
            <v>245356.7299440825</v>
          </cell>
          <cell r="V68">
            <v>39236.569925329815</v>
          </cell>
        </row>
        <row r="69">
          <cell r="D69">
            <v>546303.32810194779</v>
          </cell>
          <cell r="E69">
            <v>50832.912920163006</v>
          </cell>
          <cell r="F69">
            <v>4025.0582336364973</v>
          </cell>
          <cell r="G69">
            <v>154145.26494385704</v>
          </cell>
          <cell r="H69">
            <v>190467.00352334604</v>
          </cell>
          <cell r="I69">
            <v>20617.804464720324</v>
          </cell>
          <cell r="J69">
            <v>12873.922309641532</v>
          </cell>
          <cell r="K69">
            <v>93192.130171502838</v>
          </cell>
          <cell r="L69">
            <v>1861.9672203203572</v>
          </cell>
          <cell r="M69">
            <v>36794.789163369271</v>
          </cell>
          <cell r="N69">
            <v>276313.04517546238</v>
          </cell>
          <cell r="O69">
            <v>461478.65408573265</v>
          </cell>
          <cell r="P69">
            <v>74207.216037479433</v>
          </cell>
          <cell r="Q69">
            <v>158399.32508484364</v>
          </cell>
          <cell r="U69">
            <v>335759.37358252285</v>
          </cell>
          <cell r="V69">
            <v>53693.437072861205</v>
          </cell>
        </row>
        <row r="70">
          <cell r="D70">
            <v>229141.35596891615</v>
          </cell>
          <cell r="E70">
            <v>21321.346576534717</v>
          </cell>
          <cell r="F70">
            <v>1688.2696005417745</v>
          </cell>
          <cell r="G70">
            <v>64654.658334484528</v>
          </cell>
          <cell r="H70">
            <v>79889.440919772838</v>
          </cell>
          <cell r="I70">
            <v>8647.9276788633288</v>
          </cell>
          <cell r="J70">
            <v>5399.8353349208228</v>
          </cell>
          <cell r="K70">
            <v>39088.487978504352</v>
          </cell>
          <cell r="L70">
            <v>780.98314926293244</v>
          </cell>
          <cell r="M70">
            <v>15433.198825234753</v>
          </cell>
          <cell r="N70">
            <v>115896.68703535781</v>
          </cell>
          <cell r="O70">
            <v>193562.51208519438</v>
          </cell>
          <cell r="P70">
            <v>31125.459485271826</v>
          </cell>
          <cell r="Q70">
            <v>66438.980448109083</v>
          </cell>
          <cell r="U70">
            <v>163118.66603990208</v>
          </cell>
          <cell r="V70">
            <v>26085.353141361833</v>
          </cell>
        </row>
        <row r="71">
          <cell r="D71">
            <v>407336.95567227842</v>
          </cell>
          <cell r="E71">
            <v>37902.247582480726</v>
          </cell>
          <cell r="F71">
            <v>3001.1806316273537</v>
          </cell>
          <cell r="G71">
            <v>114934.43243642512</v>
          </cell>
          <cell r="H71">
            <v>142016.79795870214</v>
          </cell>
          <cell r="I71">
            <v>15373.132967145735</v>
          </cell>
          <cell r="J71">
            <v>9599.1074031901207</v>
          </cell>
          <cell r="K71">
            <v>69486.303018806939</v>
          </cell>
          <cell r="L71">
            <v>1388.3277294355632</v>
          </cell>
          <cell r="M71">
            <v>27435.083462667888</v>
          </cell>
          <cell r="N71">
            <v>206025.67995578039</v>
          </cell>
          <cell r="O71">
            <v>344089.6300524525</v>
          </cell>
          <cell r="P71">
            <v>55330.692519561409</v>
          </cell>
          <cell r="Q71">
            <v>118106.36242099389</v>
          </cell>
          <cell r="U71">
            <v>266605.41546444566</v>
          </cell>
          <cell r="V71">
            <v>42634.583647761967</v>
          </cell>
        </row>
        <row r="72">
          <cell r="D72">
            <v>310420.61549718858</v>
          </cell>
          <cell r="E72">
            <v>28884.290657748475</v>
          </cell>
          <cell r="F72">
            <v>2287.1196092444479</v>
          </cell>
          <cell r="G72">
            <v>87588.46149829762</v>
          </cell>
          <cell r="H72">
            <v>108227.20899585795</v>
          </cell>
          <cell r="I72">
            <v>11715.454076356644</v>
          </cell>
          <cell r="J72">
            <v>7315.2233963256049</v>
          </cell>
          <cell r="K72">
            <v>52953.65581579163</v>
          </cell>
          <cell r="L72">
            <v>1058.0074856501205</v>
          </cell>
          <cell r="M72">
            <v>20907.544420177677</v>
          </cell>
          <cell r="N72">
            <v>157006.66853207056</v>
          </cell>
          <cell r="O72">
            <v>262221.51773780596</v>
          </cell>
          <cell r="P72">
            <v>42166.043096827838</v>
          </cell>
          <cell r="Q72">
            <v>90005.704629353</v>
          </cell>
          <cell r="U72">
            <v>201750.05462343546</v>
          </cell>
          <cell r="V72">
            <v>32263.146511104911</v>
          </cell>
        </row>
        <row r="73">
          <cell r="D73">
            <v>347809.13066873146</v>
          </cell>
          <cell r="E73">
            <v>32363.25012616775</v>
          </cell>
          <cell r="F73">
            <v>2562.5910242869313</v>
          </cell>
          <cell r="G73">
            <v>98138.026694977874</v>
          </cell>
          <cell r="H73">
            <v>121262.60176136204</v>
          </cell>
          <cell r="I73">
            <v>13126.518324695337</v>
          </cell>
          <cell r="J73">
            <v>8196.3032192577339</v>
          </cell>
          <cell r="K73">
            <v>59331.642537731226</v>
          </cell>
          <cell r="L73">
            <v>1185.4388705324616</v>
          </cell>
          <cell r="M73">
            <v>23425.747151338102</v>
          </cell>
          <cell r="N73">
            <v>175917.2882376677</v>
          </cell>
          <cell r="O73">
            <v>293804.70746424265</v>
          </cell>
          <cell r="P73">
            <v>47244.719136190171</v>
          </cell>
          <cell r="Q73">
            <v>100846.41392847637</v>
          </cell>
          <cell r="U73">
            <v>218879.85454498694</v>
          </cell>
          <cell r="V73">
            <v>35002.482793350115</v>
          </cell>
        </row>
        <row r="74">
          <cell r="D74">
            <v>125396.34770100229</v>
          </cell>
          <cell r="E74">
            <v>11667.989732623422</v>
          </cell>
          <cell r="F74">
            <v>923.89626022500659</v>
          </cell>
          <cell r="G74">
            <v>35381.906433775024</v>
          </cell>
          <cell r="H74">
            <v>43719.05747373456</v>
          </cell>
          <cell r="I74">
            <v>4732.5308935457851</v>
          </cell>
          <cell r="J74">
            <v>2955.0302097267127</v>
          </cell>
          <cell r="K74">
            <v>21390.96021725512</v>
          </cell>
          <cell r="L74">
            <v>427.38873617769525</v>
          </cell>
          <cell r="M74">
            <v>8445.7332367814179</v>
          </cell>
          <cell r="N74">
            <v>63423.825015906026</v>
          </cell>
          <cell r="O74">
            <v>105926.02092573409</v>
          </cell>
          <cell r="P74">
            <v>17033.236638863498</v>
          </cell>
          <cell r="Q74">
            <v>36358.366903883289</v>
          </cell>
          <cell r="U74">
            <v>87346.992766313779</v>
          </cell>
          <cell r="V74">
            <v>13968.218398671257</v>
          </cell>
        </row>
        <row r="75">
          <cell r="D75">
            <v>491085.33062137058</v>
          </cell>
          <cell r="E75">
            <v>45694.940088644471</v>
          </cell>
          <cell r="F75">
            <v>3618.2226095953401</v>
          </cell>
          <cell r="G75">
            <v>138564.92264412198</v>
          </cell>
          <cell r="H75">
            <v>171215.41566056336</v>
          </cell>
          <cell r="I75">
            <v>18533.845212735854</v>
          </cell>
          <cell r="J75">
            <v>11572.68145480589</v>
          </cell>
          <cell r="K75">
            <v>83772.669325642171</v>
          </cell>
          <cell r="L75">
            <v>1673.767559084941</v>
          </cell>
          <cell r="M75">
            <v>33075.729676068935</v>
          </cell>
          <cell r="N75">
            <v>248384.50758928453</v>
          </cell>
          <cell r="O75">
            <v>414834.37086823984</v>
          </cell>
          <cell r="P75">
            <v>66706.668891931884</v>
          </cell>
          <cell r="Q75">
            <v>142389.00063038999</v>
          </cell>
          <cell r="U75">
            <v>341959.67054658162</v>
          </cell>
          <cell r="V75">
            <v>54684.966367547953</v>
          </cell>
        </row>
        <row r="76">
          <cell r="D76">
            <v>348485.78016893147</v>
          </cell>
          <cell r="E76">
            <v>32426.211604437787</v>
          </cell>
          <cell r="F76">
            <v>2567.5764481384185</v>
          </cell>
          <cell r="G76">
            <v>98328.95051168761</v>
          </cell>
          <cell r="H76">
            <v>121498.51356366869</v>
          </cell>
          <cell r="I76">
            <v>13152.055469297302</v>
          </cell>
          <cell r="J76">
            <v>8212.2488169656917</v>
          </cell>
          <cell r="K76">
            <v>59447.070002766464</v>
          </cell>
          <cell r="L76">
            <v>1187.7450969898325</v>
          </cell>
          <cell r="M76">
            <v>23471.321055827866</v>
          </cell>
          <cell r="N76">
            <v>176259.52866400065</v>
          </cell>
          <cell r="O76">
            <v>294376.29340300121</v>
          </cell>
          <cell r="P76">
            <v>47336.631949200935</v>
          </cell>
          <cell r="Q76">
            <v>101042.60681004467</v>
          </cell>
          <cell r="U76">
            <v>254154.27964273692</v>
          </cell>
          <cell r="V76">
            <v>40643.442579695104</v>
          </cell>
        </row>
        <row r="77">
          <cell r="D77">
            <v>258972.23089918424</v>
          </cell>
          <cell r="E77">
            <v>24097.076083676973</v>
          </cell>
          <cell r="F77">
            <v>1908.0577705531593</v>
          </cell>
          <cell r="G77">
            <v>73071.755362996744</v>
          </cell>
          <cell r="H77">
            <v>90289.885266667901</v>
          </cell>
          <cell r="I77">
            <v>9773.7622009788847</v>
          </cell>
          <cell r="J77">
            <v>6102.8154313723626</v>
          </cell>
          <cell r="K77">
            <v>44177.241124655011</v>
          </cell>
          <cell r="L77">
            <v>882.65580695406447</v>
          </cell>
          <cell r="M77">
            <v>17442.377054903565</v>
          </cell>
          <cell r="N77">
            <v>130984.75161089073</v>
          </cell>
          <cell r="O77">
            <v>218761.53853236799</v>
          </cell>
          <cell r="P77">
            <v>35177.542031114077</v>
          </cell>
          <cell r="Q77">
            <v>75088.370288112143</v>
          </cell>
          <cell r="U77">
            <v>170258.30524437746</v>
          </cell>
          <cell r="V77">
            <v>27227.098684481309</v>
          </cell>
        </row>
        <row r="78">
          <cell r="D78">
            <v>1679615.4764016704</v>
          </cell>
          <cell r="E78">
            <v>156286.33921730597</v>
          </cell>
          <cell r="F78">
            <v>12375.084966299561</v>
          </cell>
          <cell r="G78">
            <v>473921.28016731195</v>
          </cell>
          <cell r="H78">
            <v>585592.85731088126</v>
          </cell>
          <cell r="I78">
            <v>63389.662275506547</v>
          </cell>
          <cell r="J78">
            <v>39581.013039758487</v>
          </cell>
          <cell r="K78">
            <v>286520.20967678441</v>
          </cell>
          <cell r="L78">
            <v>5724.6383079311145</v>
          </cell>
          <cell r="M78">
            <v>113125.97626752614</v>
          </cell>
          <cell r="N78">
            <v>849527.43857671146</v>
          </cell>
          <cell r="O78">
            <v>1418821.1009521142</v>
          </cell>
          <cell r="P78">
            <v>228150.88634051519</v>
          </cell>
          <cell r="Q78">
            <v>487000.43396849692</v>
          </cell>
          <cell r="U78">
            <v>989367.29971751757</v>
          </cell>
          <cell r="V78">
            <v>158216.07683656432</v>
          </cell>
        </row>
        <row r="79">
          <cell r="D79">
            <v>187779.48530138875</v>
          </cell>
          <cell r="E79">
            <v>17472.670828644892</v>
          </cell>
          <cell r="F79">
            <v>1383.5232636168955</v>
          </cell>
          <cell r="G79">
            <v>52983.968839014793</v>
          </cell>
          <cell r="H79">
            <v>65468.749774552562</v>
          </cell>
          <cell r="I79">
            <v>7086.9066895147362</v>
          </cell>
          <cell r="J79">
            <v>4425.1213213612737</v>
          </cell>
          <cell r="K79">
            <v>32032.699303781585</v>
          </cell>
          <cell r="L79">
            <v>640.00936530001627</v>
          </cell>
          <cell r="M79">
            <v>12647.381437114776</v>
          </cell>
          <cell r="N79">
            <v>94976.396327984796</v>
          </cell>
          <cell r="O79">
            <v>158622.91090715313</v>
          </cell>
          <cell r="P79">
            <v>25507.061949595991</v>
          </cell>
          <cell r="Q79">
            <v>54446.206359132091</v>
          </cell>
          <cell r="U79">
            <v>136782.95046863379</v>
          </cell>
          <cell r="V79">
            <v>21873.839783724721</v>
          </cell>
        </row>
        <row r="80">
          <cell r="D80">
            <v>225786.40000850111</v>
          </cell>
          <cell r="E80">
            <v>21009.171681354626</v>
          </cell>
          <cell r="F80">
            <v>1663.550927933878</v>
          </cell>
          <cell r="G80">
            <v>63708.022008489752</v>
          </cell>
          <cell r="H80">
            <v>78719.745668321251</v>
          </cell>
          <cell r="I80">
            <v>8521.3096950045929</v>
          </cell>
          <cell r="J80">
            <v>5320.7740512623204</v>
          </cell>
          <cell r="K80">
            <v>38516.176816372252</v>
          </cell>
          <cell r="L80">
            <v>769.54844311604722</v>
          </cell>
          <cell r="M80">
            <v>15207.234803297064</v>
          </cell>
          <cell r="N80">
            <v>114199.79439318292</v>
          </cell>
          <cell r="O80">
            <v>190728.48109638755</v>
          </cell>
          <cell r="P80">
            <v>30669.738406991502</v>
          </cell>
          <cell r="Q80">
            <v>65466.219103847332</v>
          </cell>
          <cell r="U80">
            <v>146615.69970498543</v>
          </cell>
          <cell r="V80">
            <v>23446.257842354171</v>
          </cell>
        </row>
        <row r="81">
          <cell r="D81">
            <v>394706.75619605958</v>
          </cell>
          <cell r="E81">
            <v>36727.021664729946</v>
          </cell>
          <cell r="F81">
            <v>2908.1237422050385</v>
          </cell>
          <cell r="G81">
            <v>111370.68800287081</v>
          </cell>
          <cell r="H81">
            <v>137613.31710037464</v>
          </cell>
          <cell r="I81">
            <v>14896.461913253681</v>
          </cell>
          <cell r="J81">
            <v>9301.4701777735245</v>
          </cell>
          <cell r="K81">
            <v>67331.757854732481</v>
          </cell>
          <cell r="L81">
            <v>1345.2801838668163</v>
          </cell>
          <cell r="M81">
            <v>26584.410397150623</v>
          </cell>
          <cell r="N81">
            <v>199637.49101581424</v>
          </cell>
          <cell r="O81">
            <v>333420.5252615842</v>
          </cell>
          <cell r="P81">
            <v>53615.066981667333</v>
          </cell>
          <cell r="Q81">
            <v>114444.26671370458</v>
          </cell>
          <cell r="U81">
            <v>290836.40765927982</v>
          </cell>
          <cell r="V81">
            <v>46509.517177522524</v>
          </cell>
        </row>
        <row r="82">
          <cell r="D82">
            <v>128371.24346117782</v>
          </cell>
          <cell r="E82">
            <v>11944.800451769079</v>
          </cell>
          <cell r="F82">
            <v>945.8147221082744</v>
          </cell>
          <cell r="G82">
            <v>36221.304752518277</v>
          </cell>
          <cell r="H82">
            <v>44756.245885534248</v>
          </cell>
          <cell r="I82">
            <v>4844.8051850082347</v>
          </cell>
          <cell r="J82">
            <v>3025.1351769229491</v>
          </cell>
          <cell r="K82">
            <v>21898.438130472583</v>
          </cell>
          <cell r="L82">
            <v>437.52808203993231</v>
          </cell>
          <cell r="M82">
            <v>8646.0993276470272</v>
          </cell>
          <cell r="N82">
            <v>64928.488202618806</v>
          </cell>
          <cell r="O82">
            <v>108439.00377030311</v>
          </cell>
          <cell r="P82">
            <v>17437.332167864432</v>
          </cell>
          <cell r="Q82">
            <v>37220.930714810005</v>
          </cell>
          <cell r="U82">
            <v>91028.010326578733</v>
          </cell>
          <cell r="V82">
            <v>14556.873549612579</v>
          </cell>
        </row>
      </sheetData>
      <sheetData sheetId="4">
        <row r="49">
          <cell r="D49">
            <v>6850755.6610688539</v>
          </cell>
          <cell r="E49">
            <v>598588.78512783116</v>
          </cell>
          <cell r="F49">
            <v>51797.899334213849</v>
          </cell>
          <cell r="G49">
            <v>1778056.4379645272</v>
          </cell>
          <cell r="H49">
            <v>2154809.8775063762</v>
          </cell>
          <cell r="I49">
            <v>244913.22981667047</v>
          </cell>
          <cell r="J49">
            <v>156549.62935627875</v>
          </cell>
          <cell r="K49">
            <v>1177315.1851209498</v>
          </cell>
          <cell r="L49">
            <v>21320.083902618004</v>
          </cell>
          <cell r="M49">
            <v>494214.09463182458</v>
          </cell>
          <cell r="N49">
            <v>3318235.5746849673</v>
          </cell>
          <cell r="O49">
            <v>5707578.235179835</v>
          </cell>
          <cell r="P49">
            <v>882634.33968312747</v>
          </cell>
          <cell r="Q49">
            <v>1964499.1439746178</v>
          </cell>
          <cell r="U49">
            <v>4249120.5040564351</v>
          </cell>
          <cell r="V49">
            <v>528831.21613424562</v>
          </cell>
        </row>
        <row r="50">
          <cell r="D50">
            <v>5669174.0259845378</v>
          </cell>
          <cell r="E50">
            <v>495347.39826976776</v>
          </cell>
          <cell r="F50">
            <v>42864.075152298086</v>
          </cell>
          <cell r="G50">
            <v>1471386.7890699792</v>
          </cell>
          <cell r="H50">
            <v>1783159.8137289477</v>
          </cell>
          <cell r="I50">
            <v>202671.90800379872</v>
          </cell>
          <cell r="J50">
            <v>129548.78796329061</v>
          </cell>
          <cell r="K50">
            <v>974258.16918472981</v>
          </cell>
          <cell r="L50">
            <v>17642.910048506288</v>
          </cell>
          <cell r="M50">
            <v>408974.69522728096</v>
          </cell>
          <cell r="N50">
            <v>2745924.0794419018</v>
          </cell>
          <cell r="O50">
            <v>4723165.7182045542</v>
          </cell>
          <cell r="P50">
            <v>730402.29728364095</v>
          </cell>
          <cell r="Q50">
            <v>1625672.8559710672</v>
          </cell>
          <cell r="U50">
            <v>3129412.2236644174</v>
          </cell>
          <cell r="V50">
            <v>389476.09757029562</v>
          </cell>
        </row>
        <row r="51">
          <cell r="D51">
            <v>734833.13802441</v>
          </cell>
          <cell r="E51">
            <v>64206.475478513283</v>
          </cell>
          <cell r="F51">
            <v>5556.0021104145326</v>
          </cell>
          <cell r="G51">
            <v>190719.80618414385</v>
          </cell>
          <cell r="H51">
            <v>231131.5397120672</v>
          </cell>
          <cell r="I51">
            <v>26270.146844180177</v>
          </cell>
          <cell r="J51">
            <v>16791.995086055133</v>
          </cell>
          <cell r="K51">
            <v>126282.45039339778</v>
          </cell>
          <cell r="L51">
            <v>2286.857820099247</v>
          </cell>
          <cell r="M51">
            <v>53010.924922920909</v>
          </cell>
          <cell r="N51">
            <v>355924.16087856138</v>
          </cell>
          <cell r="O51">
            <v>612212.4087582269</v>
          </cell>
          <cell r="P51">
            <v>94674.075918839997</v>
          </cell>
          <cell r="Q51">
            <v>210718.22467945213</v>
          </cell>
          <cell r="U51">
            <v>575945.87443675497</v>
          </cell>
          <cell r="V51">
            <v>71680.28228785799</v>
          </cell>
        </row>
        <row r="52">
          <cell r="D52">
            <v>370663.38535384461</v>
          </cell>
          <cell r="E52">
            <v>32386.930217229503</v>
          </cell>
          <cell r="F52">
            <v>2802.5499187693758</v>
          </cell>
          <cell r="G52">
            <v>96202.587167340796</v>
          </cell>
          <cell r="H52">
            <v>116587.0107628101</v>
          </cell>
          <cell r="I52">
            <v>13251.146497265045</v>
          </cell>
          <cell r="J52">
            <v>8470.191970623353</v>
          </cell>
          <cell r="K52">
            <v>63699.196663121736</v>
          </cell>
          <cell r="L52">
            <v>1153.5332547737421</v>
          </cell>
          <cell r="M52">
            <v>26739.688067817704</v>
          </cell>
          <cell r="N52">
            <v>179534.71009100234</v>
          </cell>
          <cell r="O52">
            <v>308811.22835048032</v>
          </cell>
          <cell r="P52">
            <v>47755.349710641953</v>
          </cell>
          <cell r="Q52">
            <v>106290.15823296097</v>
          </cell>
          <cell r="U52">
            <v>259175.28361354524</v>
          </cell>
          <cell r="V52">
            <v>32256.082239711595</v>
          </cell>
        </row>
        <row r="53">
          <cell r="D53">
            <v>168129.16744204599</v>
          </cell>
          <cell r="E53">
            <v>14690.384398848364</v>
          </cell>
          <cell r="F53">
            <v>1271.2083339649491</v>
          </cell>
          <cell r="G53">
            <v>43636.521775074485</v>
          </cell>
          <cell r="H53">
            <v>52882.690410318944</v>
          </cell>
          <cell r="I53">
            <v>6010.5861983398836</v>
          </cell>
          <cell r="J53">
            <v>3841.9935185552204</v>
          </cell>
          <cell r="K53">
            <v>28893.312166439282</v>
          </cell>
          <cell r="L53">
            <v>523.23103226578564</v>
          </cell>
          <cell r="M53">
            <v>12128.852403941848</v>
          </cell>
          <cell r="N53">
            <v>81435.130976678309</v>
          </cell>
          <cell r="O53">
            <v>140073.65380790847</v>
          </cell>
          <cell r="P53">
            <v>21661.344241188628</v>
          </cell>
          <cell r="Q53">
            <v>48212.142113609225</v>
          </cell>
          <cell r="U53">
            <v>141352.05123878599</v>
          </cell>
          <cell r="V53">
            <v>17592.199865434693</v>
          </cell>
        </row>
        <row r="54">
          <cell r="D54">
            <v>1621363.7121505248</v>
          </cell>
          <cell r="E54">
            <v>141667.60321373236</v>
          </cell>
          <cell r="F54">
            <v>12258.973827278072</v>
          </cell>
          <cell r="G54">
            <v>420811.41545508272</v>
          </cell>
          <cell r="H54">
            <v>509977.39735871193</v>
          </cell>
          <cell r="I54">
            <v>57963.448573551512</v>
          </cell>
          <cell r="J54">
            <v>37050.494974051275</v>
          </cell>
          <cell r="K54">
            <v>278634.38916183246</v>
          </cell>
          <cell r="L54">
            <v>5045.8098478316097</v>
          </cell>
          <cell r="M54">
            <v>116965.3157567653</v>
          </cell>
          <cell r="N54">
            <v>785324.57079658145</v>
          </cell>
          <cell r="O54">
            <v>1350808.6833937529</v>
          </cell>
          <cell r="P54">
            <v>208892.47263518479</v>
          </cell>
          <cell r="Q54">
            <v>464936.68467724411</v>
          </cell>
          <cell r="U54">
            <v>1048360.1538377337</v>
          </cell>
          <cell r="V54">
            <v>130475.37121421449</v>
          </cell>
        </row>
        <row r="55">
          <cell r="D55">
            <v>396888.75663891266</v>
          </cell>
          <cell r="E55">
            <v>34678.387381037617</v>
          </cell>
          <cell r="F55">
            <v>3000.8374083591589</v>
          </cell>
          <cell r="G55">
            <v>103009.16334059612</v>
          </cell>
          <cell r="H55">
            <v>124835.83642265269</v>
          </cell>
          <cell r="I55">
            <v>14188.698601344215</v>
          </cell>
          <cell r="J55">
            <v>9069.4794591173813</v>
          </cell>
          <cell r="K55">
            <v>68206.075812936338</v>
          </cell>
          <cell r="L55">
            <v>1235.1486478540037</v>
          </cell>
          <cell r="M55">
            <v>28631.588577375678</v>
          </cell>
          <cell r="N55">
            <v>192237.24456496682</v>
          </cell>
          <cell r="O55">
            <v>330660.40320965357</v>
          </cell>
          <cell r="P55">
            <v>51134.161393954775</v>
          </cell>
          <cell r="Q55">
            <v>113810.45555325608</v>
          </cell>
          <cell r="U55">
            <v>268303.41678397649</v>
          </cell>
          <cell r="V55">
            <v>33392.138927429958</v>
          </cell>
        </row>
        <row r="56">
          <cell r="D56">
            <v>202187.19523393072</v>
          </cell>
          <cell r="E56">
            <v>17666.224508815656</v>
          </cell>
          <cell r="F56">
            <v>1528.7177799828592</v>
          </cell>
          <cell r="G56">
            <v>52475.998553361344</v>
          </cell>
          <cell r="H56">
            <v>63595.169197350995</v>
          </cell>
          <cell r="I56">
            <v>7228.1543032859881</v>
          </cell>
          <cell r="J56">
            <v>4620.2684842972521</v>
          </cell>
          <cell r="K56">
            <v>34746.247999856714</v>
          </cell>
          <cell r="L56">
            <v>629.22226097169869</v>
          </cell>
          <cell r="M56">
            <v>14585.801418451832</v>
          </cell>
          <cell r="N56">
            <v>97931.495029605125</v>
          </cell>
          <cell r="O56">
            <v>168448.45912504668</v>
          </cell>
          <cell r="P56">
            <v>26049.295929763328</v>
          </cell>
          <cell r="Q56">
            <v>57978.505089132777</v>
          </cell>
          <cell r="U56">
            <v>137896.52958131442</v>
          </cell>
          <cell r="V56">
            <v>17162.137286895344</v>
          </cell>
        </row>
        <row r="57">
          <cell r="D57">
            <v>797664.95619658032</v>
          </cell>
          <cell r="E57">
            <v>69696.442362135029</v>
          </cell>
          <cell r="F57">
            <v>6031.0673957176614</v>
          </cell>
          <cell r="G57">
            <v>207027.28003624931</v>
          </cell>
          <cell r="H57">
            <v>250894.41392877125</v>
          </cell>
          <cell r="I57">
            <v>28516.372557826358</v>
          </cell>
          <cell r="J57">
            <v>18227.79258537796</v>
          </cell>
          <cell r="K57">
            <v>137080.21596883991</v>
          </cell>
          <cell r="L57">
            <v>2482.3953201150784</v>
          </cell>
          <cell r="M57">
            <v>57543.617616734737</v>
          </cell>
          <cell r="N57">
            <v>386357.41300370049</v>
          </cell>
          <cell r="O57">
            <v>664559.55637497676</v>
          </cell>
          <cell r="P57">
            <v>102769.17127578509</v>
          </cell>
          <cell r="Q57">
            <v>228735.66087485419</v>
          </cell>
          <cell r="U57">
            <v>520482.32466440066</v>
          </cell>
          <cell r="V57">
            <v>64777.475824912166</v>
          </cell>
        </row>
        <row r="58">
          <cell r="D58">
            <v>950303.54091018718</v>
          </cell>
          <cell r="E58">
            <v>83033.328029590615</v>
          </cell>
          <cell r="F58">
            <v>7185.1529355716311</v>
          </cell>
          <cell r="G58">
            <v>246643.35038803861</v>
          </cell>
          <cell r="H58">
            <v>298904.75706486817</v>
          </cell>
          <cell r="I58">
            <v>33973.17332935211</v>
          </cell>
          <cell r="J58">
            <v>21715.803987999483</v>
          </cell>
          <cell r="K58">
            <v>163311.44249468311</v>
          </cell>
          <cell r="L58">
            <v>2957.41845535316</v>
          </cell>
          <cell r="M58">
            <v>68554.978068371216</v>
          </cell>
          <cell r="N58">
            <v>460289.51727425813</v>
          </cell>
          <cell r="O58">
            <v>791727.52251786971</v>
          </cell>
          <cell r="P58">
            <v>122434.74732230284</v>
          </cell>
          <cell r="Q58">
            <v>272505.77673395548</v>
          </cell>
          <cell r="U58">
            <v>666608.7164407227</v>
          </cell>
          <cell r="V58">
            <v>82963.874021576543</v>
          </cell>
        </row>
        <row r="59">
          <cell r="D59">
            <v>4279565.2597204959</v>
          </cell>
          <cell r="E59">
            <v>373929.51908194117</v>
          </cell>
          <cell r="F59">
            <v>32357.378000927802</v>
          </cell>
          <cell r="G59">
            <v>1110725.4350023274</v>
          </cell>
          <cell r="H59">
            <v>1346077.7101544011</v>
          </cell>
          <cell r="I59">
            <v>152993.65527303549</v>
          </cell>
          <cell r="J59">
            <v>97794.227142341624</v>
          </cell>
          <cell r="K59">
            <v>735451.30132387916</v>
          </cell>
          <cell r="L59">
            <v>13318.339599012175</v>
          </cell>
          <cell r="M59">
            <v>308728.20092967502</v>
          </cell>
          <cell r="N59">
            <v>2072852.4547575065</v>
          </cell>
          <cell r="O59">
            <v>3565439.3093040925</v>
          </cell>
          <cell r="P59">
            <v>551368.55611559178</v>
          </cell>
          <cell r="Q59">
            <v>1227193.4229212804</v>
          </cell>
          <cell r="U59">
            <v>2476352.4669916229</v>
          </cell>
          <cell r="V59">
            <v>308198.4814142203</v>
          </cell>
        </row>
        <row r="60">
          <cell r="D60">
            <v>696270.46530996903</v>
          </cell>
          <cell r="E60">
            <v>60837.039382201256</v>
          </cell>
          <cell r="F60">
            <v>5264.4334808877275</v>
          </cell>
          <cell r="G60">
            <v>180711.18642345411</v>
          </cell>
          <cell r="H60">
            <v>219002.18753850588</v>
          </cell>
          <cell r="I60">
            <v>24891.53852823516</v>
          </cell>
          <cell r="J60">
            <v>15910.782498845254</v>
          </cell>
          <cell r="K60">
            <v>119655.38289724405</v>
          </cell>
          <cell r="L60">
            <v>2166.8477863954899</v>
          </cell>
          <cell r="M60">
            <v>50229.010441507715</v>
          </cell>
          <cell r="N60">
            <v>337245.92466833472</v>
          </cell>
          <cell r="O60">
            <v>580084.64324382134</v>
          </cell>
          <cell r="P60">
            <v>89705.756969567068</v>
          </cell>
          <cell r="Q60">
            <v>199660.12521060128</v>
          </cell>
          <cell r="U60">
            <v>471977.24847337964</v>
          </cell>
          <cell r="V60">
            <v>58740.697530134676</v>
          </cell>
        </row>
        <row r="61">
          <cell r="D61">
            <v>666610.16823650198</v>
          </cell>
          <cell r="E61">
            <v>58245.453567423086</v>
          </cell>
          <cell r="F61">
            <v>5040.1748504471516</v>
          </cell>
          <cell r="G61">
            <v>173013.10393846434</v>
          </cell>
          <cell r="H61">
            <v>209672.95376260608</v>
          </cell>
          <cell r="I61">
            <v>23831.188471545003</v>
          </cell>
          <cell r="J61">
            <v>15233.002011090426</v>
          </cell>
          <cell r="K61">
            <v>114558.20532043595</v>
          </cell>
          <cell r="L61">
            <v>2074.5426373771938</v>
          </cell>
          <cell r="M61">
            <v>48089.314094143396</v>
          </cell>
          <cell r="N61">
            <v>322879.64775319112</v>
          </cell>
          <cell r="O61">
            <v>555373.72456553404</v>
          </cell>
          <cell r="P61">
            <v>85884.397981241898</v>
          </cell>
          <cell r="Q61">
            <v>191154.84037874261</v>
          </cell>
          <cell r="U61">
            <v>460369.83773009223</v>
          </cell>
          <cell r="V61">
            <v>57296.078312185353</v>
          </cell>
        </row>
        <row r="62">
          <cell r="D62">
            <v>1077188.5147101323</v>
          </cell>
          <cell r="E62">
            <v>94119.976871776278</v>
          </cell>
          <cell r="F62">
            <v>8144.5179202642094</v>
          </cell>
          <cell r="G62">
            <v>279575.28603245679</v>
          </cell>
          <cell r="H62">
            <v>338814.66020226915</v>
          </cell>
          <cell r="I62">
            <v>38509.287341583527</v>
          </cell>
          <cell r="J62">
            <v>24615.308305770377</v>
          </cell>
          <cell r="K62">
            <v>185116.8627736838</v>
          </cell>
          <cell r="L62">
            <v>3352.2943524413149</v>
          </cell>
          <cell r="M62">
            <v>77708.47084366878</v>
          </cell>
          <cell r="N62">
            <v>521747.58916968142</v>
          </cell>
          <cell r="O62">
            <v>897439.35208251351</v>
          </cell>
          <cell r="P62">
            <v>138782.29211974089</v>
          </cell>
          <cell r="Q62">
            <v>308890.87565519533</v>
          </cell>
          <cell r="U62">
            <v>721772.50596270023</v>
          </cell>
          <cell r="V62">
            <v>89829.373334112286</v>
          </cell>
        </row>
        <row r="63">
          <cell r="D63">
            <v>1186040.0281273227</v>
          </cell>
          <cell r="E63">
            <v>103630.94155936463</v>
          </cell>
          <cell r="F63">
            <v>8967.5336594477576</v>
          </cell>
          <cell r="G63">
            <v>307826.7875877496</v>
          </cell>
          <cell r="H63">
            <v>373052.38927875547</v>
          </cell>
          <cell r="I63">
            <v>42400.708527852701</v>
          </cell>
          <cell r="J63">
            <v>27102.722092423002</v>
          </cell>
          <cell r="K63">
            <v>203823.19912687095</v>
          </cell>
          <cell r="L63">
            <v>3691.0487196667505</v>
          </cell>
          <cell r="M63">
            <v>85561.028256931924</v>
          </cell>
          <cell r="N63">
            <v>574470.96481593326</v>
          </cell>
          <cell r="O63">
            <v>988126.94328897202</v>
          </cell>
          <cell r="P63">
            <v>152806.45068292946</v>
          </cell>
          <cell r="Q63">
            <v>340104.7614668883</v>
          </cell>
          <cell r="U63">
            <v>745297.2554715462</v>
          </cell>
          <cell r="V63">
            <v>92757.184367040158</v>
          </cell>
        </row>
        <row r="64">
          <cell r="D64">
            <v>953304.24116104562</v>
          </cell>
          <cell r="E64">
            <v>83295.515970097884</v>
          </cell>
          <cell r="F64">
            <v>7207.8409392336771</v>
          </cell>
          <cell r="G64">
            <v>247422.15708665736</v>
          </cell>
          <cell r="H64">
            <v>299848.58557954279</v>
          </cell>
          <cell r="I64">
            <v>34080.447800448157</v>
          </cell>
          <cell r="J64">
            <v>21784.374308606697</v>
          </cell>
          <cell r="K64">
            <v>163827.11845017044</v>
          </cell>
          <cell r="L64">
            <v>2966.7568676802066</v>
          </cell>
          <cell r="M64">
            <v>68771.448839058154</v>
          </cell>
          <cell r="N64">
            <v>461742.938008258</v>
          </cell>
          <cell r="O64">
            <v>794227.49949696776</v>
          </cell>
          <cell r="P64">
            <v>122821.35008782757</v>
          </cell>
          <cell r="Q64">
            <v>273366.24722301919</v>
          </cell>
          <cell r="U64">
            <v>585672.60864173842</v>
          </cell>
          <cell r="V64">
            <v>72890.838842732206</v>
          </cell>
        </row>
        <row r="65">
          <cell r="D65">
            <v>303190.95703837083</v>
          </cell>
          <cell r="E65">
            <v>26491.48730652982</v>
          </cell>
          <cell r="F65">
            <v>2292.3974301058711</v>
          </cell>
          <cell r="G65">
            <v>78690.681694899744</v>
          </cell>
          <cell r="H65">
            <v>95364.497191097034</v>
          </cell>
          <cell r="I65">
            <v>10839.019841482632</v>
          </cell>
          <cell r="J65">
            <v>6928.3498488000359</v>
          </cell>
          <cell r="K65">
            <v>52103.933547227985</v>
          </cell>
          <cell r="L65">
            <v>943.5538154289676</v>
          </cell>
          <cell r="M65">
            <v>21872.221364540197</v>
          </cell>
          <cell r="N65">
            <v>146853.72962353448</v>
          </cell>
          <cell r="O65">
            <v>252597.84366992876</v>
          </cell>
          <cell r="P65">
            <v>39062.369671743028</v>
          </cell>
          <cell r="Q65">
            <v>86941.996624909007</v>
          </cell>
          <cell r="U65">
            <v>206199.81080022271</v>
          </cell>
          <cell r="V65">
            <v>25662.933448941523</v>
          </cell>
        </row>
        <row r="66">
          <cell r="D66">
            <v>307898.27913118887</v>
          </cell>
          <cell r="E66">
            <v>26902.792329238178</v>
          </cell>
          <cell r="F66">
            <v>2327.9890360484287</v>
          </cell>
          <cell r="G66">
            <v>79912.427844783859</v>
          </cell>
          <cell r="H66">
            <v>96845.119861651547</v>
          </cell>
          <cell r="I66">
            <v>11007.305723300165</v>
          </cell>
          <cell r="J66">
            <v>7035.9189353869451</v>
          </cell>
          <cell r="K66">
            <v>52912.895661089933</v>
          </cell>
          <cell r="L66">
            <v>958.20336752813978</v>
          </cell>
          <cell r="M66">
            <v>22211.807979701924</v>
          </cell>
          <cell r="N66">
            <v>149133.77060042316</v>
          </cell>
          <cell r="O66">
            <v>256519.6605398005</v>
          </cell>
          <cell r="P66">
            <v>39668.849355536331</v>
          </cell>
          <cell r="Q66">
            <v>88291.852126880156</v>
          </cell>
          <cell r="U66">
            <v>193002.29315961705</v>
          </cell>
          <cell r="V66">
            <v>24020.414886059654</v>
          </cell>
        </row>
        <row r="67">
          <cell r="D67">
            <v>143780.17888247533</v>
          </cell>
          <cell r="E67">
            <v>12562.877273788987</v>
          </cell>
          <cell r="F67">
            <v>1087.1079922368383</v>
          </cell>
          <cell r="G67">
            <v>37316.945073149815</v>
          </cell>
          <cell r="H67">
            <v>45224.054830362118</v>
          </cell>
          <cell r="I67">
            <v>5140.1144247248831</v>
          </cell>
          <cell r="J67">
            <v>3285.5840766212868</v>
          </cell>
          <cell r="K67">
            <v>24708.892900631421</v>
          </cell>
          <cell r="L67">
            <v>447.45508801718597</v>
          </cell>
          <cell r="M67">
            <v>10372.314303400195</v>
          </cell>
          <cell r="N67">
            <v>69641.442215436022</v>
          </cell>
          <cell r="O67">
            <v>119787.75192689383</v>
          </cell>
          <cell r="P67">
            <v>18524.28104663359</v>
          </cell>
          <cell r="Q67">
            <v>41229.909853633791</v>
          </cell>
          <cell r="U67">
            <v>97973.72904746783</v>
          </cell>
          <cell r="V67">
            <v>12193.480093566992</v>
          </cell>
        </row>
        <row r="68">
          <cell r="D68">
            <v>410053.11381132138</v>
          </cell>
          <cell r="E68">
            <v>35828.630793104006</v>
          </cell>
          <cell r="F68">
            <v>3100.3718365815885</v>
          </cell>
          <cell r="G68">
            <v>106425.86234142048</v>
          </cell>
          <cell r="H68">
            <v>128976.50181338163</v>
          </cell>
          <cell r="I68">
            <v>14659.321900884261</v>
          </cell>
          <cell r="J68">
            <v>9370.30397220952</v>
          </cell>
          <cell r="K68">
            <v>70468.395236982848</v>
          </cell>
          <cell r="L68">
            <v>1276.1171502098437</v>
          </cell>
          <cell r="M68">
            <v>29581.266420703825</v>
          </cell>
          <cell r="N68">
            <v>198613.53945103064</v>
          </cell>
          <cell r="O68">
            <v>341628.03980255616</v>
          </cell>
          <cell r="P68">
            <v>52830.224467149965</v>
          </cell>
          <cell r="Q68">
            <v>117585.42136369021</v>
          </cell>
          <cell r="U68">
            <v>255809.63716794556</v>
          </cell>
          <cell r="V68">
            <v>31837.205227114468</v>
          </cell>
        </row>
        <row r="69">
          <cell r="D69">
            <v>607131.61265469424</v>
          </cell>
          <cell r="E69">
            <v>53048.479965051512</v>
          </cell>
          <cell r="F69">
            <v>4590.4632584721658</v>
          </cell>
          <cell r="G69">
            <v>157575.94139681212</v>
          </cell>
          <cell r="H69">
            <v>190964.80163921023</v>
          </cell>
          <cell r="I69">
            <v>21704.841266498413</v>
          </cell>
          <cell r="J69">
            <v>13873.831389389103</v>
          </cell>
          <cell r="K69">
            <v>104336.70419852945</v>
          </cell>
          <cell r="L69">
            <v>1889.4407510820956</v>
          </cell>
          <cell r="M69">
            <v>43798.526048100961</v>
          </cell>
          <cell r="N69">
            <v>294070.58364016179</v>
          </cell>
          <cell r="O69">
            <v>505820.28461031389</v>
          </cell>
          <cell r="P69">
            <v>78221.328645754256</v>
          </cell>
          <cell r="Q69">
            <v>174098.9742369515</v>
          </cell>
          <cell r="U69">
            <v>363703.591931417</v>
          </cell>
          <cell r="V69">
            <v>45265.323176847734</v>
          </cell>
        </row>
        <row r="70">
          <cell r="D70">
            <v>252995.99121342759</v>
          </cell>
          <cell r="E70">
            <v>22105.672792164554</v>
          </cell>
          <cell r="F70">
            <v>1912.8781601865198</v>
          </cell>
          <cell r="G70">
            <v>65662.99737014233</v>
          </cell>
          <cell r="H70">
            <v>79576.369061621837</v>
          </cell>
          <cell r="I70">
            <v>9044.5592288257467</v>
          </cell>
          <cell r="J70">
            <v>5781.3226179062194</v>
          </cell>
          <cell r="K70">
            <v>43477.834704124187</v>
          </cell>
          <cell r="L70">
            <v>787.34318176729835</v>
          </cell>
          <cell r="M70">
            <v>18251.152271210525</v>
          </cell>
          <cell r="N70">
            <v>122541.26987300874</v>
          </cell>
          <cell r="O70">
            <v>210778.85192189386</v>
          </cell>
          <cell r="P70">
            <v>32595.374976824423</v>
          </cell>
          <cell r="Q70">
            <v>72548.260769563756</v>
          </cell>
          <cell r="U70">
            <v>166457.6182462429</v>
          </cell>
          <cell r="V70">
            <v>20716.754116042241</v>
          </cell>
        </row>
        <row r="71">
          <cell r="D71">
            <v>452373.9617329202</v>
          </cell>
          <cell r="E71">
            <v>39526.439647524188</v>
          </cell>
          <cell r="F71">
            <v>3420.3556644735813</v>
          </cell>
          <cell r="G71">
            <v>117409.88510182005</v>
          </cell>
          <cell r="H71">
            <v>142287.9357102488</v>
          </cell>
          <cell r="I71">
            <v>16172.284275525682</v>
          </cell>
          <cell r="J71">
            <v>10337.396273255919</v>
          </cell>
          <cell r="K71">
            <v>77741.312177873857</v>
          </cell>
          <cell r="L71">
            <v>1407.8229171584271</v>
          </cell>
          <cell r="M71">
            <v>32634.295980418246</v>
          </cell>
          <cell r="N71">
            <v>219112.0873590101</v>
          </cell>
          <cell r="O71">
            <v>376886.85830988368</v>
          </cell>
          <cell r="P71">
            <v>58282.737373482771</v>
          </cell>
          <cell r="Q71">
            <v>129721.2022362618</v>
          </cell>
          <cell r="U71">
            <v>278040.10572975763</v>
          </cell>
          <cell r="V71">
            <v>34603.934415791075</v>
          </cell>
        </row>
        <row r="72">
          <cell r="D72">
            <v>343311.0931541631</v>
          </cell>
          <cell r="E72">
            <v>29997.00767900336</v>
          </cell>
          <cell r="F72">
            <v>2595.7418894054945</v>
          </cell>
          <cell r="G72">
            <v>89103.52807885145</v>
          </cell>
          <cell r="H72">
            <v>107983.72780831064</v>
          </cell>
          <cell r="I72">
            <v>12273.307181876566</v>
          </cell>
          <cell r="J72">
            <v>7845.1527168898892</v>
          </cell>
          <cell r="K72">
            <v>58998.654044509916</v>
          </cell>
          <cell r="L72">
            <v>1068.4107962484663</v>
          </cell>
          <cell r="M72">
            <v>24766.491387867562</v>
          </cell>
          <cell r="N72">
            <v>166286.33961678803</v>
          </cell>
          <cell r="O72">
            <v>286023.18052557448</v>
          </cell>
          <cell r="P72">
            <v>44231.348336358642</v>
          </cell>
          <cell r="Q72">
            <v>98446.708944968923</v>
          </cell>
          <cell r="U72">
            <v>218200.61901424293</v>
          </cell>
          <cell r="V72">
            <v>27156.513590139104</v>
          </cell>
        </row>
        <row r="73">
          <cell r="D73">
            <v>385215.3554735881</v>
          </cell>
          <cell r="E73">
            <v>33658.417122636776</v>
          </cell>
          <cell r="F73">
            <v>2912.5759539497576</v>
          </cell>
          <cell r="G73">
            <v>99979.429524091916</v>
          </cell>
          <cell r="H73">
            <v>121164.13050003754</v>
          </cell>
          <cell r="I73">
            <v>13771.376699383509</v>
          </cell>
          <cell r="J73">
            <v>8802.725437200681</v>
          </cell>
          <cell r="K73">
            <v>66199.979969809894</v>
          </cell>
          <cell r="L73">
            <v>1198.8201164354989</v>
          </cell>
          <cell r="M73">
            <v>27789.468426896565</v>
          </cell>
          <cell r="N73">
            <v>186583.10990585605</v>
          </cell>
          <cell r="O73">
            <v>320934.9285732783</v>
          </cell>
          <cell r="P73">
            <v>49630.189388652667</v>
          </cell>
          <cell r="Q73">
            <v>110463.03116226934</v>
          </cell>
          <cell r="U73">
            <v>235683.33459655088</v>
          </cell>
          <cell r="V73">
            <v>29332.353445444431</v>
          </cell>
        </row>
        <row r="74">
          <cell r="D74">
            <v>138991.43001759896</v>
          </cell>
          <cell r="E74">
            <v>12144.457539218949</v>
          </cell>
          <cell r="F74">
            <v>1050.9007263655292</v>
          </cell>
          <cell r="G74">
            <v>36074.065284373304</v>
          </cell>
          <cell r="H74">
            <v>43717.820501560629</v>
          </cell>
          <cell r="I74">
            <v>4968.9175510803188</v>
          </cell>
          <cell r="J74">
            <v>3176.1542710690437</v>
          </cell>
          <cell r="K74">
            <v>23885.937443558523</v>
          </cell>
          <cell r="L74">
            <v>432.55212947672595</v>
          </cell>
          <cell r="M74">
            <v>10026.853553993638</v>
          </cell>
          <cell r="N74">
            <v>67321.961324887714</v>
          </cell>
          <cell r="O74">
            <v>115798.09587329492</v>
          </cell>
          <cell r="P74">
            <v>17907.310539821061</v>
          </cell>
          <cell r="Q74">
            <v>39856.704690410777</v>
          </cell>
          <cell r="U74">
            <v>98529.456811232667</v>
          </cell>
          <cell r="V74">
            <v>12262.644097946431</v>
          </cell>
        </row>
        <row r="75">
          <cell r="D75">
            <v>544327.68520575017</v>
          </cell>
          <cell r="E75">
            <v>47560.950049694045</v>
          </cell>
          <cell r="F75">
            <v>4115.6088522231876</v>
          </cell>
          <cell r="G75">
            <v>141275.70634907292</v>
          </cell>
          <cell r="H75">
            <v>171210.70006144879</v>
          </cell>
          <cell r="I75">
            <v>19459.612640975818</v>
          </cell>
          <cell r="J75">
            <v>12438.671233244104</v>
          </cell>
          <cell r="K75">
            <v>93543.731696085801</v>
          </cell>
          <cell r="L75">
            <v>1693.9900491639785</v>
          </cell>
          <cell r="M75">
            <v>39267.845393427015</v>
          </cell>
          <cell r="N75">
            <v>263650.84068022884</v>
          </cell>
          <cell r="O75">
            <v>453496.37362507224</v>
          </cell>
          <cell r="P75">
            <v>70129.826660299237</v>
          </cell>
          <cell r="Q75">
            <v>156089.53588946775</v>
          </cell>
          <cell r="U75">
            <v>370006.66962022637</v>
          </cell>
          <cell r="V75">
            <v>46049.782981265984</v>
          </cell>
        </row>
        <row r="76">
          <cell r="D76">
            <v>387900.21566727222</v>
          </cell>
          <cell r="E76">
            <v>33893.008353310543</v>
          </cell>
          <cell r="F76">
            <v>2932.8759215619712</v>
          </cell>
          <cell r="G76">
            <v>100676.26257267708</v>
          </cell>
          <cell r="H76">
            <v>122008.61591906233</v>
          </cell>
          <cell r="I76">
            <v>13867.35994768094</v>
          </cell>
          <cell r="J76">
            <v>8864.0783578110622</v>
          </cell>
          <cell r="K76">
            <v>66661.378220212224</v>
          </cell>
          <cell r="L76">
            <v>1207.1756099646921</v>
          </cell>
          <cell r="M76">
            <v>27983.154469061959</v>
          </cell>
          <cell r="N76">
            <v>187883.55018551246</v>
          </cell>
          <cell r="O76">
            <v>323171.769348823</v>
          </cell>
          <cell r="P76">
            <v>49976.100105868958</v>
          </cell>
          <cell r="Q76">
            <v>111232.93244223428</v>
          </cell>
          <cell r="U76">
            <v>291460.41506401269</v>
          </cell>
          <cell r="V76">
            <v>36274.180881937798</v>
          </cell>
        </row>
        <row r="77">
          <cell r="D77">
            <v>287268.27073248819</v>
          </cell>
          <cell r="E77">
            <v>25100.233272179568</v>
          </cell>
          <cell r="F77">
            <v>2172.0075427407014</v>
          </cell>
          <cell r="G77">
            <v>74558.081395526751</v>
          </cell>
          <cell r="H77">
            <v>90356.237748517757</v>
          </cell>
          <cell r="I77">
            <v>10269.786792828994</v>
          </cell>
          <cell r="J77">
            <v>6564.4935440557902</v>
          </cell>
          <cell r="K77">
            <v>49367.590097940767</v>
          </cell>
          <cell r="L77">
            <v>894.00117849496826</v>
          </cell>
          <cell r="M77">
            <v>20723.557423496848</v>
          </cell>
          <cell r="N77">
            <v>139141.4090039306</v>
          </cell>
          <cell r="O77">
            <v>239332.15703604388</v>
          </cell>
          <cell r="P77">
            <v>37010.930325651738</v>
          </cell>
          <cell r="Q77">
            <v>82376.061833884422</v>
          </cell>
          <cell r="U77">
            <v>189775.81291159772</v>
          </cell>
          <cell r="V77">
            <v>23618.858029349118</v>
          </cell>
        </row>
        <row r="78">
          <cell r="D78">
            <v>1866697.9505697847</v>
          </cell>
          <cell r="E78">
            <v>163103.82587164777</v>
          </cell>
          <cell r="F78">
            <v>14113.92221743773</v>
          </cell>
          <cell r="G78">
            <v>484485.86885201355</v>
          </cell>
          <cell r="H78">
            <v>587143.86867814662</v>
          </cell>
          <cell r="I78">
            <v>66734.101577179361</v>
          </cell>
          <cell r="J78">
            <v>42656.735510580314</v>
          </cell>
          <cell r="K78">
            <v>320795.53730530798</v>
          </cell>
          <cell r="L78">
            <v>5809.3090596057809</v>
          </cell>
          <cell r="M78">
            <v>134663.74853135439</v>
          </cell>
          <cell r="N78">
            <v>904154.79010176379</v>
          </cell>
          <cell r="O78">
            <v>1555204.2900716476</v>
          </cell>
          <cell r="P78">
            <v>240500.72641650002</v>
          </cell>
          <cell r="Q78">
            <v>535287.88755273912</v>
          </cell>
          <cell r="U78">
            <v>1081123.536522402</v>
          </cell>
          <cell r="V78">
            <v>134552.99139308781</v>
          </cell>
        </row>
        <row r="79">
          <cell r="D79">
            <v>211639.51438305486</v>
          </cell>
          <cell r="E79">
            <v>18492.126426215524</v>
          </cell>
          <cell r="F79">
            <v>1600.1858486141098</v>
          </cell>
          <cell r="G79">
            <v>54929.269075371674</v>
          </cell>
          <cell r="H79">
            <v>66568.264674047314</v>
          </cell>
          <cell r="I79">
            <v>7566.072939798677</v>
          </cell>
          <cell r="J79">
            <v>4836.2675846244956</v>
          </cell>
          <cell r="K79">
            <v>36370.646740584416</v>
          </cell>
          <cell r="L79">
            <v>658.63861258366205</v>
          </cell>
          <cell r="M79">
            <v>15267.692523837808</v>
          </cell>
          <cell r="N79">
            <v>102509.82524829026</v>
          </cell>
          <cell r="O79">
            <v>176323.48105205805</v>
          </cell>
          <cell r="P79">
            <v>27267.109246047876</v>
          </cell>
          <cell r="Q79">
            <v>60689.019636097692</v>
          </cell>
          <cell r="U79">
            <v>144370.45550093698</v>
          </cell>
          <cell r="V79">
            <v>17967.860286271018</v>
          </cell>
        </row>
        <row r="80">
          <cell r="D80">
            <v>249235.17424979081</v>
          </cell>
          <cell r="E80">
            <v>21777.069209038036</v>
          </cell>
          <cell r="F80">
            <v>1884.4429877567281</v>
          </cell>
          <cell r="G80">
            <v>64686.908724593217</v>
          </cell>
          <cell r="H80">
            <v>78393.456410570754</v>
          </cell>
          <cell r="I80">
            <v>8910.1107278307609</v>
          </cell>
          <cell r="J80">
            <v>5695.3825361310228</v>
          </cell>
          <cell r="K80">
            <v>42831.531268590588</v>
          </cell>
          <cell r="L80">
            <v>775.63922717105231</v>
          </cell>
          <cell r="M80">
            <v>17979.846616372764</v>
          </cell>
          <cell r="N80">
            <v>120719.67861271391</v>
          </cell>
          <cell r="O80">
            <v>207645.59799924563</v>
          </cell>
          <cell r="P80">
            <v>32110.840662422852</v>
          </cell>
          <cell r="Q80">
            <v>71469.821824836166</v>
          </cell>
          <cell r="U80">
            <v>156634.97688710719</v>
          </cell>
          <cell r="V80">
            <v>19494.261280020455</v>
          </cell>
        </row>
        <row r="81">
          <cell r="D81">
            <v>432879.24670197617</v>
          </cell>
          <cell r="E81">
            <v>37823.077512876771</v>
          </cell>
          <cell r="F81">
            <v>3272.9580142464119</v>
          </cell>
          <cell r="G81">
            <v>112350.19456811243</v>
          </cell>
          <cell r="H81">
            <v>136156.14433042071</v>
          </cell>
          <cell r="I81">
            <v>15475.351869993181</v>
          </cell>
          <cell r="J81">
            <v>9891.9139697716928</v>
          </cell>
          <cell r="K81">
            <v>74391.108905267989</v>
          </cell>
          <cell r="L81">
            <v>1347.1538492949692</v>
          </cell>
          <cell r="M81">
            <v>31227.945584085428</v>
          </cell>
          <cell r="N81">
            <v>209669.61704852589</v>
          </cell>
          <cell r="O81">
            <v>360645.20312373311</v>
          </cell>
          <cell r="P81">
            <v>55771.086720631509</v>
          </cell>
          <cell r="Q81">
            <v>124130.96476684613</v>
          </cell>
          <cell r="U81">
            <v>318583.91387558123</v>
          </cell>
          <cell r="V81">
            <v>39649.880123379473</v>
          </cell>
        </row>
        <row r="82">
          <cell r="D82">
            <v>142412.29284200197</v>
          </cell>
          <cell r="E82">
            <v>12443.357430479828</v>
          </cell>
          <cell r="F82">
            <v>1076.7655385090316</v>
          </cell>
          <cell r="G82">
            <v>36961.9216712079</v>
          </cell>
          <cell r="H82">
            <v>44793.805307953189</v>
          </cell>
          <cell r="I82">
            <v>5091.2127553663822</v>
          </cell>
          <cell r="J82">
            <v>3254.3259113571762</v>
          </cell>
          <cell r="K82">
            <v>24473.819123863119</v>
          </cell>
          <cell r="L82">
            <v>443.19812037815001</v>
          </cell>
          <cell r="M82">
            <v>10273.63488838416</v>
          </cell>
          <cell r="N82">
            <v>68978.89222151236</v>
          </cell>
          <cell r="O82">
            <v>118648.12339844125</v>
          </cell>
          <cell r="P82">
            <v>18348.046007489513</v>
          </cell>
          <cell r="Q82">
            <v>40837.659554760117</v>
          </cell>
          <cell r="U82">
            <v>97302.527788372536</v>
          </cell>
          <cell r="V82">
            <v>12109.944647165945</v>
          </cell>
        </row>
      </sheetData>
      <sheetData sheetId="5">
        <row r="49">
          <cell r="D49">
            <v>7326567.1057019094</v>
          </cell>
          <cell r="E49">
            <v>606995.01703789888</v>
          </cell>
          <cell r="F49">
            <v>64421.138283636028</v>
          </cell>
          <cell r="G49">
            <v>1876309.0053961275</v>
          </cell>
          <cell r="H49">
            <v>2438540.5684914719</v>
          </cell>
          <cell r="I49">
            <v>259386.30330020061</v>
          </cell>
          <cell r="J49">
            <v>178196.01294954799</v>
          </cell>
          <cell r="K49">
            <v>1281114.9656507233</v>
          </cell>
          <cell r="L49">
            <v>21384.388692580702</v>
          </cell>
          <cell r="M49">
            <v>478857.23869350989</v>
          </cell>
          <cell r="N49">
            <v>3504926.9616029011</v>
          </cell>
          <cell r="O49">
            <v>6249413.8861891879</v>
          </cell>
          <cell r="P49">
            <v>949350.86884422973</v>
          </cell>
          <cell r="Q49">
            <v>2187210.8179679569</v>
          </cell>
          <cell r="U49">
            <v>4563368.2197381612</v>
          </cell>
          <cell r="V49">
            <v>463908.31987516122</v>
          </cell>
        </row>
        <row r="50">
          <cell r="D50">
            <v>6061792.4502970111</v>
          </cell>
          <cell r="E50">
            <v>502210.34743334068</v>
          </cell>
          <cell r="F50">
            <v>53300.21059704369</v>
          </cell>
          <cell r="G50">
            <v>1552404.5025784133</v>
          </cell>
          <cell r="H50">
            <v>2017578.846213056</v>
          </cell>
          <cell r="I50">
            <v>214608.82189039484</v>
          </cell>
          <cell r="J50">
            <v>147434.29363117981</v>
          </cell>
          <cell r="K50">
            <v>1059957.946839835</v>
          </cell>
          <cell r="L50">
            <v>17692.832681491382</v>
          </cell>
          <cell r="M50">
            <v>396192.80795549339</v>
          </cell>
          <cell r="N50">
            <v>2899876.5026190882</v>
          </cell>
          <cell r="O50">
            <v>5170586.6291186642</v>
          </cell>
          <cell r="P50">
            <v>785465.8049831012</v>
          </cell>
          <cell r="Q50">
            <v>1809635.7860760915</v>
          </cell>
          <cell r="U50">
            <v>3359928.6878669052</v>
          </cell>
          <cell r="V50">
            <v>341567.63106399658</v>
          </cell>
        </row>
        <row r="51">
          <cell r="D51">
            <v>791255.49841914582</v>
          </cell>
          <cell r="E51">
            <v>65554.322756489302</v>
          </cell>
          <cell r="F51">
            <v>6957.3620422690046</v>
          </cell>
          <cell r="G51">
            <v>202637.8515113336</v>
          </cell>
          <cell r="H51">
            <v>263357.80524488539</v>
          </cell>
          <cell r="I51">
            <v>28013.233993471662</v>
          </cell>
          <cell r="J51">
            <v>19244.834996865979</v>
          </cell>
          <cell r="K51">
            <v>138358.01215678285</v>
          </cell>
          <cell r="L51">
            <v>2309.4738489692231</v>
          </cell>
          <cell r="M51">
            <v>51715.683157965061</v>
          </cell>
          <cell r="N51">
            <v>378525.53452591569</v>
          </cell>
          <cell r="O51">
            <v>674924.97209174489</v>
          </cell>
          <cell r="P51">
            <v>102528.1122884119</v>
          </cell>
          <cell r="Q51">
            <v>236214.66383241184</v>
          </cell>
          <cell r="U51">
            <v>611822.12814011285</v>
          </cell>
          <cell r="V51">
            <v>62197.342370984712</v>
          </cell>
        </row>
        <row r="52">
          <cell r="D52">
            <v>396795.50485105318</v>
          </cell>
          <cell r="E52">
            <v>32873.90816910455</v>
          </cell>
          <cell r="F52">
            <v>3488.948878724007</v>
          </cell>
          <cell r="G52">
            <v>101617.9840178243</v>
          </cell>
          <cell r="H52">
            <v>132067.57298671443</v>
          </cell>
          <cell r="I52">
            <v>14047.95966303937</v>
          </cell>
          <cell r="J52">
            <v>9650.8195312553162</v>
          </cell>
          <cell r="K52">
            <v>69383.198465759182</v>
          </cell>
          <cell r="L52">
            <v>1158.1453066334536</v>
          </cell>
          <cell r="M52">
            <v>25934.164942145726</v>
          </cell>
          <cell r="N52">
            <v>189821.40518619516</v>
          </cell>
          <cell r="O52">
            <v>338458.55804197316</v>
          </cell>
          <cell r="P52">
            <v>51415.369824520734</v>
          </cell>
          <cell r="Q52">
            <v>118455.94371965218</v>
          </cell>
          <cell r="U52">
            <v>287646.70167029387</v>
          </cell>
          <cell r="V52">
            <v>29241.93088611956</v>
          </cell>
        </row>
        <row r="53">
          <cell r="D53">
            <v>168257.23206816954</v>
          </cell>
          <cell r="E53">
            <v>13939.857503862142</v>
          </cell>
          <cell r="F53">
            <v>1479.4544645403814</v>
          </cell>
          <cell r="G53">
            <v>43090.106894242017</v>
          </cell>
          <cell r="H53">
            <v>56001.955680034334</v>
          </cell>
          <cell r="I53">
            <v>5956.899158914518</v>
          </cell>
          <cell r="J53">
            <v>4092.3351239273475</v>
          </cell>
          <cell r="K53">
            <v>29421.263051524013</v>
          </cell>
          <cell r="L53">
            <v>491.10012901994492</v>
          </cell>
          <cell r="M53">
            <v>10997.12762825473</v>
          </cell>
          <cell r="N53">
            <v>80491.900320062079</v>
          </cell>
          <cell r="O53">
            <v>143520.02341181552</v>
          </cell>
          <cell r="P53">
            <v>21802.181997204108</v>
          </cell>
          <cell r="Q53">
            <v>50230.078135016069</v>
          </cell>
          <cell r="U53">
            <v>155223.14283396583</v>
          </cell>
          <cell r="V53">
            <v>15779.859071284642</v>
          </cell>
        </row>
        <row r="54">
          <cell r="D54">
            <v>1752014.4494505958</v>
          </cell>
          <cell r="E54">
            <v>145151.75050635476</v>
          </cell>
          <cell r="F54">
            <v>15405.136333924598</v>
          </cell>
          <cell r="G54">
            <v>448684.96277471207</v>
          </cell>
          <cell r="H54">
            <v>583132.35242785956</v>
          </cell>
          <cell r="I54">
            <v>62027.487746321349</v>
          </cell>
          <cell r="J54">
            <v>42612.315565788245</v>
          </cell>
          <cell r="K54">
            <v>306355.20003367763</v>
          </cell>
          <cell r="L54">
            <v>5113.68522823077</v>
          </cell>
          <cell r="M54">
            <v>114509.94569641174</v>
          </cell>
          <cell r="N54">
            <v>838139.14380423317</v>
          </cell>
          <cell r="O54">
            <v>1494432.9685698964</v>
          </cell>
          <cell r="P54">
            <v>227019.88746122603</v>
          </cell>
          <cell r="Q54">
            <v>523031.4418456959</v>
          </cell>
          <cell r="U54">
            <v>1133763.8395918717</v>
          </cell>
          <cell r="V54">
            <v>115257.51432577928</v>
          </cell>
        </row>
        <row r="55">
          <cell r="D55">
            <v>413931.77437065297</v>
          </cell>
          <cell r="E55">
            <v>34293.622212386901</v>
          </cell>
          <cell r="F55">
            <v>3639.624900994881</v>
          </cell>
          <cell r="G55">
            <v>106006.52456548368</v>
          </cell>
          <cell r="H55">
            <v>137771.12934718595</v>
          </cell>
          <cell r="I55">
            <v>14654.644013147295</v>
          </cell>
          <cell r="J55">
            <v>10067.606119184753</v>
          </cell>
          <cell r="K55">
            <v>72379.626536403375</v>
          </cell>
          <cell r="L55">
            <v>1208.1617253546792</v>
          </cell>
          <cell r="M55">
            <v>27054.174707329901</v>
          </cell>
          <cell r="N55">
            <v>198019.15621938999</v>
          </cell>
          <cell r="O55">
            <v>353075.45012092829</v>
          </cell>
          <cell r="P55">
            <v>53635.827526262125</v>
          </cell>
          <cell r="Q55">
            <v>123571.65937913394</v>
          </cell>
          <cell r="U55">
            <v>287380.61296058935</v>
          </cell>
          <cell r="V55">
            <v>29214.880523248812</v>
          </cell>
        </row>
        <row r="56">
          <cell r="D56">
            <v>215908.60544052024</v>
          </cell>
          <cell r="E56">
            <v>17887.701804574139</v>
          </cell>
          <cell r="F56">
            <v>1898.4441044545965</v>
          </cell>
          <cell r="G56">
            <v>55293.462120245807</v>
          </cell>
          <cell r="H56">
            <v>71862.017484747601</v>
          </cell>
          <cell r="I56">
            <v>7643.9257578536563</v>
          </cell>
          <cell r="J56">
            <v>5251.3069348747686</v>
          </cell>
          <cell r="K56">
            <v>37753.526535962592</v>
          </cell>
          <cell r="L56">
            <v>630.1823861300453</v>
          </cell>
          <cell r="M56">
            <v>14111.574646050964</v>
          </cell>
          <cell r="N56">
            <v>103287.64911763731</v>
          </cell>
          <cell r="O56">
            <v>184165.68326216977</v>
          </cell>
          <cell r="P56">
            <v>27976.679829545737</v>
          </cell>
          <cell r="Q56">
            <v>64455.512479284007</v>
          </cell>
          <cell r="U56">
            <v>153027.4928487248</v>
          </cell>
          <cell r="V56">
            <v>15556.651070825383</v>
          </cell>
        </row>
        <row r="57">
          <cell r="D57">
            <v>851923.63634568569</v>
          </cell>
          <cell r="E57">
            <v>70580.586337111978</v>
          </cell>
          <cell r="F57">
            <v>7490.8056655089631</v>
          </cell>
          <cell r="G57">
            <v>218174.75602471622</v>
          </cell>
          <cell r="H57">
            <v>283550.30650970928</v>
          </cell>
          <cell r="I57">
            <v>30161.099944583322</v>
          </cell>
          <cell r="J57">
            <v>20720.399218910585</v>
          </cell>
          <cell r="K57">
            <v>148966.37188577029</v>
          </cell>
          <cell r="L57">
            <v>2486.5487360151028</v>
          </cell>
          <cell r="M57">
            <v>55680.893137625324</v>
          </cell>
          <cell r="N57">
            <v>407548.32094979048</v>
          </cell>
          <cell r="O57">
            <v>726673.66941989632</v>
          </cell>
          <cell r="P57">
            <v>110389.27681755384</v>
          </cell>
          <cell r="Q57">
            <v>254326.01198011811</v>
          </cell>
          <cell r="U57">
            <v>580395.60340361006</v>
          </cell>
          <cell r="V57">
            <v>59002.547301201208</v>
          </cell>
        </row>
        <row r="58">
          <cell r="D58">
            <v>1017903.2093800118</v>
          </cell>
          <cell r="E58">
            <v>84331.743230700798</v>
          </cell>
          <cell r="F58">
            <v>8950.2330989083875</v>
          </cell>
          <cell r="G58">
            <v>260681.56215957581</v>
          </cell>
          <cell r="H58">
            <v>338794.17673511157</v>
          </cell>
          <cell r="I58">
            <v>36037.36194445139</v>
          </cell>
          <cell r="J58">
            <v>24757.337353656796</v>
          </cell>
          <cell r="K58">
            <v>177989.36613925989</v>
          </cell>
          <cell r="L58">
            <v>2971.0009567601105</v>
          </cell>
          <cell r="M58">
            <v>66529.155205803108</v>
          </cell>
          <cell r="N58">
            <v>486950.62112808309</v>
          </cell>
          <cell r="O58">
            <v>868250.89564051048</v>
          </cell>
          <cell r="P58">
            <v>131896.32774566184</v>
          </cell>
          <cell r="Q58">
            <v>303876.13722497527</v>
          </cell>
          <cell r="U58">
            <v>719312.86761734751</v>
          </cell>
          <cell r="V58">
            <v>73124.763949049651</v>
          </cell>
        </row>
        <row r="59">
          <cell r="D59">
            <v>4573920.8089938378</v>
          </cell>
          <cell r="E59">
            <v>378942.4295622051</v>
          </cell>
          <cell r="F59">
            <v>40217.632717139124</v>
          </cell>
          <cell r="G59">
            <v>1171365.6177672702</v>
          </cell>
          <cell r="H59">
            <v>1522362.5592835194</v>
          </cell>
          <cell r="I59">
            <v>161932.92071391086</v>
          </cell>
          <cell r="J59">
            <v>111246.4323264515</v>
          </cell>
          <cell r="K59">
            <v>799790.4496831724</v>
          </cell>
          <cell r="L59">
            <v>13350.113227310272</v>
          </cell>
          <cell r="M59">
            <v>298946.97707648179</v>
          </cell>
          <cell r="N59">
            <v>2188099.5741105974</v>
          </cell>
          <cell r="O59">
            <v>3901462.1453217827</v>
          </cell>
          <cell r="P59">
            <v>592672.61616475706</v>
          </cell>
          <cell r="Q59">
            <v>1365459.2839495519</v>
          </cell>
          <cell r="U59">
            <v>2654978.6290185428</v>
          </cell>
          <cell r="V59">
            <v>269902.97862992139</v>
          </cell>
        </row>
        <row r="60">
          <cell r="D60">
            <v>749232.34654736915</v>
          </cell>
          <cell r="E60">
            <v>62072.768104987663</v>
          </cell>
          <cell r="F60">
            <v>6587.860304444328</v>
          </cell>
          <cell r="G60">
            <v>191875.86473709386</v>
          </cell>
          <cell r="H60">
            <v>249371.01454512443</v>
          </cell>
          <cell r="I60">
            <v>26525.466276369883</v>
          </cell>
          <cell r="J60">
            <v>18222.752211423922</v>
          </cell>
          <cell r="K60">
            <v>131009.89290938685</v>
          </cell>
          <cell r="L60">
            <v>2186.8189410500618</v>
          </cell>
          <cell r="M60">
            <v>48969.091176181915</v>
          </cell>
          <cell r="N60">
            <v>358422.24796865525</v>
          </cell>
          <cell r="O60">
            <v>639080.07160014438</v>
          </cell>
          <cell r="P60">
            <v>97082.899658066061</v>
          </cell>
          <cell r="Q60">
            <v>223669.43070303416</v>
          </cell>
          <cell r="U60">
            <v>496631.14156948624</v>
          </cell>
          <cell r="V60">
            <v>50487.119905569052</v>
          </cell>
        </row>
        <row r="61">
          <cell r="D61">
            <v>708134.57202172594</v>
          </cell>
          <cell r="E61">
            <v>58667.879568718316</v>
          </cell>
          <cell r="F61">
            <v>6226.4952370574902</v>
          </cell>
          <cell r="G61">
            <v>181350.86396501446</v>
          </cell>
          <cell r="H61">
            <v>235692.22214349595</v>
          </cell>
          <cell r="I61">
            <v>25070.460179479647</v>
          </cell>
          <cell r="J61">
            <v>17223.176358788976</v>
          </cell>
          <cell r="K61">
            <v>123823.58406376597</v>
          </cell>
          <cell r="L61">
            <v>2066.8649745911412</v>
          </cell>
          <cell r="M61">
            <v>46282.980949950303</v>
          </cell>
          <cell r="N61">
            <v>338761.64895705256</v>
          </cell>
          <cell r="O61">
            <v>604024.4993100682</v>
          </cell>
          <cell r="P61">
            <v>91757.594178625455</v>
          </cell>
          <cell r="Q61">
            <v>211400.45182929418</v>
          </cell>
          <cell r="U61">
            <v>503358.58631925727</v>
          </cell>
          <cell r="V61">
            <v>51171.026494000864</v>
          </cell>
        </row>
        <row r="62">
          <cell r="D62">
            <v>1135795.7750824885</v>
          </cell>
          <cell r="E62">
            <v>94098.964208111182</v>
          </cell>
          <cell r="F62">
            <v>9986.8404442258507</v>
          </cell>
          <cell r="G62">
            <v>290873.4486878055</v>
          </cell>
          <cell r="H62">
            <v>378032.99077194749</v>
          </cell>
          <cell r="I62">
            <v>40211.174367508676</v>
          </cell>
          <cell r="J62">
            <v>27624.70823301782</v>
          </cell>
          <cell r="K62">
            <v>198603.92246303422</v>
          </cell>
          <cell r="L62">
            <v>3315.0994155028634</v>
          </cell>
          <cell r="M62">
            <v>74234.497647947152</v>
          </cell>
          <cell r="N62">
            <v>543348.77133154951</v>
          </cell>
          <cell r="O62">
            <v>968810.87503470003</v>
          </cell>
          <cell r="P62">
            <v>147172.43292086988</v>
          </cell>
          <cell r="Q62">
            <v>339070.77768104634</v>
          </cell>
          <cell r="U62">
            <v>756556.60530010203</v>
          </cell>
          <cell r="V62">
            <v>76910.932178811578</v>
          </cell>
        </row>
        <row r="63">
          <cell r="D63">
            <v>1264872.417576792</v>
          </cell>
          <cell r="E63">
            <v>104792.76905281797</v>
          </cell>
          <cell r="F63">
            <v>11121.78729113886</v>
          </cell>
          <cell r="G63">
            <v>323929.53937861137</v>
          </cell>
          <cell r="H63">
            <v>420994.26098566974</v>
          </cell>
          <cell r="I63">
            <v>44780.942535323935</v>
          </cell>
          <cell r="J63">
            <v>30764.097079876061</v>
          </cell>
          <cell r="K63">
            <v>221174.11339006561</v>
          </cell>
          <cell r="L63">
            <v>3691.841354040942</v>
          </cell>
          <cell r="M63">
            <v>82670.820377667085</v>
          </cell>
          <cell r="N63">
            <v>605097.22703591047</v>
          </cell>
          <cell r="O63">
            <v>1078910.6462302436</v>
          </cell>
          <cell r="P63">
            <v>163897.73154047804</v>
          </cell>
          <cell r="Q63">
            <v>377604.21697634854</v>
          </cell>
          <cell r="U63">
            <v>801836.645943588</v>
          </cell>
          <cell r="V63">
            <v>81514.064463412506</v>
          </cell>
        </row>
        <row r="64">
          <cell r="D64">
            <v>1019368.5837707763</v>
          </cell>
          <cell r="E64">
            <v>84453.147285349653</v>
          </cell>
          <cell r="F64">
            <v>8963.1178626596502</v>
          </cell>
          <cell r="G64">
            <v>261056.8395747692</v>
          </cell>
          <cell r="H64">
            <v>339281.90514165646</v>
          </cell>
          <cell r="I64">
            <v>36089.241363651061</v>
          </cell>
          <cell r="J64">
            <v>24792.978039143647</v>
          </cell>
          <cell r="K64">
            <v>178245.59979346732</v>
          </cell>
          <cell r="L64">
            <v>2975.2780124534761</v>
          </cell>
          <cell r="M64">
            <v>66624.930638456644</v>
          </cell>
          <cell r="N64">
            <v>487651.63568741694</v>
          </cell>
          <cell r="O64">
            <v>869500.83042360737</v>
          </cell>
          <cell r="P64">
            <v>132086.20581966077</v>
          </cell>
          <cell r="Q64">
            <v>304313.59758992022</v>
          </cell>
          <cell r="U64">
            <v>633758.15419484267</v>
          </cell>
          <cell r="V64">
            <v>64427.341025875503</v>
          </cell>
        </row>
        <row r="65">
          <cell r="D65">
            <v>324227.48935412959</v>
          </cell>
          <cell r="E65">
            <v>26861.75770798602</v>
          </cell>
          <cell r="F65">
            <v>2850.8718511269899</v>
          </cell>
          <cell r="G65">
            <v>83033.561188388019</v>
          </cell>
          <cell r="H65">
            <v>107914.37173828164</v>
          </cell>
          <cell r="I65">
            <v>11478.796096253836</v>
          </cell>
          <cell r="J65">
            <v>7885.827708666402</v>
          </cell>
          <cell r="K65">
            <v>56694.040045531256</v>
          </cell>
          <cell r="L65">
            <v>946.33769910772367</v>
          </cell>
          <cell r="M65">
            <v>21191.190638220953</v>
          </cell>
          <cell r="N65">
            <v>155105.88420676676</v>
          </cell>
          <cell r="O65">
            <v>276559.50529369171</v>
          </cell>
          <cell r="P65">
            <v>42012.26089664505</v>
          </cell>
          <cell r="Q65">
            <v>96792.107677010557</v>
          </cell>
          <cell r="U65">
            <v>241414.79850596571</v>
          </cell>
          <cell r="V65">
            <v>24542.033028035858</v>
          </cell>
        </row>
        <row r="66">
          <cell r="D66">
            <v>330076.97162345803</v>
          </cell>
          <cell r="E66">
            <v>27346.378477646424</v>
          </cell>
          <cell r="F66">
            <v>2902.3052578949164</v>
          </cell>
          <cell r="G66">
            <v>84531.593773158063</v>
          </cell>
          <cell r="H66">
            <v>109861.28624989888</v>
          </cell>
          <cell r="I66">
            <v>11685.888389297917</v>
          </cell>
          <cell r="J66">
            <v>8028.0982158732731</v>
          </cell>
          <cell r="K66">
            <v>57716.873682134807</v>
          </cell>
          <cell r="L66">
            <v>963.41085229024577</v>
          </cell>
          <cell r="M66">
            <v>21573.507061023836</v>
          </cell>
          <cell r="N66">
            <v>157904.1944960742</v>
          </cell>
          <cell r="O66">
            <v>281548.9956230041</v>
          </cell>
          <cell r="P66">
            <v>42770.216293020792</v>
          </cell>
          <cell r="Q66">
            <v>98538.362193539826</v>
          </cell>
          <cell r="U66">
            <v>239542.61725212689</v>
          </cell>
          <cell r="V66">
            <v>24351.70859701285</v>
          </cell>
        </row>
        <row r="67">
          <cell r="D67">
            <v>157812.32979279512</v>
          </cell>
          <cell r="E67">
            <v>13074.513128640901</v>
          </cell>
          <cell r="F67">
            <v>1387.6143866248597</v>
          </cell>
          <cell r="G67">
            <v>40415.202820202278</v>
          </cell>
          <cell r="H67">
            <v>52525.522916235968</v>
          </cell>
          <cell r="I67">
            <v>5587.112797791483</v>
          </cell>
          <cell r="J67">
            <v>3838.2952831305743</v>
          </cell>
          <cell r="K67">
            <v>27594.879640754785</v>
          </cell>
          <cell r="L67">
            <v>460.6141119139528</v>
          </cell>
          <cell r="M67">
            <v>10314.459061946663</v>
          </cell>
          <cell r="N67">
            <v>75495.205542261348</v>
          </cell>
          <cell r="O67">
            <v>134610.7325559638</v>
          </cell>
          <cell r="P67">
            <v>20448.768194114422</v>
          </cell>
          <cell r="Q67">
            <v>47111.946147725896</v>
          </cell>
          <cell r="U67">
            <v>111931.49140692604</v>
          </cell>
          <cell r="V67">
            <v>11378.864825132945</v>
          </cell>
        </row>
        <row r="68">
          <cell r="D68">
            <v>440696.32269070961</v>
          </cell>
          <cell r="E68">
            <v>36511.024609602508</v>
          </cell>
          <cell r="F68">
            <v>3874.9605832523412</v>
          </cell>
          <cell r="G68">
            <v>112860.83468286449</v>
          </cell>
          <cell r="H68">
            <v>146679.31730673046</v>
          </cell>
          <cell r="I68">
            <v>15602.203374589053</v>
          </cell>
          <cell r="J68">
            <v>10718.570715594151</v>
          </cell>
          <cell r="K68">
            <v>77059.644190922831</v>
          </cell>
          <cell r="L68">
            <v>1286.2806446520979</v>
          </cell>
          <cell r="M68">
            <v>28803.479329606133</v>
          </cell>
          <cell r="N68">
            <v>210822.9408116425</v>
          </cell>
          <cell r="O68">
            <v>375905.06971163274</v>
          </cell>
          <cell r="P68">
            <v>57103.883825384066</v>
          </cell>
          <cell r="Q68">
            <v>131561.71922286283</v>
          </cell>
          <cell r="U68">
            <v>299951.5395022959</v>
          </cell>
          <cell r="V68">
            <v>30492.830741250669</v>
          </cell>
        </row>
        <row r="69">
          <cell r="D69">
            <v>643221.72454152931</v>
          </cell>
          <cell r="E69">
            <v>53289.948213724514</v>
          </cell>
          <cell r="F69">
            <v>5655.7286742764218</v>
          </cell>
          <cell r="G69">
            <v>164726.90372063071</v>
          </cell>
          <cell r="H69">
            <v>214086.93146465026</v>
          </cell>
          <cell r="I69">
            <v>22772.316546634989</v>
          </cell>
          <cell r="J69">
            <v>15644.372746771152</v>
          </cell>
          <cell r="K69">
            <v>112472.99938063891</v>
          </cell>
          <cell r="L69">
            <v>1877.4008583642626</v>
          </cell>
          <cell r="M69">
            <v>42040.340917907364</v>
          </cell>
          <cell r="N69">
            <v>307708.25300703192</v>
          </cell>
          <cell r="O69">
            <v>548655.15039369627</v>
          </cell>
          <cell r="P69">
            <v>83346.415073131706</v>
          </cell>
          <cell r="Q69">
            <v>192021.92431627988</v>
          </cell>
          <cell r="U69">
            <v>414083.80940545897</v>
          </cell>
          <cell r="V69">
            <v>42095.424927119995</v>
          </cell>
        </row>
        <row r="70">
          <cell r="D70">
            <v>266448.04296201357</v>
          </cell>
          <cell r="E70">
            <v>22074.817857270926</v>
          </cell>
          <cell r="F70">
            <v>2342.8279538587012</v>
          </cell>
          <cell r="G70">
            <v>68236.440786944033</v>
          </cell>
          <cell r="H70">
            <v>88683.329147748402</v>
          </cell>
          <cell r="I70">
            <v>9433.2000087329434</v>
          </cell>
          <cell r="J70">
            <v>6480.5219455492806</v>
          </cell>
          <cell r="K70">
            <v>46590.79354385849</v>
          </cell>
          <cell r="L70">
            <v>777.6941690253268</v>
          </cell>
          <cell r="M70">
            <v>17414.782703454937</v>
          </cell>
          <cell r="N70">
            <v>127465.00730432071</v>
          </cell>
          <cell r="O70">
            <v>227274.80354869616</v>
          </cell>
          <cell r="P70">
            <v>34525.402884929768</v>
          </cell>
          <cell r="Q70">
            <v>79543.124847564599</v>
          </cell>
          <cell r="U70">
            <v>186451.15848011879</v>
          </cell>
          <cell r="V70">
            <v>18954.473867605702</v>
          </cell>
        </row>
        <row r="71">
          <cell r="D71">
            <v>480700.8124377674</v>
          </cell>
          <cell r="E71">
            <v>39825.336153505508</v>
          </cell>
          <cell r="F71">
            <v>4226.7126014595933</v>
          </cell>
          <cell r="G71">
            <v>123105.84892838547</v>
          </cell>
          <cell r="H71">
            <v>159994.22588022609</v>
          </cell>
          <cell r="I71">
            <v>17018.503336248381</v>
          </cell>
          <cell r="J71">
            <v>11691.555808088409</v>
          </cell>
          <cell r="K71">
            <v>84054.782537269391</v>
          </cell>
          <cell r="L71">
            <v>1403.0435904980004</v>
          </cell>
          <cell r="M71">
            <v>31418.133535217705</v>
          </cell>
          <cell r="N71">
            <v>229960.5277164985</v>
          </cell>
          <cell r="O71">
            <v>410028.09214878612</v>
          </cell>
          <cell r="P71">
            <v>62287.525297729648</v>
          </cell>
          <cell r="Q71">
            <v>143504.31818902222</v>
          </cell>
          <cell r="U71">
            <v>328541.68218225427</v>
          </cell>
          <cell r="V71">
            <v>33399.281506780098</v>
          </cell>
        </row>
        <row r="72">
          <cell r="D72">
            <v>359205.77220121649</v>
          </cell>
          <cell r="E72">
            <v>29759.655602922434</v>
          </cell>
          <cell r="F72">
            <v>3158.4293693625973</v>
          </cell>
          <cell r="G72">
            <v>91991.380881079473</v>
          </cell>
          <cell r="H72">
            <v>119556.38095053726</v>
          </cell>
          <cell r="I72">
            <v>12717.150615170847</v>
          </cell>
          <cell r="J72">
            <v>8736.565912964239</v>
          </cell>
          <cell r="K72">
            <v>62810.301724659606</v>
          </cell>
          <cell r="L72">
            <v>1048.4304234914273</v>
          </cell>
          <cell r="M72">
            <v>23477.336891540759</v>
          </cell>
          <cell r="N72">
            <v>171839.00421407775</v>
          </cell>
          <cell r="O72">
            <v>306395.27467735257</v>
          </cell>
          <cell r="P72">
            <v>46544.624107475131</v>
          </cell>
          <cell r="Q72">
            <v>107234.22572948172</v>
          </cell>
          <cell r="U72">
            <v>254549.98360547327</v>
          </cell>
          <cell r="V72">
            <v>25877.345314343413</v>
          </cell>
        </row>
        <row r="73">
          <cell r="D73">
            <v>404834.69146302011</v>
          </cell>
          <cell r="E73">
            <v>33539.942635738189</v>
          </cell>
          <cell r="F73">
            <v>3559.6359474351393</v>
          </cell>
          <cell r="G73">
            <v>103676.79246364531</v>
          </cell>
          <cell r="H73">
            <v>134743.29852203341</v>
          </cell>
          <cell r="I73">
            <v>14332.575209001639</v>
          </cell>
          <cell r="J73">
            <v>9846.347802673863</v>
          </cell>
          <cell r="K73">
            <v>70788.92124583642</v>
          </cell>
          <cell r="L73">
            <v>1181.6096506846668</v>
          </cell>
          <cell r="M73">
            <v>26459.598292691622</v>
          </cell>
          <cell r="N73">
            <v>193667.23932640406</v>
          </cell>
          <cell r="O73">
            <v>345315.82198587299</v>
          </cell>
          <cell r="P73">
            <v>52457.059429592671</v>
          </cell>
          <cell r="Q73">
            <v>120855.89388344347</v>
          </cell>
          <cell r="U73">
            <v>266261.63676110841</v>
          </cell>
          <cell r="V73">
            <v>27067.94249536666</v>
          </cell>
        </row>
        <row r="74">
          <cell r="D74">
            <v>148880.42794729269</v>
          </cell>
          <cell r="E74">
            <v>12334.518553463638</v>
          </cell>
          <cell r="F74">
            <v>1309.077839341048</v>
          </cell>
          <cell r="G74">
            <v>38127.7730285625</v>
          </cell>
          <cell r="H74">
            <v>49552.670188648081</v>
          </cell>
          <cell r="I74">
            <v>5270.8919855447684</v>
          </cell>
          <cell r="J74">
            <v>3621.0544834542075</v>
          </cell>
          <cell r="K74">
            <v>26033.057717757434</v>
          </cell>
          <cell r="L74">
            <v>434.54415881415042</v>
          </cell>
          <cell r="M74">
            <v>9730.6787194872159</v>
          </cell>
          <cell r="N74">
            <v>71222.30895303491</v>
          </cell>
          <cell r="O74">
            <v>126992.00053344257</v>
          </cell>
          <cell r="P74">
            <v>19291.403680130796</v>
          </cell>
          <cell r="Q74">
            <v>44445.492396649614</v>
          </cell>
          <cell r="U74">
            <v>120011.80078011045</v>
          </cell>
          <cell r="V74">
            <v>12200.302536245503</v>
          </cell>
        </row>
        <row r="75">
          <cell r="D75">
            <v>571002.64038095553</v>
          </cell>
          <cell r="E75">
            <v>47306.706186719399</v>
          </cell>
          <cell r="F75">
            <v>5020.7197348503287</v>
          </cell>
          <cell r="G75">
            <v>146231.84102387493</v>
          </cell>
          <cell r="H75">
            <v>190049.86690165708</v>
          </cell>
          <cell r="I75">
            <v>20215.506379215843</v>
          </cell>
          <cell r="J75">
            <v>13887.86759632127</v>
          </cell>
          <cell r="K75">
            <v>99844.854686284642</v>
          </cell>
          <cell r="L75">
            <v>1666.6116927931175</v>
          </cell>
          <cell r="M75">
            <v>37320.172423826072</v>
          </cell>
          <cell r="N75">
            <v>273159.65588578657</v>
          </cell>
          <cell r="O75">
            <v>487053.72903365589</v>
          </cell>
          <cell r="P75">
            <v>73988.519444001766</v>
          </cell>
          <cell r="Q75">
            <v>170462.2552569719</v>
          </cell>
          <cell r="U75">
            <v>418999.08759076422</v>
          </cell>
          <cell r="V75">
            <v>42595.108129277811</v>
          </cell>
        </row>
        <row r="76">
          <cell r="D76">
            <v>414630.6838464968</v>
          </cell>
          <cell r="E76">
            <v>34351.525806672907</v>
          </cell>
          <cell r="F76">
            <v>3645.7702816815649</v>
          </cell>
          <cell r="G76">
            <v>106185.51291358218</v>
          </cell>
          <cell r="H76">
            <v>138003.75113116199</v>
          </cell>
          <cell r="I76">
            <v>14679.387872401589</v>
          </cell>
          <cell r="J76">
            <v>10084.604923701414</v>
          </cell>
          <cell r="K76">
            <v>72501.837030925672</v>
          </cell>
          <cell r="L76">
            <v>1210.2016646163754</v>
          </cell>
          <cell r="M76">
            <v>27099.854745043449</v>
          </cell>
          <cell r="N76">
            <v>198353.50471170072</v>
          </cell>
          <cell r="O76">
            <v>353671.60579936713</v>
          </cell>
          <cell r="P76">
            <v>53726.389764833497</v>
          </cell>
          <cell r="Q76">
            <v>123780.3058494783</v>
          </cell>
          <cell r="U76">
            <v>327025.38303385425</v>
          </cell>
          <cell r="V76">
            <v>33245.13576256427</v>
          </cell>
        </row>
        <row r="77">
          <cell r="D77">
            <v>304506.95645764784</v>
          </cell>
          <cell r="E77">
            <v>25227.941347772718</v>
          </cell>
          <cell r="F77">
            <v>2677.4728829031756</v>
          </cell>
          <cell r="G77">
            <v>77983.199548202858</v>
          </cell>
          <cell r="H77">
            <v>101350.68115761173</v>
          </cell>
          <cell r="I77">
            <v>10780.619712508238</v>
          </cell>
          <cell r="J77">
            <v>7406.1869322025404</v>
          </cell>
          <cell r="K77">
            <v>53245.730699585547</v>
          </cell>
          <cell r="L77">
            <v>888.77847190089267</v>
          </cell>
          <cell r="M77">
            <v>19902.275953876557</v>
          </cell>
          <cell r="N77">
            <v>145671.85781366049</v>
          </cell>
          <cell r="O77">
            <v>259738.28870640203</v>
          </cell>
          <cell r="P77">
            <v>39456.943410400228</v>
          </cell>
          <cell r="Q77">
            <v>90904.908083396018</v>
          </cell>
          <cell r="U77">
            <v>211561.39268645027</v>
          </cell>
          <cell r="V77">
            <v>21507.159954155919</v>
          </cell>
        </row>
        <row r="78">
          <cell r="D78">
            <v>1996222.946987272</v>
          </cell>
          <cell r="E78">
            <v>165384.05562067108</v>
          </cell>
          <cell r="F78">
            <v>17552.416112145096</v>
          </cell>
          <cell r="G78">
            <v>511225.93134998385</v>
          </cell>
          <cell r="H78">
            <v>664413.57456395053</v>
          </cell>
          <cell r="I78">
            <v>70673.329447714743</v>
          </cell>
          <cell r="J78">
            <v>48551.929570765831</v>
          </cell>
          <cell r="K78">
            <v>349057.21264335263</v>
          </cell>
          <cell r="L78">
            <v>5826.467812217641</v>
          </cell>
          <cell r="M78">
            <v>130471.17352777823</v>
          </cell>
          <cell r="N78">
            <v>954965.0644462076</v>
          </cell>
          <cell r="O78">
            <v>1702737.8886795293</v>
          </cell>
          <cell r="P78">
            <v>258663.56805143831</v>
          </cell>
          <cell r="Q78">
            <v>595935.36259682465</v>
          </cell>
          <cell r="U78">
            <v>1169135.4441490681</v>
          </cell>
          <cell r="V78">
            <v>118853.36301720029</v>
          </cell>
        </row>
        <row r="79">
          <cell r="D79">
            <v>225594.12005855376</v>
          </cell>
          <cell r="E79">
            <v>18690.132059531974</v>
          </cell>
          <cell r="F79">
            <v>1983.6070283116539</v>
          </cell>
          <cell r="G79">
            <v>57773.889588871447</v>
          </cell>
          <cell r="H79">
            <v>75085.699187520891</v>
          </cell>
          <cell r="I79">
            <v>7986.8271188985273</v>
          </cell>
          <cell r="J79">
            <v>5486.8770270336099</v>
          </cell>
          <cell r="K79">
            <v>39447.124308039885</v>
          </cell>
          <cell r="L79">
            <v>658.45194352187082</v>
          </cell>
          <cell r="M79">
            <v>14744.610380031703</v>
          </cell>
          <cell r="N79">
            <v>107921.0634891955</v>
          </cell>
          <cell r="O79">
            <v>192427.23177125532</v>
          </cell>
          <cell r="P79">
            <v>29231.694843422785</v>
          </cell>
          <cell r="Q79">
            <v>67346.943356053423</v>
          </cell>
          <cell r="U79">
            <v>158199.06712133889</v>
          </cell>
          <cell r="V79">
            <v>16082.389125786824</v>
          </cell>
        </row>
        <row r="80">
          <cell r="D80">
            <v>263067.12795721623</v>
          </cell>
          <cell r="E80">
            <v>21794.714156406226</v>
          </cell>
          <cell r="F80">
            <v>2313.1001987031159</v>
          </cell>
          <cell r="G80">
            <v>67370.599912430887</v>
          </cell>
          <cell r="H80">
            <v>87558.041099625072</v>
          </cell>
          <cell r="I80">
            <v>9313.5036990950939</v>
          </cell>
          <cell r="J80">
            <v>6398.2916779103853</v>
          </cell>
          <cell r="K80">
            <v>45999.610695499927</v>
          </cell>
          <cell r="L80">
            <v>767.82613675917878</v>
          </cell>
          <cell r="M80">
            <v>17193.809415406464</v>
          </cell>
          <cell r="N80">
            <v>125847.62497720328</v>
          </cell>
          <cell r="O80">
            <v>224390.95127870707</v>
          </cell>
          <cell r="P80">
            <v>34087.315776603835</v>
          </cell>
          <cell r="Q80">
            <v>78533.815335150794</v>
          </cell>
          <cell r="U80">
            <v>171031.97073474445</v>
          </cell>
          <cell r="V80">
            <v>17386.971720867536</v>
          </cell>
        </row>
        <row r="81">
          <cell r="D81">
            <v>485718.30904551485</v>
          </cell>
          <cell r="E81">
            <v>40241.028167919329</v>
          </cell>
          <cell r="F81">
            <v>4270.8305134560333</v>
          </cell>
          <cell r="G81">
            <v>124390.81280489653</v>
          </cell>
          <cell r="H81">
            <v>161664.22614825593</v>
          </cell>
          <cell r="I81">
            <v>17196.140403940291</v>
          </cell>
          <cell r="J81">
            <v>11813.59084545163</v>
          </cell>
          <cell r="K81">
            <v>84932.13613296421</v>
          </cell>
          <cell r="L81">
            <v>1417.6883888293053</v>
          </cell>
          <cell r="M81">
            <v>31746.072191354513</v>
          </cell>
          <cell r="N81">
            <v>232360.82773238985</v>
          </cell>
          <cell r="O81">
            <v>414307.9154987915</v>
          </cell>
          <cell r="P81">
            <v>62937.674910128742</v>
          </cell>
          <cell r="Q81">
            <v>145002.19880640469</v>
          </cell>
          <cell r="U81">
            <v>348648.66869448911</v>
          </cell>
          <cell r="V81">
            <v>35443.341482106523</v>
          </cell>
        </row>
        <row r="82">
          <cell r="D82">
            <v>151832.48357395839</v>
          </cell>
          <cell r="E82">
            <v>12579.09190269431</v>
          </cell>
          <cell r="F82">
            <v>1335.0347139595053</v>
          </cell>
          <cell r="G82">
            <v>38883.784469777929</v>
          </cell>
          <cell r="H82">
            <v>50535.218673117088</v>
          </cell>
          <cell r="I82">
            <v>5375.4051613732481</v>
          </cell>
          <cell r="J82">
            <v>3692.8540773278123</v>
          </cell>
          <cell r="K82">
            <v>26549.250716223465</v>
          </cell>
          <cell r="L82">
            <v>443.16045947064896</v>
          </cell>
          <cell r="M82">
            <v>9923.6221792904635</v>
          </cell>
          <cell r="N82">
            <v>72634.530967626139</v>
          </cell>
          <cell r="O82">
            <v>129510.04440855155</v>
          </cell>
          <cell r="P82">
            <v>19673.9206943912</v>
          </cell>
          <cell r="Q82">
            <v>45326.773890251367</v>
          </cell>
          <cell r="U82">
            <v>101433.82721487005</v>
          </cell>
          <cell r="V82">
            <v>10311.680779610148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2011-12"/>
      <sheetName val="2012-13"/>
      <sheetName val="2013-14"/>
      <sheetName val="2014-15"/>
      <sheetName val="2015-16"/>
      <sheetName val="2016-17"/>
      <sheetName val="2017-18"/>
      <sheetName val="2018-19"/>
      <sheetName val="2019-20"/>
      <sheetName val="2020-21"/>
      <sheetName val="Check"/>
    </sheetNames>
    <sheetDataSet>
      <sheetData sheetId="0" refreshError="1"/>
      <sheetData sheetId="1" refreshError="1">
        <row r="49">
          <cell r="D49">
            <v>4462028.5108455764</v>
          </cell>
          <cell r="E49">
            <v>356768.96410398174</v>
          </cell>
          <cell r="F49">
            <v>18122.845981683477</v>
          </cell>
          <cell r="G49">
            <v>1475062.8560543845</v>
          </cell>
          <cell r="H49">
            <v>1957274.7486974809</v>
          </cell>
          <cell r="I49">
            <v>216306.54186995787</v>
          </cell>
          <cell r="J49">
            <v>107078.69293350482</v>
          </cell>
          <cell r="K49">
            <v>791723.32919738302</v>
          </cell>
          <cell r="L49">
            <v>16298.054549050052</v>
          </cell>
          <cell r="M49">
            <v>270911.76847165712</v>
          </cell>
          <cell r="N49">
            <v>2515869.9620855493</v>
          </cell>
          <cell r="O49">
            <v>3054477.5790832434</v>
          </cell>
          <cell r="P49">
            <v>567206.33432350028</v>
          </cell>
          <cell r="Q49">
            <v>1288661.5490259051</v>
          </cell>
          <cell r="U49">
            <v>3400280.7198373992</v>
          </cell>
          <cell r="V49">
            <v>625622.47784764774</v>
          </cell>
        </row>
        <row r="50">
          <cell r="D50">
            <v>3718548.483547498</v>
          </cell>
          <cell r="E50">
            <v>297322.77308875014</v>
          </cell>
          <cell r="F50">
            <v>15103.149000270079</v>
          </cell>
          <cell r="G50">
            <v>1229282.3170416767</v>
          </cell>
          <cell r="H50">
            <v>1631146.2445755573</v>
          </cell>
          <cell r="I50">
            <v>180264.7296620495</v>
          </cell>
          <cell r="J50">
            <v>89236.837070921349</v>
          </cell>
          <cell r="K50">
            <v>659803.40063272952</v>
          </cell>
          <cell r="L50">
            <v>13582.411201729301</v>
          </cell>
          <cell r="M50">
            <v>225771.42736242726</v>
          </cell>
          <cell r="N50">
            <v>2096666.2157304389</v>
          </cell>
          <cell r="O50">
            <v>2545528.9992258227</v>
          </cell>
          <cell r="P50">
            <v>472696.2746272292</v>
          </cell>
          <cell r="Q50">
            <v>1073939.8991487285</v>
          </cell>
          <cell r="U50">
            <v>2525027.9978814851</v>
          </cell>
          <cell r="V50">
            <v>464583.486726014</v>
          </cell>
        </row>
        <row r="51">
          <cell r="D51">
            <v>466863.61270396569</v>
          </cell>
          <cell r="E51">
            <v>37328.862215331726</v>
          </cell>
          <cell r="F51">
            <v>1896.1997501631633</v>
          </cell>
          <cell r="G51">
            <v>154336.34551395467</v>
          </cell>
          <cell r="H51">
            <v>204790.34546957354</v>
          </cell>
          <cell r="I51">
            <v>22632.229566317324</v>
          </cell>
          <cell r="J51">
            <v>11203.681308858577</v>
          </cell>
          <cell r="K51">
            <v>82838.290439577482</v>
          </cell>
          <cell r="L51">
            <v>1705.271180657219</v>
          </cell>
          <cell r="M51">
            <v>28345.593634212291</v>
          </cell>
          <cell r="N51">
            <v>263236.35914420953</v>
          </cell>
          <cell r="O51">
            <v>319591.06357745506</v>
          </cell>
          <cell r="P51">
            <v>59346.998287256625</v>
          </cell>
          <cell r="Q51">
            <v>134833.11118890875</v>
          </cell>
          <cell r="U51">
            <v>458385.14559817541</v>
          </cell>
          <cell r="V51">
            <v>84338.933819381491</v>
          </cell>
        </row>
        <row r="52">
          <cell r="D52">
            <v>247334.96477122421</v>
          </cell>
          <cell r="E52">
            <v>19776.081428803394</v>
          </cell>
          <cell r="F52">
            <v>1004.5685413122932</v>
          </cell>
          <cell r="G52">
            <v>81764.295914015689</v>
          </cell>
          <cell r="H52">
            <v>108493.81169125659</v>
          </cell>
          <cell r="I52">
            <v>11990.100642152285</v>
          </cell>
          <cell r="J52">
            <v>5935.4853246866051</v>
          </cell>
          <cell r="K52">
            <v>43886.062417490481</v>
          </cell>
          <cell r="L52">
            <v>903.41842010437426</v>
          </cell>
          <cell r="M52">
            <v>15016.926168934182</v>
          </cell>
          <cell r="N52">
            <v>139457.33581238115</v>
          </cell>
          <cell r="O52">
            <v>169312.92630263386</v>
          </cell>
          <cell r="P52">
            <v>31440.847672067543</v>
          </cell>
          <cell r="Q52">
            <v>71431.874102918344</v>
          </cell>
          <cell r="U52">
            <v>216627.7884593374</v>
          </cell>
          <cell r="V52">
            <v>39857.65439774267</v>
          </cell>
        </row>
        <row r="53">
          <cell r="D53">
            <v>111207.99200554308</v>
          </cell>
          <cell r="E53">
            <v>8891.8212896812638</v>
          </cell>
          <cell r="F53">
            <v>451.67916479018982</v>
          </cell>
          <cell r="G53">
            <v>36763.274350455322</v>
          </cell>
          <cell r="H53">
            <v>48781.533797181473</v>
          </cell>
          <cell r="I53">
            <v>5391.0494118430452</v>
          </cell>
          <cell r="J53">
            <v>2668.7427923800024</v>
          </cell>
          <cell r="K53">
            <v>19732.272317394803</v>
          </cell>
          <cell r="L53">
            <v>406.19953807807258</v>
          </cell>
          <cell r="M53">
            <v>6751.9859429796115</v>
          </cell>
          <cell r="N53">
            <v>62703.509390524974</v>
          </cell>
          <cell r="O53">
            <v>76127.330287145203</v>
          </cell>
          <cell r="P53">
            <v>14136.592211282765</v>
          </cell>
          <cell r="Q53">
            <v>32117.558839794543</v>
          </cell>
          <cell r="U53">
            <v>127758.10994711419</v>
          </cell>
          <cell r="V53">
            <v>23506.396058401893</v>
          </cell>
        </row>
        <row r="54">
          <cell r="D54">
            <v>1065904.071728558</v>
          </cell>
          <cell r="E54">
            <v>85226.145592859204</v>
          </cell>
          <cell r="F54">
            <v>4329.2451574956976</v>
          </cell>
          <cell r="G54">
            <v>352367.87494797294</v>
          </cell>
          <cell r="H54">
            <v>467560.24060742208</v>
          </cell>
          <cell r="I54">
            <v>51672.01938766169</v>
          </cell>
          <cell r="J54">
            <v>25579.310960423576</v>
          </cell>
          <cell r="K54">
            <v>189129.47737172944</v>
          </cell>
          <cell r="L54">
            <v>3893.3329679228082</v>
          </cell>
          <cell r="M54">
            <v>64716.295826267844</v>
          </cell>
          <cell r="N54">
            <v>600999.30558676983</v>
          </cell>
          <cell r="O54">
            <v>729663.66768719524</v>
          </cell>
          <cell r="P54">
            <v>135496.11791948776</v>
          </cell>
          <cell r="Q54">
            <v>307839.7165881042</v>
          </cell>
          <cell r="U54">
            <v>900749.59165945149</v>
          </cell>
          <cell r="V54">
            <v>165730.19638248891</v>
          </cell>
        </row>
        <row r="55">
          <cell r="D55">
            <v>260198.56981069015</v>
          </cell>
          <cell r="E55">
            <v>20804.612518064256</v>
          </cell>
          <cell r="F55">
            <v>1056.8149875940248</v>
          </cell>
          <cell r="G55">
            <v>86016.76224016081</v>
          </cell>
          <cell r="H55">
            <v>114136.44917323744</v>
          </cell>
          <cell r="I55">
            <v>12613.691888892336</v>
          </cell>
          <cell r="J55">
            <v>6244.183041586185</v>
          </cell>
          <cell r="K55">
            <v>46168.525692337687</v>
          </cell>
          <cell r="L55">
            <v>950.40416574025801</v>
          </cell>
          <cell r="M55">
            <v>15797.939105470134</v>
          </cell>
          <cell r="N55">
            <v>146710.35032007904</v>
          </cell>
          <cell r="O55">
            <v>178118.69549118279</v>
          </cell>
          <cell r="P55">
            <v>33076.049742804222</v>
          </cell>
          <cell r="Q55">
            <v>75146.96313830289</v>
          </cell>
          <cell r="U55">
            <v>226682.7925892474</v>
          </cell>
          <cell r="V55">
            <v>41707.688885137417</v>
          </cell>
        </row>
        <row r="56">
          <cell r="D56">
            <v>130524.58592275885</v>
          </cell>
          <cell r="E56">
            <v>10436.311914317896</v>
          </cell>
          <cell r="F56">
            <v>530.13488411191258</v>
          </cell>
          <cell r="G56">
            <v>43148.977651882997</v>
          </cell>
          <cell r="H56">
            <v>57254.783444312256</v>
          </cell>
          <cell r="I56">
            <v>6327.4633367615552</v>
          </cell>
          <cell r="J56">
            <v>3132.2977928815076</v>
          </cell>
          <cell r="K56">
            <v>23159.726446770997</v>
          </cell>
          <cell r="L56">
            <v>476.75554205684818</v>
          </cell>
          <cell r="M56">
            <v>7924.7916761213937</v>
          </cell>
          <cell r="N56">
            <v>73594.976867257428</v>
          </cell>
          <cell r="O56">
            <v>89350.487172175985</v>
          </cell>
          <cell r="P56">
            <v>16592.088495263986</v>
          </cell>
          <cell r="Q56">
            <v>37696.311144661908</v>
          </cell>
          <cell r="U56">
            <v>126690.12979541082</v>
          </cell>
          <cell r="V56">
            <v>23309.89687381906</v>
          </cell>
        </row>
        <row r="57">
          <cell r="D57">
            <v>522120.99321373441</v>
          </cell>
          <cell r="E57">
            <v>41747.058637800088</v>
          </cell>
          <cell r="F57">
            <v>2120.631529094142</v>
          </cell>
          <cell r="G57">
            <v>172603.39811451666</v>
          </cell>
          <cell r="H57">
            <v>229029.06902054499</v>
          </cell>
          <cell r="I57">
            <v>25310.951331946617</v>
          </cell>
          <cell r="J57">
            <v>12529.734709354238</v>
          </cell>
          <cell r="K57">
            <v>92642.924621896993</v>
          </cell>
          <cell r="L57">
            <v>1907.1048981237977</v>
          </cell>
          <cell r="M57">
            <v>31700.541868771168</v>
          </cell>
          <cell r="N57">
            <v>294392.67817492632</v>
          </cell>
          <cell r="O57">
            <v>357417.45339897042</v>
          </cell>
          <cell r="P57">
            <v>66371.233154219692</v>
          </cell>
          <cell r="Q57">
            <v>150791.78590148658</v>
          </cell>
          <cell r="U57">
            <v>447630.0283570973</v>
          </cell>
          <cell r="V57">
            <v>82360.08452654221</v>
          </cell>
        </row>
        <row r="58">
          <cell r="D58">
            <v>620540.43004901975</v>
          </cell>
          <cell r="E58">
            <v>49616.349576232024</v>
          </cell>
          <cell r="F58">
            <v>2520.3690679813358</v>
          </cell>
          <cell r="G58">
            <v>205139.01621660913</v>
          </cell>
          <cell r="H58">
            <v>272200.88606082328</v>
          </cell>
          <cell r="I58">
            <v>30082.047702775271</v>
          </cell>
          <cell r="J58">
            <v>14891.580813644787</v>
          </cell>
          <cell r="K58">
            <v>110106.0501934988</v>
          </cell>
          <cell r="L58">
            <v>2266.5928185459588</v>
          </cell>
          <cell r="M58">
            <v>37676.071523102968</v>
          </cell>
          <cell r="N58">
            <v>349885.48917275359</v>
          </cell>
          <cell r="O58">
            <v>424790.38981761498</v>
          </cell>
          <cell r="P58">
            <v>78882.163520943534</v>
          </cell>
          <cell r="Q58">
            <v>179215.93057428277</v>
          </cell>
          <cell r="U58">
            <v>566792.53852595703</v>
          </cell>
          <cell r="V58">
            <v>104284.96397648145</v>
          </cell>
        </row>
        <row r="59">
          <cell r="D59">
            <v>2820009.4516262747</v>
          </cell>
          <cell r="E59">
            <v>225478.57961344227</v>
          </cell>
          <cell r="F59">
            <v>11453.668849155269</v>
          </cell>
          <cell r="G59">
            <v>932242.18216120917</v>
          </cell>
          <cell r="H59">
            <v>1237000.9015720875</v>
          </cell>
          <cell r="I59">
            <v>136706.09478160422</v>
          </cell>
          <cell r="J59">
            <v>67673.912303856545</v>
          </cell>
          <cell r="K59">
            <v>500370.46289212065</v>
          </cell>
          <cell r="L59">
            <v>10300.397624024139</v>
          </cell>
          <cell r="M59">
            <v>171216.68895434405</v>
          </cell>
          <cell r="N59">
            <v>1590034.0069318363</v>
          </cell>
          <cell r="O59">
            <v>1930434.9180778672</v>
          </cell>
          <cell r="P59">
            <v>358475.34813520161</v>
          </cell>
          <cell r="Q59">
            <v>814436.24561505555</v>
          </cell>
          <cell r="U59">
            <v>2024191.1653481906</v>
          </cell>
          <cell r="V59">
            <v>372433.80674846476</v>
          </cell>
        </row>
        <row r="60">
          <cell r="D60">
            <v>464335.81739387952</v>
          </cell>
          <cell r="E60">
            <v>37126.748106904517</v>
          </cell>
          <cell r="F60">
            <v>1885.9329298220191</v>
          </cell>
          <cell r="G60">
            <v>153500.70384099055</v>
          </cell>
          <cell r="H60">
            <v>203681.5246903513</v>
          </cell>
          <cell r="I60">
            <v>22509.689187933185</v>
          </cell>
          <cell r="J60">
            <v>11143.019881628883</v>
          </cell>
          <cell r="K60">
            <v>82389.769209028091</v>
          </cell>
          <cell r="L60">
            <v>1696.0381276293235</v>
          </cell>
          <cell r="M60">
            <v>28192.118707701786</v>
          </cell>
          <cell r="N60">
            <v>261811.08714617349</v>
          </cell>
          <cell r="O60">
            <v>317860.6635855225</v>
          </cell>
          <cell r="P60">
            <v>59025.668760054119</v>
          </cell>
          <cell r="Q60">
            <v>134103.06820240646</v>
          </cell>
          <cell r="U60">
            <v>390979.32785035321</v>
          </cell>
          <cell r="V60">
            <v>71936.84169954143</v>
          </cell>
        </row>
        <row r="61">
          <cell r="D61">
            <v>434880.33870430465</v>
          </cell>
          <cell r="E61">
            <v>34771.585966249564</v>
          </cell>
          <cell r="F61">
            <v>1766.297409271129</v>
          </cell>
          <cell r="G61">
            <v>143763.27558012551</v>
          </cell>
          <cell r="H61">
            <v>190760.83973511867</v>
          </cell>
          <cell r="I61">
            <v>21081.770760478146</v>
          </cell>
          <cell r="J61">
            <v>10436.154349473718</v>
          </cell>
          <cell r="K61">
            <v>77163.314560760205</v>
          </cell>
          <cell r="L61">
            <v>1588.4487213123978</v>
          </cell>
          <cell r="M61">
            <v>26403.731250388188</v>
          </cell>
          <cell r="N61">
            <v>245202.91131900722</v>
          </cell>
          <cell r="O61">
            <v>297696.94230499206</v>
          </cell>
          <cell r="P61">
            <v>55281.332736057811</v>
          </cell>
          <cell r="Q61">
            <v>125596.14299940866</v>
          </cell>
          <cell r="U61">
            <v>395084.24772727198</v>
          </cell>
          <cell r="V61">
            <v>72692.111736447914</v>
          </cell>
        </row>
        <row r="62">
          <cell r="D62">
            <v>709003.01384200796</v>
          </cell>
          <cell r="E62">
            <v>56689.523650551222</v>
          </cell>
          <cell r="F62">
            <v>2879.666140450799</v>
          </cell>
          <cell r="G62">
            <v>234383.08563177907</v>
          </cell>
          <cell r="H62">
            <v>311005.11625381658</v>
          </cell>
          <cell r="I62">
            <v>34370.463955300846</v>
          </cell>
          <cell r="J62">
            <v>17014.484740199652</v>
          </cell>
          <cell r="K62">
            <v>125802.47418087364</v>
          </cell>
          <cell r="L62">
            <v>2589.7122277347648</v>
          </cell>
          <cell r="M62">
            <v>43047.07149781828</v>
          </cell>
          <cell r="N62">
            <v>399764.22858293244</v>
          </cell>
          <cell r="O62">
            <v>485347.37149683991</v>
          </cell>
          <cell r="P62">
            <v>90127.393746623478</v>
          </cell>
          <cell r="Q62">
            <v>204764.47424324797</v>
          </cell>
          <cell r="U62">
            <v>591053.27269091085</v>
          </cell>
          <cell r="V62">
            <v>108748.73090435065</v>
          </cell>
        </row>
        <row r="63">
          <cell r="D63">
            <v>784055.96073575539</v>
          </cell>
          <cell r="E63">
            <v>62690.507743581846</v>
          </cell>
          <cell r="F63">
            <v>3184.4990194251859</v>
          </cell>
          <cell r="G63">
            <v>259194.18083910432</v>
          </cell>
          <cell r="H63">
            <v>343927.19136234757</v>
          </cell>
          <cell r="I63">
            <v>38008.818878465514</v>
          </cell>
          <cell r="J63">
            <v>18815.587407889074</v>
          </cell>
          <cell r="K63">
            <v>139119.54932648528</v>
          </cell>
          <cell r="L63">
            <v>2863.8514492946574</v>
          </cell>
          <cell r="M63">
            <v>47603.906247433391</v>
          </cell>
          <cell r="N63">
            <v>442082.07890527346</v>
          </cell>
          <cell r="O63">
            <v>536724.79837205133</v>
          </cell>
          <cell r="P63">
            <v>99668.011155119471</v>
          </cell>
          <cell r="Q63">
            <v>226440.23148414626</v>
          </cell>
          <cell r="U63">
            <v>634962.86607141234</v>
          </cell>
          <cell r="V63">
            <v>116827.71933954833</v>
          </cell>
        </row>
        <row r="64">
          <cell r="D64">
            <v>628097.7858661944</v>
          </cell>
          <cell r="E64">
            <v>50220.610620217958</v>
          </cell>
          <cell r="F64">
            <v>2551.0638058501172</v>
          </cell>
          <cell r="G64">
            <v>207637.33616880243</v>
          </cell>
          <cell r="H64">
            <v>275515.93025471951</v>
          </cell>
          <cell r="I64">
            <v>30448.406971551896</v>
          </cell>
          <cell r="J64">
            <v>15072.940430906205</v>
          </cell>
          <cell r="K64">
            <v>111446.99521277855</v>
          </cell>
          <cell r="L64">
            <v>2294.196899751516</v>
          </cell>
          <cell r="M64">
            <v>38134.91588602533</v>
          </cell>
          <cell r="N64">
            <v>354146.62834902905</v>
          </cell>
          <cell r="O64">
            <v>429963.77090305765</v>
          </cell>
          <cell r="P64">
            <v>79842.843193836452</v>
          </cell>
          <cell r="Q64">
            <v>181398.54187544959</v>
          </cell>
          <cell r="U64">
            <v>470468.71281484258</v>
          </cell>
          <cell r="V64">
            <v>86562.20650955262</v>
          </cell>
        </row>
        <row r="65">
          <cell r="D65">
            <v>201485.01055181265</v>
          </cell>
          <cell r="E65">
            <v>16110.071534130051</v>
          </cell>
          <cell r="F65">
            <v>818.34569298984525</v>
          </cell>
          <cell r="G65">
            <v>66607.161831062156</v>
          </cell>
          <cell r="H65">
            <v>88381.668211119279</v>
          </cell>
          <cell r="I65">
            <v>9767.4243374198995</v>
          </cell>
          <cell r="J65">
            <v>4835.1890901506149</v>
          </cell>
          <cell r="K65">
            <v>35750.6418772795</v>
          </cell>
          <cell r="L65">
            <v>735.94637165755557</v>
          </cell>
          <cell r="M65">
            <v>12233.149204772337</v>
          </cell>
          <cell r="N65">
            <v>113605.29961332171</v>
          </cell>
          <cell r="O65">
            <v>137926.3816347142</v>
          </cell>
          <cell r="P65">
            <v>25612.470646129539</v>
          </cell>
          <cell r="Q65">
            <v>58190.122535545066</v>
          </cell>
          <cell r="U65">
            <v>189625.19148923425</v>
          </cell>
          <cell r="V65">
            <v>34889.408239065167</v>
          </cell>
        </row>
        <row r="66">
          <cell r="D66">
            <v>200137.19414825831</v>
          </cell>
          <cell r="E66">
            <v>16002.304615803636</v>
          </cell>
          <cell r="F66">
            <v>812.87144085680075</v>
          </cell>
          <cell r="G66">
            <v>66161.599031803591</v>
          </cell>
          <cell r="H66">
            <v>87790.446750712872</v>
          </cell>
          <cell r="I66">
            <v>9702.0860042784134</v>
          </cell>
          <cell r="J66">
            <v>4802.8445144814677</v>
          </cell>
          <cell r="K66">
            <v>35511.491076791528</v>
          </cell>
          <cell r="L66">
            <v>731.02332259728178</v>
          </cell>
          <cell r="M66">
            <v>12151.316620203572</v>
          </cell>
          <cell r="N66">
            <v>112845.34687078177</v>
          </cell>
          <cell r="O66">
            <v>137003.73513539878</v>
          </cell>
          <cell r="P66">
            <v>25441.138257790259</v>
          </cell>
          <cell r="Q66">
            <v>57800.864786477534</v>
          </cell>
          <cell r="U66">
            <v>194137.34099019002</v>
          </cell>
          <cell r="V66">
            <v>35719.605032741063</v>
          </cell>
        </row>
        <row r="67">
          <cell r="D67">
            <v>95829.842926190962</v>
          </cell>
          <cell r="E67">
            <v>7662.2356194997574</v>
          </cell>
          <cell r="F67">
            <v>389.21971914320278</v>
          </cell>
          <cell r="G67">
            <v>31679.54697249633</v>
          </cell>
          <cell r="H67">
            <v>42035.888223299342</v>
          </cell>
          <cell r="I67">
            <v>4645.5601708778486</v>
          </cell>
          <cell r="J67">
            <v>2299.7016490634273</v>
          </cell>
          <cell r="K67">
            <v>17003.63906092754</v>
          </cell>
          <cell r="L67">
            <v>350.02914114997037</v>
          </cell>
          <cell r="M67">
            <v>5818.3026299344947</v>
          </cell>
          <cell r="N67">
            <v>54032.694480406055</v>
          </cell>
          <cell r="O67">
            <v>65600.232251687077</v>
          </cell>
          <cell r="P67">
            <v>12181.745094824819</v>
          </cell>
          <cell r="Q67">
            <v>27676.25386704937</v>
          </cell>
          <cell r="U67">
            <v>101360.08073872559</v>
          </cell>
          <cell r="V67">
            <v>18649.385180654008</v>
          </cell>
        </row>
        <row r="68">
          <cell r="D68">
            <v>270254.35432543204</v>
          </cell>
          <cell r="E68">
            <v>21608.639613780295</v>
          </cell>
          <cell r="F68">
            <v>1097.6572712196689</v>
          </cell>
          <cell r="G68">
            <v>89341.015814545011</v>
          </cell>
          <cell r="H68">
            <v>118547.43244266474</v>
          </cell>
          <cell r="I68">
            <v>13101.167925606653</v>
          </cell>
          <cell r="J68">
            <v>6485.4993531342452</v>
          </cell>
          <cell r="K68">
            <v>47952.781255553316</v>
          </cell>
          <cell r="L68">
            <v>987.13403516094843</v>
          </cell>
          <cell r="M68">
            <v>16408.475402949411</v>
          </cell>
          <cell r="N68">
            <v>152380.20342486119</v>
          </cell>
          <cell r="O68">
            <v>185002.37368053413</v>
          </cell>
          <cell r="P68">
            <v>34354.325903409233</v>
          </cell>
          <cell r="Q68">
            <v>78051.136165871081</v>
          </cell>
          <cell r="U68">
            <v>232294.40813868525</v>
          </cell>
          <cell r="V68">
            <v>42740.177998252635</v>
          </cell>
        </row>
        <row r="69">
          <cell r="D69">
            <v>383706.02955337451</v>
          </cell>
          <cell r="E69">
            <v>30679.858353990447</v>
          </cell>
          <cell r="F69">
            <v>1558.4493149106538</v>
          </cell>
          <cell r="G69">
            <v>126846.00971566419</v>
          </cell>
          <cell r="H69">
            <v>168313.16087343142</v>
          </cell>
          <cell r="I69">
            <v>18600.98476412777</v>
          </cell>
          <cell r="J69">
            <v>9208.0855188202204</v>
          </cell>
          <cell r="K69">
            <v>68083.163165072998</v>
          </cell>
          <cell r="L69">
            <v>1401.5288753220468</v>
          </cell>
          <cell r="M69">
            <v>23296.68642566416</v>
          </cell>
          <cell r="N69">
            <v>216348.79106621968</v>
          </cell>
          <cell r="O69">
            <v>262665.61528709973</v>
          </cell>
          <cell r="P69">
            <v>48776.131741827499</v>
          </cell>
          <cell r="Q69">
            <v>110816.68465653244</v>
          </cell>
          <cell r="U69">
            <v>328578.40243693348</v>
          </cell>
          <cell r="V69">
            <v>60455.606826969874</v>
          </cell>
        </row>
        <row r="70">
          <cell r="D70">
            <v>165407.19706885234</v>
          </cell>
          <cell r="E70">
            <v>13225.409521736676</v>
          </cell>
          <cell r="F70">
            <v>671.81308892459492</v>
          </cell>
          <cell r="G70">
            <v>54680.514014486915</v>
          </cell>
          <cell r="H70">
            <v>72556.087279312545</v>
          </cell>
          <cell r="I70">
            <v>8018.4738200128277</v>
          </cell>
          <cell r="J70">
            <v>3969.4023516158404</v>
          </cell>
          <cell r="K70">
            <v>29349.148356683727</v>
          </cell>
          <cell r="L70">
            <v>604.16815223862318</v>
          </cell>
          <cell r="M70">
            <v>10042.687124688682</v>
          </cell>
          <cell r="N70">
            <v>93263.18682339153</v>
          </cell>
          <cell r="O70">
            <v>113229.34706440703</v>
          </cell>
          <cell r="P70">
            <v>21026.313411513634</v>
          </cell>
          <cell r="Q70">
            <v>47770.625910766918</v>
          </cell>
          <cell r="U70">
            <v>163235.77925201651</v>
          </cell>
          <cell r="V70">
            <v>30033.982810078625</v>
          </cell>
        </row>
        <row r="71">
          <cell r="D71">
            <v>295904.54037738405</v>
          </cell>
          <cell r="E71">
            <v>23659.543207198865</v>
          </cell>
          <cell r="F71">
            <v>1201.837325222273</v>
          </cell>
          <cell r="G71">
            <v>97820.485769556253</v>
          </cell>
          <cell r="H71">
            <v>129798.92071461305</v>
          </cell>
          <cell r="I71">
            <v>14344.616511767153</v>
          </cell>
          <cell r="J71">
            <v>7101.0463827572694</v>
          </cell>
          <cell r="K71">
            <v>52504.040990049114</v>
          </cell>
          <cell r="L71">
            <v>1080.8241876222949</v>
          </cell>
          <cell r="M71">
            <v>17965.824767273505</v>
          </cell>
          <cell r="N71">
            <v>166842.80321622436</v>
          </cell>
          <cell r="O71">
            <v>202561.18532966764</v>
          </cell>
          <cell r="P71">
            <v>37614.938866746481</v>
          </cell>
          <cell r="Q71">
            <v>85459.069219227385</v>
          </cell>
          <cell r="U71">
            <v>271575.54323443107</v>
          </cell>
          <cell r="V71">
            <v>49967.569821491241</v>
          </cell>
        </row>
        <row r="72">
          <cell r="D72">
            <v>227517.24436917913</v>
          </cell>
          <cell r="E72">
            <v>18191.522396615568</v>
          </cell>
          <cell r="F72">
            <v>924.07746114968165</v>
          </cell>
          <cell r="G72">
            <v>75212.929604796824</v>
          </cell>
          <cell r="H72">
            <v>99800.742244168068</v>
          </cell>
          <cell r="I72">
            <v>11029.393520381851</v>
          </cell>
          <cell r="J72">
            <v>5459.9044106662923</v>
          </cell>
          <cell r="K72">
            <v>40369.690539616342</v>
          </cell>
          <cell r="L72">
            <v>831.03199600034179</v>
          </cell>
          <cell r="M72">
            <v>13813.694574123632</v>
          </cell>
          <cell r="N72">
            <v>128283.31320017095</v>
          </cell>
          <cell r="O72">
            <v>155746.72373591922</v>
          </cell>
          <cell r="P72">
            <v>28921.648945172397</v>
          </cell>
          <cell r="Q72">
            <v>65708.393356574568</v>
          </cell>
          <cell r="U72">
            <v>199842.65113279215</v>
          </cell>
          <cell r="V72">
            <v>36769.333147093559</v>
          </cell>
        </row>
        <row r="73">
          <cell r="D73">
            <v>253531.96450487114</v>
          </cell>
          <cell r="E73">
            <v>20271.572923344942</v>
          </cell>
          <cell r="F73">
            <v>1029.738096246431</v>
          </cell>
          <cell r="G73">
            <v>83812.907684169812</v>
          </cell>
          <cell r="H73">
            <v>111212.13387742605</v>
          </cell>
          <cell r="I73">
            <v>12290.51368951316</v>
          </cell>
          <cell r="J73">
            <v>6084.1994420382316</v>
          </cell>
          <cell r="K73">
            <v>44985.631648891125</v>
          </cell>
          <cell r="L73">
            <v>926.05364967629077</v>
          </cell>
          <cell r="M73">
            <v>15393.176601440389</v>
          </cell>
          <cell r="N73">
            <v>142951.45187350421</v>
          </cell>
          <cell r="O73">
            <v>173555.07686218334</v>
          </cell>
          <cell r="P73">
            <v>32228.60093141628</v>
          </cell>
          <cell r="Q73">
            <v>73221.606117553369</v>
          </cell>
          <cell r="U73">
            <v>209006.63484224988</v>
          </cell>
          <cell r="V73">
            <v>38455.427522131104</v>
          </cell>
        </row>
        <row r="74">
          <cell r="D74">
            <v>91929.683622985103</v>
          </cell>
          <cell r="E74">
            <v>7350.3918491018003</v>
          </cell>
          <cell r="F74">
            <v>373.37894488902054</v>
          </cell>
          <cell r="G74">
            <v>30390.227528017098</v>
          </cell>
          <cell r="H74">
            <v>40325.078150816022</v>
          </cell>
          <cell r="I74">
            <v>4456.4914615301059</v>
          </cell>
          <cell r="J74">
            <v>2206.1065589817213</v>
          </cell>
          <cell r="K74">
            <v>16311.611410178819</v>
          </cell>
          <cell r="L74">
            <v>335.78337626542725</v>
          </cell>
          <cell r="M74">
            <v>5581.504713564289</v>
          </cell>
          <cell r="N74">
            <v>51833.628827993933</v>
          </cell>
          <cell r="O74">
            <v>62930.38173021705</v>
          </cell>
          <cell r="P74">
            <v>11685.962726722049</v>
          </cell>
          <cell r="Q74">
            <v>26549.863635140118</v>
          </cell>
          <cell r="U74">
            <v>99393.110020868102</v>
          </cell>
          <cell r="V74">
            <v>18287.479445289129</v>
          </cell>
        </row>
        <row r="75">
          <cell r="D75">
            <v>361792.04213583749</v>
          </cell>
          <cell r="E75">
            <v>28927.688781039695</v>
          </cell>
          <cell r="F75">
            <v>1469.4440972507352</v>
          </cell>
          <cell r="G75">
            <v>119601.65688620941</v>
          </cell>
          <cell r="H75">
            <v>158700.56110824272</v>
          </cell>
          <cell r="I75">
            <v>17538.656537101058</v>
          </cell>
          <cell r="J75">
            <v>8682.198890366908</v>
          </cell>
          <cell r="K75">
            <v>64194.838598784176</v>
          </cell>
          <cell r="L75">
            <v>1321.4856031981465</v>
          </cell>
          <cell r="M75">
            <v>21966.180116455136</v>
          </cell>
          <cell r="N75">
            <v>203992.80935088676</v>
          </cell>
          <cell r="O75">
            <v>247664.41503199545</v>
          </cell>
          <cell r="P75">
            <v>45990.458713674438</v>
          </cell>
          <cell r="Q75">
            <v>104487.78897552614</v>
          </cell>
          <cell r="U75">
            <v>308797.2610162021</v>
          </cell>
          <cell r="V75">
            <v>56816.046528876446</v>
          </cell>
        </row>
        <row r="76">
          <cell r="D76">
            <v>253191.50992453191</v>
          </cell>
          <cell r="E76">
            <v>20244.351307065066</v>
          </cell>
          <cell r="F76">
            <v>1028.3553157670483</v>
          </cell>
          <cell r="G76">
            <v>83700.3597915664</v>
          </cell>
          <cell r="H76">
            <v>111062.79302235157</v>
          </cell>
          <cell r="I76">
            <v>12274.009412869034</v>
          </cell>
          <cell r="J76">
            <v>6076.0292944523653</v>
          </cell>
          <cell r="K76">
            <v>44925.22283860865</v>
          </cell>
          <cell r="L76">
            <v>924.81010152137503</v>
          </cell>
          <cell r="M76">
            <v>15372.50592391787</v>
          </cell>
          <cell r="N76">
            <v>142759.48997768751</v>
          </cell>
          <cell r="O76">
            <v>173322.0189873144</v>
          </cell>
          <cell r="P76">
            <v>32185.322858663385</v>
          </cell>
          <cell r="Q76">
            <v>73123.280720078532</v>
          </cell>
          <cell r="U76">
            <v>257901.34305560865</v>
          </cell>
          <cell r="V76">
            <v>47451.634314005045</v>
          </cell>
        </row>
        <row r="77">
          <cell r="D77">
            <v>188643.5065054055</v>
          </cell>
          <cell r="E77">
            <v>15083.307566791447</v>
          </cell>
          <cell r="F77">
            <v>766.1890114624789</v>
          </cell>
          <cell r="G77">
            <v>62362.001678300679</v>
          </cell>
          <cell r="H77">
            <v>82748.725359177231</v>
          </cell>
          <cell r="I77">
            <v>9144.90448441228</v>
          </cell>
          <cell r="J77">
            <v>4527.0217475961381</v>
          </cell>
          <cell r="K77">
            <v>33472.10010848286</v>
          </cell>
          <cell r="L77">
            <v>689.04135235266347</v>
          </cell>
          <cell r="M77">
            <v>11453.478128580844</v>
          </cell>
          <cell r="N77">
            <v>106364.7465285918</v>
          </cell>
          <cell r="O77">
            <v>129135.74166096286</v>
          </cell>
          <cell r="P77">
            <v>23980.078020296074</v>
          </cell>
          <cell r="Q77">
            <v>54481.416404232274</v>
          </cell>
          <cell r="U77">
            <v>159725.9049897829</v>
          </cell>
          <cell r="V77">
            <v>29388.196060748913</v>
          </cell>
        </row>
        <row r="78">
          <cell r="D78">
            <v>1082121.5699260074</v>
          </cell>
          <cell r="E78">
            <v>86522.842827804881</v>
          </cell>
          <cell r="F78">
            <v>4395.113679251268</v>
          </cell>
          <cell r="G78">
            <v>357729.07538652717</v>
          </cell>
          <cell r="H78">
            <v>474674.0677897812</v>
          </cell>
          <cell r="I78">
            <v>52458.197903631735</v>
          </cell>
          <cell r="J78">
            <v>25968.494603112871</v>
          </cell>
          <cell r="K78">
            <v>192007.04115979766</v>
          </cell>
          <cell r="L78">
            <v>3952.5691806965951</v>
          </cell>
          <cell r="M78">
            <v>65700.940165984168</v>
          </cell>
          <cell r="N78">
            <v>610143.37906724331</v>
          </cell>
          <cell r="O78">
            <v>740765.34140185849</v>
          </cell>
          <cell r="P78">
            <v>137557.66182986725</v>
          </cell>
          <cell r="Q78">
            <v>312523.43079962314</v>
          </cell>
          <cell r="U78">
            <v>869058.98208924127</v>
          </cell>
          <cell r="V78">
            <v>159899.39612880707</v>
          </cell>
        </row>
        <row r="79">
          <cell r="D79">
            <v>138788.26864760765</v>
          </cell>
          <cell r="E79">
            <v>11097.048509402892</v>
          </cell>
          <cell r="F79">
            <v>563.69841892571253</v>
          </cell>
          <cell r="G79">
            <v>45880.796019249909</v>
          </cell>
          <cell r="H79">
            <v>60879.658876927773</v>
          </cell>
          <cell r="I79">
            <v>6728.0633394235329</v>
          </cell>
          <cell r="J79">
            <v>3330.6076743274039</v>
          </cell>
          <cell r="K79">
            <v>24625.999103354352</v>
          </cell>
          <cell r="L79">
            <v>506.93956071523769</v>
          </cell>
          <cell r="M79">
            <v>8426.5206309310579</v>
          </cell>
          <cell r="N79">
            <v>78254.37137653018</v>
          </cell>
          <cell r="O79">
            <v>95007.38370306007</v>
          </cell>
          <cell r="P79">
            <v>17642.555379323785</v>
          </cell>
          <cell r="Q79">
            <v>40082.914043988567</v>
          </cell>
          <cell r="U79">
            <v>126747.09180996267</v>
          </cell>
          <cell r="V79">
            <v>23320.377395759271</v>
          </cell>
        </row>
        <row r="80">
          <cell r="D80">
            <v>164749.96699914115</v>
          </cell>
          <cell r="E80">
            <v>13172.859590560995</v>
          </cell>
          <cell r="F80">
            <v>669.14370227702955</v>
          </cell>
          <cell r="G80">
            <v>54463.246092205234</v>
          </cell>
          <cell r="H80">
            <v>72267.792433951588</v>
          </cell>
          <cell r="I80">
            <v>7986.6131621872128</v>
          </cell>
          <cell r="J80">
            <v>3953.6303016053539</v>
          </cell>
          <cell r="K80">
            <v>29232.532253138976</v>
          </cell>
          <cell r="L80">
            <v>601.7675464376083</v>
          </cell>
          <cell r="M80">
            <v>10002.783444099139</v>
          </cell>
          <cell r="N80">
            <v>92892.614249382488</v>
          </cell>
          <cell r="O80">
            <v>112779.44081496178</v>
          </cell>
          <cell r="P80">
            <v>20942.767316336973</v>
          </cell>
          <cell r="Q80">
            <v>47580.813784367041</v>
          </cell>
          <cell r="U80">
            <v>136711.69112549713</v>
          </cell>
          <cell r="V80">
            <v>25153.778172987379</v>
          </cell>
        </row>
        <row r="81">
          <cell r="D81">
            <v>289142.57644583168</v>
          </cell>
          <cell r="E81">
            <v>23118.879053820059</v>
          </cell>
          <cell r="F81">
            <v>1174.3731280376612</v>
          </cell>
          <cell r="G81">
            <v>95585.10744215014</v>
          </cell>
          <cell r="H81">
            <v>126832.77623062755</v>
          </cell>
          <cell r="I81">
            <v>14016.815595495933</v>
          </cell>
          <cell r="J81">
            <v>6938.7743897177352</v>
          </cell>
          <cell r="K81">
            <v>51304.226918312765</v>
          </cell>
          <cell r="L81">
            <v>1056.1253635902931</v>
          </cell>
          <cell r="M81">
            <v>17555.272570534795</v>
          </cell>
          <cell r="N81">
            <v>163030.13776625064</v>
          </cell>
          <cell r="O81">
            <v>197932.28903971941</v>
          </cell>
          <cell r="P81">
            <v>36755.368210682529</v>
          </cell>
          <cell r="Q81">
            <v>83506.172035062991</v>
          </cell>
          <cell r="U81">
            <v>270662.43684724503</v>
          </cell>
          <cell r="V81">
            <v>49799.566080753866</v>
          </cell>
        </row>
        <row r="82">
          <cell r="D82">
            <v>92284.17573506193</v>
          </cell>
          <cell r="E82">
            <v>7378.7358597465709</v>
          </cell>
          <cell r="F82">
            <v>374.81873980141842</v>
          </cell>
          <cell r="G82">
            <v>30507.415965073877</v>
          </cell>
          <cell r="H82">
            <v>40480.576587882017</v>
          </cell>
          <cell r="I82">
            <v>4473.6762380722403</v>
          </cell>
          <cell r="J82">
            <v>2214.6135758965975</v>
          </cell>
          <cell r="K82">
            <v>16374.510980288127</v>
          </cell>
          <cell r="L82">
            <v>337.07819806358316</v>
          </cell>
          <cell r="M82">
            <v>5603.0276789058489</v>
          </cell>
          <cell r="N82">
            <v>52033.505645096848</v>
          </cell>
          <cell r="O82">
            <v>63173.048984733381</v>
          </cell>
          <cell r="P82">
            <v>11731.025229336938</v>
          </cell>
          <cell r="Q82">
            <v>26652.243158972382</v>
          </cell>
          <cell r="U82">
            <v>93481.592846943124</v>
          </cell>
          <cell r="V82">
            <v>17199.811006441316</v>
          </cell>
        </row>
      </sheetData>
      <sheetData sheetId="2" refreshError="1">
        <row r="49">
          <cell r="D49">
            <v>5114025.9584146459</v>
          </cell>
          <cell r="E49">
            <v>273237.81538206665</v>
          </cell>
          <cell r="F49">
            <v>19054.229761000257</v>
          </cell>
          <cell r="G49">
            <v>1529819.8047381253</v>
          </cell>
          <cell r="H49">
            <v>1935725.0787265389</v>
          </cell>
          <cell r="I49">
            <v>218720.16921183988</v>
          </cell>
          <cell r="J49">
            <v>110581.9973471171</v>
          </cell>
          <cell r="K49">
            <v>820049.92424550315</v>
          </cell>
          <cell r="L49">
            <v>17105.701110549027</v>
          </cell>
          <cell r="M49">
            <v>277087.65888898534</v>
          </cell>
          <cell r="N49">
            <v>2899090.0673034475</v>
          </cell>
          <cell r="O49">
            <v>3423668.5885797394</v>
          </cell>
          <cell r="P49">
            <v>585743.26330781484</v>
          </cell>
          <cell r="Q49">
            <v>1443354.1265751652</v>
          </cell>
          <cell r="U49">
            <v>3572918.4306118228</v>
          </cell>
          <cell r="V49">
            <v>621864.92300170753</v>
          </cell>
        </row>
        <row r="50">
          <cell r="D50">
            <v>4154658.8198347068</v>
          </cell>
          <cell r="E50">
            <v>221979.69052573745</v>
          </cell>
          <cell r="F50">
            <v>15479.746167780027</v>
          </cell>
          <cell r="G50">
            <v>1242832.8280295616</v>
          </cell>
          <cell r="H50">
            <v>1572592.1879363246</v>
          </cell>
          <cell r="I50">
            <v>177689.29752820628</v>
          </cell>
          <cell r="J50">
            <v>89837.336440811152</v>
          </cell>
          <cell r="K50">
            <v>666212.42797280336</v>
          </cell>
          <cell r="L50">
            <v>13896.752297759189</v>
          </cell>
          <cell r="M50">
            <v>225107.32155676201</v>
          </cell>
          <cell r="N50">
            <v>2355234.4504233501</v>
          </cell>
          <cell r="O50">
            <v>2781404.516402449</v>
          </cell>
          <cell r="P50">
            <v>475860.59101956221</v>
          </cell>
          <cell r="Q50">
            <v>1172587.7030900519</v>
          </cell>
          <cell r="U50">
            <v>2649575.0353812804</v>
          </cell>
          <cell r="V50">
            <v>461157.40041747323</v>
          </cell>
        </row>
        <row r="51">
          <cell r="D51">
            <v>558045.97822592338</v>
          </cell>
          <cell r="E51">
            <v>29815.895580723336</v>
          </cell>
          <cell r="F51">
            <v>2079.2104640812536</v>
          </cell>
          <cell r="G51">
            <v>166934.97381251646</v>
          </cell>
          <cell r="H51">
            <v>211227.63238168519</v>
          </cell>
          <cell r="I51">
            <v>23866.893085423086</v>
          </cell>
          <cell r="J51">
            <v>12066.782489089781</v>
          </cell>
          <cell r="K51">
            <v>89484.403460388523</v>
          </cell>
          <cell r="L51">
            <v>1866.5856972763188</v>
          </cell>
          <cell r="M51">
            <v>30235.993113138124</v>
          </cell>
          <cell r="N51">
            <v>316350.67278284574</v>
          </cell>
          <cell r="O51">
            <v>373593.03651787183</v>
          </cell>
          <cell r="P51">
            <v>63916.701835276726</v>
          </cell>
          <cell r="Q51">
            <v>157499.78041581047</v>
          </cell>
          <cell r="U51">
            <v>480946.46665809816</v>
          </cell>
          <cell r="V51">
            <v>83708.526590982583</v>
          </cell>
        </row>
        <row r="52">
          <cell r="D52">
            <v>276302.19347751216</v>
          </cell>
          <cell r="E52">
            <v>14762.578122398199</v>
          </cell>
          <cell r="F52">
            <v>1029.4678831902011</v>
          </cell>
          <cell r="G52">
            <v>82653.582737291901</v>
          </cell>
          <cell r="H52">
            <v>104583.95979424697</v>
          </cell>
          <cell r="I52">
            <v>11817.081689146968</v>
          </cell>
          <cell r="J52">
            <v>5974.5587282088563</v>
          </cell>
          <cell r="K52">
            <v>44305.913711149959</v>
          </cell>
          <cell r="L52">
            <v>924.19216801953507</v>
          </cell>
          <cell r="M52">
            <v>14970.578671115896</v>
          </cell>
          <cell r="N52">
            <v>156632.94461124123</v>
          </cell>
          <cell r="O52">
            <v>184975.0369780859</v>
          </cell>
          <cell r="P52">
            <v>31646.720173629405</v>
          </cell>
          <cell r="Q52">
            <v>77981.988042384895</v>
          </cell>
          <cell r="U52">
            <v>230875.59331778233</v>
          </cell>
          <cell r="V52">
            <v>40183.798161031875</v>
          </cell>
        </row>
        <row r="53">
          <cell r="D53">
            <v>126740.51440945656</v>
          </cell>
          <cell r="E53">
            <v>6771.6318922195487</v>
          </cell>
          <cell r="F53">
            <v>472.21951965487966</v>
          </cell>
          <cell r="G53">
            <v>37913.407280863823</v>
          </cell>
          <cell r="H53">
            <v>47972.926658577504</v>
          </cell>
          <cell r="I53">
            <v>5420.5252345307654</v>
          </cell>
          <cell r="J53">
            <v>2740.5451873270345</v>
          </cell>
          <cell r="K53">
            <v>20323.234587673174</v>
          </cell>
          <cell r="L53">
            <v>423.92928305695858</v>
          </cell>
          <cell r="M53">
            <v>6867.0422695681291</v>
          </cell>
          <cell r="N53">
            <v>71847.92753052224</v>
          </cell>
          <cell r="O53">
            <v>84848.516924346884</v>
          </cell>
          <cell r="P53">
            <v>14516.430520137583</v>
          </cell>
          <cell r="Q53">
            <v>35770.534988417872</v>
          </cell>
          <cell r="U53">
            <v>133840.14202014433</v>
          </cell>
          <cell r="V53">
            <v>23294.819411156372</v>
          </cell>
        </row>
        <row r="54">
          <cell r="D54">
            <v>1197434.4026498715</v>
          </cell>
          <cell r="E54">
            <v>63977.845029321768</v>
          </cell>
          <cell r="F54">
            <v>4461.492846800058</v>
          </cell>
          <cell r="G54">
            <v>358202.88730337593</v>
          </cell>
          <cell r="H54">
            <v>453244.43446075928</v>
          </cell>
          <cell r="I54">
            <v>51212.695691683315</v>
          </cell>
          <cell r="J54">
            <v>25892.455183826165</v>
          </cell>
          <cell r="K54">
            <v>192012.32046276008</v>
          </cell>
          <cell r="L54">
            <v>4005.2504930122145</v>
          </cell>
          <cell r="M54">
            <v>64879.274763446876</v>
          </cell>
          <cell r="N54">
            <v>678813.56316889729</v>
          </cell>
          <cell r="O54">
            <v>801642.10830638744</v>
          </cell>
          <cell r="P54">
            <v>137150.0927661719</v>
          </cell>
          <cell r="Q54">
            <v>337957.19857932482</v>
          </cell>
          <cell r="U54">
            <v>966316.14481003722</v>
          </cell>
          <cell r="V54">
            <v>168186.91124854481</v>
          </cell>
        </row>
        <row r="55">
          <cell r="D55">
            <v>292820.37838049675</v>
          </cell>
          <cell r="E55">
            <v>15645.12991108089</v>
          </cell>
          <cell r="F55">
            <v>1091.0126021524263</v>
          </cell>
          <cell r="G55">
            <v>87594.86512584392</v>
          </cell>
          <cell r="H55">
            <v>110836.30677718281</v>
          </cell>
          <cell r="I55">
            <v>12523.542748678477</v>
          </cell>
          <cell r="J55">
            <v>6331.736007709269</v>
          </cell>
          <cell r="K55">
            <v>46954.655893632917</v>
          </cell>
          <cell r="L55">
            <v>979.443184759941</v>
          </cell>
          <cell r="M55">
            <v>15865.56536478576</v>
          </cell>
          <cell r="N55">
            <v>165996.9381012097</v>
          </cell>
          <cell r="O55">
            <v>196033.40689105989</v>
          </cell>
          <cell r="P55">
            <v>33538.657290819065</v>
          </cell>
          <cell r="Q55">
            <v>82643.988301500794</v>
          </cell>
          <cell r="U55">
            <v>243539.01127503286</v>
          </cell>
          <cell r="V55">
            <v>42387.860634290053</v>
          </cell>
        </row>
        <row r="56">
          <cell r="D56">
            <v>147710.30232901883</v>
          </cell>
          <cell r="E56">
            <v>7892.0288332516338</v>
          </cell>
          <cell r="F56">
            <v>550.35036222546614</v>
          </cell>
          <cell r="G56">
            <v>44186.350969724081</v>
          </cell>
          <cell r="H56">
            <v>55910.263054902134</v>
          </cell>
          <cell r="I56">
            <v>6317.3755046308579</v>
          </cell>
          <cell r="J56">
            <v>3193.980709740671</v>
          </cell>
          <cell r="K56">
            <v>23685.805121087553</v>
          </cell>
          <cell r="L56">
            <v>494.07028887516771</v>
          </cell>
          <cell r="M56">
            <v>8003.2252864864258</v>
          </cell>
          <cell r="N56">
            <v>83735.490160319459</v>
          </cell>
          <cell r="O56">
            <v>98887.085518480555</v>
          </cell>
          <cell r="P56">
            <v>16918.239213866804</v>
          </cell>
          <cell r="Q56">
            <v>41688.93082238995</v>
          </cell>
          <cell r="U56">
            <v>139498.80503664719</v>
          </cell>
          <cell r="V56">
            <v>24279.707286261764</v>
          </cell>
        </row>
        <row r="57">
          <cell r="D57">
            <v>585136.76754091808</v>
          </cell>
          <cell r="E57">
            <v>31263.332130634732</v>
          </cell>
          <cell r="F57">
            <v>2180.1474026522069</v>
          </cell>
          <cell r="G57">
            <v>175038.96592305216</v>
          </cell>
          <cell r="H57">
            <v>221481.84710526254</v>
          </cell>
          <cell r="I57">
            <v>25025.530540774373</v>
          </cell>
          <cell r="J57">
            <v>12652.574117157845</v>
          </cell>
          <cell r="K57">
            <v>93828.495552638924</v>
          </cell>
          <cell r="L57">
            <v>1957.200596113245</v>
          </cell>
          <cell r="M57">
            <v>31703.823634489963</v>
          </cell>
          <cell r="N57">
            <v>331708.16976412013</v>
          </cell>
          <cell r="O57">
            <v>391729.40992930677</v>
          </cell>
          <cell r="P57">
            <v>67019.589358332756</v>
          </cell>
          <cell r="Q57">
            <v>165145.73350011933</v>
          </cell>
          <cell r="U57">
            <v>497331.53746916039</v>
          </cell>
          <cell r="V57">
            <v>86560.341149915548</v>
          </cell>
        </row>
        <row r="58">
          <cell r="D58">
            <v>696523.37685055297</v>
          </cell>
          <cell r="E58">
            <v>37214.618658717838</v>
          </cell>
          <cell r="F58">
            <v>2595.1601662445323</v>
          </cell>
          <cell r="G58">
            <v>208359.37577043043</v>
          </cell>
          <cell r="H58">
            <v>263643.12176993315</v>
          </cell>
          <cell r="I58">
            <v>29789.389432818174</v>
          </cell>
          <cell r="J58">
            <v>15061.117569096208</v>
          </cell>
          <cell r="K58">
            <v>111689.68383543087</v>
          </cell>
          <cell r="L58">
            <v>2329.7732154275923</v>
          </cell>
          <cell r="M58">
            <v>37738.962105855222</v>
          </cell>
          <cell r="N58">
            <v>394852.12235764152</v>
          </cell>
          <cell r="O58">
            <v>466299.00315836025</v>
          </cell>
          <cell r="P58">
            <v>79777.435438184082</v>
          </cell>
          <cell r="Q58">
            <v>196582.86805899753</v>
          </cell>
          <cell r="U58">
            <v>622459.74242259376</v>
          </cell>
          <cell r="V58">
            <v>108338.85164487363</v>
          </cell>
        </row>
        <row r="59">
          <cell r="D59">
            <v>3131160.5241377447</v>
          </cell>
          <cell r="E59">
            <v>167295.0955241507</v>
          </cell>
          <cell r="F59">
            <v>11666.317795537714</v>
          </cell>
          <cell r="G59">
            <v>936661.53058109875</v>
          </cell>
          <cell r="H59">
            <v>1185184.8233423722</v>
          </cell>
          <cell r="I59">
            <v>133915.62053805933</v>
          </cell>
          <cell r="J59">
            <v>67705.949791646315</v>
          </cell>
          <cell r="K59">
            <v>502091.30174530065</v>
          </cell>
          <cell r="L59">
            <v>10473.293739724035</v>
          </cell>
          <cell r="M59">
            <v>169652.23608444395</v>
          </cell>
          <cell r="N59">
            <v>1775023.5232428182</v>
          </cell>
          <cell r="O59">
            <v>2096206.7888318861</v>
          </cell>
          <cell r="P59">
            <v>358632.55256483104</v>
          </cell>
          <cell r="Q59">
            <v>883721.25996882573</v>
          </cell>
          <cell r="U59">
            <v>2134350.714683034</v>
          </cell>
          <cell r="V59">
            <v>371482.82800783747</v>
          </cell>
        </row>
        <row r="60">
          <cell r="D60">
            <v>512108.38468045549</v>
          </cell>
          <cell r="E60">
            <v>27361.491202188648</v>
          </cell>
          <cell r="F60">
            <v>1908.0526582350481</v>
          </cell>
          <cell r="G60">
            <v>153193.11153818949</v>
          </cell>
          <cell r="H60">
            <v>193839.65809188032</v>
          </cell>
          <cell r="I60">
            <v>21902.202582255562</v>
          </cell>
          <cell r="J60">
            <v>11073.461201930604</v>
          </cell>
          <cell r="K60">
            <v>82118.167853978011</v>
          </cell>
          <cell r="L60">
            <v>1712.9308759444659</v>
          </cell>
          <cell r="M60">
            <v>27747.006871376179</v>
          </cell>
          <cell r="N60">
            <v>290309.11135033908</v>
          </cell>
          <cell r="O60">
            <v>342839.36077678954</v>
          </cell>
          <cell r="P60">
            <v>58655.165000963934</v>
          </cell>
          <cell r="Q60">
            <v>144534.61055786588</v>
          </cell>
          <cell r="U60">
            <v>422167.99014162185</v>
          </cell>
          <cell r="V60">
            <v>73478.157920960337</v>
          </cell>
        </row>
        <row r="61">
          <cell r="D61">
            <v>484875.47018018877</v>
          </cell>
          <cell r="E61">
            <v>25906.461031233823</v>
          </cell>
          <cell r="F61">
            <v>1806.5861787589413</v>
          </cell>
          <cell r="G61">
            <v>145046.6038196086</v>
          </cell>
          <cell r="H61">
            <v>183531.6471444107</v>
          </cell>
          <cell r="I61">
            <v>20737.486619516025</v>
          </cell>
          <cell r="J61">
            <v>10484.596361683232</v>
          </cell>
          <cell r="K61">
            <v>77751.285547449588</v>
          </cell>
          <cell r="L61">
            <v>1621.8405882535706</v>
          </cell>
          <cell r="M61">
            <v>26271.475737008997</v>
          </cell>
          <cell r="N61">
            <v>274871.04502579459</v>
          </cell>
          <cell r="O61">
            <v>324607.83932809037</v>
          </cell>
          <cell r="P61">
            <v>55535.998939140918</v>
          </cell>
          <cell r="Q61">
            <v>136848.54485498203</v>
          </cell>
          <cell r="U61">
            <v>426842.61875697365</v>
          </cell>
          <cell r="V61">
            <v>74291.775029887605</v>
          </cell>
        </row>
        <row r="62">
          <cell r="D62">
            <v>792227.64624752081</v>
          </cell>
          <cell r="E62">
            <v>42328.011845496039</v>
          </cell>
          <cell r="F62">
            <v>2951.7424661833852</v>
          </cell>
          <cell r="G62">
            <v>236988.53954707689</v>
          </cell>
          <cell r="H62">
            <v>299868.42760908091</v>
          </cell>
          <cell r="I62">
            <v>33882.535257069991</v>
          </cell>
          <cell r="J62">
            <v>17130.557448874228</v>
          </cell>
          <cell r="K62">
            <v>127036.16027241875</v>
          </cell>
          <cell r="L62">
            <v>2649.8906025156111</v>
          </cell>
          <cell r="M62">
            <v>42924.401555815959</v>
          </cell>
          <cell r="N62">
            <v>449105.91361006105</v>
          </cell>
          <cell r="O62">
            <v>530369.79661771667</v>
          </cell>
          <cell r="P62">
            <v>90739.079263403983</v>
          </cell>
          <cell r="Q62">
            <v>223593.90658094449</v>
          </cell>
          <cell r="U62">
            <v>622657.64318677201</v>
          </cell>
          <cell r="V62">
            <v>108373.29618814203</v>
          </cell>
        </row>
        <row r="63">
          <cell r="D63">
            <v>867824.32449863898</v>
          </cell>
          <cell r="E63">
            <v>46367.074490747029</v>
          </cell>
          <cell r="F63">
            <v>3233.4063623540951</v>
          </cell>
          <cell r="G63">
            <v>259602.6788771064</v>
          </cell>
          <cell r="H63">
            <v>328482.74970072601</v>
          </cell>
          <cell r="I63">
            <v>37115.705834104629</v>
          </cell>
          <cell r="J63">
            <v>18765.205325477404</v>
          </cell>
          <cell r="K63">
            <v>139158.32210287201</v>
          </cell>
          <cell r="L63">
            <v>2902.7509113269575</v>
          </cell>
          <cell r="M63">
            <v>47020.373450897961</v>
          </cell>
          <cell r="N63">
            <v>491960.91294348089</v>
          </cell>
          <cell r="O63">
            <v>580979.23325998895</v>
          </cell>
          <cell r="P63">
            <v>99397.667501733493</v>
          </cell>
          <cell r="Q63">
            <v>244929.89087128462</v>
          </cell>
          <cell r="U63">
            <v>660124.85002863244</v>
          </cell>
          <cell r="V63">
            <v>114894.44749632143</v>
          </cell>
        </row>
        <row r="64">
          <cell r="D64">
            <v>697794.31931508717</v>
          </cell>
          <cell r="E64">
            <v>37282.523973495183</v>
          </cell>
          <cell r="F64">
            <v>2599.8955410606104</v>
          </cell>
          <cell r="G64">
            <v>208739.5680042473</v>
          </cell>
          <cell r="H64">
            <v>264124.18995813216</v>
          </cell>
          <cell r="I64">
            <v>29843.745971709821</v>
          </cell>
          <cell r="J64">
            <v>15088.599509427429</v>
          </cell>
          <cell r="K64">
            <v>111893.48340161158</v>
          </cell>
          <cell r="L64">
            <v>2334.0243400999761</v>
          </cell>
          <cell r="M64">
            <v>37807.82418730417</v>
          </cell>
          <cell r="N64">
            <v>395572.60690445593</v>
          </cell>
          <cell r="O64">
            <v>467149.85644481221</v>
          </cell>
          <cell r="P64">
            <v>79923.004896123151</v>
          </cell>
          <cell r="Q64">
            <v>196941.57176244797</v>
          </cell>
          <cell r="U64">
            <v>520745.37821215711</v>
          </cell>
          <cell r="V64">
            <v>90635.510105934678</v>
          </cell>
        </row>
        <row r="65">
          <cell r="D65">
            <v>224197.39463899928</v>
          </cell>
          <cell r="E65">
            <v>11978.665502218464</v>
          </cell>
          <cell r="F65">
            <v>835.33183132168483</v>
          </cell>
          <cell r="G65">
            <v>67066.850516291684</v>
          </cell>
          <cell r="H65">
            <v>84861.618403360131</v>
          </cell>
          <cell r="I65">
            <v>9588.6279207501211</v>
          </cell>
          <cell r="J65">
            <v>4847.8822557416179</v>
          </cell>
          <cell r="K65">
            <v>35950.74760761387</v>
          </cell>
          <cell r="L65">
            <v>749.90890809779944</v>
          </cell>
          <cell r="M65">
            <v>12147.441509817494</v>
          </cell>
          <cell r="N65">
            <v>127095.25630071794</v>
          </cell>
          <cell r="O65">
            <v>150092.62446233409</v>
          </cell>
          <cell r="P65">
            <v>25678.812471586956</v>
          </cell>
          <cell r="Q65">
            <v>63276.2206040729</v>
          </cell>
          <cell r="U65">
            <v>249576.9043197748</v>
          </cell>
          <cell r="V65">
            <v>43438.753333432374</v>
          </cell>
        </row>
        <row r="66">
          <cell r="D66">
            <v>225055.1254908976</v>
          </cell>
          <cell r="E66">
            <v>12024.493291530498</v>
          </cell>
          <cell r="F66">
            <v>838.52763065044599</v>
          </cell>
          <cell r="G66">
            <v>67323.433813881304</v>
          </cell>
          <cell r="H66">
            <v>85186.280642918224</v>
          </cell>
          <cell r="I66">
            <v>9625.311942026301</v>
          </cell>
          <cell r="J66">
            <v>4866.4292071181735</v>
          </cell>
          <cell r="K66">
            <v>36088.287410079072</v>
          </cell>
          <cell r="L66">
            <v>752.77789775588417</v>
          </cell>
          <cell r="M66">
            <v>12193.914999714101</v>
          </cell>
          <cell r="N66">
            <v>127581.49532519271</v>
          </cell>
          <cell r="O66">
            <v>150666.84645474851</v>
          </cell>
          <cell r="P66">
            <v>25777.054066822515</v>
          </cell>
          <cell r="Q66">
            <v>63518.30176960575</v>
          </cell>
          <cell r="U66">
            <v>202874.53745952281</v>
          </cell>
          <cell r="V66">
            <v>35310.226378347397</v>
          </cell>
        </row>
        <row r="67">
          <cell r="D67">
            <v>106906.14951081385</v>
          </cell>
          <cell r="E67">
            <v>5711.8995837672192</v>
          </cell>
          <cell r="F67">
            <v>398.31912317362764</v>
          </cell>
          <cell r="G67">
            <v>31980.116272354215</v>
          </cell>
          <cell r="H67">
            <v>40465.362585355979</v>
          </cell>
          <cell r="I67">
            <v>4572.2355148232509</v>
          </cell>
          <cell r="J67">
            <v>2311.6612308436779</v>
          </cell>
          <cell r="K67">
            <v>17142.732657324766</v>
          </cell>
          <cell r="L67">
            <v>357.58610833851725</v>
          </cell>
          <cell r="M67">
            <v>5792.3786327377629</v>
          </cell>
          <cell r="N67">
            <v>60604.024833017589</v>
          </cell>
          <cell r="O67">
            <v>71570.075901540113</v>
          </cell>
          <cell r="P67">
            <v>12244.669344922409</v>
          </cell>
          <cell r="Q67">
            <v>30172.594606956005</v>
          </cell>
          <cell r="U67">
            <v>99787.473475222898</v>
          </cell>
          <cell r="V67">
            <v>17367.967031527867</v>
          </cell>
        </row>
        <row r="68">
          <cell r="D68">
            <v>298024.97439419542</v>
          </cell>
          <cell r="E68">
            <v>15923.20680319938</v>
          </cell>
          <cell r="F68">
            <v>1110.4042847650314</v>
          </cell>
          <cell r="G68">
            <v>89151.778235429621</v>
          </cell>
          <cell r="H68">
            <v>112806.31379519173</v>
          </cell>
          <cell r="I68">
            <v>12746.13648012452</v>
          </cell>
          <cell r="J68">
            <v>6444.2764264047701</v>
          </cell>
          <cell r="K68">
            <v>47789.22900715797</v>
          </cell>
          <cell r="L68">
            <v>996.85183002991607</v>
          </cell>
          <cell r="M68">
            <v>16147.560281633185</v>
          </cell>
          <cell r="N68">
            <v>168947.37142523576</v>
          </cell>
          <cell r="O68">
            <v>199517.70908921908</v>
          </cell>
          <cell r="P68">
            <v>34134.774142405739</v>
          </cell>
          <cell r="Q68">
            <v>84112.904414679331</v>
          </cell>
          <cell r="U68">
            <v>255923.23266107662</v>
          </cell>
          <cell r="V68">
            <v>44543.329063875623</v>
          </cell>
        </row>
        <row r="69">
          <cell r="D69">
            <v>438869.49063354061</v>
          </cell>
          <cell r="E69">
            <v>23448.40285005574</v>
          </cell>
          <cell r="F69">
            <v>1635.1735751096899</v>
          </cell>
          <cell r="G69">
            <v>131284.2844221025</v>
          </cell>
          <cell r="H69">
            <v>166117.78786720158</v>
          </cell>
          <cell r="I69">
            <v>18769.87133695326</v>
          </cell>
          <cell r="J69">
            <v>9489.7963451115356</v>
          </cell>
          <cell r="K69">
            <v>70374.084033641746</v>
          </cell>
          <cell r="L69">
            <v>1467.9570253185564</v>
          </cell>
          <cell r="M69">
            <v>23778.784211558253</v>
          </cell>
          <cell r="N69">
            <v>248790.71625452655</v>
          </cell>
          <cell r="O69">
            <v>293808.38145644328</v>
          </cell>
          <cell r="P69">
            <v>50266.629403191182</v>
          </cell>
          <cell r="Q69">
            <v>123864.07411397462</v>
          </cell>
          <cell r="U69">
            <v>347107.78697970451</v>
          </cell>
          <cell r="V69">
            <v>60413.961699781765</v>
          </cell>
        </row>
        <row r="70">
          <cell r="D70">
            <v>185548.6171162164</v>
          </cell>
          <cell r="E70">
            <v>9913.6960195867359</v>
          </cell>
          <cell r="F70">
            <v>691.33125469395497</v>
          </cell>
          <cell r="G70">
            <v>55505.379032951772</v>
          </cell>
          <cell r="H70">
            <v>70232.555406549378</v>
          </cell>
          <cell r="I70">
            <v>7935.6704996590579</v>
          </cell>
          <cell r="J70">
            <v>4012.1690528272952</v>
          </cell>
          <cell r="K70">
            <v>29753.296257647602</v>
          </cell>
          <cell r="L70">
            <v>620.63415627433085</v>
          </cell>
          <cell r="M70">
            <v>10053.377191452364</v>
          </cell>
          <cell r="N70">
            <v>105185.65162900936</v>
          </cell>
          <cell r="O70">
            <v>124218.5662022196</v>
          </cell>
          <cell r="P70">
            <v>21252.112010318579</v>
          </cell>
          <cell r="Q70">
            <v>52368.205475051684</v>
          </cell>
          <cell r="U70">
            <v>191206.43344119992</v>
          </cell>
          <cell r="V70">
            <v>33279.397869987704</v>
          </cell>
        </row>
        <row r="71">
          <cell r="D71">
            <v>330063.1509854396</v>
          </cell>
          <cell r="E71">
            <v>17634.977813319594</v>
          </cell>
          <cell r="F71">
            <v>1229.7745779268421</v>
          </cell>
          <cell r="G71">
            <v>98735.741526882426</v>
          </cell>
          <cell r="H71">
            <v>124933.1786974509</v>
          </cell>
          <cell r="I71">
            <v>14116.367187253747</v>
          </cell>
          <cell r="J71">
            <v>7137.0467775192392</v>
          </cell>
          <cell r="K71">
            <v>52926.64999411723</v>
          </cell>
          <cell r="L71">
            <v>1104.0150469070363</v>
          </cell>
          <cell r="M71">
            <v>17883.449660945553</v>
          </cell>
          <cell r="N71">
            <v>187109.4926748086</v>
          </cell>
          <cell r="O71">
            <v>220966.19208925785</v>
          </cell>
          <cell r="P71">
            <v>37804.318696850074</v>
          </cell>
          <cell r="Q71">
            <v>93155.180454523943</v>
          </cell>
          <cell r="U71">
            <v>295819.7275636291</v>
          </cell>
          <cell r="V71">
            <v>51487.296918849956</v>
          </cell>
        </row>
        <row r="72">
          <cell r="D72">
            <v>251762.77664984355</v>
          </cell>
          <cell r="E72">
            <v>13451.459113760888</v>
          </cell>
          <cell r="F72">
            <v>938.03704372291281</v>
          </cell>
          <cell r="G72">
            <v>75312.81322126677</v>
          </cell>
          <cell r="H72">
            <v>95295.472610781886</v>
          </cell>
          <cell r="I72">
            <v>10767.563081976776</v>
          </cell>
          <cell r="J72">
            <v>5443.9361328987861</v>
          </cell>
          <cell r="K72">
            <v>40370.942110654447</v>
          </cell>
          <cell r="L72">
            <v>842.11125308194187</v>
          </cell>
          <cell r="M72">
            <v>13640.986366624047</v>
          </cell>
          <cell r="N72">
            <v>142721.7951252955</v>
          </cell>
          <cell r="O72">
            <v>168546.72174110208</v>
          </cell>
          <cell r="P72">
            <v>28836.058239335038</v>
          </cell>
          <cell r="Q72">
            <v>71056.120080435125</v>
          </cell>
          <cell r="U72">
            <v>222680.52436258047</v>
          </cell>
          <cell r="V72">
            <v>38757.449918330007</v>
          </cell>
        </row>
        <row r="73">
          <cell r="D73">
            <v>279183.71546307177</v>
          </cell>
          <cell r="E73">
            <v>14916.535254941538</v>
          </cell>
          <cell r="F73">
            <v>1040.2040785909862</v>
          </cell>
          <cell r="G73">
            <v>83515.566903415296</v>
          </cell>
          <cell r="H73">
            <v>105674.65319660875</v>
          </cell>
          <cell r="I73">
            <v>11940.320597473632</v>
          </cell>
          <cell r="J73">
            <v>6036.8666748547894</v>
          </cell>
          <cell r="K73">
            <v>44767.974698948005</v>
          </cell>
          <cell r="L73">
            <v>933.83045578523502</v>
          </cell>
          <cell r="M73">
            <v>15126.705016095062</v>
          </cell>
          <cell r="N73">
            <v>158266.45054863428</v>
          </cell>
          <cell r="O73">
            <v>186904.1191512082</v>
          </cell>
          <cell r="P73">
            <v>31976.759971010124</v>
          </cell>
          <cell r="Q73">
            <v>78795.252715363589</v>
          </cell>
          <cell r="U73">
            <v>218714.76021943334</v>
          </cell>
          <cell r="V73">
            <v>38067.210367269552</v>
          </cell>
        </row>
        <row r="74">
          <cell r="D74">
            <v>101293.68222620265</v>
          </cell>
          <cell r="E74">
            <v>5412.0304958469305</v>
          </cell>
          <cell r="F74">
            <v>377.40776252808433</v>
          </cell>
          <cell r="G74">
            <v>30301.191746889999</v>
          </cell>
          <cell r="H74">
            <v>38340.971007233828</v>
          </cell>
          <cell r="I74">
            <v>4332.197665158792</v>
          </cell>
          <cell r="J74">
            <v>2190.3012988792234</v>
          </cell>
          <cell r="K74">
            <v>16242.756120443333</v>
          </cell>
          <cell r="L74">
            <v>338.81319074991438</v>
          </cell>
          <cell r="M74">
            <v>5488.2844742157295</v>
          </cell>
          <cell r="N74">
            <v>57422.373372858412</v>
          </cell>
          <cell r="O74">
            <v>67812.717588734158</v>
          </cell>
          <cell r="P74">
            <v>11601.836295338979</v>
          </cell>
          <cell r="Q74">
            <v>28588.563184084047</v>
          </cell>
          <cell r="U74">
            <v>107431.62765993866</v>
          </cell>
          <cell r="V74">
            <v>18698.428794316402</v>
          </cell>
        </row>
        <row r="75">
          <cell r="D75">
            <v>399885.5988904204</v>
          </cell>
          <cell r="E75">
            <v>21365.528515510276</v>
          </cell>
          <cell r="F75">
            <v>1489.9244042428209</v>
          </cell>
          <cell r="G75">
            <v>119622.56621039433</v>
          </cell>
          <cell r="H75">
            <v>151361.87979650585</v>
          </cell>
          <cell r="I75">
            <v>17102.581521077052</v>
          </cell>
          <cell r="J75">
            <v>8646.8368747504555</v>
          </cell>
          <cell r="K75">
            <v>64122.896079044251</v>
          </cell>
          <cell r="L75">
            <v>1337.5613633281082</v>
          </cell>
          <cell r="M75">
            <v>21666.562766982046</v>
          </cell>
          <cell r="N75">
            <v>226691.13868954516</v>
          </cell>
          <cell r="O75">
            <v>267709.97548298421</v>
          </cell>
          <cell r="P75">
            <v>45801.546090799755</v>
          </cell>
          <cell r="Q75">
            <v>112861.47821889335</v>
          </cell>
          <cell r="U75">
            <v>323012.16336983675</v>
          </cell>
          <cell r="V75">
            <v>56220.12872770839</v>
          </cell>
        </row>
        <row r="76">
          <cell r="D76">
            <v>281518.0914161845</v>
          </cell>
          <cell r="E76">
            <v>15041.258866220716</v>
          </cell>
          <cell r="F76">
            <v>1048.9016753808451</v>
          </cell>
          <cell r="G76">
            <v>84213.876726989853</v>
          </cell>
          <cell r="H76">
            <v>106558.24473727765</v>
          </cell>
          <cell r="I76">
            <v>12040.158789070754</v>
          </cell>
          <cell r="J76">
            <v>6087.3435315530896</v>
          </cell>
          <cell r="K76">
            <v>45142.299123398916</v>
          </cell>
          <cell r="L76">
            <v>941.63861664681519</v>
          </cell>
          <cell r="M76">
            <v>15253.185947766995</v>
          </cell>
          <cell r="N76">
            <v>159589.78488327636</v>
          </cell>
          <cell r="O76">
            <v>188466.90543536024</v>
          </cell>
          <cell r="P76">
            <v>32244.131509536182</v>
          </cell>
          <cell r="Q76">
            <v>79454.093947750982</v>
          </cell>
          <cell r="U76">
            <v>247723.03481129734</v>
          </cell>
          <cell r="V76">
            <v>43116.088139268642</v>
          </cell>
        </row>
        <row r="77">
          <cell r="D77">
            <v>209955.97283278499</v>
          </cell>
          <cell r="E77">
            <v>11217.759121627698</v>
          </cell>
          <cell r="F77">
            <v>782.27005075476575</v>
          </cell>
          <cell r="G77">
            <v>62806.643527915367</v>
          </cell>
          <cell r="H77">
            <v>79471.055748578874</v>
          </cell>
          <cell r="I77">
            <v>8979.5410266667768</v>
          </cell>
          <cell r="J77">
            <v>4539.9360542166332</v>
          </cell>
          <cell r="K77">
            <v>33667.091449373591</v>
          </cell>
          <cell r="L77">
            <v>702.27334527756761</v>
          </cell>
          <cell r="M77">
            <v>11375.814173620367</v>
          </cell>
          <cell r="N77">
            <v>119021.9369944793</v>
          </cell>
          <cell r="O77">
            <v>140558.47096152446</v>
          </cell>
          <cell r="P77">
            <v>24047.64811091543</v>
          </cell>
          <cell r="Q77">
            <v>59256.801246516668</v>
          </cell>
          <cell r="U77">
            <v>160536.55468460053</v>
          </cell>
          <cell r="V77">
            <v>27941.318604579337</v>
          </cell>
        </row>
        <row r="78">
          <cell r="D78">
            <v>1311833.1038514045</v>
          </cell>
          <cell r="E78">
            <v>70090.064922813021</v>
          </cell>
          <cell r="F78">
            <v>4887.7282931546861</v>
          </cell>
          <cell r="G78">
            <v>392424.34025600768</v>
          </cell>
          <cell r="H78">
            <v>496545.82492890611</v>
          </cell>
          <cell r="I78">
            <v>56105.377795348388</v>
          </cell>
          <cell r="J78">
            <v>28366.129931598301</v>
          </cell>
          <cell r="K78">
            <v>210356.5070228109</v>
          </cell>
          <cell r="L78">
            <v>4387.8981381553886</v>
          </cell>
          <cell r="M78">
            <v>71077.614105803252</v>
          </cell>
          <cell r="N78">
            <v>743665.0404712517</v>
          </cell>
          <cell r="O78">
            <v>878228.19587474677</v>
          </cell>
          <cell r="P78">
            <v>150252.93367954381</v>
          </cell>
          <cell r="Q78">
            <v>370244.44913236238</v>
          </cell>
          <cell r="U78">
            <v>907850.38972657337</v>
          </cell>
          <cell r="V78">
            <v>158010.97161003787</v>
          </cell>
        </row>
        <row r="79">
          <cell r="D79">
            <v>154900.59649453682</v>
          </cell>
          <cell r="E79">
            <v>8276.1997947830059</v>
          </cell>
          <cell r="F79">
            <v>577.14051115960081</v>
          </cell>
          <cell r="G79">
            <v>46337.269738175608</v>
          </cell>
          <cell r="H79">
            <v>58631.882548583577</v>
          </cell>
          <cell r="I79">
            <v>6624.8949363571137</v>
          </cell>
          <cell r="J79">
            <v>3349.4584286263193</v>
          </cell>
          <cell r="K79">
            <v>24838.791092156767</v>
          </cell>
          <cell r="L79">
            <v>518.12081655970132</v>
          </cell>
          <cell r="M79">
            <v>8392.8091081657622</v>
          </cell>
          <cell r="N79">
            <v>87811.595867593802</v>
          </cell>
          <cell r="O79">
            <v>103700.7459256255</v>
          </cell>
          <cell r="P79">
            <v>17741.791226097743</v>
          </cell>
          <cell r="Q79">
            <v>43718.279292554318</v>
          </cell>
          <cell r="U79">
            <v>131496.92054534031</v>
          </cell>
          <cell r="V79">
            <v>22886.982716783412</v>
          </cell>
        </row>
        <row r="80">
          <cell r="D80">
            <v>183150.66663900332</v>
          </cell>
          <cell r="E80">
            <v>9785.5756785646117</v>
          </cell>
          <cell r="F80">
            <v>682.39678707101734</v>
          </cell>
          <cell r="G80">
            <v>54788.051400935015</v>
          </cell>
          <cell r="H80">
            <v>69324.900084884837</v>
          </cell>
          <cell r="I80">
            <v>7833.113309217998</v>
          </cell>
          <cell r="J80">
            <v>3960.317506615766</v>
          </cell>
          <cell r="K80">
            <v>29368.777461072568</v>
          </cell>
          <cell r="L80">
            <v>612.61334752704374</v>
          </cell>
          <cell r="M80">
            <v>9923.451671076502</v>
          </cell>
          <cell r="N80">
            <v>103826.27753374583</v>
          </cell>
          <cell r="O80">
            <v>122613.21890978048</v>
          </cell>
          <cell r="P80">
            <v>20977.458860492028</v>
          </cell>
          <cell r="Q80">
            <v>51691.421324022202</v>
          </cell>
          <cell r="U80">
            <v>138473.93714912338</v>
          </cell>
          <cell r="V80">
            <v>24101.329469264474</v>
          </cell>
        </row>
        <row r="81">
          <cell r="D81">
            <v>326312.29538424261</v>
          </cell>
          <cell r="E81">
            <v>17434.572966215073</v>
          </cell>
          <cell r="F81">
            <v>1215.7993527311339</v>
          </cell>
          <cell r="G81">
            <v>97613.703189555948</v>
          </cell>
          <cell r="H81">
            <v>123513.43125913916</v>
          </cell>
          <cell r="I81">
            <v>13955.948022694542</v>
          </cell>
          <cell r="J81">
            <v>7055.940989728213</v>
          </cell>
          <cell r="K81">
            <v>52325.188664700952</v>
          </cell>
          <cell r="L81">
            <v>1091.4689598623795</v>
          </cell>
          <cell r="M81">
            <v>17680.221166249274</v>
          </cell>
          <cell r="N81">
            <v>184983.17022245043</v>
          </cell>
          <cell r="O81">
            <v>218455.12026315837</v>
          </cell>
          <cell r="P81">
            <v>37374.70836285744</v>
          </cell>
          <cell r="Q81">
            <v>92096.559916771817</v>
          </cell>
          <cell r="U81">
            <v>274873.36305941484</v>
          </cell>
          <cell r="V81">
            <v>47841.591145671024</v>
          </cell>
        </row>
        <row r="82">
          <cell r="D82">
            <v>104017.80615672322</v>
          </cell>
          <cell r="E82">
            <v>5557.5779916277688</v>
          </cell>
          <cell r="F82">
            <v>387.55751219530526</v>
          </cell>
          <cell r="G82">
            <v>31116.091548603821</v>
          </cell>
          <cell r="H82">
            <v>39372.087206632728</v>
          </cell>
          <cell r="I82">
            <v>4448.7048655293956</v>
          </cell>
          <cell r="J82">
            <v>2249.2057838598648</v>
          </cell>
          <cell r="K82">
            <v>16679.57784192542</v>
          </cell>
          <cell r="L82">
            <v>347.92500404974845</v>
          </cell>
          <cell r="M82">
            <v>5635.8826930298956</v>
          </cell>
          <cell r="N82">
            <v>58966.651930162428</v>
          </cell>
          <cell r="O82">
            <v>69636.427051330014</v>
          </cell>
          <cell r="P82">
            <v>11913.848251025784</v>
          </cell>
          <cell r="Q82">
            <v>29357.404709017941</v>
          </cell>
          <cell r="U82">
            <v>89620.180121582773</v>
          </cell>
          <cell r="V82">
            <v>15598.353976741586</v>
          </cell>
        </row>
      </sheetData>
      <sheetData sheetId="3" refreshError="1">
        <row r="49">
          <cell r="D49">
            <v>5263130.6913841842</v>
          </cell>
          <cell r="E49">
            <v>352462.86198397988</v>
          </cell>
          <cell r="F49">
            <v>27908.759565045078</v>
          </cell>
          <cell r="G49">
            <v>1622554.9171491945</v>
          </cell>
          <cell r="H49">
            <v>1951219.1897606831</v>
          </cell>
          <cell r="I49">
            <v>211216.92985191901</v>
          </cell>
          <cell r="J49">
            <v>121312.78804227214</v>
          </cell>
          <cell r="K49">
            <v>895002.96366856818</v>
          </cell>
          <cell r="L49">
            <v>17525.76906503514</v>
          </cell>
          <cell r="M49">
            <v>311631.13038870733</v>
          </cell>
          <cell r="N49">
            <v>3052383.3631170001</v>
          </cell>
          <cell r="O49">
            <v>3752388.6213437761</v>
          </cell>
          <cell r="P49">
            <v>589816.46003631281</v>
          </cell>
          <cell r="Q49">
            <v>1590787.9922599981</v>
          </cell>
          <cell r="U49">
            <v>3883760.0448109754</v>
          </cell>
          <cell r="V49">
            <v>621077.00329294812</v>
          </cell>
        </row>
        <row r="50">
          <cell r="D50">
            <v>4390444.9304901073</v>
          </cell>
          <cell r="E50">
            <v>294020.58894658007</v>
          </cell>
          <cell r="F50">
            <v>23281.176002185497</v>
          </cell>
          <cell r="G50">
            <v>1353517.2178226796</v>
          </cell>
          <cell r="H50">
            <v>1627685.2889067798</v>
          </cell>
          <cell r="I50">
            <v>176194.80747839008</v>
          </cell>
          <cell r="J50">
            <v>101197.77495468922</v>
          </cell>
          <cell r="K50">
            <v>746601.49158843188</v>
          </cell>
          <cell r="L50">
            <v>14619.801113904579</v>
          </cell>
          <cell r="M50">
            <v>259959.21378843245</v>
          </cell>
          <cell r="N50">
            <v>2546264.162591957</v>
          </cell>
          <cell r="O50">
            <v>3130200.7428348265</v>
          </cell>
          <cell r="P50">
            <v>492018.3135724123</v>
          </cell>
          <cell r="Q50">
            <v>1327017.6033317551</v>
          </cell>
          <cell r="U50">
            <v>2871730.6295017265</v>
          </cell>
          <cell r="V50">
            <v>459236.88205673132</v>
          </cell>
        </row>
        <row r="51">
          <cell r="D51">
            <v>567764.55035197909</v>
          </cell>
          <cell r="E51">
            <v>38022.221009578672</v>
          </cell>
          <cell r="F51">
            <v>3010.6803829266078</v>
          </cell>
          <cell r="G51">
            <v>175034.44565126795</v>
          </cell>
          <cell r="H51">
            <v>210489.37426656822</v>
          </cell>
          <cell r="I51">
            <v>22785.199957206729</v>
          </cell>
          <cell r="J51">
            <v>13086.716745893909</v>
          </cell>
          <cell r="K51">
            <v>96549.180521552174</v>
          </cell>
          <cell r="L51">
            <v>1890.6067464886291</v>
          </cell>
          <cell r="M51">
            <v>33617.464394426926</v>
          </cell>
          <cell r="N51">
            <v>329278.36477611837</v>
          </cell>
          <cell r="O51">
            <v>404792.00750814448</v>
          </cell>
          <cell r="P51">
            <v>63626.935536849043</v>
          </cell>
          <cell r="Q51">
            <v>171607.56251205478</v>
          </cell>
          <cell r="U51">
            <v>533247.23204218573</v>
          </cell>
          <cell r="V51">
            <v>85274.988431253383</v>
          </cell>
        </row>
        <row r="52">
          <cell r="D52">
            <v>291485.16505641845</v>
          </cell>
          <cell r="E52">
            <v>19520.263038468915</v>
          </cell>
          <cell r="F52">
            <v>1545.6559727186993</v>
          </cell>
          <cell r="G52">
            <v>89861.095148665612</v>
          </cell>
          <cell r="H52">
            <v>108063.33358198717</v>
          </cell>
          <cell r="I52">
            <v>11697.714776754819</v>
          </cell>
          <cell r="J52">
            <v>6718.6015547442585</v>
          </cell>
          <cell r="K52">
            <v>49567.472648547468</v>
          </cell>
          <cell r="L52">
            <v>970.62033763005854</v>
          </cell>
          <cell r="M52">
            <v>17258.900985827717</v>
          </cell>
          <cell r="N52">
            <v>169048.52274903897</v>
          </cell>
          <cell r="O52">
            <v>207816.54129142687</v>
          </cell>
          <cell r="P52">
            <v>32665.490995334192</v>
          </cell>
          <cell r="Q52">
            <v>88101.764459838072</v>
          </cell>
          <cell r="U52">
            <v>270058.01421369665</v>
          </cell>
          <cell r="V52">
            <v>43186.710880138948</v>
          </cell>
        </row>
        <row r="53">
          <cell r="D53">
            <v>129617.18154964296</v>
          </cell>
          <cell r="E53">
            <v>8680.2409915588141</v>
          </cell>
          <cell r="F53">
            <v>687.31995602723771</v>
          </cell>
          <cell r="G53">
            <v>39959.2956364688</v>
          </cell>
          <cell r="H53">
            <v>48053.439443633295</v>
          </cell>
          <cell r="I53">
            <v>5201.7220829783819</v>
          </cell>
          <cell r="J53">
            <v>2987.6175595846985</v>
          </cell>
          <cell r="K53">
            <v>22041.588634537155</v>
          </cell>
          <cell r="L53">
            <v>431.61398108895202</v>
          </cell>
          <cell r="M53">
            <v>7674.6619403232771</v>
          </cell>
          <cell r="N53">
            <v>75172.240959913106</v>
          </cell>
          <cell r="O53">
            <v>92411.544705460503</v>
          </cell>
          <cell r="P53">
            <v>14525.641042249767</v>
          </cell>
          <cell r="Q53">
            <v>39176.959131434385</v>
          </cell>
          <cell r="U53">
            <v>137633.09811439479</v>
          </cell>
          <cell r="V53">
            <v>22009.792351878685</v>
          </cell>
        </row>
        <row r="54">
          <cell r="D54">
            <v>1267183.8881596376</v>
          </cell>
          <cell r="E54">
            <v>84861.137993757453</v>
          </cell>
          <cell r="F54">
            <v>6719.485517857298</v>
          </cell>
          <cell r="G54">
            <v>390656.3544073641</v>
          </cell>
          <cell r="H54">
            <v>469787.59687275928</v>
          </cell>
          <cell r="I54">
            <v>50853.894024148773</v>
          </cell>
          <cell r="J54">
            <v>29208.016948266792</v>
          </cell>
          <cell r="K54">
            <v>215486.44750025426</v>
          </cell>
          <cell r="L54">
            <v>4219.6125251410776</v>
          </cell>
          <cell r="M54">
            <v>75030.237824797281</v>
          </cell>
          <cell r="N54">
            <v>734910.69194999209</v>
          </cell>
          <cell r="O54">
            <v>903448.28618151799</v>
          </cell>
          <cell r="P54">
            <v>142007.85786164913</v>
          </cell>
          <cell r="Q54">
            <v>383007.95315032051</v>
          </cell>
          <cell r="U54">
            <v>993462.45894867263</v>
          </cell>
          <cell r="V54">
            <v>158870.9600409712</v>
          </cell>
        </row>
        <row r="55">
          <cell r="D55">
            <v>311044.36893495929</v>
          </cell>
          <cell r="E55">
            <v>20830.109474249817</v>
          </cell>
          <cell r="F55">
            <v>1649.3724012739497</v>
          </cell>
          <cell r="G55">
            <v>95890.943976208902</v>
          </cell>
          <cell r="H55">
            <v>115314.58691049104</v>
          </cell>
          <cell r="I55">
            <v>12482.653482596957</v>
          </cell>
          <cell r="J55">
            <v>7169.4323802598174</v>
          </cell>
          <cell r="K55">
            <v>52893.543473075661</v>
          </cell>
          <cell r="L55">
            <v>1035.7507914172691</v>
          </cell>
          <cell r="M55">
            <v>18417.005766343784</v>
          </cell>
          <cell r="N55">
            <v>180391.99719712834</v>
          </cell>
          <cell r="O55">
            <v>221761.42284196979</v>
          </cell>
          <cell r="P55">
            <v>34857.406999178558</v>
          </cell>
          <cell r="Q55">
            <v>94013.558882705591</v>
          </cell>
          <cell r="U55">
            <v>265412.20915938506</v>
          </cell>
          <cell r="V55">
            <v>42443.770366893237</v>
          </cell>
        </row>
        <row r="56">
          <cell r="D56">
            <v>157073.22177318818</v>
          </cell>
          <cell r="E56">
            <v>10518.925053077517</v>
          </cell>
          <cell r="F56">
            <v>832.91087332319512</v>
          </cell>
          <cell r="G56">
            <v>48423.636668905361</v>
          </cell>
          <cell r="H56">
            <v>58232.315040760666</v>
          </cell>
          <cell r="I56">
            <v>6303.5720772035593</v>
          </cell>
          <cell r="J56">
            <v>3620.4669002958367</v>
          </cell>
          <cell r="K56">
            <v>26710.527867017758</v>
          </cell>
          <cell r="L56">
            <v>523.04021551362257</v>
          </cell>
          <cell r="M56">
            <v>9300.3401445274321</v>
          </cell>
          <cell r="N56">
            <v>91095.531736752964</v>
          </cell>
          <cell r="O56">
            <v>111986.53513665815</v>
          </cell>
          <cell r="P56">
            <v>17602.521591268982</v>
          </cell>
          <cell r="Q56">
            <v>47475.582453504394</v>
          </cell>
          <cell r="U56">
            <v>129446.2768574112</v>
          </cell>
          <cell r="V56">
            <v>20700.585203621446</v>
          </cell>
        </row>
        <row r="57">
          <cell r="D57">
            <v>619270.6909698284</v>
          </cell>
          <cell r="E57">
            <v>41471.499166709524</v>
          </cell>
          <cell r="F57">
            <v>3283.8015685699966</v>
          </cell>
          <cell r="G57">
            <v>190913.12064972028</v>
          </cell>
          <cell r="H57">
            <v>229584.42925514738</v>
          </cell>
          <cell r="I57">
            <v>24852.214729922209</v>
          </cell>
          <cell r="J57">
            <v>14273.910050798393</v>
          </cell>
          <cell r="K57">
            <v>105307.87400707942</v>
          </cell>
          <cell r="L57">
            <v>2062.117730887584</v>
          </cell>
          <cell r="M57">
            <v>36667.15435348032</v>
          </cell>
          <cell r="N57">
            <v>359149.65164681181</v>
          </cell>
          <cell r="O57">
            <v>441513.69794614508</v>
          </cell>
          <cell r="P57">
            <v>69399.007581171158</v>
          </cell>
          <cell r="Q57">
            <v>187175.35948062691</v>
          </cell>
          <cell r="U57">
            <v>519719.71864671953</v>
          </cell>
          <cell r="V57">
            <v>83111.716914804609</v>
          </cell>
        </row>
        <row r="58">
          <cell r="D58">
            <v>735521.95356205001</v>
          </cell>
          <cell r="E58">
            <v>49256.647422590948</v>
          </cell>
          <cell r="F58">
            <v>3900.2461767440632</v>
          </cell>
          <cell r="G58">
            <v>226751.87685856599</v>
          </cell>
          <cell r="H58">
            <v>272682.67395106144</v>
          </cell>
          <cell r="I58">
            <v>29517.543450779147</v>
          </cell>
          <cell r="J58">
            <v>16953.449208278009</v>
          </cell>
          <cell r="K58">
            <v>125076.56884883484</v>
          </cell>
          <cell r="L58">
            <v>2449.2243602261397</v>
          </cell>
          <cell r="M58">
            <v>43550.417281006208</v>
          </cell>
          <cell r="N58">
            <v>426570.2498962009</v>
          </cell>
          <cell r="O58">
            <v>524395.91017811524</v>
          </cell>
          <cell r="P58">
            <v>82426.787470646625</v>
          </cell>
          <cell r="Q58">
            <v>222312.45248869239</v>
          </cell>
          <cell r="U58">
            <v>659756.67280387797</v>
          </cell>
          <cell r="V58">
            <v>105505.92531972498</v>
          </cell>
        </row>
        <row r="59">
          <cell r="D59">
            <v>3310855.3469721628</v>
          </cell>
          <cell r="E59">
            <v>221722.32073185829</v>
          </cell>
          <cell r="F59">
            <v>17556.445251217698</v>
          </cell>
          <cell r="G59">
            <v>1020693.754003391</v>
          </cell>
          <cell r="H59">
            <v>1227445.1968500973</v>
          </cell>
          <cell r="I59">
            <v>132869.34005192918</v>
          </cell>
          <cell r="J59">
            <v>76313.722097640915</v>
          </cell>
          <cell r="K59">
            <v>563015.72610933846</v>
          </cell>
          <cell r="L59">
            <v>11024.8613650729</v>
          </cell>
          <cell r="M59">
            <v>196036.47616416687</v>
          </cell>
          <cell r="N59">
            <v>1920149.8825268487</v>
          </cell>
          <cell r="O59">
            <v>2360499.2274334305</v>
          </cell>
          <cell r="P59">
            <v>371033.34402092168</v>
          </cell>
          <cell r="Q59">
            <v>1000710.2690220218</v>
          </cell>
          <cell r="U59">
            <v>2302404.8873074199</v>
          </cell>
          <cell r="V59">
            <v>368192.34743569943</v>
          </cell>
        </row>
        <row r="60">
          <cell r="D60">
            <v>540815.074666303</v>
          </cell>
          <cell r="E60">
            <v>36217.460708890983</v>
          </cell>
          <cell r="F60">
            <v>2867.7756212138106</v>
          </cell>
          <cell r="G60">
            <v>166726.27189454017</v>
          </cell>
          <cell r="H60">
            <v>200498.29914507037</v>
          </cell>
          <cell r="I60">
            <v>21703.679119283086</v>
          </cell>
          <cell r="J60">
            <v>12465.543489250536</v>
          </cell>
          <cell r="K60">
            <v>91966.38331921809</v>
          </cell>
          <cell r="L60">
            <v>1800.8673280728717</v>
          </cell>
          <cell r="M60">
            <v>32021.779988364513</v>
          </cell>
          <cell r="N60">
            <v>313648.85905961681</v>
          </cell>
          <cell r="O60">
            <v>385578.17607514304</v>
          </cell>
          <cell r="P60">
            <v>60606.823500721781</v>
          </cell>
          <cell r="Q60">
            <v>163462.04897034157</v>
          </cell>
          <cell r="U60">
            <v>437745.25458201749</v>
          </cell>
          <cell r="V60">
            <v>70002.65407353206</v>
          </cell>
        </row>
        <row r="61">
          <cell r="D61">
            <v>515228.87144169281</v>
          </cell>
          <cell r="E61">
            <v>34503.996433604654</v>
          </cell>
          <cell r="F61">
            <v>2732.0998730992928</v>
          </cell>
          <cell r="G61">
            <v>158838.37735275531</v>
          </cell>
          <cell r="H61">
            <v>191012.63487936958</v>
          </cell>
          <cell r="I61">
            <v>20676.868346653737</v>
          </cell>
          <cell r="J61">
            <v>11875.793047811789</v>
          </cell>
          <cell r="K61">
            <v>87615.412564769678</v>
          </cell>
          <cell r="L61">
            <v>1715.6674888023704</v>
          </cell>
          <cell r="M61">
            <v>30506.815245745995</v>
          </cell>
          <cell r="N61">
            <v>298809.99116375024</v>
          </cell>
          <cell r="O61">
            <v>367336.29999925813</v>
          </cell>
          <cell r="P61">
            <v>57739.487556278349</v>
          </cell>
          <cell r="Q61">
            <v>155728.58627600563</v>
          </cell>
          <cell r="U61">
            <v>446637.44975960214</v>
          </cell>
          <cell r="V61">
            <v>71424.662094076251</v>
          </cell>
        </row>
        <row r="62">
          <cell r="D62">
            <v>833496.64812099317</v>
          </cell>
          <cell r="E62">
            <v>55817.845171828194</v>
          </cell>
          <cell r="F62">
            <v>4419.7757788458021</v>
          </cell>
          <cell r="G62">
            <v>256956.2042322029</v>
          </cell>
          <cell r="H62">
            <v>309005.18147444469</v>
          </cell>
          <cell r="I62">
            <v>33449.407468861711</v>
          </cell>
          <cell r="J62">
            <v>19211.721717830602</v>
          </cell>
          <cell r="K62">
            <v>141737.3069411499</v>
          </cell>
          <cell r="L62">
            <v>2775.4716019806106</v>
          </cell>
          <cell r="M62">
            <v>49351.520579632823</v>
          </cell>
          <cell r="N62">
            <v>483391.24584215891</v>
          </cell>
          <cell r="O62">
            <v>594247.70573478658</v>
          </cell>
          <cell r="P62">
            <v>93406.390848630967</v>
          </cell>
          <cell r="Q62">
            <v>251925.42940086516</v>
          </cell>
          <cell r="U62">
            <v>702551.27205829113</v>
          </cell>
          <cell r="V62">
            <v>112349.48443650539</v>
          </cell>
        </row>
        <row r="63">
          <cell r="D63">
            <v>917263.29140512377</v>
          </cell>
          <cell r="E63">
            <v>61427.55402421295</v>
          </cell>
          <cell r="F63">
            <v>4863.9644650235459</v>
          </cell>
          <cell r="G63">
            <v>282780.37370917306</v>
          </cell>
          <cell r="H63">
            <v>340060.28753620345</v>
          </cell>
          <cell r="I63">
            <v>36811.082155648139</v>
          </cell>
          <cell r="J63">
            <v>21142.505055279475</v>
          </cell>
          <cell r="K63">
            <v>155981.94542572976</v>
          </cell>
          <cell r="L63">
            <v>3054.4072643524587</v>
          </cell>
          <cell r="M63">
            <v>54311.362024998096</v>
          </cell>
          <cell r="N63">
            <v>531972.19952495478</v>
          </cell>
          <cell r="O63">
            <v>653969.76424685982</v>
          </cell>
          <cell r="P63">
            <v>102793.75892061336</v>
          </cell>
          <cell r="Q63">
            <v>277244.00461817102</v>
          </cell>
          <cell r="U63">
            <v>700772.09190575278</v>
          </cell>
          <cell r="V63">
            <v>112064.96431561552</v>
          </cell>
        </row>
        <row r="64">
          <cell r="D64">
            <v>739295.43289248238</v>
          </cell>
          <cell r="E64">
            <v>49509.350880367296</v>
          </cell>
          <cell r="F64">
            <v>3920.2557743641846</v>
          </cell>
          <cell r="G64">
            <v>227915.19158536481</v>
          </cell>
          <cell r="H64">
            <v>274081.62938527821</v>
          </cell>
          <cell r="I64">
            <v>29668.978550108597</v>
          </cell>
          <cell r="J64">
            <v>17040.426204487514</v>
          </cell>
          <cell r="K64">
            <v>125718.25445044984</v>
          </cell>
          <cell r="L64">
            <v>2461.7897193621197</v>
          </cell>
          <cell r="M64">
            <v>43773.845825383054</v>
          </cell>
          <cell r="N64">
            <v>428758.70125807438</v>
          </cell>
          <cell r="O64">
            <v>527086.24065491115</v>
          </cell>
          <cell r="P64">
            <v>82849.665098279802</v>
          </cell>
          <cell r="Q64">
            <v>223452.99144922398</v>
          </cell>
          <cell r="U64">
            <v>538353.33532559744</v>
          </cell>
          <cell r="V64">
            <v>86091.538189522485</v>
          </cell>
        </row>
        <row r="65">
          <cell r="D65">
            <v>237356.51525049476</v>
          </cell>
          <cell r="E65">
            <v>15895.359925734894</v>
          </cell>
          <cell r="F65">
            <v>1258.6284293048477</v>
          </cell>
          <cell r="G65">
            <v>73173.934587552838</v>
          </cell>
          <cell r="H65">
            <v>87996.02642010148</v>
          </cell>
          <cell r="I65">
            <v>9525.4549756154192</v>
          </cell>
          <cell r="J65">
            <v>5470.9605961661546</v>
          </cell>
          <cell r="K65">
            <v>40362.81769384809</v>
          </cell>
          <cell r="L65">
            <v>790.37662491858725</v>
          </cell>
          <cell r="M65">
            <v>14053.931678672205</v>
          </cell>
          <cell r="N65">
            <v>137656.29636825435</v>
          </cell>
          <cell r="O65">
            <v>169225.11319845801</v>
          </cell>
          <cell r="P65">
            <v>26599.525605696723</v>
          </cell>
          <cell r="Q65">
            <v>71741.310730374622</v>
          </cell>
          <cell r="U65">
            <v>197202.99169328209</v>
          </cell>
          <cell r="V65">
            <v>31535.9964848778</v>
          </cell>
        </row>
        <row r="66">
          <cell r="D66">
            <v>239810.12857087181</v>
          </cell>
          <cell r="E66">
            <v>16059.674213905206</v>
          </cell>
          <cell r="F66">
            <v>1271.6391843552769</v>
          </cell>
          <cell r="G66">
            <v>73930.351745173059</v>
          </cell>
          <cell r="H66">
            <v>88905.663226728648</v>
          </cell>
          <cell r="I66">
            <v>9623.9219723446076</v>
          </cell>
          <cell r="J66">
            <v>5527.5152762845601</v>
          </cell>
          <cell r="K66">
            <v>40780.058177165178</v>
          </cell>
          <cell r="L66">
            <v>798.54694462929024</v>
          </cell>
          <cell r="M66">
            <v>14199.210665154069</v>
          </cell>
          <cell r="N66">
            <v>139079.28373410134</v>
          </cell>
          <cell r="O66">
            <v>170974.43527393529</v>
          </cell>
          <cell r="P66">
            <v>26874.491516251026</v>
          </cell>
          <cell r="Q66">
            <v>72482.918498939922</v>
          </cell>
          <cell r="U66">
            <v>202611.58277609706</v>
          </cell>
          <cell r="V66">
            <v>32400.919009182511</v>
          </cell>
        </row>
        <row r="67">
          <cell r="D67">
            <v>113848.27130696895</v>
          </cell>
          <cell r="E67">
            <v>7624.2240388352511</v>
          </cell>
          <cell r="F67">
            <v>603.70228617039743</v>
          </cell>
          <cell r="G67">
            <v>35097.945167969221</v>
          </cell>
          <cell r="H67">
            <v>42207.375176696514</v>
          </cell>
          <cell r="I67">
            <v>4568.8932584879649</v>
          </cell>
          <cell r="J67">
            <v>2624.1512924333456</v>
          </cell>
          <cell r="K67">
            <v>19360.062708509813</v>
          </cell>
          <cell r="L67">
            <v>379.10487661758083</v>
          </cell>
          <cell r="M67">
            <v>6740.9812829215916</v>
          </cell>
          <cell r="N67">
            <v>66026.969428271797</v>
          </cell>
          <cell r="O67">
            <v>81168.981517268126</v>
          </cell>
          <cell r="P67">
            <v>12758.486973058623</v>
          </cell>
          <cell r="Q67">
            <v>34410.785814451017</v>
          </cell>
          <cell r="U67">
            <v>111009.83635039281</v>
          </cell>
          <cell r="V67">
            <v>17752.295636456642</v>
          </cell>
        </row>
        <row r="68">
          <cell r="D68">
            <v>317728.55349630042</v>
          </cell>
          <cell r="E68">
            <v>21277.73788377727</v>
          </cell>
          <cell r="F68">
            <v>1684.8165714360618</v>
          </cell>
          <cell r="G68">
            <v>97951.591367103232</v>
          </cell>
          <cell r="H68">
            <v>117792.63846359827</v>
          </cell>
          <cell r="I68">
            <v>12750.899327968273</v>
          </cell>
          <cell r="J68">
            <v>7323.4998189143089</v>
          </cell>
          <cell r="K68">
            <v>54030.198696534426</v>
          </cell>
          <cell r="L68">
            <v>1058.0085467114527</v>
          </cell>
          <cell r="M68">
            <v>18812.777810155538</v>
          </cell>
          <cell r="N68">
            <v>184268.52904621212</v>
          </cell>
          <cell r="O68">
            <v>226526.96251059274</v>
          </cell>
          <cell r="P68">
            <v>35606.474865316377</v>
          </cell>
          <cell r="Q68">
            <v>96033.862227184145</v>
          </cell>
          <cell r="U68">
            <v>246927.89011465575</v>
          </cell>
          <cell r="V68">
            <v>39487.824235373155</v>
          </cell>
        </row>
        <row r="69">
          <cell r="D69">
            <v>468582.67515999655</v>
          </cell>
          <cell r="E69">
            <v>31380.180437732204</v>
          </cell>
          <cell r="F69">
            <v>2484.7494740714133</v>
          </cell>
          <cell r="G69">
            <v>144457.96014839597</v>
          </cell>
          <cell r="H69">
            <v>173719.32436682898</v>
          </cell>
          <cell r="I69">
            <v>18804.890061178419</v>
          </cell>
          <cell r="J69">
            <v>10800.619267353872</v>
          </cell>
          <cell r="K69">
            <v>79683.159621796643</v>
          </cell>
          <cell r="L69">
            <v>1560.3396978482933</v>
          </cell>
          <cell r="M69">
            <v>27744.8836639605</v>
          </cell>
          <cell r="N69">
            <v>271757.25737623073</v>
          </cell>
          <cell r="O69">
            <v>334079.54343743849</v>
          </cell>
          <cell r="P69">
            <v>52512.048608188437</v>
          </cell>
          <cell r="Q69">
            <v>141629.71370744135</v>
          </cell>
          <cell r="U69">
            <v>335597.22235688649</v>
          </cell>
          <cell r="V69">
            <v>53667.506429325942</v>
          </cell>
        </row>
        <row r="70">
          <cell r="D70">
            <v>196521.89189667715</v>
          </cell>
          <cell r="E70">
            <v>13160.735030539827</v>
          </cell>
          <cell r="F70">
            <v>1042.0950099511383</v>
          </cell>
          <cell r="G70">
            <v>60585.149927286904</v>
          </cell>
          <cell r="H70">
            <v>72857.261041340986</v>
          </cell>
          <cell r="I70">
            <v>7886.7033879772835</v>
          </cell>
          <cell r="J70">
            <v>4529.7409498790003</v>
          </cell>
          <cell r="K70">
            <v>33418.83110773033</v>
          </cell>
          <cell r="L70">
            <v>654.40086814548636</v>
          </cell>
          <cell r="M70">
            <v>11636.104613199777</v>
          </cell>
          <cell r="N70">
            <v>113974.01821993021</v>
          </cell>
          <cell r="O70">
            <v>140111.76127646235</v>
          </cell>
          <cell r="P70">
            <v>22023.364684423726</v>
          </cell>
          <cell r="Q70">
            <v>59398.993522471748</v>
          </cell>
          <cell r="U70">
            <v>165068.34504524633</v>
          </cell>
          <cell r="V70">
            <v>26397.1388284411</v>
          </cell>
        </row>
        <row r="71">
          <cell r="D71">
            <v>349395.95376540371</v>
          </cell>
          <cell r="E71">
            <v>23398.449525749616</v>
          </cell>
          <cell r="F71">
            <v>1852.7390327967946</v>
          </cell>
          <cell r="G71">
            <v>107714.24007048401</v>
          </cell>
          <cell r="H71">
            <v>129532.80657229792</v>
          </cell>
          <cell r="I71">
            <v>14021.757198205338</v>
          </cell>
          <cell r="J71">
            <v>8053.4191087743102</v>
          </cell>
          <cell r="K71">
            <v>59415.285777674777</v>
          </cell>
          <cell r="L71">
            <v>1163.45824510387</v>
          </cell>
          <cell r="M71">
            <v>20687.811572567571</v>
          </cell>
          <cell r="N71">
            <v>202634.22266138557</v>
          </cell>
          <cell r="O71">
            <v>249104.47376864409</v>
          </cell>
          <cell r="P71">
            <v>39155.304453730656</v>
          </cell>
          <cell r="Q71">
            <v>105605.37451675106</v>
          </cell>
          <cell r="U71">
            <v>268567.28771513741</v>
          </cell>
          <cell r="V71">
            <v>42948.319234987859</v>
          </cell>
        </row>
        <row r="72">
          <cell r="D72">
            <v>266252.63106251869</v>
          </cell>
          <cell r="E72">
            <v>17830.48338675766</v>
          </cell>
          <cell r="F72">
            <v>1411.855623507274</v>
          </cell>
          <cell r="G72">
            <v>82082.232242799058</v>
          </cell>
          <cell r="H72">
            <v>98708.786370042944</v>
          </cell>
          <cell r="I72">
            <v>10685.097254013039</v>
          </cell>
          <cell r="J72">
            <v>6137.0030295200359</v>
          </cell>
          <cell r="K72">
            <v>45276.643856783441</v>
          </cell>
          <cell r="L72">
            <v>886.59818624653792</v>
          </cell>
          <cell r="M72">
            <v>15764.877076453267</v>
          </cell>
          <cell r="N72">
            <v>154414.76738773938</v>
          </cell>
          <cell r="O72">
            <v>189826.81635425673</v>
          </cell>
          <cell r="P72">
            <v>29837.78924314498</v>
          </cell>
          <cell r="Q72">
            <v>80475.198743448578</v>
          </cell>
          <cell r="U72">
            <v>202695.26688620448</v>
          </cell>
          <cell r="V72">
            <v>32414.301472498744</v>
          </cell>
        </row>
        <row r="73">
          <cell r="D73">
            <v>298322.33148695854</v>
          </cell>
          <cell r="E73">
            <v>19978.136382164121</v>
          </cell>
          <cell r="F73">
            <v>1581.9113585726952</v>
          </cell>
          <cell r="G73">
            <v>91968.904865304561</v>
          </cell>
          <cell r="H73">
            <v>110598.10064842094</v>
          </cell>
          <cell r="I73">
            <v>11972.100002398052</v>
          </cell>
          <cell r="J73">
            <v>6876.1951564679703</v>
          </cell>
          <cell r="K73">
            <v>50730.142659468154</v>
          </cell>
          <cell r="L73">
            <v>993.38750929026708</v>
          </cell>
          <cell r="M73">
            <v>17663.731119894666</v>
          </cell>
          <cell r="N73">
            <v>173013.77732605461</v>
          </cell>
          <cell r="O73">
            <v>212691.15053458911</v>
          </cell>
          <cell r="P73">
            <v>33431.702882745958</v>
          </cell>
          <cell r="Q73">
            <v>90168.30677021452</v>
          </cell>
          <cell r="U73">
            <v>219098.01456574994</v>
          </cell>
          <cell r="V73">
            <v>35037.370162901905</v>
          </cell>
        </row>
        <row r="74">
          <cell r="D74">
            <v>107553.18293420612</v>
          </cell>
          <cell r="E74">
            <v>7202.6527356680626</v>
          </cell>
          <cell r="F74">
            <v>570.32137314770694</v>
          </cell>
          <cell r="G74">
            <v>33157.251084534109</v>
          </cell>
          <cell r="H74">
            <v>39873.574639635604</v>
          </cell>
          <cell r="I74">
            <v>4316.262397274867</v>
          </cell>
          <cell r="J74">
            <v>2479.0523453898127</v>
          </cell>
          <cell r="K74">
            <v>18289.573853007631</v>
          </cell>
          <cell r="L74">
            <v>358.1427779097462</v>
          </cell>
          <cell r="M74">
            <v>6368.2477103518868</v>
          </cell>
          <cell r="N74">
            <v>62376.096184742477</v>
          </cell>
          <cell r="O74">
            <v>76680.85090349149</v>
          </cell>
          <cell r="P74">
            <v>12053.023446242378</v>
          </cell>
          <cell r="Q74">
            <v>32508.087291307766</v>
          </cell>
          <cell r="U74">
            <v>88233.955199192103</v>
          </cell>
          <cell r="V74">
            <v>14110.05825579155</v>
          </cell>
        </row>
        <row r="75">
          <cell r="D75">
            <v>421166.5390426768</v>
          </cell>
          <cell r="E75">
            <v>28204.802887733127</v>
          </cell>
          <cell r="F75">
            <v>2233.316321448388</v>
          </cell>
          <cell r="G75">
            <v>129840.18048061825</v>
          </cell>
          <cell r="H75">
            <v>156140.57131631585</v>
          </cell>
          <cell r="I75">
            <v>16902.012993630808</v>
          </cell>
          <cell r="J75">
            <v>9707.6987210333446</v>
          </cell>
          <cell r="K75">
            <v>71619.977299498569</v>
          </cell>
          <cell r="L75">
            <v>1402.4480739696041</v>
          </cell>
          <cell r="M75">
            <v>24937.363774497324</v>
          </cell>
          <cell r="N75">
            <v>244257.99248723104</v>
          </cell>
          <cell r="O75">
            <v>300273.85247749672</v>
          </cell>
          <cell r="P75">
            <v>47198.325808353809</v>
          </cell>
          <cell r="Q75">
            <v>127298.12583745435</v>
          </cell>
          <cell r="U75">
            <v>344916.19558119285</v>
          </cell>
          <cell r="V75">
            <v>55157.763267323018</v>
          </cell>
        </row>
        <row r="76">
          <cell r="D76">
            <v>298451.13781787636</v>
          </cell>
          <cell r="E76">
            <v>19986.762321875492</v>
          </cell>
          <cell r="F76">
            <v>1582.5943788377867</v>
          </cell>
          <cell r="G76">
            <v>92008.61418620983</v>
          </cell>
          <cell r="H76">
            <v>110645.85347832138</v>
          </cell>
          <cell r="I76">
            <v>11977.269183890447</v>
          </cell>
          <cell r="J76">
            <v>6879.1640842862962</v>
          </cell>
          <cell r="K76">
            <v>50752.046361783468</v>
          </cell>
          <cell r="L76">
            <v>993.81642320902574</v>
          </cell>
          <cell r="M76">
            <v>17671.357771190036</v>
          </cell>
          <cell r="N76">
            <v>173088.47930945799</v>
          </cell>
          <cell r="O76">
            <v>212782.98397723652</v>
          </cell>
          <cell r="P76">
            <v>33446.137655239174</v>
          </cell>
          <cell r="Q76">
            <v>90207.238648703977</v>
          </cell>
          <cell r="U76">
            <v>256286.89799502748</v>
          </cell>
          <cell r="V76">
            <v>40984.483272252262</v>
          </cell>
        </row>
        <row r="77">
          <cell r="D77">
            <v>222125.98903256439</v>
          </cell>
          <cell r="E77">
            <v>14875.397630464213</v>
          </cell>
          <cell r="F77">
            <v>1177.8656439609133</v>
          </cell>
          <cell r="G77">
            <v>68478.560929793006</v>
          </cell>
          <cell r="H77">
            <v>82349.559180511947</v>
          </cell>
          <cell r="I77">
            <v>8914.2322687488395</v>
          </cell>
          <cell r="J77">
            <v>5119.9038379000722</v>
          </cell>
          <cell r="K77">
            <v>37772.844747594972</v>
          </cell>
          <cell r="L77">
            <v>739.6602925897372</v>
          </cell>
          <cell r="M77">
            <v>13152.128858256163</v>
          </cell>
          <cell r="N77">
            <v>128823.26379408102</v>
          </cell>
          <cell r="O77">
            <v>158366.39495100945</v>
          </cell>
          <cell r="P77">
            <v>24892.705922678862</v>
          </cell>
          <cell r="Q77">
            <v>67137.864674408891</v>
          </cell>
          <cell r="U77">
            <v>171350.74546983297</v>
          </cell>
          <cell r="V77">
            <v>27401.797814621725</v>
          </cell>
        </row>
        <row r="78">
          <cell r="D78">
            <v>1440296.4483190207</v>
          </cell>
          <cell r="E78">
            <v>96454.190109874151</v>
          </cell>
          <cell r="F78">
            <v>7637.4480581162034</v>
          </cell>
          <cell r="G78">
            <v>444024.71103333676</v>
          </cell>
          <cell r="H78">
            <v>533966.23296943482</v>
          </cell>
          <cell r="I78">
            <v>57801.147592358051</v>
          </cell>
          <cell r="J78">
            <v>33198.183362421943</v>
          </cell>
          <cell r="K78">
            <v>244924.48798907097</v>
          </cell>
          <cell r="L78">
            <v>4796.062347406928</v>
          </cell>
          <cell r="M78">
            <v>85280.270736817518</v>
          </cell>
          <cell r="N78">
            <v>835308.33159859513</v>
          </cell>
          <cell r="O78">
            <v>1026870.1882857428</v>
          </cell>
          <cell r="P78">
            <v>161407.83924310663</v>
          </cell>
          <cell r="Q78">
            <v>435331.4461735402</v>
          </cell>
          <cell r="U78">
            <v>982122.81202903215</v>
          </cell>
          <cell r="V78">
            <v>157057.56429921827</v>
          </cell>
        </row>
        <row r="79">
          <cell r="D79">
            <v>160928.46757477932</v>
          </cell>
          <cell r="E79">
            <v>10777.104271599483</v>
          </cell>
          <cell r="F79">
            <v>853.35405333331562</v>
          </cell>
          <cell r="G79">
            <v>49612.158938061737</v>
          </cell>
          <cell r="H79">
            <v>59661.584050102058</v>
          </cell>
          <cell r="I79">
            <v>6458.2885814639585</v>
          </cell>
          <cell r="J79">
            <v>3709.3285767776501</v>
          </cell>
          <cell r="K79">
            <v>27366.117974963076</v>
          </cell>
          <cell r="L79">
            <v>535.87784991214494</v>
          </cell>
          <cell r="M79">
            <v>9528.6100997164394</v>
          </cell>
          <cell r="N79">
            <v>93331.404040810958</v>
          </cell>
          <cell r="O79">
            <v>114735.16163420184</v>
          </cell>
          <cell r="P79">
            <v>18034.56243627151</v>
          </cell>
          <cell r="Q79">
            <v>48640.835434666646</v>
          </cell>
          <cell r="U79">
            <v>138446.0065880568</v>
          </cell>
          <cell r="V79">
            <v>22139.789764939254</v>
          </cell>
        </row>
        <row r="80">
          <cell r="D80">
            <v>193663.31614986321</v>
          </cell>
          <cell r="E80">
            <v>12969.30110119253</v>
          </cell>
          <cell r="F80">
            <v>1026.9368639930874</v>
          </cell>
          <cell r="G80">
            <v>59703.888106897532</v>
          </cell>
          <cell r="H80">
            <v>71797.491071786804</v>
          </cell>
          <cell r="I80">
            <v>7771.9846723695573</v>
          </cell>
          <cell r="J80">
            <v>4463.8520685248459</v>
          </cell>
          <cell r="K80">
            <v>32932.726179829195</v>
          </cell>
          <cell r="L80">
            <v>644.88205865143686</v>
          </cell>
          <cell r="M80">
            <v>11466.847712028833</v>
          </cell>
          <cell r="N80">
            <v>112316.17053127823</v>
          </cell>
          <cell r="O80">
            <v>138073.71819249462</v>
          </cell>
          <cell r="P80">
            <v>21703.016373390616</v>
          </cell>
          <cell r="Q80">
            <v>58534.985341857617</v>
          </cell>
          <cell r="U80">
            <v>147360.50416055776</v>
          </cell>
          <cell r="V80">
            <v>23565.364304640414</v>
          </cell>
        </row>
        <row r="81">
          <cell r="D81">
            <v>337495.96815669612</v>
          </cell>
          <cell r="E81">
            <v>22601.527839560178</v>
          </cell>
          <cell r="F81">
            <v>1789.6370775813195</v>
          </cell>
          <cell r="G81">
            <v>104045.62887771592</v>
          </cell>
          <cell r="H81">
            <v>125121.08251695632</v>
          </cell>
          <cell r="I81">
            <v>13544.193828998519</v>
          </cell>
          <cell r="J81">
            <v>7779.1298090199898</v>
          </cell>
          <cell r="K81">
            <v>57391.676064763473</v>
          </cell>
          <cell r="L81">
            <v>1123.8323243573338</v>
          </cell>
          <cell r="M81">
            <v>19983.210797040254</v>
          </cell>
          <cell r="N81">
            <v>195732.75655247577</v>
          </cell>
          <cell r="O81">
            <v>240620.2895044442</v>
          </cell>
          <cell r="P81">
            <v>37821.724157558099</v>
          </cell>
          <cell r="Q81">
            <v>102008.58862553461</v>
          </cell>
          <cell r="U81">
            <v>291282.1240144684</v>
          </cell>
          <cell r="V81">
            <v>46580.794541470139</v>
          </cell>
        </row>
        <row r="82">
          <cell r="D82">
            <v>110115.34500121372</v>
          </cell>
          <cell r="E82">
            <v>7374.2363477722829</v>
          </cell>
          <cell r="F82">
            <v>583.90772873865808</v>
          </cell>
          <cell r="G82">
            <v>33947.132412611674</v>
          </cell>
          <cell r="H82">
            <v>40823.454109777987</v>
          </cell>
          <cell r="I82">
            <v>4419.0856097902424</v>
          </cell>
          <cell r="J82">
            <v>2538.109025147673</v>
          </cell>
          <cell r="K82">
            <v>18725.273207219921</v>
          </cell>
          <cell r="L82">
            <v>366.67455553918575</v>
          </cell>
          <cell r="M82">
            <v>6519.9538920903942</v>
          </cell>
          <cell r="N82">
            <v>63862.037029750572</v>
          </cell>
          <cell r="O82">
            <v>78507.563624499264</v>
          </cell>
          <cell r="P82">
            <v>12340.153948792051</v>
          </cell>
          <cell r="Q82">
            <v>33282.504057566672</v>
          </cell>
          <cell r="U82">
            <v>92591.229728649952</v>
          </cell>
          <cell r="V82">
            <v>14806.858000383414</v>
          </cell>
        </row>
      </sheetData>
      <sheetData sheetId="4" refreshError="1">
        <row r="49">
          <cell r="D49">
            <v>5881929.7670590365</v>
          </cell>
          <cell r="E49">
            <v>370063.28847808205</v>
          </cell>
          <cell r="F49">
            <v>32022.820073019448</v>
          </cell>
          <cell r="G49">
            <v>1646079.1193513579</v>
          </cell>
          <cell r="H49">
            <v>1925660.7618086678</v>
          </cell>
          <cell r="I49">
            <v>218868.40302197167</v>
          </cell>
          <cell r="J49">
            <v>127876.40149321838</v>
          </cell>
          <cell r="K49">
            <v>1012951.6684669692</v>
          </cell>
          <cell r="L49">
            <v>17363.660007107595</v>
          </cell>
          <cell r="M49">
            <v>377733.62409490388</v>
          </cell>
          <cell r="N49">
            <v>3214817.4903570311</v>
          </cell>
          <cell r="O49">
            <v>4111382.8882462895</v>
          </cell>
          <cell r="P49">
            <v>623367.92280460126</v>
          </cell>
          <cell r="Q49">
            <v>1745871.0800336013</v>
          </cell>
          <cell r="U49">
            <v>4207009.7227578843</v>
          </cell>
          <cell r="V49">
            <v>523590.25022960349</v>
          </cell>
        </row>
        <row r="50">
          <cell r="D50">
            <v>4951680.5116241276</v>
          </cell>
          <cell r="E50">
            <v>311536.39131952327</v>
          </cell>
          <cell r="F50">
            <v>26958.290962746341</v>
          </cell>
          <cell r="G50">
            <v>1385745.532279443</v>
          </cell>
          <cell r="H50">
            <v>1621110.2892877411</v>
          </cell>
          <cell r="I50">
            <v>184253.5441214687</v>
          </cell>
          <cell r="J50">
            <v>107652.26894016337</v>
          </cell>
          <cell r="K50">
            <v>852749.56257645704</v>
          </cell>
          <cell r="L50">
            <v>14617.532046910443</v>
          </cell>
          <cell r="M50">
            <v>317993.63458756451</v>
          </cell>
          <cell r="N50">
            <v>2706382.0456646951</v>
          </cell>
          <cell r="O50">
            <v>3461152.2629133998</v>
          </cell>
          <cell r="P50">
            <v>524779.94759643602</v>
          </cell>
          <cell r="Q50">
            <v>1469755.0200659821</v>
          </cell>
          <cell r="U50">
            <v>3105554.7478245557</v>
          </cell>
          <cell r="V50">
            <v>386506.87653967459</v>
          </cell>
        </row>
        <row r="51">
          <cell r="D51">
            <v>618207.64121188235</v>
          </cell>
          <cell r="E51">
            <v>38894.710023634885</v>
          </cell>
          <cell r="F51">
            <v>3365.6899769805045</v>
          </cell>
          <cell r="G51">
            <v>173007.62333501046</v>
          </cell>
          <cell r="H51">
            <v>202392.45357858832</v>
          </cell>
          <cell r="I51">
            <v>23003.695135189919</v>
          </cell>
          <cell r="J51">
            <v>13440.175531594836</v>
          </cell>
          <cell r="K51">
            <v>106464.11746220369</v>
          </cell>
          <cell r="L51">
            <v>1824.9703279211808</v>
          </cell>
          <cell r="M51">
            <v>39700.884234611534</v>
          </cell>
          <cell r="N51">
            <v>337886.51281942043</v>
          </cell>
          <cell r="O51">
            <v>432118.10037175583</v>
          </cell>
          <cell r="P51">
            <v>65517.751558748838</v>
          </cell>
          <cell r="Q51">
            <v>183496.04381408135</v>
          </cell>
          <cell r="U51">
            <v>575833.67912250338</v>
          </cell>
          <cell r="V51">
            <v>71666.318837204235</v>
          </cell>
        </row>
        <row r="52">
          <cell r="D52">
            <v>323048.82546985045</v>
          </cell>
          <cell r="E52">
            <v>20324.708969132946</v>
          </cell>
          <cell r="F52">
            <v>1758.7653750571301</v>
          </cell>
          <cell r="G52">
            <v>90406.371241454632</v>
          </cell>
          <cell r="H52">
            <v>105761.62449942151</v>
          </cell>
          <cell r="I52">
            <v>12020.745457500148</v>
          </cell>
          <cell r="J52">
            <v>7023.259872813881</v>
          </cell>
          <cell r="K52">
            <v>55633.586206452805</v>
          </cell>
          <cell r="L52">
            <v>953.65130038922211</v>
          </cell>
          <cell r="M52">
            <v>20745.981070314934</v>
          </cell>
          <cell r="N52">
            <v>176565.01445766882</v>
          </cell>
          <cell r="O52">
            <v>225806.40465023671</v>
          </cell>
          <cell r="P52">
            <v>34236.76978011521</v>
          </cell>
          <cell r="Q52">
            <v>95887.170395207708</v>
          </cell>
          <cell r="U52">
            <v>261370.15214139369</v>
          </cell>
          <cell r="V52">
            <v>32529.248178810947</v>
          </cell>
        </row>
        <row r="53">
          <cell r="D53">
            <v>145717.92355900386</v>
          </cell>
          <cell r="E53">
            <v>9167.8847109738908</v>
          </cell>
          <cell r="F53">
            <v>793.32787577250019</v>
          </cell>
          <cell r="G53">
            <v>40779.682992652452</v>
          </cell>
          <cell r="H53">
            <v>47705.990857165605</v>
          </cell>
          <cell r="I53">
            <v>5422.2084390823047</v>
          </cell>
          <cell r="J53">
            <v>3167.9881324231146</v>
          </cell>
          <cell r="K53">
            <v>25094.691647166303</v>
          </cell>
          <cell r="L53">
            <v>430.16434772653452</v>
          </cell>
          <cell r="M53">
            <v>9357.9082956388265</v>
          </cell>
          <cell r="N53">
            <v>79643.339493702035</v>
          </cell>
          <cell r="O53">
            <v>101854.69754951194</v>
          </cell>
          <cell r="P53">
            <v>15443.210463526812</v>
          </cell>
          <cell r="Q53">
            <v>43251.911984561855</v>
          </cell>
          <cell r="U53">
            <v>144728.86490797027</v>
          </cell>
          <cell r="V53">
            <v>18012.46671303967</v>
          </cell>
        </row>
        <row r="54">
          <cell r="D54">
            <v>1414423.5621672329</v>
          </cell>
          <cell r="E54">
            <v>88988.861724916875</v>
          </cell>
          <cell r="F54">
            <v>7700.5052817839814</v>
          </cell>
          <cell r="G54">
            <v>395831.50153222168</v>
          </cell>
          <cell r="H54">
            <v>463062.30473828531</v>
          </cell>
          <cell r="I54">
            <v>52631.13272482629</v>
          </cell>
          <cell r="J54">
            <v>30750.349371750632</v>
          </cell>
          <cell r="K54">
            <v>243583.78354671574</v>
          </cell>
          <cell r="L54">
            <v>4175.4272512834887</v>
          </cell>
          <cell r="M54">
            <v>90833.341998537653</v>
          </cell>
          <cell r="N54">
            <v>773064.92707441351</v>
          </cell>
          <cell r="O54">
            <v>988661.38504308276</v>
          </cell>
          <cell r="P54">
            <v>149900.85105265136</v>
          </cell>
          <cell r="Q54">
            <v>419828.40494550491</v>
          </cell>
          <cell r="U54">
            <v>1052431.9732768077</v>
          </cell>
          <cell r="V54">
            <v>130982.13613740013</v>
          </cell>
        </row>
        <row r="55">
          <cell r="D55">
            <v>346238.66949916352</v>
          </cell>
          <cell r="E55">
            <v>21783.704618629159</v>
          </cell>
          <cell r="F55">
            <v>1885.017172049153</v>
          </cell>
          <cell r="G55">
            <v>96896.132178663684</v>
          </cell>
          <cell r="H55">
            <v>113353.6520291958</v>
          </cell>
          <cell r="I55">
            <v>12883.646636199892</v>
          </cell>
          <cell r="J55">
            <v>7527.4198888455348</v>
          </cell>
          <cell r="K55">
            <v>59627.206010030721</v>
          </cell>
          <cell r="L55">
            <v>1022.108521622616</v>
          </cell>
          <cell r="M55">
            <v>22235.217456040729</v>
          </cell>
          <cell r="N55">
            <v>189239.61601472931</v>
          </cell>
          <cell r="O55">
            <v>242015.76649219033</v>
          </cell>
          <cell r="P55">
            <v>36694.433416915723</v>
          </cell>
          <cell r="Q55">
            <v>102770.36683662164</v>
          </cell>
          <cell r="U55">
            <v>270309.30575452797</v>
          </cell>
          <cell r="V55">
            <v>33641.785107789947</v>
          </cell>
        </row>
        <row r="56">
          <cell r="D56">
            <v>176525.74406902923</v>
          </cell>
          <cell r="E56">
            <v>11106.167522957025</v>
          </cell>
          <cell r="F56">
            <v>961.05400173875717</v>
          </cell>
          <cell r="G56">
            <v>49401.361942014213</v>
          </cell>
          <cell r="H56">
            <v>57792.036332452342</v>
          </cell>
          <cell r="I56">
            <v>6568.576849221995</v>
          </cell>
          <cell r="J56">
            <v>3837.7671642528007</v>
          </cell>
          <cell r="K56">
            <v>30400.234967698758</v>
          </cell>
          <cell r="L56">
            <v>521.11009887982379</v>
          </cell>
          <cell r="M56">
            <v>11336.366072691773</v>
          </cell>
          <cell r="N56">
            <v>96481.60926871335</v>
          </cell>
          <cell r="O56">
            <v>123388.91354413997</v>
          </cell>
          <cell r="P56">
            <v>18708.228550792035</v>
          </cell>
          <cell r="Q56">
            <v>52396.271913601355</v>
          </cell>
          <cell r="U56">
            <v>139561.5912534672</v>
          </cell>
          <cell r="V56">
            <v>17369.365250466268</v>
          </cell>
        </row>
        <row r="57">
          <cell r="D57">
            <v>696694.93330023705</v>
          </cell>
          <cell r="E57">
            <v>43832.76038537507</v>
          </cell>
          <cell r="F57">
            <v>3792.9960707458158</v>
          </cell>
          <cell r="G57">
            <v>194972.57323370161</v>
          </cell>
          <cell r="H57">
            <v>228088.08488680277</v>
          </cell>
          <cell r="I57">
            <v>25924.231244461829</v>
          </cell>
          <cell r="J57">
            <v>15146.532607025249</v>
          </cell>
          <cell r="K57">
            <v>119980.74153337229</v>
          </cell>
          <cell r="L57">
            <v>2056.6675274241511</v>
          </cell>
          <cell r="M57">
            <v>44741.286017707484</v>
          </cell>
          <cell r="N57">
            <v>380784.39316976076</v>
          </cell>
          <cell r="O57">
            <v>486979.5697221788</v>
          </cell>
          <cell r="P57">
            <v>73835.848199358486</v>
          </cell>
          <cell r="Q57">
            <v>206792.59763806942</v>
          </cell>
          <cell r="U57">
            <v>523584.11321636441</v>
          </cell>
          <cell r="V57">
            <v>65163.513973409084</v>
          </cell>
        </row>
        <row r="58">
          <cell r="D58">
            <v>829813.30158839654</v>
          </cell>
          <cell r="E58">
            <v>52207.940483824947</v>
          </cell>
          <cell r="F58">
            <v>4517.7285522485799</v>
          </cell>
          <cell r="G58">
            <v>232226.22554156056</v>
          </cell>
          <cell r="H58">
            <v>271669.15923490305</v>
          </cell>
          <cell r="I58">
            <v>30877.606383908256</v>
          </cell>
          <cell r="J58">
            <v>18040.599449623769</v>
          </cell>
          <cell r="K58">
            <v>142905.61119371047</v>
          </cell>
          <cell r="L58">
            <v>2449.6375524321588</v>
          </cell>
          <cell r="M58">
            <v>53290.059239837996</v>
          </cell>
          <cell r="N58">
            <v>453541.34124779596</v>
          </cell>
          <cell r="O58">
            <v>580027.36239666655</v>
          </cell>
          <cell r="P58">
            <v>87943.75564015386</v>
          </cell>
          <cell r="Q58">
            <v>246304.71672475542</v>
          </cell>
          <cell r="U58">
            <v>677819.15958483738</v>
          </cell>
          <cell r="V58">
            <v>84359.087990125205</v>
          </cell>
        </row>
        <row r="59">
          <cell r="D59">
            <v>3738263.605352968</v>
          </cell>
          <cell r="E59">
            <v>235193.92066569117</v>
          </cell>
          <cell r="F59">
            <v>20352.12040275515</v>
          </cell>
          <cell r="G59">
            <v>1046166.4635753349</v>
          </cell>
          <cell r="H59">
            <v>1223854.7257807406</v>
          </cell>
          <cell r="I59">
            <v>139101.93045162046</v>
          </cell>
          <cell r="J59">
            <v>81271.915275625593</v>
          </cell>
          <cell r="K59">
            <v>643781.97397364979</v>
          </cell>
          <cell r="L59">
            <v>11035.483392510507</v>
          </cell>
          <cell r="M59">
            <v>240068.80656415789</v>
          </cell>
          <cell r="N59">
            <v>2043178.9732271438</v>
          </cell>
          <cell r="O59">
            <v>2612991.5907661011</v>
          </cell>
          <cell r="P59">
            <v>396181.81631741516</v>
          </cell>
          <cell r="Q59">
            <v>1109589.2974919269</v>
          </cell>
          <cell r="U59">
            <v>2469795.9753495581</v>
          </cell>
          <cell r="V59">
            <v>307382.48256331991</v>
          </cell>
        </row>
        <row r="60">
          <cell r="D60">
            <v>607593.71124049614</v>
          </cell>
          <cell r="E60">
            <v>38226.931593010886</v>
          </cell>
          <cell r="F60">
            <v>3307.9048650866448</v>
          </cell>
          <cell r="G60">
            <v>170037.27700445711</v>
          </cell>
          <cell r="H60">
            <v>198917.60275854822</v>
          </cell>
          <cell r="I60">
            <v>22608.747559373172</v>
          </cell>
          <cell r="J60">
            <v>13209.422832362839</v>
          </cell>
          <cell r="K60">
            <v>104636.24829353069</v>
          </cell>
          <cell r="L60">
            <v>1793.6376397285185</v>
          </cell>
          <cell r="M60">
            <v>39019.264699398031</v>
          </cell>
          <cell r="N60">
            <v>332085.38137706084</v>
          </cell>
          <cell r="O60">
            <v>424699.11854273267</v>
          </cell>
          <cell r="P60">
            <v>64392.885444890984</v>
          </cell>
          <cell r="Q60">
            <v>180345.62309904271</v>
          </cell>
          <cell r="U60">
            <v>477190.45745413873</v>
          </cell>
          <cell r="V60">
            <v>59389.515948587359</v>
          </cell>
        </row>
        <row r="61">
          <cell r="D61">
            <v>582395.77553964418</v>
          </cell>
          <cell r="E61">
            <v>36641.59628340909</v>
          </cell>
          <cell r="F61">
            <v>3170.7204726991531</v>
          </cell>
          <cell r="G61">
            <v>162985.54441828761</v>
          </cell>
          <cell r="H61">
            <v>190668.15436672056</v>
          </cell>
          <cell r="I61">
            <v>21671.124676287756</v>
          </cell>
          <cell r="J61">
            <v>12661.60579440226</v>
          </cell>
          <cell r="K61">
            <v>100296.80664411712</v>
          </cell>
          <cell r="L61">
            <v>1719.252462462229</v>
          </cell>
          <cell r="M61">
            <v>37401.069999879845</v>
          </cell>
          <cell r="N61">
            <v>318313.24066472892</v>
          </cell>
          <cell r="O61">
            <v>407086.12998924765</v>
          </cell>
          <cell r="P61">
            <v>61722.403909260924</v>
          </cell>
          <cell r="Q61">
            <v>172866.38601888632</v>
          </cell>
          <cell r="U61">
            <v>466667.56783667352</v>
          </cell>
          <cell r="V61">
            <v>58079.872574543697</v>
          </cell>
        </row>
        <row r="62">
          <cell r="D62">
            <v>940126.25705103297</v>
          </cell>
          <cell r="E62">
            <v>59148.311531582425</v>
          </cell>
          <cell r="F62">
            <v>5118.3021844409413</v>
          </cell>
          <cell r="G62">
            <v>263097.70136194833</v>
          </cell>
          <cell r="H62">
            <v>307784.06340176438</v>
          </cell>
          <cell r="I62">
            <v>34982.385147156412</v>
          </cell>
          <cell r="J62">
            <v>20438.86402286719</v>
          </cell>
          <cell r="K62">
            <v>161903.06555217534</v>
          </cell>
          <cell r="L62">
            <v>2775.2852104099143</v>
          </cell>
          <cell r="M62">
            <v>60374.283992891411</v>
          </cell>
          <cell r="N62">
            <v>513833.80183111527</v>
          </cell>
          <cell r="O62">
            <v>657134.50501862401</v>
          </cell>
          <cell r="P62">
            <v>99634.7415288825</v>
          </cell>
          <cell r="Q62">
            <v>279047.74602337752</v>
          </cell>
          <cell r="U62">
            <v>730630.51790768863</v>
          </cell>
          <cell r="V62">
            <v>90931.811644564514</v>
          </cell>
        </row>
        <row r="63">
          <cell r="D63">
            <v>1036160.6082216853</v>
          </cell>
          <cell r="E63">
            <v>65190.340118883956</v>
          </cell>
          <cell r="F63">
            <v>5641.1392243508217</v>
          </cell>
          <cell r="G63">
            <v>289973.25861320505</v>
          </cell>
          <cell r="H63">
            <v>339224.35411566455</v>
          </cell>
          <cell r="I63">
            <v>38555.852683896708</v>
          </cell>
          <cell r="J63">
            <v>22526.703853294021</v>
          </cell>
          <cell r="K63">
            <v>178441.54188578413</v>
          </cell>
          <cell r="L63">
            <v>3058.7819349150309</v>
          </cell>
          <cell r="M63">
            <v>66541.546259171548</v>
          </cell>
          <cell r="N63">
            <v>566322.17283267318</v>
          </cell>
          <cell r="O63">
            <v>724261.11205464636</v>
          </cell>
          <cell r="P63">
            <v>109812.47849242151</v>
          </cell>
          <cell r="Q63">
            <v>307552.60803951556</v>
          </cell>
          <cell r="U63">
            <v>748886.51209237694</v>
          </cell>
          <cell r="V63">
            <v>93203.891148361101</v>
          </cell>
        </row>
        <row r="64">
          <cell r="D64">
            <v>832621.33610638534</v>
          </cell>
          <cell r="E64">
            <v>52384.608776212008</v>
          </cell>
          <cell r="F64">
            <v>4533.0162533415059</v>
          </cell>
          <cell r="G64">
            <v>233012.06406217086</v>
          </cell>
          <cell r="H64">
            <v>272588.47009090451</v>
          </cell>
          <cell r="I64">
            <v>30982.094205919446</v>
          </cell>
          <cell r="J64">
            <v>18101.647670811337</v>
          </cell>
          <cell r="K64">
            <v>143389.1945350212</v>
          </cell>
          <cell r="L64">
            <v>2457.926967401314</v>
          </cell>
          <cell r="M64">
            <v>53470.389352074919</v>
          </cell>
          <cell r="N64">
            <v>455076.09579935705</v>
          </cell>
          <cell r="O64">
            <v>581990.13745928614</v>
          </cell>
          <cell r="P64">
            <v>88241.351618678687</v>
          </cell>
          <cell r="Q64">
            <v>247138.19594855511</v>
          </cell>
          <cell r="U64">
            <v>587273.48578991601</v>
          </cell>
          <cell r="V64">
            <v>73090.078616785235</v>
          </cell>
        </row>
        <row r="65">
          <cell r="D65">
            <v>264286.30968643056</v>
          </cell>
          <cell r="E65">
            <v>16627.648532974341</v>
          </cell>
          <cell r="F65">
            <v>1438.8463103126198</v>
          </cell>
          <cell r="G65">
            <v>73961.47066250637</v>
          </cell>
          <cell r="H65">
            <v>86523.606469520309</v>
          </cell>
          <cell r="I65">
            <v>9834.1742986436984</v>
          </cell>
          <cell r="J65">
            <v>5745.7303274671749</v>
          </cell>
          <cell r="K65">
            <v>45513.848167504133</v>
          </cell>
          <cell r="L65">
            <v>780.18232241198882</v>
          </cell>
          <cell r="M65">
            <v>16972.291324457346</v>
          </cell>
          <cell r="N65">
            <v>144447.87416539789</v>
          </cell>
          <cell r="O65">
            <v>184732.26547651232</v>
          </cell>
          <cell r="P65">
            <v>28009.108306183938</v>
          </cell>
          <cell r="Q65">
            <v>78445.3135626351</v>
          </cell>
          <cell r="U65">
            <v>208336.04419914613</v>
          </cell>
          <cell r="V65">
            <v>25928.801857526498</v>
          </cell>
        </row>
        <row r="66">
          <cell r="D66">
            <v>268522.60398332385</v>
          </cell>
          <cell r="E66">
            <v>16894.176196607619</v>
          </cell>
          <cell r="F66">
            <v>1461.9098448018462</v>
          </cell>
          <cell r="G66">
            <v>75147.012799475808</v>
          </cell>
          <cell r="H66">
            <v>87910.509412273415</v>
          </cell>
          <cell r="I66">
            <v>9991.8081032302034</v>
          </cell>
          <cell r="J66">
            <v>5837.829705019557</v>
          </cell>
          <cell r="K66">
            <v>46243.39808497973</v>
          </cell>
          <cell r="L66">
            <v>792.68800962254568</v>
          </cell>
          <cell r="M66">
            <v>17244.343331344568</v>
          </cell>
          <cell r="N66">
            <v>146763.25594302863</v>
          </cell>
          <cell r="O66">
            <v>187693.37323732994</v>
          </cell>
          <cell r="P66">
            <v>28458.071500377897</v>
          </cell>
          <cell r="Q66">
            <v>79702.72804943801</v>
          </cell>
          <cell r="U66">
            <v>193606.33026314469</v>
          </cell>
          <cell r="V66">
            <v>24095.59130803775</v>
          </cell>
        </row>
        <row r="67">
          <cell r="D67">
            <v>125114.18107256097</v>
          </cell>
          <cell r="E67">
            <v>7871.5943774527923</v>
          </cell>
          <cell r="F67">
            <v>681.15551659724224</v>
          </cell>
          <cell r="G67">
            <v>35013.651837815356</v>
          </cell>
          <cell r="H67">
            <v>40960.616460695855</v>
          </cell>
          <cell r="I67">
            <v>4655.5368886094293</v>
          </cell>
          <cell r="J67">
            <v>2720.0513921351362</v>
          </cell>
          <cell r="K67">
            <v>21546.435181203535</v>
          </cell>
          <cell r="L67">
            <v>369.34138764765709</v>
          </cell>
          <cell r="M67">
            <v>8034.7496338492301</v>
          </cell>
          <cell r="N67">
            <v>68382.193180262184</v>
          </cell>
          <cell r="O67">
            <v>87452.982866177772</v>
          </cell>
          <cell r="P67">
            <v>13259.622310586883</v>
          </cell>
          <cell r="Q67">
            <v>37136.320746292782</v>
          </cell>
          <cell r="U67">
            <v>98911.064940636963</v>
          </cell>
          <cell r="V67">
            <v>12310.13775950932</v>
          </cell>
        </row>
        <row r="68">
          <cell r="D68">
            <v>357991.12074366771</v>
          </cell>
          <cell r="E68">
            <v>22523.113439791287</v>
          </cell>
          <cell r="F68">
            <v>1949.0007023740768</v>
          </cell>
          <cell r="G68">
            <v>100185.09776664383</v>
          </cell>
          <cell r="H68">
            <v>117201.23863986132</v>
          </cell>
          <cell r="I68">
            <v>13320.958936303117</v>
          </cell>
          <cell r="J68">
            <v>7782.9246693154191</v>
          </cell>
          <cell r="K68">
            <v>61651.144677807359</v>
          </cell>
          <cell r="L68">
            <v>1056.8021639715134</v>
          </cell>
          <cell r="M68">
            <v>22989.952071446536</v>
          </cell>
          <cell r="N68">
            <v>195663.01570015118</v>
          </cell>
          <cell r="O68">
            <v>250230.55804108075</v>
          </cell>
          <cell r="P68">
            <v>37939.960210040284</v>
          </cell>
          <cell r="Q68">
            <v>106258.72279459224</v>
          </cell>
          <cell r="U68">
            <v>256870.55081425176</v>
          </cell>
          <cell r="V68">
            <v>31969.242963689347</v>
          </cell>
        </row>
        <row r="69">
          <cell r="D69">
            <v>530475.02220725734</v>
          </cell>
          <cell r="E69">
            <v>33374.987282729126</v>
          </cell>
          <cell r="F69">
            <v>2888.0498173421142</v>
          </cell>
          <cell r="G69">
            <v>148455.3355742321</v>
          </cell>
          <cell r="H69">
            <v>173670.03276797954</v>
          </cell>
          <cell r="I69">
            <v>19739.137587764744</v>
          </cell>
          <cell r="J69">
            <v>11532.819943176024</v>
          </cell>
          <cell r="K69">
            <v>91355.31706519617</v>
          </cell>
          <cell r="L69">
            <v>1565.9806037560286</v>
          </cell>
          <cell r="M69">
            <v>34066.753695762163</v>
          </cell>
          <cell r="N69">
            <v>289935.52237569727</v>
          </cell>
          <cell r="O69">
            <v>370794.28271301527</v>
          </cell>
          <cell r="P69">
            <v>56219.833590159171</v>
          </cell>
          <cell r="Q69">
            <v>157455.29726290886</v>
          </cell>
          <cell r="U69">
            <v>364337.08348142519</v>
          </cell>
          <cell r="V69">
            <v>45344.165399957616</v>
          </cell>
        </row>
        <row r="70">
          <cell r="D70">
            <v>220728.9244051892</v>
          </cell>
          <cell r="E70">
            <v>13887.22321797734</v>
          </cell>
          <cell r="F70">
            <v>1201.7080976933637</v>
          </cell>
          <cell r="G70">
            <v>61771.78033221142</v>
          </cell>
          <cell r="H70">
            <v>72263.53349265318</v>
          </cell>
          <cell r="I70">
            <v>8213.3906895451673</v>
          </cell>
          <cell r="J70">
            <v>4798.7687164304962</v>
          </cell>
          <cell r="K70">
            <v>38012.64909814619</v>
          </cell>
          <cell r="L70">
            <v>651.59941530933816</v>
          </cell>
          <cell r="M70">
            <v>14175.0649633871</v>
          </cell>
          <cell r="N70">
            <v>120641.22403833098</v>
          </cell>
          <cell r="O70">
            <v>154286.29015987963</v>
          </cell>
          <cell r="P70">
            <v>23392.889163679065</v>
          </cell>
          <cell r="Q70">
            <v>65516.635000323171</v>
          </cell>
          <cell r="U70">
            <v>167919.55288611047</v>
          </cell>
          <cell r="V70">
            <v>20898.701573821301</v>
          </cell>
        </row>
        <row r="71">
          <cell r="D71">
            <v>395296.76363597403</v>
          </cell>
          <cell r="E71">
            <v>24870.208599755864</v>
          </cell>
          <cell r="F71">
            <v>2152.1027347613071</v>
          </cell>
          <cell r="G71">
            <v>110625.21559037428</v>
          </cell>
          <cell r="H71">
            <v>129414.57942371082</v>
          </cell>
          <cell r="I71">
            <v>14709.113301775855</v>
          </cell>
          <cell r="J71">
            <v>8593.9699482263986</v>
          </cell>
          <cell r="K71">
            <v>68075.705103983448</v>
          </cell>
          <cell r="L71">
            <v>1166.9297114230801</v>
          </cell>
          <cell r="M71">
            <v>25385.695687397078</v>
          </cell>
          <cell r="N71">
            <v>216052.72418168664</v>
          </cell>
          <cell r="O71">
            <v>276306.65685501538</v>
          </cell>
          <cell r="P71">
            <v>41893.61862481846</v>
          </cell>
          <cell r="Q71">
            <v>117331.76270276916</v>
          </cell>
          <cell r="U71">
            <v>279510.43820803118</v>
          </cell>
          <cell r="V71">
            <v>34786.927040232949</v>
          </cell>
        </row>
        <row r="72">
          <cell r="D72">
            <v>299753.28320351092</v>
          </cell>
          <cell r="E72">
            <v>18859.063284915235</v>
          </cell>
          <cell r="F72">
            <v>1631.9381282109975</v>
          </cell>
          <cell r="G72">
            <v>83887.030273913333</v>
          </cell>
          <cell r="H72">
            <v>98134.992859143502</v>
          </cell>
          <cell r="I72">
            <v>11153.911215119539</v>
          </cell>
          <cell r="J72">
            <v>6516.8019187363116</v>
          </cell>
          <cell r="K72">
            <v>51621.763668433938</v>
          </cell>
          <cell r="L72">
            <v>884.88205430620178</v>
          </cell>
          <cell r="M72">
            <v>19249.95681398992</v>
          </cell>
          <cell r="N72">
            <v>163832.64265265397</v>
          </cell>
          <cell r="O72">
            <v>209523.16128636105</v>
          </cell>
          <cell r="P72">
            <v>31767.904226075148</v>
          </cell>
          <cell r="Q72">
            <v>88972.600662621771</v>
          </cell>
          <cell r="U72">
            <v>219380.80324386811</v>
          </cell>
          <cell r="V72">
            <v>27303.395341508436</v>
          </cell>
        </row>
        <row r="73">
          <cell r="D73">
            <v>336404.89224757347</v>
          </cell>
          <cell r="E73">
            <v>21165.009718825222</v>
          </cell>
          <cell r="F73">
            <v>1831.479423038717</v>
          </cell>
          <cell r="G73">
            <v>94144.114381911189</v>
          </cell>
          <cell r="H73">
            <v>110134.2121950439</v>
          </cell>
          <cell r="I73">
            <v>12517.728781351811</v>
          </cell>
          <cell r="J73">
            <v>7313.6281405894242</v>
          </cell>
          <cell r="K73">
            <v>57933.690196544354</v>
          </cell>
          <cell r="L73">
            <v>993.07887122819886</v>
          </cell>
          <cell r="M73">
            <v>21603.698810478527</v>
          </cell>
          <cell r="N73">
            <v>183864.8835108263</v>
          </cell>
          <cell r="O73">
            <v>235142.10000514079</v>
          </cell>
          <cell r="P73">
            <v>35652.248021745341</v>
          </cell>
          <cell r="Q73">
            <v>99851.510612395155</v>
          </cell>
          <cell r="U73">
            <v>235943.34261440884</v>
          </cell>
          <cell r="V73">
            <v>29364.713166981441</v>
          </cell>
        </row>
        <row r="74">
          <cell r="D74">
            <v>121377.74589431593</v>
          </cell>
          <cell r="E74">
            <v>7636.5154927999574</v>
          </cell>
          <cell r="F74">
            <v>660.81335064729649</v>
          </cell>
          <cell r="G74">
            <v>33967.997066117146</v>
          </cell>
          <cell r="H74">
            <v>39737.360336135644</v>
          </cell>
          <cell r="I74">
            <v>4516.502994488912</v>
          </cell>
          <cell r="J74">
            <v>2638.8192278746051</v>
          </cell>
          <cell r="K74">
            <v>20902.968088291542</v>
          </cell>
          <cell r="L74">
            <v>358.31130183517683</v>
          </cell>
          <cell r="M74">
            <v>7794.7982476598854</v>
          </cell>
          <cell r="N74">
            <v>66340.013549033203</v>
          </cell>
          <cell r="O74">
            <v>84841.269319220708</v>
          </cell>
          <cell r="P74">
            <v>12863.634271287114</v>
          </cell>
          <cell r="Q74">
            <v>36027.27416150504</v>
          </cell>
          <cell r="U74">
            <v>99800.903547835187</v>
          </cell>
          <cell r="V74">
            <v>12420.884073330877</v>
          </cell>
        </row>
        <row r="75">
          <cell r="D75">
            <v>475040.75675533857</v>
          </cell>
          <cell r="E75">
            <v>29887.324665199936</v>
          </cell>
          <cell r="F75">
            <v>2586.2506495947628</v>
          </cell>
          <cell r="G75">
            <v>132941.85777515796</v>
          </cell>
          <cell r="H75">
            <v>155521.63690676552</v>
          </cell>
          <cell r="I75">
            <v>17676.411640218466</v>
          </cell>
          <cell r="J75">
            <v>10327.648398097281</v>
          </cell>
          <cell r="K75">
            <v>81808.750903485939</v>
          </cell>
          <cell r="L75">
            <v>1402.3367358129849</v>
          </cell>
          <cell r="M75">
            <v>30506.801976266899</v>
          </cell>
          <cell r="N75">
            <v>259637.46490177605</v>
          </cell>
          <cell r="O75">
            <v>332046.5418477793</v>
          </cell>
          <cell r="P75">
            <v>50344.900655650599</v>
          </cell>
          <cell r="Q75">
            <v>141001.32981885332</v>
          </cell>
          <cell r="U75">
            <v>373147.11138548673</v>
          </cell>
          <cell r="V75">
            <v>46440.631778407878</v>
          </cell>
        </row>
        <row r="76">
          <cell r="D76">
            <v>335479.33456602832</v>
          </cell>
          <cell r="E76">
            <v>21106.777993375697</v>
          </cell>
          <cell r="F76">
            <v>1826.4404361284498</v>
          </cell>
          <cell r="G76">
            <v>93885.093748601503</v>
          </cell>
          <cell r="H76">
            <v>109831.19767757657</v>
          </cell>
          <cell r="I76">
            <v>12483.288497348591</v>
          </cell>
          <cell r="J76">
            <v>7293.5060054437045</v>
          </cell>
          <cell r="K76">
            <v>57774.296046169722</v>
          </cell>
          <cell r="L76">
            <v>990.34659295630922</v>
          </cell>
          <cell r="M76">
            <v>21544.260110731226</v>
          </cell>
          <cell r="N76">
            <v>183359.01228474855</v>
          </cell>
          <cell r="O76">
            <v>234495.14872134599</v>
          </cell>
          <cell r="P76">
            <v>35554.1572603405</v>
          </cell>
          <cell r="Q76">
            <v>99576.787102746617</v>
          </cell>
          <cell r="U76">
            <v>294996.25248644053</v>
          </cell>
          <cell r="V76">
            <v>36714.239289876678</v>
          </cell>
        </row>
        <row r="77">
          <cell r="D77">
            <v>250919.10430686004</v>
          </cell>
          <cell r="E77">
            <v>15786.646994970744</v>
          </cell>
          <cell r="F77">
            <v>1366.071620763222</v>
          </cell>
          <cell r="G77">
            <v>70220.610344414905</v>
          </cell>
          <cell r="H77">
            <v>82147.372152913202</v>
          </cell>
          <cell r="I77">
            <v>9336.7765040154682</v>
          </cell>
          <cell r="J77">
            <v>5455.1199003360571</v>
          </cell>
          <cell r="K77">
            <v>43211.825952310843</v>
          </cell>
          <cell r="L77">
            <v>740.72187003530337</v>
          </cell>
          <cell r="M77">
            <v>16113.858270679031</v>
          </cell>
          <cell r="N77">
            <v>137141.91721703325</v>
          </cell>
          <cell r="O77">
            <v>175388.78440181076</v>
          </cell>
          <cell r="P77">
            <v>26592.449593624759</v>
          </cell>
          <cell r="Q77">
            <v>74477.667191921893</v>
          </cell>
          <cell r="U77">
            <v>191386.79075577116</v>
          </cell>
          <cell r="V77">
            <v>23819.35490198106</v>
          </cell>
        </row>
        <row r="78">
          <cell r="D78">
            <v>1628204.5100425209</v>
          </cell>
          <cell r="E78">
            <v>102438.95101835752</v>
          </cell>
          <cell r="F78">
            <v>8864.3867118529488</v>
          </cell>
          <cell r="G78">
            <v>455658.86573902058</v>
          </cell>
          <cell r="H78">
            <v>533051.16880993859</v>
          </cell>
          <cell r="I78">
            <v>60585.987085724679</v>
          </cell>
          <cell r="J78">
            <v>35398.06524132823</v>
          </cell>
          <cell r="K78">
            <v>280399.89261511725</v>
          </cell>
          <cell r="L78">
            <v>4806.515999689218</v>
          </cell>
          <cell r="M78">
            <v>104562.2125225651</v>
          </cell>
          <cell r="N78">
            <v>889908.67692391458</v>
          </cell>
          <cell r="O78">
            <v>1138091.1412176448</v>
          </cell>
          <cell r="P78">
            <v>172557.39247525475</v>
          </cell>
          <cell r="Q78">
            <v>483282.74546617607</v>
          </cell>
          <cell r="U78">
            <v>1076223.3382315922</v>
          </cell>
          <cell r="V78">
            <v>133943.12923009336</v>
          </cell>
        </row>
        <row r="79">
          <cell r="D79">
            <v>184170.78858270333</v>
          </cell>
          <cell r="E79">
            <v>11587.157678455964</v>
          </cell>
          <cell r="F79">
            <v>1002.6756964217964</v>
          </cell>
          <cell r="G79">
            <v>51540.855040171824</v>
          </cell>
          <cell r="H79">
            <v>60294.915969796886</v>
          </cell>
          <cell r="I79">
            <v>6853.0512904352527</v>
          </cell>
          <cell r="J79">
            <v>4003.9746540360261</v>
          </cell>
          <cell r="K79">
            <v>31716.819983555295</v>
          </cell>
          <cell r="L79">
            <v>543.67853456874798</v>
          </cell>
          <cell r="M79">
            <v>11827.325755122813</v>
          </cell>
          <cell r="N79">
            <v>100660.07174454232</v>
          </cell>
          <cell r="O79">
            <v>128732.68785600441</v>
          </cell>
          <cell r="P79">
            <v>19518.451676019962</v>
          </cell>
          <cell r="Q79">
            <v>54665.469719522589</v>
          </cell>
          <cell r="U79">
            <v>145770.16247485872</v>
          </cell>
          <cell r="V79">
            <v>18142.063098486859</v>
          </cell>
        </row>
        <row r="80">
          <cell r="D80">
            <v>217585.89394084684</v>
          </cell>
          <cell r="E80">
            <v>13689.478560104133</v>
          </cell>
          <cell r="F80">
            <v>1184.5965878607706</v>
          </cell>
          <cell r="G80">
            <v>60892.19199577572</v>
          </cell>
          <cell r="H80">
            <v>71234.549693450244</v>
          </cell>
          <cell r="I80">
            <v>8096.4375660596479</v>
          </cell>
          <cell r="J80">
            <v>4730.4374983641819</v>
          </cell>
          <cell r="K80">
            <v>37471.374707090356</v>
          </cell>
          <cell r="L80">
            <v>642.32108072594019</v>
          </cell>
          <cell r="M80">
            <v>13973.221633909481</v>
          </cell>
          <cell r="N80">
            <v>118923.37467432118</v>
          </cell>
          <cell r="O80">
            <v>152089.35782982991</v>
          </cell>
          <cell r="P80">
            <v>23059.790257459335</v>
          </cell>
          <cell r="Q80">
            <v>64583.722468437656</v>
          </cell>
          <cell r="U80">
            <v>157396.36852499438</v>
          </cell>
          <cell r="V80">
            <v>19589.021516976303</v>
          </cell>
        </row>
        <row r="81">
          <cell r="D81">
            <v>369523.86308139347</v>
          </cell>
          <cell r="E81">
            <v>23248.699212435269</v>
          </cell>
          <cell r="F81">
            <v>2011.788077853764</v>
          </cell>
          <cell r="G81">
            <v>103412.57702987918</v>
          </cell>
          <cell r="H81">
            <v>120976.89565640404</v>
          </cell>
          <cell r="I81">
            <v>13750.095800884208</v>
          </cell>
          <cell r="J81">
            <v>8033.6528568153917</v>
          </cell>
          <cell r="K81">
            <v>63637.246357977543</v>
          </cell>
          <cell r="L81">
            <v>1090.8472180323968</v>
          </cell>
          <cell r="M81">
            <v>23730.577126743654</v>
          </cell>
          <cell r="N81">
            <v>201966.3316606271</v>
          </cell>
          <cell r="O81">
            <v>258291.77627721534</v>
          </cell>
          <cell r="P81">
            <v>39162.202215643716</v>
          </cell>
          <cell r="Q81">
            <v>109681.86487861982</v>
          </cell>
          <cell r="U81">
            <v>319693.80838272575</v>
          </cell>
          <cell r="V81">
            <v>39788.013852802687</v>
          </cell>
        </row>
        <row r="82">
          <cell r="D82">
            <v>124458.98738580268</v>
          </cell>
          <cell r="E82">
            <v>7830.3726798273419</v>
          </cell>
          <cell r="F82">
            <v>677.58846456245942</v>
          </cell>
          <cell r="G82">
            <v>34830.293537118938</v>
          </cell>
          <cell r="H82">
            <v>40746.115297992248</v>
          </cell>
          <cell r="I82">
            <v>4631.1569314236158</v>
          </cell>
          <cell r="J82">
            <v>2705.8071195474313</v>
          </cell>
          <cell r="K82">
            <v>21433.601542507662</v>
          </cell>
          <cell r="L82">
            <v>367.40723323469774</v>
          </cell>
          <cell r="M82">
            <v>7992.6735303280129</v>
          </cell>
          <cell r="N82">
            <v>68024.091637540914</v>
          </cell>
          <cell r="O82">
            <v>86995.01206086301</v>
          </cell>
          <cell r="P82">
            <v>13190.184771594741</v>
          </cell>
          <cell r="Q82">
            <v>36941.846525274697</v>
          </cell>
          <cell r="U82">
            <v>99080.1699071279</v>
          </cell>
          <cell r="V82">
            <v>12331.183993664923</v>
          </cell>
        </row>
      </sheetData>
      <sheetData sheetId="5" refreshError="1">
        <row r="49">
          <cell r="D49">
            <v>6391754.9273560094</v>
          </cell>
          <cell r="E49">
            <v>386366.14473158208</v>
          </cell>
          <cell r="F49">
            <v>41005.520867915984</v>
          </cell>
          <cell r="G49">
            <v>1725519.6369193203</v>
          </cell>
          <cell r="H49">
            <v>2177589.0912380326</v>
          </cell>
          <cell r="I49">
            <v>231629.0291748131</v>
          </cell>
          <cell r="J49">
            <v>146204.6627099952</v>
          </cell>
          <cell r="K49">
            <v>1104329.7204318233</v>
          </cell>
          <cell r="L49">
            <v>17277.296144571861</v>
          </cell>
          <cell r="M49">
            <v>350179.59134182188</v>
          </cell>
          <cell r="N49">
            <v>3388903.8562700674</v>
          </cell>
          <cell r="O49">
            <v>4512501.1822025692</v>
          </cell>
          <cell r="P49">
            <v>673219.85502215661</v>
          </cell>
          <cell r="Q49">
            <v>1942338.8689980346</v>
          </cell>
          <cell r="U49">
            <v>4511730.1676526507</v>
          </cell>
          <cell r="V49">
            <v>458658.83729319472</v>
          </cell>
        </row>
        <row r="50">
          <cell r="D50">
            <v>5388040.0489132395</v>
          </cell>
          <cell r="E50">
            <v>325694.00501391012</v>
          </cell>
          <cell r="F50">
            <v>34566.311001268616</v>
          </cell>
          <cell r="G50">
            <v>1454556.5364398856</v>
          </cell>
          <cell r="H50">
            <v>1835636.2793966678</v>
          </cell>
          <cell r="I50">
            <v>195255.6848422598</v>
          </cell>
          <cell r="J50">
            <v>123245.74189285551</v>
          </cell>
          <cell r="K50">
            <v>930913.78322809888</v>
          </cell>
          <cell r="L50">
            <v>14564.194751189416</v>
          </cell>
          <cell r="M50">
            <v>295189.92575678858</v>
          </cell>
          <cell r="N50">
            <v>2856734.9510461935</v>
          </cell>
          <cell r="O50">
            <v>3803890.6946223034</v>
          </cell>
          <cell r="P50">
            <v>567502.28721353924</v>
          </cell>
          <cell r="Q50">
            <v>1637328.0474086222</v>
          </cell>
          <cell r="U50">
            <v>3329776.2800312596</v>
          </cell>
          <cell r="V50">
            <v>338502.36168715288</v>
          </cell>
        </row>
        <row r="51">
          <cell r="D51">
            <v>675933.99863217818</v>
          </cell>
          <cell r="E51">
            <v>40858.577356711459</v>
          </cell>
          <cell r="F51">
            <v>4336.3717791525214</v>
          </cell>
          <cell r="G51">
            <v>182475.29843633779</v>
          </cell>
          <cell r="H51">
            <v>230282.06158511117</v>
          </cell>
          <cell r="I51">
            <v>24494.984189605872</v>
          </cell>
          <cell r="J51">
            <v>15461.278382448158</v>
          </cell>
          <cell r="K51">
            <v>116783.88990558704</v>
          </cell>
          <cell r="L51">
            <v>1827.0900560612672</v>
          </cell>
          <cell r="M51">
            <v>37031.815847947648</v>
          </cell>
          <cell r="N51">
            <v>358379.71896337823</v>
          </cell>
          <cell r="O51">
            <v>477201.17598130897</v>
          </cell>
          <cell r="P51">
            <v>71193.622680389104</v>
          </cell>
          <cell r="Q51">
            <v>205404.13287773388</v>
          </cell>
          <cell r="U51">
            <v>610682.20703628834</v>
          </cell>
          <cell r="V51">
            <v>62081.458914160394</v>
          </cell>
        </row>
        <row r="52">
          <cell r="D52">
            <v>351911.57102361432</v>
          </cell>
          <cell r="E52">
            <v>21272.204352032586</v>
          </cell>
          <cell r="F52">
            <v>2257.6455814207993</v>
          </cell>
          <cell r="G52">
            <v>95002.129018040971</v>
          </cell>
          <cell r="H52">
            <v>119891.7678870478</v>
          </cell>
          <cell r="I52">
            <v>12752.825550728903</v>
          </cell>
          <cell r="J52">
            <v>8049.6065837954675</v>
          </cell>
          <cell r="K52">
            <v>60801.205813125503</v>
          </cell>
          <cell r="L52">
            <v>951.23804000282325</v>
          </cell>
          <cell r="M52">
            <v>19279.877205880861</v>
          </cell>
          <cell r="N52">
            <v>186583.26135187238</v>
          </cell>
          <cell r="O52">
            <v>248445.28589141485</v>
          </cell>
          <cell r="P52">
            <v>37065.541391640618</v>
          </cell>
          <cell r="Q52">
            <v>106939.56990182599</v>
          </cell>
          <cell r="U52">
            <v>290612.20085754152</v>
          </cell>
          <cell r="V52">
            <v>29543.401133380507</v>
          </cell>
        </row>
        <row r="53">
          <cell r="D53">
            <v>146917.68950482114</v>
          </cell>
          <cell r="E53">
            <v>8880.8194200164944</v>
          </cell>
          <cell r="F53">
            <v>942.53244239262358</v>
          </cell>
          <cell r="G53">
            <v>39661.933402107177</v>
          </cell>
          <cell r="H53">
            <v>50052.976312709558</v>
          </cell>
          <cell r="I53">
            <v>5324.1092900733674</v>
          </cell>
          <cell r="J53">
            <v>3360.587426193692</v>
          </cell>
          <cell r="K53">
            <v>25383.571933109532</v>
          </cell>
          <cell r="L53">
            <v>397.12730843093402</v>
          </cell>
          <cell r="M53">
            <v>8049.0533595856386</v>
          </cell>
          <cell r="N53">
            <v>77895.653099317453</v>
          </cell>
          <cell r="O53">
            <v>103722.10059862475</v>
          </cell>
          <cell r="P53">
            <v>15474.295675090878</v>
          </cell>
          <cell r="Q53">
            <v>44645.632085684701</v>
          </cell>
          <cell r="U53">
            <v>159307.10894224307</v>
          </cell>
          <cell r="V53">
            <v>16195.031760510823</v>
          </cell>
        </row>
        <row r="54">
          <cell r="D54">
            <v>1557287.5159853818</v>
          </cell>
          <cell r="E54">
            <v>94134.268386097843</v>
          </cell>
          <cell r="F54">
            <v>9990.5873206716715</v>
          </cell>
          <cell r="G54">
            <v>420405.69760606188</v>
          </cell>
          <cell r="H54">
            <v>530547.92389133479</v>
          </cell>
          <cell r="I54">
            <v>56434.10918806323</v>
          </cell>
          <cell r="J54">
            <v>35621.311925254216</v>
          </cell>
          <cell r="K54">
            <v>269058.95277676027</v>
          </cell>
          <cell r="L54">
            <v>4209.4413665284019</v>
          </cell>
          <cell r="M54">
            <v>85317.774562276798</v>
          </cell>
          <cell r="N54">
            <v>825672.71871719987</v>
          </cell>
          <cell r="O54">
            <v>1099426.0319395897</v>
          </cell>
          <cell r="P54">
            <v>164023.3218661857</v>
          </cell>
          <cell r="Q54">
            <v>473231.54702913878</v>
          </cell>
          <cell r="U54">
            <v>1138548.1742453971</v>
          </cell>
          <cell r="V54">
            <v>115743.88591447497</v>
          </cell>
        </row>
        <row r="55">
          <cell r="D55">
            <v>366251.19664215355</v>
          </cell>
          <cell r="E55">
            <v>22139.000080294496</v>
          </cell>
          <cell r="F55">
            <v>2349.6396932448492</v>
          </cell>
          <cell r="G55">
            <v>98873.25766300231</v>
          </cell>
          <cell r="H55">
            <v>124777.09479245296</v>
          </cell>
          <cell r="I55">
            <v>13272.475255466012</v>
          </cell>
          <cell r="J55">
            <v>8377.6104185440836</v>
          </cell>
          <cell r="K55">
            <v>63278.721758338528</v>
          </cell>
          <cell r="L55">
            <v>989.998906342277</v>
          </cell>
          <cell r="M55">
            <v>20065.48996734697</v>
          </cell>
          <cell r="N55">
            <v>194186.12052097984</v>
          </cell>
          <cell r="O55">
            <v>258568.88704499771</v>
          </cell>
          <cell r="P55">
            <v>38575.88100723947</v>
          </cell>
          <cell r="Q55">
            <v>111297.12311253551</v>
          </cell>
          <cell r="U55">
            <v>289576.30508203746</v>
          </cell>
          <cell r="V55">
            <v>29438.092807240781</v>
          </cell>
        </row>
        <row r="56">
          <cell r="D56">
            <v>191793.21484671056</v>
          </cell>
          <cell r="E56">
            <v>11593.436520672818</v>
          </cell>
          <cell r="F56">
            <v>1230.4258788242871</v>
          </cell>
          <cell r="G56">
            <v>51776.540591299221</v>
          </cell>
          <cell r="H56">
            <v>65341.493403663946</v>
          </cell>
          <cell r="I56">
            <v>6950.3409724184403</v>
          </cell>
          <cell r="J56">
            <v>4387.0678092985536</v>
          </cell>
          <cell r="K56">
            <v>33136.900544464741</v>
          </cell>
          <cell r="L56">
            <v>518.42853943663874</v>
          </cell>
          <cell r="M56">
            <v>10507.610251092243</v>
          </cell>
          <cell r="N56">
            <v>101688.62429606868</v>
          </cell>
          <cell r="O56">
            <v>135403.67529269756</v>
          </cell>
          <cell r="P56">
            <v>20200.868425152017</v>
          </cell>
          <cell r="Q56">
            <v>58282.493656394807</v>
          </cell>
          <cell r="U56">
            <v>155211.2859069008</v>
          </cell>
          <cell r="V56">
            <v>15778.653705675566</v>
          </cell>
        </row>
        <row r="57">
          <cell r="D57">
            <v>757103.39259257773</v>
          </cell>
          <cell r="E57">
            <v>45765.071139890853</v>
          </cell>
          <cell r="F57">
            <v>4857.1040843969067</v>
          </cell>
          <cell r="G57">
            <v>204387.8067830003</v>
          </cell>
          <cell r="H57">
            <v>257935.43516395133</v>
          </cell>
          <cell r="I57">
            <v>27436.459282977841</v>
          </cell>
          <cell r="J57">
            <v>17317.942788582379</v>
          </cell>
          <cell r="K57">
            <v>130807.85909068027</v>
          </cell>
          <cell r="L57">
            <v>2046.4957862977599</v>
          </cell>
          <cell r="M57">
            <v>41478.773769451334</v>
          </cell>
          <cell r="N57">
            <v>401415.67314651032</v>
          </cell>
          <cell r="O57">
            <v>534505.78017339762</v>
          </cell>
          <cell r="P57">
            <v>79742.894086334665</v>
          </cell>
          <cell r="Q57">
            <v>230070.04555025158</v>
          </cell>
          <cell r="U57">
            <v>585282.34760703309</v>
          </cell>
          <cell r="V57">
            <v>59499.329761854737</v>
          </cell>
        </row>
        <row r="58">
          <cell r="D58">
            <v>904707.22562051355</v>
          </cell>
          <cell r="E58">
            <v>54687.366278355774</v>
          </cell>
          <cell r="F58">
            <v>5804.0383965225292</v>
          </cell>
          <cell r="G58">
            <v>244234.97164913188</v>
          </cell>
          <cell r="H58">
            <v>308222.17179255845</v>
          </cell>
          <cell r="I58">
            <v>32785.433537359124</v>
          </cell>
          <cell r="J58">
            <v>20694.225025279255</v>
          </cell>
          <cell r="K58">
            <v>156309.97885512395</v>
          </cell>
          <cell r="L58">
            <v>2445.4777817405184</v>
          </cell>
          <cell r="M58">
            <v>49565.418285340202</v>
          </cell>
          <cell r="N58">
            <v>479675.11904731434</v>
          </cell>
          <cell r="O58">
            <v>638712.28974802443</v>
          </cell>
          <cell r="P58">
            <v>95289.458715477376</v>
          </cell>
          <cell r="Q58">
            <v>274924.18425889098</v>
          </cell>
          <cell r="U58">
            <v>730853.45788496768</v>
          </cell>
          <cell r="V58">
            <v>74297.971015326344</v>
          </cell>
        </row>
        <row r="59">
          <cell r="D59">
            <v>4065695.3117338377</v>
          </cell>
          <cell r="E59">
            <v>245761.46005298448</v>
          </cell>
          <cell r="F59">
            <v>26082.970302000173</v>
          </cell>
          <cell r="G59">
            <v>1097576.0456807024</v>
          </cell>
          <cell r="H59">
            <v>1385130.3530486717</v>
          </cell>
          <cell r="I59">
            <v>147335.60167442961</v>
          </cell>
          <cell r="J59">
            <v>92998.498611013187</v>
          </cell>
          <cell r="K59">
            <v>702446.85817847308</v>
          </cell>
          <cell r="L59">
            <v>10989.817778179409</v>
          </cell>
          <cell r="M59">
            <v>222743.75957218505</v>
          </cell>
          <cell r="N59">
            <v>2155628.7243405618</v>
          </cell>
          <cell r="O59">
            <v>2870331.4049406946</v>
          </cell>
          <cell r="P59">
            <v>428224.61740752897</v>
          </cell>
          <cell r="Q59">
            <v>1235491.3671182226</v>
          </cell>
          <cell r="U59">
            <v>2644999.1456388361</v>
          </cell>
          <cell r="V59">
            <v>268888.47242639447</v>
          </cell>
        </row>
        <row r="60">
          <cell r="D60">
            <v>665831.73764524178</v>
          </cell>
          <cell r="E60">
            <v>40247.920084185294</v>
          </cell>
          <cell r="F60">
            <v>4271.5619611258608</v>
          </cell>
          <cell r="G60">
            <v>179748.08972631086</v>
          </cell>
          <cell r="H60">
            <v>226840.35057271909</v>
          </cell>
          <cell r="I60">
            <v>24128.891163282249</v>
          </cell>
          <cell r="J60">
            <v>15230.199801215012</v>
          </cell>
          <cell r="K60">
            <v>115038.48083120507</v>
          </cell>
          <cell r="L60">
            <v>1799.7830399467969</v>
          </cell>
          <cell r="M60">
            <v>36478.351945742434</v>
          </cell>
          <cell r="N60">
            <v>353023.50746829237</v>
          </cell>
          <cell r="O60">
            <v>470069.10268304084</v>
          </cell>
          <cell r="P60">
            <v>70129.588975355495</v>
          </cell>
          <cell r="Q60">
            <v>202334.23823961045</v>
          </cell>
          <cell r="U60">
            <v>501243.20746704488</v>
          </cell>
          <cell r="V60">
            <v>50955.978791958179</v>
          </cell>
        </row>
        <row r="61">
          <cell r="D61">
            <v>629084.90230349661</v>
          </cell>
          <cell r="E61">
            <v>38026.662657478963</v>
          </cell>
          <cell r="F61">
            <v>4035.8171397800411</v>
          </cell>
          <cell r="G61">
            <v>169827.90556758389</v>
          </cell>
          <cell r="H61">
            <v>214321.1741200629</v>
          </cell>
          <cell r="I61">
            <v>22797.232817148499</v>
          </cell>
          <cell r="J61">
            <v>14389.654641417721</v>
          </cell>
          <cell r="K61">
            <v>108689.57933843615</v>
          </cell>
          <cell r="L61">
            <v>1700.4541445509631</v>
          </cell>
          <cell r="M61">
            <v>34465.134616648051</v>
          </cell>
          <cell r="N61">
            <v>333540.36185168242</v>
          </cell>
          <cell r="O61">
            <v>444126.28419165342</v>
          </cell>
          <cell r="P61">
            <v>66259.181013464811</v>
          </cell>
          <cell r="Q61">
            <v>191167.53873248977</v>
          </cell>
          <cell r="U61">
            <v>511118.37270547124</v>
          </cell>
          <cell r="V61">
            <v>51959.880097671965</v>
          </cell>
        </row>
        <row r="62">
          <cell r="D62">
            <v>1006886.3214309596</v>
          </cell>
          <cell r="E62">
            <v>60863.845785021018</v>
          </cell>
          <cell r="F62">
            <v>6459.5558706965912</v>
          </cell>
          <cell r="G62">
            <v>271819.26396124624</v>
          </cell>
          <cell r="H62">
            <v>343033.28187393845</v>
          </cell>
          <cell r="I62">
            <v>36488.273372979056</v>
          </cell>
          <cell r="J62">
            <v>23031.464235600197</v>
          </cell>
          <cell r="K62">
            <v>173963.88041936982</v>
          </cell>
          <cell r="L62">
            <v>2721.6739936049676</v>
          </cell>
          <cell r="M62">
            <v>55163.416710067024</v>
          </cell>
          <cell r="N62">
            <v>533850.40201071301</v>
          </cell>
          <cell r="O62">
            <v>710849.48772907362</v>
          </cell>
          <cell r="P62">
            <v>106051.6041433933</v>
          </cell>
          <cell r="Q62">
            <v>305974.5658281669</v>
          </cell>
          <cell r="U62">
            <v>763020.5775676918</v>
          </cell>
          <cell r="V62">
            <v>77568.054367945224</v>
          </cell>
        </row>
        <row r="63">
          <cell r="D63">
            <v>1124181.8486066847</v>
          </cell>
          <cell r="E63">
            <v>67954.07705080109</v>
          </cell>
          <cell r="F63">
            <v>7212.0509588189689</v>
          </cell>
          <cell r="G63">
            <v>303484.39157718245</v>
          </cell>
          <cell r="H63">
            <v>382994.36663576134</v>
          </cell>
          <cell r="I63">
            <v>40738.913360751518</v>
          </cell>
          <cell r="J63">
            <v>25714.475894060608</v>
          </cell>
          <cell r="K63">
            <v>194229.50984447263</v>
          </cell>
          <cell r="L63">
            <v>3038.7308242377048</v>
          </cell>
          <cell r="M63">
            <v>61589.586085996096</v>
          </cell>
          <cell r="N63">
            <v>596040.40599033597</v>
          </cell>
          <cell r="O63">
            <v>793658.70226610207</v>
          </cell>
          <cell r="P63">
            <v>118405.90725692861</v>
          </cell>
          <cell r="Q63">
            <v>341618.5578432469</v>
          </cell>
          <cell r="U63">
            <v>805665.79395634506</v>
          </cell>
          <cell r="V63">
            <v>81903.332551284097</v>
          </cell>
        </row>
        <row r="64">
          <cell r="D64">
            <v>906035.11016447761</v>
          </cell>
          <cell r="E64">
            <v>54767.633691254268</v>
          </cell>
          <cell r="F64">
            <v>5812.5572771737034</v>
          </cell>
          <cell r="G64">
            <v>244593.44766741057</v>
          </cell>
          <cell r="H64">
            <v>308674.56506017008</v>
          </cell>
          <cell r="I64">
            <v>32833.554376044325</v>
          </cell>
          <cell r="J64">
            <v>20724.598985807243</v>
          </cell>
          <cell r="K64">
            <v>156539.40291531835</v>
          </cell>
          <cell r="L64">
            <v>2449.0671331428507</v>
          </cell>
          <cell r="M64">
            <v>49638.167956164456</v>
          </cell>
          <cell r="N64">
            <v>480379.16247558495</v>
          </cell>
          <cell r="O64">
            <v>639649.76007386879</v>
          </cell>
          <cell r="P64">
            <v>95429.319872598353</v>
          </cell>
          <cell r="Q64">
            <v>275327.70438639843</v>
          </cell>
          <cell r="U64">
            <v>635265.87020270643</v>
          </cell>
          <cell r="V64">
            <v>64580.61421497113</v>
          </cell>
        </row>
        <row r="65">
          <cell r="D65">
            <v>287563.38395555411</v>
          </cell>
          <cell r="E65">
            <v>17382.511890335307</v>
          </cell>
          <cell r="F65">
            <v>1844.8276687159714</v>
          </cell>
          <cell r="G65">
            <v>77630.677570351341</v>
          </cell>
          <cell r="H65">
            <v>97969.164190113588</v>
          </cell>
          <cell r="I65">
            <v>10420.929495712355</v>
          </cell>
          <cell r="J65">
            <v>6577.7095706574646</v>
          </cell>
          <cell r="K65">
            <v>49683.505550396447</v>
          </cell>
          <cell r="L65">
            <v>777.30103882291826</v>
          </cell>
          <cell r="M65">
            <v>15754.488309219651</v>
          </cell>
          <cell r="N65">
            <v>152465.89894086655</v>
          </cell>
          <cell r="O65">
            <v>203016.24902793046</v>
          </cell>
          <cell r="P65">
            <v>30287.985358712747</v>
          </cell>
          <cell r="Q65">
            <v>87385.318164650671</v>
          </cell>
          <cell r="U65">
            <v>245208.68314655256</v>
          </cell>
          <cell r="V65">
            <v>24927.716270032888</v>
          </cell>
        </row>
        <row r="66">
          <cell r="D66">
            <v>293002.93343523081</v>
          </cell>
          <cell r="E66">
            <v>17711.319516007017</v>
          </cell>
          <cell r="F66">
            <v>1879.7244321613764</v>
          </cell>
          <cell r="G66">
            <v>79099.139604620694</v>
          </cell>
          <cell r="H66">
            <v>99822.349073266378</v>
          </cell>
          <cell r="I66">
            <v>10618.05181649055</v>
          </cell>
          <cell r="J66">
            <v>6702.1335365336781</v>
          </cell>
          <cell r="K66">
            <v>50623.31882929062</v>
          </cell>
          <cell r="L66">
            <v>792.00446664853757</v>
          </cell>
          <cell r="M66">
            <v>16052.500237950582</v>
          </cell>
          <cell r="N66">
            <v>155349.9441549833</v>
          </cell>
          <cell r="O66">
            <v>206856.50475373064</v>
          </cell>
          <cell r="P66">
            <v>30860.912943345378</v>
          </cell>
          <cell r="Q66">
            <v>89038.298997660255</v>
          </cell>
          <cell r="U66">
            <v>242434.4213984361</v>
          </cell>
          <cell r="V66">
            <v>24645.687066056777</v>
          </cell>
        </row>
        <row r="67">
          <cell r="D67">
            <v>140174.57190401512</v>
          </cell>
          <cell r="E67">
            <v>8473.2142504652275</v>
          </cell>
          <cell r="F67">
            <v>899.27279732844056</v>
          </cell>
          <cell r="G67">
            <v>37841.5598166856</v>
          </cell>
          <cell r="H67">
            <v>47755.682455962073</v>
          </cell>
          <cell r="I67">
            <v>5079.7473266943389</v>
          </cell>
          <cell r="J67">
            <v>3206.3457123538451</v>
          </cell>
          <cell r="K67">
            <v>24218.535842150181</v>
          </cell>
          <cell r="L67">
            <v>378.9002579493548</v>
          </cell>
          <cell r="M67">
            <v>7679.6239630181972</v>
          </cell>
          <cell r="N67">
            <v>74320.457006793469</v>
          </cell>
          <cell r="O67">
            <v>98961.541645536883</v>
          </cell>
          <cell r="P67">
            <v>14764.068092023983</v>
          </cell>
          <cell r="Q67">
            <v>42596.520446842791</v>
          </cell>
          <cell r="U67">
            <v>113278.28972304723</v>
          </cell>
          <cell r="V67">
            <v>11515.779251924112</v>
          </cell>
        </row>
        <row r="68">
          <cell r="D68">
            <v>391770.65577688045</v>
          </cell>
          <cell r="E68">
            <v>23681.589737372942</v>
          </cell>
          <cell r="F68">
            <v>2513.3566576748103</v>
          </cell>
          <cell r="G68">
            <v>105762.4967469461</v>
          </cell>
          <cell r="H68">
            <v>133471.24787836662</v>
          </cell>
          <cell r="I68">
            <v>14197.267837726082</v>
          </cell>
          <cell r="J68">
            <v>8961.3411713246223</v>
          </cell>
          <cell r="K68">
            <v>67687.823404462149</v>
          </cell>
          <cell r="L68">
            <v>1058.9795318404388</v>
          </cell>
          <cell r="M68">
            <v>21463.602672328223</v>
          </cell>
          <cell r="N68">
            <v>207716.51936363016</v>
          </cell>
          <cell r="O68">
            <v>276585.31458694983</v>
          </cell>
          <cell r="P68">
            <v>41263.75104828176</v>
          </cell>
          <cell r="Q68">
            <v>119052.02578895754</v>
          </cell>
          <cell r="U68">
            <v>302927.88249758875</v>
          </cell>
          <cell r="V68">
            <v>30795.403361261102</v>
          </cell>
        </row>
        <row r="69">
          <cell r="D69">
            <v>571275.21696590737</v>
          </cell>
          <cell r="E69">
            <v>34532.206830263836</v>
          </cell>
          <cell r="F69">
            <v>3664.9461840848189</v>
          </cell>
          <cell r="G69">
            <v>154221.58955768644</v>
          </cell>
          <cell r="H69">
            <v>194626.15427187376</v>
          </cell>
          <cell r="I69">
            <v>20702.283707892486</v>
          </cell>
          <cell r="J69">
            <v>13067.318969569706</v>
          </cell>
          <cell r="K69">
            <v>98701.562843329433</v>
          </cell>
          <cell r="L69">
            <v>1544.1911049079208</v>
          </cell>
          <cell r="M69">
            <v>31297.965002482284</v>
          </cell>
          <cell r="N69">
            <v>302889.70834620536</v>
          </cell>
          <cell r="O69">
            <v>403313.34996725898</v>
          </cell>
          <cell r="P69">
            <v>60170.301132404158</v>
          </cell>
          <cell r="Q69">
            <v>173600.21956711105</v>
          </cell>
          <cell r="U69">
            <v>416229.24763953587</v>
          </cell>
          <cell r="V69">
            <v>42313.528441594579</v>
          </cell>
        </row>
        <row r="70">
          <cell r="D70">
            <v>236081.20018365618</v>
          </cell>
          <cell r="E70">
            <v>14270.538247356626</v>
          </cell>
          <cell r="F70">
            <v>1514.5500243167207</v>
          </cell>
          <cell r="G70">
            <v>63732.535345013297</v>
          </cell>
          <cell r="H70">
            <v>80429.843135266696</v>
          </cell>
          <cell r="I70">
            <v>8555.2809559275556</v>
          </cell>
          <cell r="J70">
            <v>5400.1088335375434</v>
          </cell>
          <cell r="K70">
            <v>40788.717458832747</v>
          </cell>
          <cell r="L70">
            <v>638.1416146420089</v>
          </cell>
          <cell r="M70">
            <v>12933.978092617028</v>
          </cell>
          <cell r="N70">
            <v>125170.082205609</v>
          </cell>
          <cell r="O70">
            <v>166670.45389445571</v>
          </cell>
          <cell r="P70">
            <v>24865.557764249577</v>
          </cell>
          <cell r="Q70">
            <v>71740.812432260034</v>
          </cell>
          <cell r="U70">
            <v>188647.51634864026</v>
          </cell>
          <cell r="V70">
            <v>19177.753830906331</v>
          </cell>
        </row>
        <row r="71">
          <cell r="D71">
            <v>427142.05242412467</v>
          </cell>
          <cell r="E71">
            <v>25819.705217657869</v>
          </cell>
          <cell r="F71">
            <v>2740.2775205411663</v>
          </cell>
          <cell r="G71">
            <v>115311.36715792873</v>
          </cell>
          <cell r="H71">
            <v>145521.82997300179</v>
          </cell>
          <cell r="I71">
            <v>15479.082043538809</v>
          </cell>
          <cell r="J71">
            <v>9770.4246194803854</v>
          </cell>
          <cell r="K71">
            <v>73799.08471136156</v>
          </cell>
          <cell r="L71">
            <v>1154.5905341187051</v>
          </cell>
          <cell r="M71">
            <v>23401.465022167282</v>
          </cell>
          <cell r="N71">
            <v>226470.40837562474</v>
          </cell>
          <cell r="O71">
            <v>301557.09010101366</v>
          </cell>
          <cell r="P71">
            <v>44989.289150638135</v>
          </cell>
          <cell r="Q71">
            <v>129800.75432118693</v>
          </cell>
          <cell r="U71">
            <v>332468.20587367017</v>
          </cell>
          <cell r="V71">
            <v>33798.448727333533</v>
          </cell>
        </row>
        <row r="72">
          <cell r="D72">
            <v>318265.66596752661</v>
          </cell>
          <cell r="E72">
            <v>19238.390670145553</v>
          </cell>
          <cell r="F72">
            <v>2041.7943985175718</v>
          </cell>
          <cell r="G72">
            <v>85919.072715658913</v>
          </cell>
          <cell r="H72">
            <v>108429.0386917539</v>
          </cell>
          <cell r="I72">
            <v>11533.540954804428</v>
          </cell>
          <cell r="J72">
            <v>7279.9919386462534</v>
          </cell>
          <cell r="K72">
            <v>54988.064767113123</v>
          </cell>
          <cell r="L72">
            <v>860.2911447740604</v>
          </cell>
          <cell r="M72">
            <v>17436.547882905659</v>
          </cell>
          <cell r="N72">
            <v>168744.22673803451</v>
          </cell>
          <cell r="O72">
            <v>224691.68643908479</v>
          </cell>
          <cell r="P72">
            <v>33521.742922928293</v>
          </cell>
          <cell r="Q72">
            <v>96715.187096822236</v>
          </cell>
          <cell r="U72">
            <v>257077.17800009402</v>
          </cell>
          <cell r="V72">
            <v>26134.257851126102</v>
          </cell>
        </row>
        <row r="73">
          <cell r="D73">
            <v>358975.76802438445</v>
          </cell>
          <cell r="E73">
            <v>21699.217995676925</v>
          </cell>
          <cell r="F73">
            <v>2302.9650720493255</v>
          </cell>
          <cell r="G73">
            <v>96909.18127245798</v>
          </cell>
          <cell r="H73">
            <v>122298.44938564471</v>
          </cell>
          <cell r="I73">
            <v>13008.823021186497</v>
          </cell>
          <cell r="J73">
            <v>8211.1926507759472</v>
          </cell>
          <cell r="K73">
            <v>62021.716109217654</v>
          </cell>
          <cell r="L73">
            <v>970.33298732058415</v>
          </cell>
          <cell r="M73">
            <v>19666.897303960726</v>
          </cell>
          <cell r="N73">
            <v>190328.69351087164</v>
          </cell>
          <cell r="O73">
            <v>253432.52299289632</v>
          </cell>
          <cell r="P73">
            <v>37809.587077802993</v>
          </cell>
          <cell r="Q73">
            <v>109086.25177070216</v>
          </cell>
          <cell r="U73">
            <v>267354.83525848127</v>
          </cell>
          <cell r="V73">
            <v>27179.07616983385</v>
          </cell>
        </row>
        <row r="74">
          <cell r="D74">
            <v>132334.9820253884</v>
          </cell>
          <cell r="E74">
            <v>7999.3299804788776</v>
          </cell>
          <cell r="F74">
            <v>848.97886866292015</v>
          </cell>
          <cell r="G74">
            <v>35725.182321818145</v>
          </cell>
          <cell r="H74">
            <v>45084.83452867157</v>
          </cell>
          <cell r="I74">
            <v>4795.6506093838461</v>
          </cell>
          <cell r="J74">
            <v>3027.0233498703005</v>
          </cell>
          <cell r="K74">
            <v>22864.057737567215</v>
          </cell>
          <cell r="L74">
            <v>357.70937727191762</v>
          </cell>
          <cell r="M74">
            <v>7250.1230808370665</v>
          </cell>
          <cell r="N74">
            <v>70163.912102741</v>
          </cell>
          <cell r="O74">
            <v>93426.886609893962</v>
          </cell>
          <cell r="P74">
            <v>13938.353148083626</v>
          </cell>
          <cell r="Q74">
            <v>40214.210688205167</v>
          </cell>
          <cell r="U74">
            <v>122451.97098391497</v>
          </cell>
          <cell r="V74">
            <v>12448.368264222487</v>
          </cell>
        </row>
        <row r="75">
          <cell r="D75">
            <v>505826.32759971102</v>
          </cell>
          <cell r="E75">
            <v>30575.97957362192</v>
          </cell>
          <cell r="F75">
            <v>3245.0668506014176</v>
          </cell>
          <cell r="G75">
            <v>136552.99226328931</v>
          </cell>
          <cell r="H75">
            <v>172328.55539061807</v>
          </cell>
          <cell r="I75">
            <v>18330.499608414695</v>
          </cell>
          <cell r="J75">
            <v>11570.244550527987</v>
          </cell>
          <cell r="K75">
            <v>87393.689729013568</v>
          </cell>
          <cell r="L75">
            <v>1367.2788395340592</v>
          </cell>
          <cell r="M75">
            <v>27712.272873714875</v>
          </cell>
          <cell r="N75">
            <v>268188.75436994818</v>
          </cell>
          <cell r="O75">
            <v>357107.23067836207</v>
          </cell>
          <cell r="P75">
            <v>53276.812206241884</v>
          </cell>
          <cell r="Q75">
            <v>153711.4842833725</v>
          </cell>
          <cell r="U75">
            <v>424246.88115283346</v>
          </cell>
          <cell r="V75">
            <v>43128.594575517498</v>
          </cell>
        </row>
        <row r="76">
          <cell r="D76">
            <v>364586.17293359141</v>
          </cell>
          <cell r="E76">
            <v>22038.35341932654</v>
          </cell>
          <cell r="F76">
            <v>2338.9579375763383</v>
          </cell>
          <cell r="G76">
            <v>98423.767477957226</v>
          </cell>
          <cell r="H76">
            <v>124209.84252674111</v>
          </cell>
          <cell r="I76">
            <v>13212.136924358121</v>
          </cell>
          <cell r="J76">
            <v>8339.5247546722421</v>
          </cell>
          <cell r="K76">
            <v>62991.048781591686</v>
          </cell>
          <cell r="L76">
            <v>985.49824759870705</v>
          </cell>
          <cell r="M76">
            <v>19974.269742468932</v>
          </cell>
          <cell r="N76">
            <v>193303.32615059847</v>
          </cell>
          <cell r="O76">
            <v>257393.40057239763</v>
          </cell>
          <cell r="P76">
            <v>38400.510231540728</v>
          </cell>
          <cell r="Q76">
            <v>110791.15248260692</v>
          </cell>
          <cell r="U76">
            <v>331883.86705489759</v>
          </cell>
          <cell r="V76">
            <v>33739.045315949348</v>
          </cell>
        </row>
        <row r="77">
          <cell r="D77">
            <v>270371.5879721918</v>
          </cell>
          <cell r="E77">
            <v>16343.309353536664</v>
          </cell>
          <cell r="F77">
            <v>1734.5358072530778</v>
          </cell>
          <cell r="G77">
            <v>72989.576354746154</v>
          </cell>
          <cell r="H77">
            <v>92112.139348323311</v>
          </cell>
          <cell r="I77">
            <v>9797.9207823534271</v>
          </cell>
          <cell r="J77">
            <v>6184.4653424770404</v>
          </cell>
          <cell r="K77">
            <v>46713.2084304659</v>
          </cell>
          <cell r="L77">
            <v>730.83058527183391</v>
          </cell>
          <cell r="M77">
            <v>14812.61613791347</v>
          </cell>
          <cell r="N77">
            <v>143350.82109974461</v>
          </cell>
          <cell r="O77">
            <v>190879.0503116464</v>
          </cell>
          <cell r="P77">
            <v>28477.237210351359</v>
          </cell>
          <cell r="Q77">
            <v>82161.041898448166</v>
          </cell>
          <cell r="U77">
            <v>213774.94902087841</v>
          </cell>
          <cell r="V77">
            <v>21732.188299581114</v>
          </cell>
        </row>
        <row r="78">
          <cell r="D78">
            <v>1771717.49148172</v>
          </cell>
          <cell r="E78">
            <v>107096.04240418877</v>
          </cell>
          <cell r="F78">
            <v>11366.236564870558</v>
          </cell>
          <cell r="G78">
            <v>478293.26333225815</v>
          </cell>
          <cell r="H78">
            <v>603601.47190469981</v>
          </cell>
          <cell r="I78">
            <v>64204.777434059535</v>
          </cell>
          <cell r="J78">
            <v>40526.171795299801</v>
          </cell>
          <cell r="K78">
            <v>306106.89932405198</v>
          </cell>
          <cell r="L78">
            <v>4789.0584249152171</v>
          </cell>
          <cell r="M78">
            <v>97065.565590586077</v>
          </cell>
          <cell r="N78">
            <v>939363.33719653403</v>
          </cell>
          <cell r="O78">
            <v>1250810.9847301929</v>
          </cell>
          <cell r="P78">
            <v>186608.43638586334</v>
          </cell>
          <cell r="Q78">
            <v>538392.94336213614</v>
          </cell>
          <cell r="U78">
            <v>1163166.2867802475</v>
          </cell>
          <cell r="V78">
            <v>118246.54331019909</v>
          </cell>
        </row>
        <row r="79">
          <cell r="D79">
            <v>199630.61215959894</v>
          </cell>
          <cell r="E79">
            <v>12067.188255356883</v>
          </cell>
          <cell r="F79">
            <v>1280.7057413528605</v>
          </cell>
          <cell r="G79">
            <v>53892.326180613374</v>
          </cell>
          <cell r="H79">
            <v>68011.59435187155</v>
          </cell>
          <cell r="I79">
            <v>7234.3582339489212</v>
          </cell>
          <cell r="J79">
            <v>4566.3400191498567</v>
          </cell>
          <cell r="K79">
            <v>34490.999830470268</v>
          </cell>
          <cell r="L79">
            <v>539.61349347764997</v>
          </cell>
          <cell r="M79">
            <v>10936.991011056081</v>
          </cell>
          <cell r="N79">
            <v>105844.00670334673</v>
          </cell>
          <cell r="O79">
            <v>140936.78240361577</v>
          </cell>
          <cell r="P79">
            <v>21026.352434270044</v>
          </cell>
          <cell r="Q79">
            <v>60664.137133908553</v>
          </cell>
          <cell r="U79">
            <v>159675.73851537128</v>
          </cell>
          <cell r="V79">
            <v>16232.506344566202</v>
          </cell>
        </row>
        <row r="80">
          <cell r="D80">
            <v>233316.27645847714</v>
          </cell>
          <cell r="E80">
            <v>14103.405287423788</v>
          </cell>
          <cell r="F80">
            <v>1496.8119948084582</v>
          </cell>
          <cell r="G80">
            <v>62986.115897364973</v>
          </cell>
          <cell r="H80">
            <v>79487.869012277981</v>
          </cell>
          <cell r="I80">
            <v>8455.0836540152704</v>
          </cell>
          <cell r="J80">
            <v>5336.864115106845</v>
          </cell>
          <cell r="K80">
            <v>40311.010243968471</v>
          </cell>
          <cell r="L80">
            <v>630.66786031944889</v>
          </cell>
          <cell r="M80">
            <v>12782.498589541803</v>
          </cell>
          <cell r="N80">
            <v>123704.12163905959</v>
          </cell>
          <cell r="O80">
            <v>164718.45139743079</v>
          </cell>
          <cell r="P80">
            <v>24574.338596655129</v>
          </cell>
          <cell r="Q80">
            <v>70900.602054630363</v>
          </cell>
          <cell r="U80">
            <v>171669.97752131487</v>
          </cell>
          <cell r="V80">
            <v>17451.830974422101</v>
          </cell>
        </row>
        <row r="81">
          <cell r="D81">
            <v>424147.92165439163</v>
          </cell>
          <cell r="E81">
            <v>25638.717245579523</v>
          </cell>
          <cell r="F81">
            <v>2721.0690413120751</v>
          </cell>
          <cell r="G81">
            <v>114503.07092357735</v>
          </cell>
          <cell r="H81">
            <v>144501.76794371373</v>
          </cell>
          <cell r="I81">
            <v>15370.578571284659</v>
          </cell>
          <cell r="J81">
            <v>9701.9370312869032</v>
          </cell>
          <cell r="K81">
            <v>73281.776455107218</v>
          </cell>
          <cell r="L81">
            <v>1146.4972194356199</v>
          </cell>
          <cell r="M81">
            <v>23237.428149464024</v>
          </cell>
          <cell r="N81">
            <v>224882.92239923068</v>
          </cell>
          <cell r="O81">
            <v>299443.27022030082</v>
          </cell>
          <cell r="P81">
            <v>44673.928454612382</v>
          </cell>
          <cell r="Q81">
            <v>128890.89206285389</v>
          </cell>
          <cell r="U81">
            <v>349841.20984297263</v>
          </cell>
          <cell r="V81">
            <v>35564.574250083053</v>
          </cell>
        </row>
        <row r="82">
          <cell r="D82">
            <v>134990.08574537537</v>
          </cell>
          <cell r="E82">
            <v>8159.8245863911534</v>
          </cell>
          <cell r="F82">
            <v>866.0123613787373</v>
          </cell>
          <cell r="G82">
            <v>36441.954735492363</v>
          </cell>
          <cell r="H82">
            <v>45989.39438155391</v>
          </cell>
          <cell r="I82">
            <v>4891.8681746704769</v>
          </cell>
          <cell r="J82">
            <v>3087.7560513353305</v>
          </cell>
          <cell r="K82">
            <v>23322.7908996072</v>
          </cell>
          <cell r="L82">
            <v>364.88628154721101</v>
          </cell>
          <cell r="M82">
            <v>7395.5859695432491</v>
          </cell>
          <cell r="N82">
            <v>71571.646181679302</v>
          </cell>
          <cell r="O82">
            <v>95301.357519914847</v>
          </cell>
          <cell r="P82">
            <v>14218.005381586549</v>
          </cell>
          <cell r="Q82">
            <v>41021.048749921225</v>
          </cell>
          <cell r="U82">
            <v>102534.83219573877</v>
          </cell>
          <cell r="V82">
            <v>10423.60805487138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GVA_Current"/>
      <sheetName val="GVA_Constant"/>
      <sheetName val="NVA_Current"/>
      <sheetName val="NVA_Constant"/>
    </sheetNames>
    <sheetDataSet>
      <sheetData sheetId="0" refreshError="1">
        <row r="3">
          <cell r="K3">
            <v>55.963576440422401</v>
          </cell>
          <cell r="L3">
            <v>44.934288224250089</v>
          </cell>
          <cell r="M3">
            <v>34.376074169846632</v>
          </cell>
          <cell r="N3">
            <v>17.013517481467773</v>
          </cell>
          <cell r="W3">
            <v>84064.939048600412</v>
          </cell>
          <cell r="X3">
            <v>16938.544721710823</v>
          </cell>
          <cell r="Y3">
            <v>33849.567204873158</v>
          </cell>
          <cell r="Z3">
            <v>204949.39945730037</v>
          </cell>
          <cell r="AI3">
            <v>201571.91648330668</v>
          </cell>
          <cell r="AJ3">
            <v>207550.17888084552</v>
          </cell>
          <cell r="AK3">
            <v>265792.31670654134</v>
          </cell>
          <cell r="AL3">
            <v>365273.70754760498</v>
          </cell>
          <cell r="AU3">
            <v>4932.4317199236266</v>
          </cell>
          <cell r="AV3">
            <v>4231.7212117218833</v>
          </cell>
          <cell r="AW3">
            <v>5022.7088665264764</v>
          </cell>
          <cell r="AX3">
            <v>5732.8459745339951</v>
          </cell>
          <cell r="BS3">
            <v>3476965.6953662606</v>
          </cell>
          <cell r="BT3">
            <v>3275589.7795996866</v>
          </cell>
          <cell r="BU3">
            <v>3299534.8157206546</v>
          </cell>
          <cell r="BV3">
            <v>3213205.3842693018</v>
          </cell>
        </row>
        <row r="4">
          <cell r="K4">
            <v>410318.35010593134</v>
          </cell>
          <cell r="L4">
            <v>399878.4441675506</v>
          </cell>
          <cell r="M4">
            <v>457823.94214492769</v>
          </cell>
          <cell r="N4">
            <v>533407.5445134514</v>
          </cell>
          <cell r="W4">
            <v>190398.08621615768</v>
          </cell>
          <cell r="X4">
            <v>142933.37866769798</v>
          </cell>
          <cell r="Y4">
            <v>178322.98849784207</v>
          </cell>
          <cell r="Z4">
            <v>359278.30253823765</v>
          </cell>
          <cell r="AI4">
            <v>142494.99219603729</v>
          </cell>
          <cell r="AJ4">
            <v>106909.65151898918</v>
          </cell>
          <cell r="AK4">
            <v>77638.866449137291</v>
          </cell>
          <cell r="AL4">
            <v>106397.04677985304</v>
          </cell>
          <cell r="AU4">
            <v>314821.14059911767</v>
          </cell>
          <cell r="AV4">
            <v>304261.99506081495</v>
          </cell>
          <cell r="AW4">
            <v>352382.20543588529</v>
          </cell>
          <cell r="AX4">
            <v>407021.09434420004</v>
          </cell>
          <cell r="BS4">
            <v>62692.65647904353</v>
          </cell>
          <cell r="BT4">
            <v>59661.89817405252</v>
          </cell>
          <cell r="BU4">
            <v>50635.549204826544</v>
          </cell>
          <cell r="BV4">
            <v>106352.28067475224</v>
          </cell>
        </row>
        <row r="5">
          <cell r="K5">
            <v>200981.75801191563</v>
          </cell>
          <cell r="L5">
            <v>198943.0567601831</v>
          </cell>
          <cell r="M5">
            <v>227383.97847284001</v>
          </cell>
          <cell r="N5">
            <v>260360.44748774281</v>
          </cell>
          <cell r="W5">
            <v>55619.35208806934</v>
          </cell>
          <cell r="X5">
            <v>80644.996997656184</v>
          </cell>
          <cell r="Y5">
            <v>73250.597578484434</v>
          </cell>
          <cell r="Z5">
            <v>95301.022188604969</v>
          </cell>
          <cell r="AI5">
            <v>37347.868867224235</v>
          </cell>
          <cell r="AJ5">
            <v>53469.435597211581</v>
          </cell>
          <cell r="AK5">
            <v>49534.928598488783</v>
          </cell>
          <cell r="AL5">
            <v>43180.090888218358</v>
          </cell>
          <cell r="AU5">
            <v>280321.08538092457</v>
          </cell>
          <cell r="AV5">
            <v>289796.19817629765</v>
          </cell>
          <cell r="AW5">
            <v>335406.1599708306</v>
          </cell>
          <cell r="AX5">
            <v>387935.74716779852</v>
          </cell>
          <cell r="BS5">
            <v>789978.86710817169</v>
          </cell>
          <cell r="BT5">
            <v>742269.70646331855</v>
          </cell>
          <cell r="BU5">
            <v>752961.78431664885</v>
          </cell>
          <cell r="BV5">
            <v>704789.97845530976</v>
          </cell>
        </row>
        <row r="6">
          <cell r="K6">
            <v>485222.69977861841</v>
          </cell>
          <cell r="L6">
            <v>521013.43122269394</v>
          </cell>
          <cell r="M6">
            <v>549310.99501860782</v>
          </cell>
          <cell r="N6">
            <v>546869.13217242842</v>
          </cell>
          <cell r="W6">
            <v>35493.638897745819</v>
          </cell>
          <cell r="X6">
            <v>90538.954647355335</v>
          </cell>
          <cell r="Y6">
            <v>47661.339781982941</v>
          </cell>
          <cell r="Z6">
            <v>57280.297186570227</v>
          </cell>
          <cell r="AI6">
            <v>43997.29316323388</v>
          </cell>
          <cell r="AJ6">
            <v>73684.266565111946</v>
          </cell>
          <cell r="AK6">
            <v>100496.36066679902</v>
          </cell>
          <cell r="AL6">
            <v>61090.944854181995</v>
          </cell>
          <cell r="AU6">
            <v>129448.82804075709</v>
          </cell>
          <cell r="AV6">
            <v>132176.99029639584</v>
          </cell>
          <cell r="AW6">
            <v>153081.7442144255</v>
          </cell>
          <cell r="AX6">
            <v>182610.31421015837</v>
          </cell>
          <cell r="BS6">
            <v>13540.324532518651</v>
          </cell>
          <cell r="BT6">
            <v>12532.255786335636</v>
          </cell>
          <cell r="BU6">
            <v>16016.526115131041</v>
          </cell>
          <cell r="BV6">
            <v>54809.494702052492</v>
          </cell>
        </row>
        <row r="7">
          <cell r="K7">
            <v>299803.2911569667</v>
          </cell>
          <cell r="L7">
            <v>325339.1556922911</v>
          </cell>
          <cell r="M7">
            <v>378411.85232706834</v>
          </cell>
          <cell r="N7">
            <v>385921.26155266783</v>
          </cell>
          <cell r="W7">
            <v>31297.275476811959</v>
          </cell>
          <cell r="X7">
            <v>38443.825585396029</v>
          </cell>
          <cell r="Y7">
            <v>46085.274955581386</v>
          </cell>
          <cell r="Z7">
            <v>48359.728543382203</v>
          </cell>
          <cell r="AI7">
            <v>28310.436313369493</v>
          </cell>
          <cell r="AJ7">
            <v>26303.036617934595</v>
          </cell>
          <cell r="AK7">
            <v>12507.699288912805</v>
          </cell>
          <cell r="AL7">
            <v>29197.358213904587</v>
          </cell>
          <cell r="AU7">
            <v>302237.81937720854</v>
          </cell>
          <cell r="AV7">
            <v>313827.041098052</v>
          </cell>
          <cell r="AW7">
            <v>362740.10425262555</v>
          </cell>
          <cell r="AX7">
            <v>419056.75414779293</v>
          </cell>
          <cell r="BS7">
            <v>50953.981256251682</v>
          </cell>
          <cell r="BT7">
            <v>37594.878783136221</v>
          </cell>
          <cell r="BU7">
            <v>53180.218946607827</v>
          </cell>
          <cell r="BV7">
            <v>142327.93252779925</v>
          </cell>
        </row>
        <row r="9">
          <cell r="K9">
            <v>1560292.9539662718</v>
          </cell>
          <cell r="L9">
            <v>1762042.1548806718</v>
          </cell>
          <cell r="M9">
            <v>1967815.4916241602</v>
          </cell>
          <cell r="N9">
            <v>2041629.3476606628</v>
          </cell>
          <cell r="W9">
            <v>411951.35726354481</v>
          </cell>
          <cell r="X9">
            <v>593701.9162791291</v>
          </cell>
          <cell r="Y9">
            <v>509086.8655909535</v>
          </cell>
          <cell r="Z9">
            <v>614870.41416000389</v>
          </cell>
          <cell r="AI9">
            <v>6191.400801791654</v>
          </cell>
          <cell r="AJ9">
            <v>5067.660160537137</v>
          </cell>
          <cell r="AK9">
            <v>4892.8113909578651</v>
          </cell>
          <cell r="AL9">
            <v>804.5999279773996</v>
          </cell>
          <cell r="AU9">
            <v>70002.657861913322</v>
          </cell>
          <cell r="AV9">
            <v>67946.563402796717</v>
          </cell>
          <cell r="AW9">
            <v>80292.8299694046</v>
          </cell>
          <cell r="AX9">
            <v>92233.014076792853</v>
          </cell>
          <cell r="BS9">
            <v>59617.491686726411</v>
          </cell>
          <cell r="BT9">
            <v>23715.614173568498</v>
          </cell>
          <cell r="BU9">
            <v>8104.7820510806923</v>
          </cell>
          <cell r="BV9">
            <v>2513.0656433821223</v>
          </cell>
        </row>
        <row r="10">
          <cell r="K10">
            <v>487557.12663900398</v>
          </cell>
          <cell r="L10">
            <v>465329.0190958436</v>
          </cell>
          <cell r="M10">
            <v>532421.93077801017</v>
          </cell>
          <cell r="N10">
            <v>614982.39980403672</v>
          </cell>
          <cell r="W10">
            <v>134242.74417814106</v>
          </cell>
          <cell r="X10">
            <v>155373.97700849245</v>
          </cell>
          <cell r="Y10">
            <v>165012.98472878517</v>
          </cell>
          <cell r="Z10">
            <v>178420.2440357926</v>
          </cell>
          <cell r="AI10">
            <v>2831.988778508779</v>
          </cell>
          <cell r="AJ10">
            <v>2829.6026071207907</v>
          </cell>
          <cell r="AK10">
            <v>2611.5850058642104</v>
          </cell>
          <cell r="AL10">
            <v>3033.5031708383494</v>
          </cell>
          <cell r="AU10">
            <v>32403.686239871386</v>
          </cell>
          <cell r="AV10">
            <v>32496.748156201931</v>
          </cell>
          <cell r="AW10">
            <v>38113.268752032891</v>
          </cell>
          <cell r="AX10">
            <v>47740.970605018796</v>
          </cell>
          <cell r="BS10">
            <v>3931.2616168260788</v>
          </cell>
          <cell r="BT10">
            <v>5759.6100782735675</v>
          </cell>
          <cell r="BU10">
            <v>1059.9799680348374</v>
          </cell>
          <cell r="BV10">
            <v>2678.8130485721681</v>
          </cell>
        </row>
        <row r="11">
          <cell r="K11">
            <v>246410.2439940483</v>
          </cell>
          <cell r="L11">
            <v>309891.09631301695</v>
          </cell>
          <cell r="M11">
            <v>324410.37776679301</v>
          </cell>
          <cell r="N11">
            <v>392964.97480140097</v>
          </cell>
          <cell r="W11">
            <v>121181.39933688626</v>
          </cell>
          <cell r="X11">
            <v>146924.73490425688</v>
          </cell>
          <cell r="Y11">
            <v>119870.8981837999</v>
          </cell>
          <cell r="Z11">
            <v>121301.42061942891</v>
          </cell>
          <cell r="AI11">
            <v>2033.22218779842</v>
          </cell>
          <cell r="AJ11">
            <v>1989.9902728306138</v>
          </cell>
          <cell r="AK11">
            <v>6726.0514645520525</v>
          </cell>
          <cell r="AL11">
            <v>285.89691446340947</v>
          </cell>
          <cell r="AU11">
            <v>23781.703534260567</v>
          </cell>
          <cell r="AV11">
            <v>22648.903147214511</v>
          </cell>
          <cell r="AW11">
            <v>20117.934730760066</v>
          </cell>
          <cell r="AX11">
            <v>23284.501261928519</v>
          </cell>
          <cell r="BS11">
            <v>705.74434626101709</v>
          </cell>
          <cell r="BT11">
            <v>1963.5404786665536</v>
          </cell>
          <cell r="BU11">
            <v>8041.9547669092153</v>
          </cell>
          <cell r="BV11">
            <v>2842.8656392479902</v>
          </cell>
        </row>
        <row r="12">
          <cell r="K12">
            <v>766641.1225848638</v>
          </cell>
          <cell r="L12">
            <v>959381.08604921296</v>
          </cell>
          <cell r="M12">
            <v>920263.09726219403</v>
          </cell>
          <cell r="N12">
            <v>1225093.4152803987</v>
          </cell>
          <cell r="W12">
            <v>199378.59925599903</v>
          </cell>
          <cell r="X12">
            <v>308159.86915643275</v>
          </cell>
          <cell r="Y12">
            <v>270955.30067641183</v>
          </cell>
          <cell r="Z12">
            <v>286233.02744882146</v>
          </cell>
          <cell r="AI12">
            <v>4423.1545125148605</v>
          </cell>
          <cell r="AJ12">
            <v>7121.7117640684637</v>
          </cell>
          <cell r="AK12">
            <v>1058.6492165601926</v>
          </cell>
          <cell r="AL12">
            <v>7026.460279747479</v>
          </cell>
          <cell r="AU12">
            <v>63830.039131036232</v>
          </cell>
          <cell r="AV12">
            <v>63522.197286803646</v>
          </cell>
          <cell r="AW12">
            <v>76238.519099352328</v>
          </cell>
          <cell r="AX12">
            <v>88346.824087647095</v>
          </cell>
          <cell r="BS12">
            <v>132202.82726830395</v>
          </cell>
          <cell r="BT12">
            <v>36094.697190259896</v>
          </cell>
          <cell r="BU12">
            <v>59349.352203485832</v>
          </cell>
          <cell r="BV12">
            <v>6785.3108730686481</v>
          </cell>
        </row>
        <row r="13">
          <cell r="K13">
            <v>1168146.9516889835</v>
          </cell>
          <cell r="L13">
            <v>1556866.3814390195</v>
          </cell>
          <cell r="M13">
            <v>2030195.5688447049</v>
          </cell>
          <cell r="N13">
            <v>1746897.766238393</v>
          </cell>
          <cell r="W13">
            <v>761983.88797808893</v>
          </cell>
          <cell r="X13">
            <v>894826.85496684606</v>
          </cell>
          <cell r="Y13">
            <v>923290.45702307974</v>
          </cell>
          <cell r="Z13">
            <v>863126.1316874281</v>
          </cell>
          <cell r="AI13">
            <v>3588.7220266395598</v>
          </cell>
          <cell r="AJ13">
            <v>3721.0092087860103</v>
          </cell>
          <cell r="AK13">
            <v>2773.01024101346</v>
          </cell>
          <cell r="AL13">
            <v>2980.9375681909746</v>
          </cell>
          <cell r="AU13">
            <v>94469.230618609581</v>
          </cell>
          <cell r="AV13">
            <v>94550.422930952031</v>
          </cell>
          <cell r="AW13">
            <v>112809.39071593288</v>
          </cell>
          <cell r="AX13">
            <v>130001.4419970887</v>
          </cell>
          <cell r="BS13">
            <v>65422.457699585655</v>
          </cell>
          <cell r="BT13">
            <v>66956.474102999695</v>
          </cell>
          <cell r="BU13">
            <v>30301.547131218071</v>
          </cell>
          <cell r="BV13">
            <v>34448.653714455184</v>
          </cell>
        </row>
        <row r="15">
          <cell r="K15">
            <v>1582259.3764457207</v>
          </cell>
          <cell r="L15">
            <v>1118318.6473934469</v>
          </cell>
          <cell r="M15">
            <v>1441700.4041665022</v>
          </cell>
          <cell r="N15">
            <v>1238502.6896816122</v>
          </cell>
          <cell r="W15">
            <v>771366.73151827278</v>
          </cell>
          <cell r="X15">
            <v>865728.72640265105</v>
          </cell>
          <cell r="Y15">
            <v>1027567.6032401728</v>
          </cell>
          <cell r="Z15">
            <v>1196837.9545442259</v>
          </cell>
          <cell r="AI15">
            <v>8750.7666026490097</v>
          </cell>
          <cell r="AJ15">
            <v>9888.616047524727</v>
          </cell>
          <cell r="AK15">
            <v>9850.693419340234</v>
          </cell>
          <cell r="AL15">
            <v>7246.8022397395598</v>
          </cell>
          <cell r="AU15">
            <v>236672.0497448711</v>
          </cell>
          <cell r="AV15">
            <v>242509.40755834911</v>
          </cell>
          <cell r="AW15">
            <v>281969.86291124916</v>
          </cell>
          <cell r="AX15">
            <v>320059.82239542616</v>
          </cell>
          <cell r="BS15">
            <v>30816.308967194262</v>
          </cell>
          <cell r="BT15">
            <v>31892.831482692338</v>
          </cell>
          <cell r="BU15">
            <v>10316.618450693095</v>
          </cell>
          <cell r="BV15">
            <v>8135.770052322383</v>
          </cell>
        </row>
        <row r="16">
          <cell r="K16">
            <v>546629.009574753</v>
          </cell>
          <cell r="L16">
            <v>617348.4042100521</v>
          </cell>
          <cell r="M16">
            <v>782235.3208780007</v>
          </cell>
          <cell r="N16">
            <v>776451.66504322854</v>
          </cell>
          <cell r="W16">
            <v>431881.65860564722</v>
          </cell>
          <cell r="X16">
            <v>361431.22942119371</v>
          </cell>
          <cell r="Y16">
            <v>527125.21252044651</v>
          </cell>
          <cell r="Z16">
            <v>610019.74996361649</v>
          </cell>
          <cell r="AI16">
            <v>4353.0921168464174</v>
          </cell>
          <cell r="AJ16">
            <v>3787.7965535590934</v>
          </cell>
          <cell r="AK16">
            <v>4354.7272737937001</v>
          </cell>
          <cell r="AL16">
            <v>6273.7669902166372</v>
          </cell>
          <cell r="AU16">
            <v>121559.70057931064</v>
          </cell>
          <cell r="AV16">
            <v>123824.40346387459</v>
          </cell>
          <cell r="AW16">
            <v>145193.13034975156</v>
          </cell>
          <cell r="AX16">
            <v>167231.0942720997</v>
          </cell>
          <cell r="BS16">
            <v>7584.7813700701809</v>
          </cell>
          <cell r="BT16">
            <v>14190.091338918446</v>
          </cell>
          <cell r="BU16">
            <v>16547.923682117489</v>
          </cell>
          <cell r="BV16">
            <v>13037.27228003396</v>
          </cell>
        </row>
        <row r="17">
          <cell r="K17">
            <v>821193.52232038707</v>
          </cell>
          <cell r="L17">
            <v>709628.72982225718</v>
          </cell>
          <cell r="M17">
            <v>825174.75527006597</v>
          </cell>
          <cell r="N17">
            <v>1000853.9512976729</v>
          </cell>
          <cell r="W17">
            <v>446230.6209523147</v>
          </cell>
          <cell r="X17">
            <v>360389.59071336256</v>
          </cell>
          <cell r="Y17">
            <v>685361.92800444865</v>
          </cell>
          <cell r="Z17">
            <v>776461.64911459479</v>
          </cell>
          <cell r="AI17">
            <v>2342.7906923299442</v>
          </cell>
          <cell r="AJ17">
            <v>5526.9935317316022</v>
          </cell>
          <cell r="AK17">
            <v>2488.9518814872617</v>
          </cell>
          <cell r="AL17">
            <v>5603.2960425986248</v>
          </cell>
          <cell r="AU17">
            <v>219109.73995701518</v>
          </cell>
          <cell r="AV17">
            <v>226844.37967585001</v>
          </cell>
          <cell r="AW17">
            <v>266187.3633453967</v>
          </cell>
          <cell r="AX17">
            <v>303940.76285822346</v>
          </cell>
          <cell r="BS17">
            <v>1504.6326163940466</v>
          </cell>
          <cell r="BT17">
            <v>13270.288087148696</v>
          </cell>
          <cell r="BU17">
            <v>2720.1445282812283</v>
          </cell>
          <cell r="BV17">
            <v>2914.8767413390392</v>
          </cell>
        </row>
        <row r="18">
          <cell r="K18">
            <v>844039.92883025575</v>
          </cell>
          <cell r="L18">
            <v>952925.3987198401</v>
          </cell>
          <cell r="M18">
            <v>1208730.5946495123</v>
          </cell>
          <cell r="N18">
            <v>1168389.1264143579</v>
          </cell>
          <cell r="W18">
            <v>674360.78135764832</v>
          </cell>
          <cell r="X18">
            <v>717621.63554290391</v>
          </cell>
          <cell r="Y18">
            <v>827570.38773272594</v>
          </cell>
          <cell r="Z18">
            <v>740291.55701934674</v>
          </cell>
          <cell r="AI18">
            <v>5317.4635256059319</v>
          </cell>
          <cell r="AJ18">
            <v>4906.8253302672665</v>
          </cell>
          <cell r="AK18">
            <v>2911.9110247465346</v>
          </cell>
          <cell r="AL18">
            <v>3401.7706104040617</v>
          </cell>
          <cell r="AU18">
            <v>127468.27622052399</v>
          </cell>
          <cell r="AV18">
            <v>129865.52477341994</v>
          </cell>
          <cell r="AW18">
            <v>158318.65548439836</v>
          </cell>
          <cell r="AX18">
            <v>182928.0942538181</v>
          </cell>
          <cell r="BS18">
            <v>171872.93039314781</v>
          </cell>
          <cell r="BT18">
            <v>3177.2451052440047</v>
          </cell>
          <cell r="BU18">
            <v>36430.621137853792</v>
          </cell>
          <cell r="BV18">
            <v>20492.361339776449</v>
          </cell>
        </row>
        <row r="19">
          <cell r="K19">
            <v>611215.96454019786</v>
          </cell>
          <cell r="L19">
            <v>612741.04877660982</v>
          </cell>
          <cell r="M19">
            <v>737404.0156668144</v>
          </cell>
          <cell r="N19">
            <v>713571.97403770464</v>
          </cell>
          <cell r="W19">
            <v>491101.00839752471</v>
          </cell>
          <cell r="X19">
            <v>213835.5685543133</v>
          </cell>
          <cell r="Y19">
            <v>596358.54109487263</v>
          </cell>
          <cell r="Z19">
            <v>614788.66848716058</v>
          </cell>
          <cell r="AI19">
            <v>6015.5896411823815</v>
          </cell>
          <cell r="AJ19">
            <v>3689.660046953748</v>
          </cell>
          <cell r="AK19">
            <v>3462.508726030796</v>
          </cell>
          <cell r="AL19">
            <v>3758.054539864941</v>
          </cell>
          <cell r="AU19">
            <v>116322.98586790831</v>
          </cell>
          <cell r="AV19">
            <v>117052.97825315861</v>
          </cell>
          <cell r="AW19">
            <v>137374.36522541748</v>
          </cell>
          <cell r="AX19">
            <v>158581.39211529153</v>
          </cell>
          <cell r="BS19">
            <v>161828.93580899588</v>
          </cell>
          <cell r="BT19">
            <v>13652.886475309975</v>
          </cell>
          <cell r="BU19">
            <v>12219.510469235533</v>
          </cell>
          <cell r="BV19">
            <v>8436.9950603078651</v>
          </cell>
        </row>
        <row r="21">
          <cell r="K21">
            <v>474010.78685352311</v>
          </cell>
          <cell r="L21">
            <v>517903.03667212726</v>
          </cell>
          <cell r="M21">
            <v>652279.6633858165</v>
          </cell>
          <cell r="N21">
            <v>630083.14826633001</v>
          </cell>
          <cell r="W21">
            <v>267211.63414702093</v>
          </cell>
          <cell r="X21">
            <v>373602.01388599077</v>
          </cell>
          <cell r="Y21">
            <v>340342.08074393327</v>
          </cell>
          <cell r="Z21">
            <v>306513.02934824355</v>
          </cell>
          <cell r="AI21">
            <v>3184.8804943887635</v>
          </cell>
          <cell r="AJ21">
            <v>591.54505370444269</v>
          </cell>
          <cell r="AK21">
            <v>3029.5387154754453</v>
          </cell>
          <cell r="AL21">
            <v>6196.8109500025594</v>
          </cell>
          <cell r="AU21">
            <v>110754.51225974661</v>
          </cell>
          <cell r="AV21">
            <v>114364.47878262936</v>
          </cell>
          <cell r="AW21">
            <v>134210.2180446923</v>
          </cell>
          <cell r="AX21">
            <v>162923.30479747732</v>
          </cell>
          <cell r="BS21">
            <v>17393.553045515178</v>
          </cell>
          <cell r="BT21">
            <v>30093.861367425507</v>
          </cell>
          <cell r="BU21">
            <v>67195.171433424417</v>
          </cell>
          <cell r="BV21">
            <v>58741.668254880562</v>
          </cell>
        </row>
        <row r="22">
          <cell r="K22">
            <v>445063.88225967385</v>
          </cell>
          <cell r="L22">
            <v>523107.11558097351</v>
          </cell>
          <cell r="M22">
            <v>643179.83695740451</v>
          </cell>
          <cell r="N22">
            <v>800305.41126985522</v>
          </cell>
          <cell r="W22">
            <v>76322.66143904347</v>
          </cell>
          <cell r="X22">
            <v>172297.16848294664</v>
          </cell>
          <cell r="Y22">
            <v>120461.87797660762</v>
          </cell>
          <cell r="Z22">
            <v>112188.18968030807</v>
          </cell>
          <cell r="AI22">
            <v>2899.5123848543453</v>
          </cell>
          <cell r="AJ22">
            <v>5926.3545933339101</v>
          </cell>
          <cell r="AK22">
            <v>5193.1374098401893</v>
          </cell>
          <cell r="AL22">
            <v>5403.6610726479066</v>
          </cell>
          <cell r="AU22">
            <v>150455.31365003178</v>
          </cell>
          <cell r="AV22">
            <v>155056.13794945626</v>
          </cell>
          <cell r="AW22">
            <v>180506.71714025186</v>
          </cell>
          <cell r="AX22">
            <v>209696.61839429234</v>
          </cell>
          <cell r="BS22">
            <v>1759.7036694589424</v>
          </cell>
          <cell r="BT22">
            <v>81135.034627317858</v>
          </cell>
          <cell r="BU22">
            <v>12218.263646075915</v>
          </cell>
          <cell r="BV22">
            <v>13057.628633365131</v>
          </cell>
        </row>
        <row r="23">
          <cell r="K23">
            <v>331238.79498029512</v>
          </cell>
          <cell r="L23">
            <v>382425.33786112414</v>
          </cell>
          <cell r="M23">
            <v>469794.92767642712</v>
          </cell>
          <cell r="N23">
            <v>712208.46124083514</v>
          </cell>
          <cell r="W23">
            <v>68385.151805276881</v>
          </cell>
          <cell r="X23">
            <v>125462.07497819017</v>
          </cell>
          <cell r="Y23">
            <v>103908.17712420289</v>
          </cell>
          <cell r="Z23">
            <v>106495.88258658246</v>
          </cell>
          <cell r="AI23">
            <v>636.98019369924111</v>
          </cell>
          <cell r="AJ23">
            <v>2513.3849747257887</v>
          </cell>
          <cell r="AK23">
            <v>7326.7035023167</v>
          </cell>
          <cell r="AL23">
            <v>2619.0489639395596</v>
          </cell>
          <cell r="AU23">
            <v>27654.696011038708</v>
          </cell>
          <cell r="AV23">
            <v>27855.572176544661</v>
          </cell>
          <cell r="AW23">
            <v>33116.676310265757</v>
          </cell>
          <cell r="AX23">
            <v>38645.019340879131</v>
          </cell>
          <cell r="BS23">
            <v>50646.052032951193</v>
          </cell>
          <cell r="BT23">
            <v>57431.810415007967</v>
          </cell>
          <cell r="BU23">
            <v>59051.509425127158</v>
          </cell>
          <cell r="BV23">
            <v>163906.38769741607</v>
          </cell>
        </row>
        <row r="24">
          <cell r="K24">
            <v>289400.39991165063</v>
          </cell>
          <cell r="L24">
            <v>285324.35629763908</v>
          </cell>
          <cell r="M24">
            <v>434910.56441668834</v>
          </cell>
          <cell r="N24">
            <v>447379.2569877074</v>
          </cell>
          <cell r="W24">
            <v>54524.665043307919</v>
          </cell>
          <cell r="X24">
            <v>85460.125826234944</v>
          </cell>
          <cell r="Y24">
            <v>68403.208527977156</v>
          </cell>
          <cell r="Z24">
            <v>57875.482892379223</v>
          </cell>
          <cell r="AI24">
            <v>1142.7315957453866</v>
          </cell>
          <cell r="AJ24">
            <v>1747.3750203896213</v>
          </cell>
          <cell r="AK24">
            <v>5246.9458215566056</v>
          </cell>
          <cell r="AL24">
            <v>2035.9081683478853</v>
          </cell>
          <cell r="AU24">
            <v>13126.437212326158</v>
          </cell>
          <cell r="AV24">
            <v>12078.762355097742</v>
          </cell>
          <cell r="AW24">
            <v>14340.20787892487</v>
          </cell>
          <cell r="AX24">
            <v>17035.32130031112</v>
          </cell>
          <cell r="BS24">
            <v>16755.977694227367</v>
          </cell>
          <cell r="BT24">
            <v>36621.360848870885</v>
          </cell>
          <cell r="BU24">
            <v>17243.20471105984</v>
          </cell>
          <cell r="BV24">
            <v>4953.8151093922361</v>
          </cell>
        </row>
        <row r="25">
          <cell r="K25">
            <v>328890.90550722025</v>
          </cell>
          <cell r="L25">
            <v>639952.70724990603</v>
          </cell>
          <cell r="M25">
            <v>604283.1046544991</v>
          </cell>
          <cell r="N25">
            <v>889367.51190995646</v>
          </cell>
          <cell r="W25">
            <v>182782.65811964514</v>
          </cell>
          <cell r="X25">
            <v>217401.16629753905</v>
          </cell>
          <cell r="Y25">
            <v>248945.46669519131</v>
          </cell>
          <cell r="Z25">
            <v>251121.22593168754</v>
          </cell>
          <cell r="AI25">
            <v>6596.5117287038911</v>
          </cell>
          <cell r="AJ25">
            <v>8411.1164202998061</v>
          </cell>
          <cell r="AK25">
            <v>7779.6952474642057</v>
          </cell>
          <cell r="AL25">
            <v>5428.6589324364813</v>
          </cell>
          <cell r="AU25">
            <v>41264.598852659132</v>
          </cell>
          <cell r="AV25">
            <v>39869.955029764431</v>
          </cell>
          <cell r="AW25">
            <v>48018.391471493174</v>
          </cell>
          <cell r="AX25">
            <v>55855.216850776858</v>
          </cell>
          <cell r="BS25">
            <v>65389.799815805753</v>
          </cell>
          <cell r="BT25">
            <v>54215.45029906369</v>
          </cell>
          <cell r="BU25">
            <v>22681.353061939484</v>
          </cell>
          <cell r="BV25">
            <v>1811.5385831834431</v>
          </cell>
        </row>
        <row r="26">
          <cell r="K26">
            <v>506391.74980936799</v>
          </cell>
          <cell r="L26">
            <v>504579.57950011379</v>
          </cell>
          <cell r="M26">
            <v>635911.13341322809</v>
          </cell>
          <cell r="N26">
            <v>784924.54520028096</v>
          </cell>
          <cell r="W26">
            <v>148823.48516908809</v>
          </cell>
          <cell r="X26">
            <v>255934.27058740097</v>
          </cell>
          <cell r="Y26">
            <v>181071.01048506194</v>
          </cell>
          <cell r="Z26">
            <v>157425.41318248064</v>
          </cell>
          <cell r="AI26">
            <v>6369.7507517238046</v>
          </cell>
          <cell r="AJ26">
            <v>11784.558834858552</v>
          </cell>
          <cell r="AK26">
            <v>2545.2630100276974</v>
          </cell>
          <cell r="AL26">
            <v>10895.330074345278</v>
          </cell>
          <cell r="AU26">
            <v>110311.517620129</v>
          </cell>
          <cell r="AV26">
            <v>109770.02119215742</v>
          </cell>
          <cell r="AW26">
            <v>128817.41213760366</v>
          </cell>
          <cell r="AX26">
            <v>148887.82287597578</v>
          </cell>
          <cell r="BS26">
            <v>51314.169480565462</v>
          </cell>
          <cell r="BT26">
            <v>10005.983092644592</v>
          </cell>
          <cell r="BU26">
            <v>54050.052281071388</v>
          </cell>
          <cell r="BV26">
            <v>12016.976981168378</v>
          </cell>
        </row>
        <row r="27">
          <cell r="K27">
            <v>364800.12244461867</v>
          </cell>
          <cell r="L27">
            <v>572065.84736136545</v>
          </cell>
          <cell r="M27">
            <v>733404.82038616401</v>
          </cell>
          <cell r="N27">
            <v>729505.19632893964</v>
          </cell>
          <cell r="W27">
            <v>158715.2654674993</v>
          </cell>
          <cell r="X27">
            <v>174459.28008317467</v>
          </cell>
          <cell r="Y27">
            <v>238266.72605587466</v>
          </cell>
          <cell r="Z27">
            <v>269456.92154253944</v>
          </cell>
          <cell r="AI27">
            <v>1503.2601537014459</v>
          </cell>
          <cell r="AJ27">
            <v>2705.5689668279233</v>
          </cell>
          <cell r="AK27">
            <v>9390.193523720669</v>
          </cell>
          <cell r="AL27">
            <v>9156.0459948288408</v>
          </cell>
          <cell r="AU27">
            <v>44548.592417809421</v>
          </cell>
          <cell r="AV27">
            <v>44982.466738562143</v>
          </cell>
          <cell r="AW27">
            <v>52762.633217310424</v>
          </cell>
          <cell r="AX27">
            <v>61525.39874903021</v>
          </cell>
          <cell r="BS27">
            <v>23814.035367185206</v>
          </cell>
          <cell r="BT27">
            <v>10014.111738671114</v>
          </cell>
          <cell r="BU27">
            <v>10365.007863897594</v>
          </cell>
          <cell r="BV27">
            <v>71952.58795828752</v>
          </cell>
        </row>
        <row r="28">
          <cell r="K28">
            <v>366975.17929769302</v>
          </cell>
          <cell r="L28">
            <v>499393.37790291524</v>
          </cell>
          <cell r="M28">
            <v>678898.81575094885</v>
          </cell>
          <cell r="N28">
            <v>574919.94058812247</v>
          </cell>
          <cell r="W28">
            <v>120536.67090387206</v>
          </cell>
          <cell r="X28">
            <v>115701.71131979644</v>
          </cell>
          <cell r="Y28">
            <v>159288.05213154398</v>
          </cell>
          <cell r="Z28">
            <v>159892.02005335907</v>
          </cell>
          <cell r="AI28">
            <v>6633.4572555839923</v>
          </cell>
          <cell r="AJ28">
            <v>9722.3291891101144</v>
          </cell>
          <cell r="AK28">
            <v>2697.928736292879</v>
          </cell>
          <cell r="AL28">
            <v>9598.2117467076878</v>
          </cell>
          <cell r="AU28">
            <v>285456.9312294948</v>
          </cell>
          <cell r="AV28">
            <v>299166.21193277033</v>
          </cell>
          <cell r="AW28">
            <v>347733.53679696907</v>
          </cell>
          <cell r="AX28">
            <v>311915.59539599332</v>
          </cell>
          <cell r="BS28">
            <v>35742.141209185225</v>
          </cell>
          <cell r="BT28">
            <v>24888.267909480317</v>
          </cell>
          <cell r="BU28">
            <v>10110.696531314876</v>
          </cell>
          <cell r="BV28">
            <v>32524.305228690173</v>
          </cell>
        </row>
        <row r="30">
          <cell r="K30">
            <v>423034.31271716236</v>
          </cell>
          <cell r="L30">
            <v>597701.50411790889</v>
          </cell>
          <cell r="M30">
            <v>955299.96168064454</v>
          </cell>
          <cell r="N30">
            <v>682519.70230413787</v>
          </cell>
          <cell r="W30">
            <v>80641.936016603795</v>
          </cell>
          <cell r="X30">
            <v>188272.57323547904</v>
          </cell>
          <cell r="Y30">
            <v>116661.99270298642</v>
          </cell>
          <cell r="Z30">
            <v>92582.097669112933</v>
          </cell>
          <cell r="AI30">
            <v>2341.5212976685057</v>
          </cell>
          <cell r="AJ30">
            <v>956.83093940211711</v>
          </cell>
          <cell r="AK30">
            <v>9362.6636386564569</v>
          </cell>
          <cell r="AL30">
            <v>6313.8924208257204</v>
          </cell>
          <cell r="AU30">
            <v>38657.798167338347</v>
          </cell>
          <cell r="AV30">
            <v>29298.616486650128</v>
          </cell>
          <cell r="AW30">
            <v>35905.336607540157</v>
          </cell>
          <cell r="AX30">
            <v>41190.976074738814</v>
          </cell>
          <cell r="BS30">
            <v>24658.760955505073</v>
          </cell>
          <cell r="BT30">
            <v>20159.200620447467</v>
          </cell>
          <cell r="BU30">
            <v>423421.30197061953</v>
          </cell>
          <cell r="BV30">
            <v>15903.968391255392</v>
          </cell>
        </row>
        <row r="31">
          <cell r="K31">
            <v>337960.23029499041</v>
          </cell>
          <cell r="L31">
            <v>302104.18619269767</v>
          </cell>
          <cell r="M31">
            <v>509403.84391173837</v>
          </cell>
          <cell r="N31">
            <v>509848.6850308663</v>
          </cell>
          <cell r="W31">
            <v>36282.831787163777</v>
          </cell>
          <cell r="X31">
            <v>84238.166398722446</v>
          </cell>
          <cell r="Y31">
            <v>52367.028842009444</v>
          </cell>
          <cell r="Z31">
            <v>49524.968472336106</v>
          </cell>
          <cell r="AI31">
            <v>2801.4209360970353</v>
          </cell>
          <cell r="AJ31">
            <v>2619.6995235482464</v>
          </cell>
          <cell r="AK31">
            <v>13857.543054595242</v>
          </cell>
          <cell r="AL31">
            <v>3338.6316861958039</v>
          </cell>
          <cell r="AU31">
            <v>24031.873674586153</v>
          </cell>
          <cell r="AV31">
            <v>22466.668456705735</v>
          </cell>
          <cell r="AW31">
            <v>25276.20440597905</v>
          </cell>
          <cell r="AX31">
            <v>29578.209890512604</v>
          </cell>
          <cell r="BS31">
            <v>18606.573531017617</v>
          </cell>
          <cell r="BT31">
            <v>16539.110665910866</v>
          </cell>
          <cell r="BU31">
            <v>53799.155876643214</v>
          </cell>
          <cell r="BV31">
            <v>42706.779615263229</v>
          </cell>
        </row>
        <row r="32">
          <cell r="K32">
            <v>221927.96392041011</v>
          </cell>
          <cell r="L32">
            <v>327164.13944682432</v>
          </cell>
          <cell r="M32">
            <v>466697.03344827984</v>
          </cell>
          <cell r="N32">
            <v>371967.85580671876</v>
          </cell>
          <cell r="W32">
            <v>34367.322591819218</v>
          </cell>
          <cell r="X32">
            <v>52512.546598112487</v>
          </cell>
          <cell r="Y32">
            <v>42475.120643131217</v>
          </cell>
          <cell r="Z32">
            <v>38977.682477996597</v>
          </cell>
          <cell r="AI32">
            <v>2979.7708860291855</v>
          </cell>
          <cell r="AJ32">
            <v>2967.2663177755112</v>
          </cell>
          <cell r="AK32">
            <v>9129.9109740226559</v>
          </cell>
          <cell r="AL32">
            <v>8301.6990373227018</v>
          </cell>
          <cell r="AU32">
            <v>16479.473679189672</v>
          </cell>
          <cell r="AV32">
            <v>16122.916334399497</v>
          </cell>
          <cell r="AW32">
            <v>18538.680136759718</v>
          </cell>
          <cell r="AX32">
            <v>21443.153308057721</v>
          </cell>
          <cell r="BS32">
            <v>15890.353412565315</v>
          </cell>
          <cell r="BT32">
            <v>4587.3974887297318</v>
          </cell>
          <cell r="BU32">
            <v>411.42112743742331</v>
          </cell>
          <cell r="BV32">
            <v>5578.7168822657932</v>
          </cell>
        </row>
        <row r="33">
          <cell r="K33">
            <v>522027.89286619943</v>
          </cell>
          <cell r="L33">
            <v>618200.01446213422</v>
          </cell>
          <cell r="M33">
            <v>782560.00249516848</v>
          </cell>
          <cell r="N33">
            <v>515208.53965472849</v>
          </cell>
          <cell r="W33">
            <v>102656.35012778021</v>
          </cell>
          <cell r="X33">
            <v>189053.41753727006</v>
          </cell>
          <cell r="Y33">
            <v>129813.89642327464</v>
          </cell>
          <cell r="Z33">
            <v>121469.77738994488</v>
          </cell>
          <cell r="AI33">
            <v>4940.3816517825608</v>
          </cell>
          <cell r="AJ33">
            <v>5052.6670831390993</v>
          </cell>
          <cell r="AK33">
            <v>2062.2386629919597</v>
          </cell>
          <cell r="AL33">
            <v>5321.5160437034901</v>
          </cell>
          <cell r="AU33">
            <v>92643.023800871888</v>
          </cell>
          <cell r="AV33">
            <v>96774.397081798685</v>
          </cell>
          <cell r="AW33">
            <v>114079.54918834689</v>
          </cell>
          <cell r="AX33">
            <v>125568.75996273146</v>
          </cell>
          <cell r="BS33">
            <v>48659.479506419048</v>
          </cell>
          <cell r="BT33">
            <v>36108.861696389416</v>
          </cell>
          <cell r="BU33">
            <v>42954.886611908907</v>
          </cell>
          <cell r="BV33">
            <v>12092.543631007331</v>
          </cell>
        </row>
        <row r="34">
          <cell r="K34">
            <v>315856.44850795029</v>
          </cell>
          <cell r="L34">
            <v>414704.91893600061</v>
          </cell>
          <cell r="M34">
            <v>675088.19835269172</v>
          </cell>
          <cell r="N34">
            <v>463320.12442345318</v>
          </cell>
          <cell r="W34">
            <v>74889.023184442223</v>
          </cell>
          <cell r="X34">
            <v>184021.31914279665</v>
          </cell>
          <cell r="Y34">
            <v>85167.581020711703</v>
          </cell>
          <cell r="Z34">
            <v>78498.931917428505</v>
          </cell>
          <cell r="AI34">
            <v>8107.4189615351324</v>
          </cell>
          <cell r="AJ34">
            <v>6906.3566523511781</v>
          </cell>
          <cell r="AK34">
            <v>4698.8508370963646</v>
          </cell>
          <cell r="AL34">
            <v>8776.5681748424795</v>
          </cell>
          <cell r="AU34">
            <v>156929.98725640532</v>
          </cell>
          <cell r="AV34">
            <v>161238.6418456551</v>
          </cell>
          <cell r="AW34">
            <v>187332.86196668434</v>
          </cell>
          <cell r="AX34">
            <v>230737.96828691271</v>
          </cell>
          <cell r="BS34">
            <v>139139.88270945166</v>
          </cell>
          <cell r="BT34">
            <v>164089.74908849859</v>
          </cell>
          <cell r="BU34">
            <v>196139.43676239264</v>
          </cell>
          <cell r="BV34">
            <v>191372.05645902679</v>
          </cell>
        </row>
        <row r="36">
          <cell r="K36">
            <v>298907.4652382558</v>
          </cell>
          <cell r="L36">
            <v>270789.41994083143</v>
          </cell>
          <cell r="M36">
            <v>489834.77977833513</v>
          </cell>
          <cell r="N36">
            <v>420180.28376846656</v>
          </cell>
          <cell r="W36">
            <v>48224.052244411658</v>
          </cell>
          <cell r="X36">
            <v>71894.397660432704</v>
          </cell>
          <cell r="Y36">
            <v>45295.696634260617</v>
          </cell>
          <cell r="Z36">
            <v>56386.687018730037</v>
          </cell>
          <cell r="AI36">
            <v>2384.8342719632437</v>
          </cell>
          <cell r="AJ36">
            <v>1076.7755585864279</v>
          </cell>
          <cell r="AK36">
            <v>3915.5004711783008</v>
          </cell>
          <cell r="AL36">
            <v>2361.9111851782741</v>
          </cell>
          <cell r="AU36">
            <v>121632.05788280813</v>
          </cell>
          <cell r="AV36">
            <v>123246.02431981232</v>
          </cell>
          <cell r="AW36">
            <v>143107.35243421857</v>
          </cell>
          <cell r="AX36">
            <v>162932.13271669627</v>
          </cell>
          <cell r="BS36">
            <v>64740.759024825369</v>
          </cell>
          <cell r="BT36">
            <v>38607.6018905069</v>
          </cell>
          <cell r="BU36">
            <v>26555.667229912611</v>
          </cell>
          <cell r="BV36">
            <v>6517.9202403904574</v>
          </cell>
        </row>
        <row r="37">
          <cell r="K37">
            <v>474870.1941167675</v>
          </cell>
          <cell r="L37">
            <v>497636.48303982994</v>
          </cell>
          <cell r="M37">
            <v>639288.84379161627</v>
          </cell>
          <cell r="N37">
            <v>656752.3266665336</v>
          </cell>
          <cell r="W37">
            <v>91637.18283692791</v>
          </cell>
          <cell r="X37">
            <v>137834.81976822461</v>
          </cell>
          <cell r="Y37">
            <v>97748.488592678565</v>
          </cell>
          <cell r="Z37">
            <v>122111.04983460266</v>
          </cell>
          <cell r="AI37">
            <v>9590.2971412775096</v>
          </cell>
          <cell r="AJ37">
            <v>12099.413460217371</v>
          </cell>
          <cell r="AK37">
            <v>28362.038408199489</v>
          </cell>
          <cell r="AL37">
            <v>11456.976576167202</v>
          </cell>
          <cell r="AU37">
            <v>115843.48546884593</v>
          </cell>
          <cell r="AV37">
            <v>116356.78827659351</v>
          </cell>
          <cell r="AW37">
            <v>143019.61445916814</v>
          </cell>
          <cell r="AX37">
            <v>165873.21116549801</v>
          </cell>
          <cell r="BS37">
            <v>151112.1572128252</v>
          </cell>
          <cell r="BT37">
            <v>157930.92709383473</v>
          </cell>
          <cell r="BU37">
            <v>152427.62172524797</v>
          </cell>
          <cell r="BV37">
            <v>176798.95343672149</v>
          </cell>
        </row>
        <row r="38">
          <cell r="K38">
            <v>154043.56268019459</v>
          </cell>
          <cell r="L38">
            <v>176728.58419130696</v>
          </cell>
          <cell r="M38">
            <v>195010.76978908177</v>
          </cell>
          <cell r="N38">
            <v>238694.80474316873</v>
          </cell>
          <cell r="W38">
            <v>35328.425945929033</v>
          </cell>
          <cell r="X38">
            <v>49857.025620872599</v>
          </cell>
          <cell r="Y38">
            <v>63681.122076137588</v>
          </cell>
          <cell r="Z38">
            <v>72593.473280250793</v>
          </cell>
          <cell r="AI38">
            <v>8059.0079344871983</v>
          </cell>
          <cell r="AJ38">
            <v>8742.3271300928463</v>
          </cell>
          <cell r="AK38">
            <v>8102.545717762704</v>
          </cell>
          <cell r="AL38">
            <v>10511.986605938004</v>
          </cell>
          <cell r="AU38">
            <v>110759.02154116689</v>
          </cell>
          <cell r="AV38">
            <v>118433.77278008383</v>
          </cell>
          <cell r="AW38">
            <v>143139.58855294905</v>
          </cell>
          <cell r="AX38">
            <v>158588.72611702618</v>
          </cell>
          <cell r="BS38">
            <v>55774.314657871088</v>
          </cell>
          <cell r="BT38">
            <v>190045.23921762651</v>
          </cell>
          <cell r="BU38">
            <v>81637.212230542849</v>
          </cell>
          <cell r="BV38">
            <v>190031.4048852665</v>
          </cell>
        </row>
        <row r="39">
          <cell r="K39">
            <v>146713.6632660203</v>
          </cell>
          <cell r="L39">
            <v>161731.59273396325</v>
          </cell>
          <cell r="M39">
            <v>184820.34300207134</v>
          </cell>
          <cell r="N39">
            <v>243734.27851399378</v>
          </cell>
          <cell r="W39">
            <v>29771.18257276771</v>
          </cell>
          <cell r="X39">
            <v>67937.335740234499</v>
          </cell>
          <cell r="Y39">
            <v>49740.710564813278</v>
          </cell>
          <cell r="Z39">
            <v>40930.721755759216</v>
          </cell>
          <cell r="AI39">
            <v>8177.4813572035773</v>
          </cell>
          <cell r="AJ39">
            <v>9553.3163166231316</v>
          </cell>
          <cell r="AK39">
            <v>10052.162123673792</v>
          </cell>
          <cell r="AL39">
            <v>9077.8310417790199</v>
          </cell>
          <cell r="AU39">
            <v>42758.865721507565</v>
          </cell>
          <cell r="AV39">
            <v>44302.539479453764</v>
          </cell>
          <cell r="AW39">
            <v>48677.598883415412</v>
          </cell>
          <cell r="AX39">
            <v>58162.234578033735</v>
          </cell>
          <cell r="BS39">
            <v>169613.3539559065</v>
          </cell>
          <cell r="BT39">
            <v>215212.77279787592</v>
          </cell>
          <cell r="BU39">
            <v>167222.12448172391</v>
          </cell>
          <cell r="BV39">
            <v>25578.532823990394</v>
          </cell>
        </row>
        <row r="40">
          <cell r="K40">
            <v>265893.01032181428</v>
          </cell>
          <cell r="L40">
            <v>273731.13289870438</v>
          </cell>
          <cell r="M40">
            <v>345984.46524955839</v>
          </cell>
          <cell r="N40">
            <v>429741.72367179208</v>
          </cell>
          <cell r="W40">
            <v>48500.332862882038</v>
          </cell>
          <cell r="X40">
            <v>87058.857517880897</v>
          </cell>
          <cell r="Y40">
            <v>50824.455961269996</v>
          </cell>
          <cell r="Z40">
            <v>47605.211382486123</v>
          </cell>
          <cell r="AI40">
            <v>13390.485986637563</v>
          </cell>
          <cell r="AJ40">
            <v>14761.366201887362</v>
          </cell>
          <cell r="AK40">
            <v>12501.070535976742</v>
          </cell>
          <cell r="AL40">
            <v>15804.059294168872</v>
          </cell>
          <cell r="AU40">
            <v>282262.80519201007</v>
          </cell>
          <cell r="AV40">
            <v>287294.65932216612</v>
          </cell>
          <cell r="AW40">
            <v>358929.66832060419</v>
          </cell>
          <cell r="AX40">
            <v>413723.26317467191</v>
          </cell>
          <cell r="BS40">
            <v>263056.32384787151</v>
          </cell>
          <cell r="BT40">
            <v>315362.79285336187</v>
          </cell>
          <cell r="BU40">
            <v>520259.76317990432</v>
          </cell>
          <cell r="BV40">
            <v>463312.49625005218</v>
          </cell>
        </row>
        <row r="41">
          <cell r="K41">
            <v>103983.39394012523</v>
          </cell>
          <cell r="L41">
            <v>100210.61290061451</v>
          </cell>
          <cell r="M41">
            <v>97172.343086817811</v>
          </cell>
          <cell r="N41">
            <v>88134.694829967833</v>
          </cell>
          <cell r="W41">
            <v>45660.230189575399</v>
          </cell>
          <cell r="X41">
            <v>77481.101099655338</v>
          </cell>
          <cell r="Y41">
            <v>50665.717701916969</v>
          </cell>
          <cell r="Z41">
            <v>39152.466242174043</v>
          </cell>
          <cell r="AI41">
            <v>5095.8006013790437</v>
          </cell>
          <cell r="AJ41">
            <v>5452.0281447414081</v>
          </cell>
          <cell r="AK41">
            <v>5054.2366261071138</v>
          </cell>
          <cell r="AL41">
            <v>4703.205578778342</v>
          </cell>
          <cell r="AU41">
            <v>82258.81275888969</v>
          </cell>
          <cell r="AV41">
            <v>85439.287649936887</v>
          </cell>
          <cell r="AW41">
            <v>115176.00056289187</v>
          </cell>
          <cell r="AX41">
            <v>125851.44843003739</v>
          </cell>
          <cell r="BS41">
            <v>665.30105535802409</v>
          </cell>
          <cell r="BT41">
            <v>50636.405927093518</v>
          </cell>
          <cell r="BU41">
            <v>3657.3384954667586</v>
          </cell>
          <cell r="BV41">
            <v>12865.509196007615</v>
          </cell>
        </row>
      </sheetData>
      <sheetData sheetId="1" refreshError="1">
        <row r="3">
          <cell r="K3">
            <v>81.735586411426368</v>
          </cell>
          <cell r="L3">
            <v>78.149718499522464</v>
          </cell>
          <cell r="M3">
            <v>73.971422384224937</v>
          </cell>
          <cell r="N3">
            <v>71.037471492523181</v>
          </cell>
          <cell r="W3">
            <v>55688.729803153379</v>
          </cell>
          <cell r="X3">
            <v>12461.329115058541</v>
          </cell>
          <cell r="Y3">
            <v>23965.923692960951</v>
          </cell>
          <cell r="Z3">
            <v>118385.59893943981</v>
          </cell>
          <cell r="AI3">
            <v>113641.31196455553</v>
          </cell>
          <cell r="AJ3">
            <v>103466.68742001773</v>
          </cell>
          <cell r="AK3">
            <v>118402.04419729965</v>
          </cell>
          <cell r="AL3">
            <v>147521.03579129686</v>
          </cell>
          <cell r="AU3">
            <v>4461.532180025536</v>
          </cell>
          <cell r="AV3">
            <v>4092.281415854965</v>
          </cell>
          <cell r="AW3">
            <v>3751.163115202577</v>
          </cell>
          <cell r="AX3">
            <v>3439.6926407413544</v>
          </cell>
          <cell r="BS3">
            <v>4462323.4881447963</v>
          </cell>
          <cell r="BT3">
            <v>4544605.181010982</v>
          </cell>
          <cell r="BU3">
            <v>4646585.6281041289</v>
          </cell>
          <cell r="BV3">
            <v>4741868.210388368</v>
          </cell>
        </row>
        <row r="4">
          <cell r="K4">
            <v>248873.94645869461</v>
          </cell>
          <cell r="L4">
            <v>243425.22708133957</v>
          </cell>
          <cell r="M4">
            <v>260206.61752708562</v>
          </cell>
          <cell r="N4">
            <v>270519.94687964319</v>
          </cell>
          <cell r="W4">
            <v>117622.6895233759</v>
          </cell>
          <cell r="X4">
            <v>82813.236931527033</v>
          </cell>
          <cell r="Y4">
            <v>102678.31554740616</v>
          </cell>
          <cell r="Z4">
            <v>172223.68258636314</v>
          </cell>
          <cell r="AI4">
            <v>62731.825945352852</v>
          </cell>
          <cell r="AJ4">
            <v>46794.433857857199</v>
          </cell>
          <cell r="AK4">
            <v>40900.805915337201</v>
          </cell>
          <cell r="AL4">
            <v>47032.876727981238</v>
          </cell>
          <cell r="AU4">
            <v>221222.14460288506</v>
          </cell>
          <cell r="AV4">
            <v>209549.68562898858</v>
          </cell>
          <cell r="AW4">
            <v>218242.05134461375</v>
          </cell>
          <cell r="AX4">
            <v>232354.78850011417</v>
          </cell>
          <cell r="BS4">
            <v>30047.522423525861</v>
          </cell>
          <cell r="BT4">
            <v>29909.510651846096</v>
          </cell>
          <cell r="BU4">
            <v>23131.54023470575</v>
          </cell>
          <cell r="BV4">
            <v>48521.856698401345</v>
          </cell>
        </row>
        <row r="5">
          <cell r="K5">
            <v>145926.09411997587</v>
          </cell>
          <cell r="L5">
            <v>132512.00515429073</v>
          </cell>
          <cell r="M5">
            <v>143871.08762456028</v>
          </cell>
          <cell r="N5">
            <v>147506.06534163249</v>
          </cell>
          <cell r="W5">
            <v>35967.735133582479</v>
          </cell>
          <cell r="X5">
            <v>51394.676837240972</v>
          </cell>
          <cell r="Y5">
            <v>42555.97370107095</v>
          </cell>
          <cell r="Z5">
            <v>52167.514505193838</v>
          </cell>
          <cell r="AI5">
            <v>15855.940220144474</v>
          </cell>
          <cell r="AJ5">
            <v>19144.952539349099</v>
          </cell>
          <cell r="AK5">
            <v>17502.286683039776</v>
          </cell>
          <cell r="AL5">
            <v>16670.604927230499</v>
          </cell>
          <cell r="AU5">
            <v>195987.7561239076</v>
          </cell>
          <cell r="AV5">
            <v>197760.50073579929</v>
          </cell>
          <cell r="AW5">
            <v>206509.71571021047</v>
          </cell>
          <cell r="AX5">
            <v>221186.73526421111</v>
          </cell>
          <cell r="BS5">
            <v>989503.30429679272</v>
          </cell>
          <cell r="BT5">
            <v>1006707.4533727721</v>
          </cell>
          <cell r="BU5">
            <v>1029686.5481140977</v>
          </cell>
          <cell r="BV5">
            <v>1037310.8148568576</v>
          </cell>
        </row>
        <row r="6">
          <cell r="K6">
            <v>283441.12499244337</v>
          </cell>
          <cell r="L6">
            <v>309627.19174124196</v>
          </cell>
          <cell r="M6">
            <v>306318.56441273866</v>
          </cell>
          <cell r="N6">
            <v>280027.98898236401</v>
          </cell>
          <cell r="W6">
            <v>21772.777523738387</v>
          </cell>
          <cell r="X6">
            <v>51849.022619628347</v>
          </cell>
          <cell r="Y6">
            <v>23224.596578090564</v>
          </cell>
          <cell r="Z6">
            <v>28184.883519952975</v>
          </cell>
          <cell r="AI6">
            <v>28391.1288486782</v>
          </cell>
          <cell r="AJ6">
            <v>28208.469788168193</v>
          </cell>
          <cell r="AK6">
            <v>38098.369074420378</v>
          </cell>
          <cell r="AL6">
            <v>22291.618396120208</v>
          </cell>
          <cell r="AU6">
            <v>90838.494417285619</v>
          </cell>
          <cell r="AV6">
            <v>90853.805400525598</v>
          </cell>
          <cell r="AW6">
            <v>94385.586390801051</v>
          </cell>
          <cell r="AX6">
            <v>103874.320848353</v>
          </cell>
          <cell r="BS6">
            <v>22558.459813356341</v>
          </cell>
          <cell r="BT6">
            <v>8175.7059944489056</v>
          </cell>
          <cell r="BU6">
            <v>8565.1270190439263</v>
          </cell>
          <cell r="BV6">
            <v>25894.94318739236</v>
          </cell>
        </row>
        <row r="7">
          <cell r="K7">
            <v>158804.02196636877</v>
          </cell>
          <cell r="L7">
            <v>162397.75578249054</v>
          </cell>
          <cell r="M7">
            <v>182212.96219540411</v>
          </cell>
          <cell r="N7">
            <v>172822.46158900007</v>
          </cell>
          <cell r="W7">
            <v>20316.538250151942</v>
          </cell>
          <cell r="X7">
            <v>20016.614385206351</v>
          </cell>
          <cell r="Y7">
            <v>22829.008686482495</v>
          </cell>
          <cell r="Z7">
            <v>24610.754345407833</v>
          </cell>
          <cell r="AI7">
            <v>12997.503424601287</v>
          </cell>
          <cell r="AJ7">
            <v>10051.515905599512</v>
          </cell>
          <cell r="AK7">
            <v>5927.389354987864</v>
          </cell>
          <cell r="AL7">
            <v>12150.43180765012</v>
          </cell>
          <cell r="AU7">
            <v>209951.78469384843</v>
          </cell>
          <cell r="AV7">
            <v>212359.35265530864</v>
          </cell>
          <cell r="AW7">
            <v>222193.81527671567</v>
          </cell>
          <cell r="AX7">
            <v>238585.15338162752</v>
          </cell>
          <cell r="BS7">
            <v>65465.287429864875</v>
          </cell>
          <cell r="BT7">
            <v>24614.205365811751</v>
          </cell>
          <cell r="BU7">
            <v>16017.515163320011</v>
          </cell>
          <cell r="BV7">
            <v>20982.919410529132</v>
          </cell>
        </row>
        <row r="9">
          <cell r="K9">
            <v>1073882.5145746113</v>
          </cell>
          <cell r="L9">
            <v>1283080.4020499692</v>
          </cell>
          <cell r="M9">
            <v>1372111.7935851209</v>
          </cell>
          <cell r="N9">
            <v>1521809.7411967972</v>
          </cell>
          <cell r="W9">
            <v>229283.15215578239</v>
          </cell>
          <cell r="X9">
            <v>306718.97166327818</v>
          </cell>
          <cell r="Y9">
            <v>265933.97757647175</v>
          </cell>
          <cell r="Z9">
            <v>309987.73630095588</v>
          </cell>
          <cell r="AI9">
            <v>3789.4991707908393</v>
          </cell>
          <cell r="AJ9">
            <v>2899.0035389395493</v>
          </cell>
          <cell r="AK9">
            <v>3048.6297071024774</v>
          </cell>
          <cell r="AL9">
            <v>486.87730725848968</v>
          </cell>
          <cell r="AU9">
            <v>49828.499512640337</v>
          </cell>
          <cell r="AV9">
            <v>49540.065424487831</v>
          </cell>
          <cell r="AW9">
            <v>49553.884216944782</v>
          </cell>
          <cell r="AX9">
            <v>50398.375028206574</v>
          </cell>
          <cell r="BS9">
            <v>27998.784607090227</v>
          </cell>
          <cell r="BT9">
            <v>11623.631485867631</v>
          </cell>
          <cell r="BU9">
            <v>3572.9059972427349</v>
          </cell>
          <cell r="BV9">
            <v>1142.073612492693</v>
          </cell>
        </row>
        <row r="10">
          <cell r="K10">
            <v>276319.39790423983</v>
          </cell>
          <cell r="L10">
            <v>299492.42612180009</v>
          </cell>
          <cell r="M10">
            <v>292833.17830276268</v>
          </cell>
          <cell r="N10">
            <v>312667.29197660048</v>
          </cell>
          <cell r="W10">
            <v>73696.473435560591</v>
          </cell>
          <cell r="X10">
            <v>78046.849236448019</v>
          </cell>
          <cell r="Y10">
            <v>81917.854558793057</v>
          </cell>
          <cell r="Z10">
            <v>82087.977424462151</v>
          </cell>
          <cell r="AI10">
            <v>1733.3371593487796</v>
          </cell>
          <cell r="AJ10">
            <v>1618.6939629752994</v>
          </cell>
          <cell r="AK10">
            <v>1627.2279926396504</v>
          </cell>
          <cell r="AL10">
            <v>1835.6168460605154</v>
          </cell>
          <cell r="AU10">
            <v>21292.999401007743</v>
          </cell>
          <cell r="AV10">
            <v>23160.421100030813</v>
          </cell>
          <cell r="AW10">
            <v>22893.911784090669</v>
          </cell>
          <cell r="AX10">
            <v>25640.377394133902</v>
          </cell>
          <cell r="BS10">
            <v>1846.2794077621586</v>
          </cell>
          <cell r="BT10">
            <v>2822.932797024313</v>
          </cell>
          <cell r="BU10">
            <v>467.28076842533306</v>
          </cell>
          <cell r="BV10">
            <v>1217.398241718028</v>
          </cell>
        </row>
        <row r="11">
          <cell r="K11">
            <v>178012.19269193796</v>
          </cell>
          <cell r="L11">
            <v>219528.50796830063</v>
          </cell>
          <cell r="M11">
            <v>208726.12145783752</v>
          </cell>
          <cell r="N11">
            <v>226447.82046965903</v>
          </cell>
          <cell r="W11">
            <v>82908.510202513251</v>
          </cell>
          <cell r="X11">
            <v>101125.67726531619</v>
          </cell>
          <cell r="Y11">
            <v>74482.272035163027</v>
          </cell>
          <cell r="Z11">
            <v>74016.44480223587</v>
          </cell>
          <cell r="AI11">
            <v>1244.4509876912778</v>
          </cell>
          <cell r="AJ11">
            <v>1138.3913273157227</v>
          </cell>
          <cell r="AK11">
            <v>4190.8850706419626</v>
          </cell>
          <cell r="AL11">
            <v>173.00090484149183</v>
          </cell>
          <cell r="AU11">
            <v>16398.577900729004</v>
          </cell>
          <cell r="AV11">
            <v>16603.554816208234</v>
          </cell>
          <cell r="AW11">
            <v>12384.128870381139</v>
          </cell>
          <cell r="AX11">
            <v>12366.506037799998</v>
          </cell>
          <cell r="BS11">
            <v>331.44608032936418</v>
          </cell>
          <cell r="BT11">
            <v>962.38160920332996</v>
          </cell>
          <cell r="BU11">
            <v>3545.2092647467866</v>
          </cell>
          <cell r="BV11">
            <v>1291.95265511559</v>
          </cell>
        </row>
        <row r="12">
          <cell r="K12">
            <v>511197.66260160768</v>
          </cell>
          <cell r="L12">
            <v>666102.09188715403</v>
          </cell>
          <cell r="M12">
            <v>587520.01845946012</v>
          </cell>
          <cell r="N12">
            <v>788556.95767373126</v>
          </cell>
          <cell r="W12">
            <v>131591.90963202319</v>
          </cell>
          <cell r="X12">
            <v>195939.95143667251</v>
          </cell>
          <cell r="Y12">
            <v>162473.86597406713</v>
          </cell>
          <cell r="Z12">
            <v>173136.4473746549</v>
          </cell>
          <cell r="AI12">
            <v>2707.2294558074709</v>
          </cell>
          <cell r="AJ12">
            <v>4074.0415876318243</v>
          </cell>
          <cell r="AK12">
            <v>659.62648664061226</v>
          </cell>
          <cell r="AL12">
            <v>4251.8304941787219</v>
          </cell>
          <cell r="AU12">
            <v>42538.712442783268</v>
          </cell>
          <cell r="AV12">
            <v>46257.497226792315</v>
          </cell>
          <cell r="AW12">
            <v>46624.700672504718</v>
          </cell>
          <cell r="AX12">
            <v>47962.454297417215</v>
          </cell>
          <cell r="BS12">
            <v>62087.793035373958</v>
          </cell>
          <cell r="BT12">
            <v>17690.937947589009</v>
          </cell>
          <cell r="BU12">
            <v>26163.523594324306</v>
          </cell>
          <cell r="BV12">
            <v>3083.6140397281074</v>
          </cell>
        </row>
        <row r="13">
          <cell r="K13">
            <v>579197.16565316019</v>
          </cell>
          <cell r="L13">
            <v>857072.05700885307</v>
          </cell>
          <cell r="M13">
            <v>968091.26134039706</v>
          </cell>
          <cell r="N13">
            <v>950299.45897453523</v>
          </cell>
          <cell r="W13">
            <v>640891.76841820229</v>
          </cell>
          <cell r="X13">
            <v>702582.89732010034</v>
          </cell>
          <cell r="Y13">
            <v>699569.4037816904</v>
          </cell>
          <cell r="Z13">
            <v>681217.38251218176</v>
          </cell>
          <cell r="AI13">
            <v>2196.5018117219656</v>
          </cell>
          <cell r="AJ13">
            <v>2128.6349024675346</v>
          </cell>
          <cell r="AK13">
            <v>1727.8134390035061</v>
          </cell>
          <cell r="AL13">
            <v>1803.813346059057</v>
          </cell>
          <cell r="AU13">
            <v>64630.095195345239</v>
          </cell>
          <cell r="AV13">
            <v>66193.69369424021</v>
          </cell>
          <cell r="AW13">
            <v>67590.933625499078</v>
          </cell>
          <cell r="AX13">
            <v>69853.602137810711</v>
          </cell>
          <cell r="BS13">
            <v>30725.031358623932</v>
          </cell>
          <cell r="BT13">
            <v>32817.087294062694</v>
          </cell>
          <cell r="BU13">
            <v>13358.111148272817</v>
          </cell>
          <cell r="BV13">
            <v>15655.340518773475</v>
          </cell>
        </row>
        <row r="15">
          <cell r="K15">
            <v>916181.78453232534</v>
          </cell>
          <cell r="L15">
            <v>731443.44452023937</v>
          </cell>
          <cell r="M15">
            <v>812935.34152960824</v>
          </cell>
          <cell r="N15">
            <v>740362.20424336928</v>
          </cell>
          <cell r="W15">
            <v>561809.96948499361</v>
          </cell>
          <cell r="X15">
            <v>626759.5739779229</v>
          </cell>
          <cell r="Y15">
            <v>702176.48631176527</v>
          </cell>
          <cell r="Z15">
            <v>767252.31172725721</v>
          </cell>
          <cell r="AI15">
            <v>5355.9751355058024</v>
          </cell>
          <cell r="AJ15">
            <v>5656.8708750372843</v>
          </cell>
          <cell r="AK15">
            <v>6137.7966240758642</v>
          </cell>
          <cell r="AL15">
            <v>4385.1599833748705</v>
          </cell>
          <cell r="AU15">
            <v>166225.40114289461</v>
          </cell>
          <cell r="AV15">
            <v>167586.20195692222</v>
          </cell>
          <cell r="AW15">
            <v>173013.83519292375</v>
          </cell>
          <cell r="AX15">
            <v>179950.62060627947</v>
          </cell>
          <cell r="BS15">
            <v>14472.584685244623</v>
          </cell>
          <cell r="BT15">
            <v>15631.49566705538</v>
          </cell>
          <cell r="BU15">
            <v>4547.9702848803272</v>
          </cell>
          <cell r="BV15">
            <v>3697.3360877119189</v>
          </cell>
        </row>
        <row r="16">
          <cell r="K16">
            <v>403453.07532593753</v>
          </cell>
          <cell r="L16">
            <v>438733.03608639422</v>
          </cell>
          <cell r="M16">
            <v>491313.44168131473</v>
          </cell>
          <cell r="N16">
            <v>484396.923684404</v>
          </cell>
          <cell r="W16">
            <v>273526.59117696405</v>
          </cell>
          <cell r="X16">
            <v>205668.82703532433</v>
          </cell>
          <cell r="Y16">
            <v>311049.26248387445</v>
          </cell>
          <cell r="Z16">
            <v>342036.94854637427</v>
          </cell>
          <cell r="AI16">
            <v>2664.3388139134395</v>
          </cell>
          <cell r="AJ16">
            <v>2166.8399424251998</v>
          </cell>
          <cell r="AK16">
            <v>2713.3516974128197</v>
          </cell>
          <cell r="AL16">
            <v>3796.3553268696942</v>
          </cell>
          <cell r="AU16">
            <v>85640.069440417486</v>
          </cell>
          <cell r="AV16">
            <v>86149.283994240992</v>
          </cell>
          <cell r="AW16">
            <v>89395.120917181091</v>
          </cell>
          <cell r="AX16">
            <v>94086.459867494515</v>
          </cell>
          <cell r="BS16">
            <v>3562.1200064636027</v>
          </cell>
          <cell r="BT16">
            <v>6954.9281442695765</v>
          </cell>
          <cell r="BU16">
            <v>7294.9741761247042</v>
          </cell>
          <cell r="BV16">
            <v>5924.8450947229067</v>
          </cell>
        </row>
        <row r="17">
          <cell r="K17">
            <v>446449.84525782801</v>
          </cell>
          <cell r="L17">
            <v>513406.81237131602</v>
          </cell>
          <cell r="M17">
            <v>459233.1775557113</v>
          </cell>
          <cell r="N17">
            <v>549881.20115110616</v>
          </cell>
          <cell r="W17">
            <v>293089.41992398596</v>
          </cell>
          <cell r="X17">
            <v>209263.26952099023</v>
          </cell>
          <cell r="Y17">
            <v>381402.38873200648</v>
          </cell>
          <cell r="Z17">
            <v>395947.42678892985</v>
          </cell>
          <cell r="AI17">
            <v>1433.9278633691831</v>
          </cell>
          <cell r="AJ17">
            <v>3161.7697940059866</v>
          </cell>
          <cell r="AK17">
            <v>1550.824775204876</v>
          </cell>
          <cell r="AL17">
            <v>3390.6513867657031</v>
          </cell>
          <cell r="AU17">
            <v>152177.12515295119</v>
          </cell>
          <cell r="AV17">
            <v>154407.07669412706</v>
          </cell>
          <cell r="AW17">
            <v>162202.06069546455</v>
          </cell>
          <cell r="AX17">
            <v>170884.48762365038</v>
          </cell>
          <cell r="BS17">
            <v>706.63631339255301</v>
          </cell>
          <cell r="BT17">
            <v>6504.1089514868672</v>
          </cell>
          <cell r="BU17">
            <v>1199.1464591163315</v>
          </cell>
          <cell r="BV17">
            <v>1324.6784136811411</v>
          </cell>
        </row>
        <row r="18">
          <cell r="K18">
            <v>580354.93819334579</v>
          </cell>
          <cell r="L18">
            <v>804100.67607408273</v>
          </cell>
          <cell r="M18">
            <v>836727.61291024415</v>
          </cell>
          <cell r="N18">
            <v>775590.22583942662</v>
          </cell>
          <cell r="W18">
            <v>470058.34049918578</v>
          </cell>
          <cell r="X18">
            <v>488449.45074252103</v>
          </cell>
          <cell r="Y18">
            <v>568796.49802485819</v>
          </cell>
          <cell r="Z18">
            <v>554690.32370292174</v>
          </cell>
          <cell r="AI18">
            <v>3254.6093430252199</v>
          </cell>
          <cell r="AJ18">
            <v>2807.0020890428414</v>
          </cell>
          <cell r="AK18">
            <v>1814.367166615878</v>
          </cell>
          <cell r="AL18">
            <v>2058.4742728053357</v>
          </cell>
          <cell r="AU18">
            <v>88390.347811833344</v>
          </cell>
          <cell r="AV18">
            <v>89280.561736260846</v>
          </cell>
          <cell r="AW18">
            <v>95642.233940762701</v>
          </cell>
          <cell r="AX18">
            <v>100631.86325286119</v>
          </cell>
          <cell r="BS18">
            <v>80718.477442058851</v>
          </cell>
          <cell r="BT18">
            <v>1557.2494127009986</v>
          </cell>
          <cell r="BU18">
            <v>16060.047503604343</v>
          </cell>
          <cell r="BV18">
            <v>9312.842744659436</v>
          </cell>
        </row>
        <row r="19">
          <cell r="K19">
            <v>430566.34650530748</v>
          </cell>
          <cell r="L19">
            <v>425797.93116461945</v>
          </cell>
          <cell r="M19">
            <v>465750.95794440084</v>
          </cell>
          <cell r="N19">
            <v>457083.19280562451</v>
          </cell>
          <cell r="W19">
            <v>349901.85862235015</v>
          </cell>
          <cell r="X19">
            <v>134171.3746315194</v>
          </cell>
          <cell r="Y19">
            <v>379570.42681486381</v>
          </cell>
          <cell r="Z19">
            <v>353180.39514873282</v>
          </cell>
          <cell r="AI19">
            <v>3681.9004274383515</v>
          </cell>
          <cell r="AJ19">
            <v>2110.707850066965</v>
          </cell>
          <cell r="AK19">
            <v>2157.4343467952358</v>
          </cell>
          <cell r="AL19">
            <v>2274.066350065315</v>
          </cell>
          <cell r="AU19">
            <v>81924.852059133569</v>
          </cell>
          <cell r="AV19">
            <v>81713.645641186406</v>
          </cell>
          <cell r="AW19">
            <v>84343.231971267698</v>
          </cell>
          <cell r="AX19">
            <v>89062.226938929001</v>
          </cell>
          <cell r="BS19">
            <v>51499.634838926257</v>
          </cell>
          <cell r="BT19">
            <v>13892.556859431334</v>
          </cell>
          <cell r="BU19">
            <v>11043.969055420788</v>
          </cell>
          <cell r="BV19">
            <v>8004.4502324153646</v>
          </cell>
        </row>
        <row r="21">
          <cell r="K21">
            <v>288883.09321288549</v>
          </cell>
          <cell r="L21">
            <v>354925.5905126048</v>
          </cell>
          <cell r="M21">
            <v>316088.2042394419</v>
          </cell>
          <cell r="N21">
            <v>304803.02385773946</v>
          </cell>
          <cell r="W21">
            <v>203934.58284326256</v>
          </cell>
          <cell r="X21">
            <v>265346.60870127747</v>
          </cell>
          <cell r="Y21">
            <v>232542.30801866038</v>
          </cell>
          <cell r="Z21">
            <v>204386.78228878669</v>
          </cell>
          <cell r="AI21">
            <v>1949.3296824975289</v>
          </cell>
          <cell r="AJ21">
            <v>338.39881196513289</v>
          </cell>
          <cell r="AK21">
            <v>1887.6542464260672</v>
          </cell>
          <cell r="AL21">
            <v>3749.7950450789222</v>
          </cell>
          <cell r="AU21">
            <v>74686.342003804399</v>
          </cell>
          <cell r="AV21">
            <v>79059.720740616802</v>
          </cell>
          <cell r="AW21">
            <v>81777.415877150517</v>
          </cell>
          <cell r="AX21">
            <v>90859.129088286471</v>
          </cell>
          <cell r="BS21">
            <v>8168.7157828179134</v>
          </cell>
          <cell r="BT21">
            <v>14749.774218860472</v>
          </cell>
          <cell r="BU21">
            <v>29622.268617108988</v>
          </cell>
          <cell r="BV21">
            <v>26695.406641830359</v>
          </cell>
        </row>
        <row r="22">
          <cell r="K22">
            <v>313211.87430884247</v>
          </cell>
          <cell r="L22">
            <v>393081.54459931143</v>
          </cell>
          <cell r="M22">
            <v>325338.16418793972</v>
          </cell>
          <cell r="N22">
            <v>434764.04763978155</v>
          </cell>
          <cell r="W22">
            <v>43966.452362246178</v>
          </cell>
          <cell r="X22">
            <v>96809.775028612596</v>
          </cell>
          <cell r="Y22">
            <v>59960.588113353486</v>
          </cell>
          <cell r="Z22">
            <v>55533.22013284362</v>
          </cell>
          <cell r="AI22">
            <v>1774.6730958655478</v>
          </cell>
          <cell r="AJ22">
            <v>3390.2322909935233</v>
          </cell>
          <cell r="AK22">
            <v>3235.7620500457047</v>
          </cell>
          <cell r="AL22">
            <v>3269.8528261665551</v>
          </cell>
          <cell r="AU22">
            <v>102302.95672372362</v>
          </cell>
          <cell r="AV22">
            <v>105608.83460120372</v>
          </cell>
          <cell r="AW22">
            <v>109818.18940352654</v>
          </cell>
          <cell r="AX22">
            <v>117647.7667384073</v>
          </cell>
          <cell r="BS22">
            <v>826.42799318671916</v>
          </cell>
          <cell r="BT22">
            <v>39766.363890003609</v>
          </cell>
          <cell r="BU22">
            <v>5386.2901163562547</v>
          </cell>
          <cell r="BV22">
            <v>5934.0961280364745</v>
          </cell>
        </row>
        <row r="23">
          <cell r="K23">
            <v>233322.06561435075</v>
          </cell>
          <cell r="L23">
            <v>292730.03753278236</v>
          </cell>
          <cell r="M23">
            <v>281044.85853379918</v>
          </cell>
          <cell r="N23">
            <v>405321.73334254767</v>
          </cell>
          <cell r="W23">
            <v>43691.696549318265</v>
          </cell>
          <cell r="X23">
            <v>69442.056695332591</v>
          </cell>
          <cell r="Y23">
            <v>56282.833211142126</v>
          </cell>
          <cell r="Z23">
            <v>56631.175747445566</v>
          </cell>
          <cell r="AI23">
            <v>389.86487089272856</v>
          </cell>
          <cell r="AJ23">
            <v>1437.8011605675588</v>
          </cell>
          <cell r="AK23">
            <v>4565.1323437399988</v>
          </cell>
          <cell r="AL23">
            <v>1584.8264637935408</v>
          </cell>
          <cell r="AU23">
            <v>18083.405610949183</v>
          </cell>
          <cell r="AV23">
            <v>19774.19382486938</v>
          </cell>
          <cell r="AW23">
            <v>19994.10156233715</v>
          </cell>
          <cell r="AX23">
            <v>20789.969564687191</v>
          </cell>
          <cell r="BS23">
            <v>23785.433803915013</v>
          </cell>
          <cell r="BT23">
            <v>28148.805042303404</v>
          </cell>
          <cell r="BU23">
            <v>26032.222808895876</v>
          </cell>
          <cell r="BV23">
            <v>74487.970818099464</v>
          </cell>
        </row>
        <row r="24">
          <cell r="K24">
            <v>176852.44338090331</v>
          </cell>
          <cell r="L24">
            <v>192373.46483870072</v>
          </cell>
          <cell r="M24">
            <v>226724.38408502084</v>
          </cell>
          <cell r="N24">
            <v>227190.09170898981</v>
          </cell>
          <cell r="W24">
            <v>43475.708558690938</v>
          </cell>
          <cell r="X24">
            <v>62757.668622617173</v>
          </cell>
          <cell r="Y24">
            <v>44134.476821352786</v>
          </cell>
          <cell r="Z24">
            <v>37946.263833991317</v>
          </cell>
          <cell r="AI24">
            <v>699.41919881660669</v>
          </cell>
          <cell r="AJ24">
            <v>999.6016043271253</v>
          </cell>
          <cell r="AK24">
            <v>3269.2816849237311</v>
          </cell>
          <cell r="AL24">
            <v>1231.961930794613</v>
          </cell>
          <cell r="AU24">
            <v>9313.3677218853118</v>
          </cell>
          <cell r="AV24">
            <v>8895.2044885315354</v>
          </cell>
          <cell r="AW24">
            <v>8721.9222092263517</v>
          </cell>
          <cell r="AX24">
            <v>9301.3987484067347</v>
          </cell>
          <cell r="BS24">
            <v>7869.2846188014655</v>
          </cell>
          <cell r="BT24">
            <v>17949.06933056267</v>
          </cell>
          <cell r="BU24">
            <v>7601.481339725231</v>
          </cell>
          <cell r="BV24">
            <v>2251.282823631444</v>
          </cell>
        </row>
        <row r="25">
          <cell r="K25">
            <v>222099.95318179042</v>
          </cell>
          <cell r="L25">
            <v>499044.79078402615</v>
          </cell>
          <cell r="M25">
            <v>325858.15157441486</v>
          </cell>
          <cell r="N25">
            <v>531069.78692204796</v>
          </cell>
          <cell r="W25">
            <v>93651.951969334172</v>
          </cell>
          <cell r="X25">
            <v>102238.17835795617</v>
          </cell>
          <cell r="Y25">
            <v>97328.725338743636</v>
          </cell>
          <cell r="Z25">
            <v>104762.99939824117</v>
          </cell>
          <cell r="AI25">
            <v>4037.452416808158</v>
          </cell>
          <cell r="AJ25">
            <v>4811.6577678628109</v>
          </cell>
          <cell r="AK25">
            <v>4847.3972377695782</v>
          </cell>
          <cell r="AL25">
            <v>3284.9739091950487</v>
          </cell>
          <cell r="AU25">
            <v>26278.291357918228</v>
          </cell>
          <cell r="AV25">
            <v>28316.81194967894</v>
          </cell>
          <cell r="AW25">
            <v>28691.498395478098</v>
          </cell>
          <cell r="AX25">
            <v>29660.193847917424</v>
          </cell>
          <cell r="BS25">
            <v>30709.693895946337</v>
          </cell>
          <cell r="BT25">
            <v>26572.384358446696</v>
          </cell>
          <cell r="BU25">
            <v>9998.830550881723</v>
          </cell>
          <cell r="BV25">
            <v>823.2615886156633</v>
          </cell>
        </row>
        <row r="26">
          <cell r="K26">
            <v>332773.24613198248</v>
          </cell>
          <cell r="L26">
            <v>329509.52383135079</v>
          </cell>
          <cell r="M26">
            <v>320432.62399096054</v>
          </cell>
          <cell r="N26">
            <v>387832.90616719908</v>
          </cell>
          <cell r="W26">
            <v>91011.790703461011</v>
          </cell>
          <cell r="X26">
            <v>151176.40735684693</v>
          </cell>
          <cell r="Y26">
            <v>104614.19387300742</v>
          </cell>
          <cell r="Z26">
            <v>93958.008492817331</v>
          </cell>
          <cell r="AI26">
            <v>3898.6542879291933</v>
          </cell>
          <cell r="AJ26">
            <v>6741.4569541589526</v>
          </cell>
          <cell r="AK26">
            <v>1585.908193812583</v>
          </cell>
          <cell r="AL26">
            <v>6592.9397964161399</v>
          </cell>
          <cell r="AU26">
            <v>75550.898909097785</v>
          </cell>
          <cell r="AV26">
            <v>76355.922471002268</v>
          </cell>
          <cell r="AW26">
            <v>78801.045367960527</v>
          </cell>
          <cell r="AX26">
            <v>83238.401277622455</v>
          </cell>
          <cell r="BS26">
            <v>24099.208771273388</v>
          </cell>
          <cell r="BT26">
            <v>4904.1892514994579</v>
          </cell>
          <cell r="BU26">
            <v>23827.384219489686</v>
          </cell>
          <cell r="BV26">
            <v>5461.1674582659016</v>
          </cell>
        </row>
        <row r="27">
          <cell r="K27">
            <v>237966.47625591012</v>
          </cell>
          <cell r="L27">
            <v>373645.74650153698</v>
          </cell>
          <cell r="M27">
            <v>368890.79263768712</v>
          </cell>
          <cell r="N27">
            <v>390997.20110210351</v>
          </cell>
          <cell r="W27">
            <v>88031.669440545127</v>
          </cell>
          <cell r="X27">
            <v>102408.70467253269</v>
          </cell>
          <cell r="Y27">
            <v>131931.12428396064</v>
          </cell>
          <cell r="Z27">
            <v>144301.53387534173</v>
          </cell>
          <cell r="AI27">
            <v>920.08126055304012</v>
          </cell>
          <cell r="AJ27">
            <v>1547.7417658949109</v>
          </cell>
          <cell r="AK27">
            <v>5850.8555525062766</v>
          </cell>
          <cell r="AL27">
            <v>5540.464039516276</v>
          </cell>
          <cell r="AU27">
            <v>30579.682728337575</v>
          </cell>
          <cell r="AV27">
            <v>30940.131236038327</v>
          </cell>
          <cell r="AW27">
            <v>31761.132744298709</v>
          </cell>
          <cell r="AX27">
            <v>33611.441361958969</v>
          </cell>
          <cell r="BS27">
            <v>11184.033880108707</v>
          </cell>
          <cell r="BT27">
            <v>4908.1733096478101</v>
          </cell>
          <cell r="BU27">
            <v>4569.3022372452097</v>
          </cell>
          <cell r="BV27">
            <v>32699.166563403851</v>
          </cell>
        </row>
        <row r="28">
          <cell r="K28">
            <v>271114.04035213054</v>
          </cell>
          <cell r="L28">
            <v>364092.47905483609</v>
          </cell>
          <cell r="M28">
            <v>360977.0612941517</v>
          </cell>
          <cell r="N28">
            <v>332984.39517949906</v>
          </cell>
          <cell r="W28">
            <v>80075.18604853857</v>
          </cell>
          <cell r="X28">
            <v>71047.541053566019</v>
          </cell>
          <cell r="Y28">
            <v>95917.853054890613</v>
          </cell>
          <cell r="Z28">
            <v>97960.296479804558</v>
          </cell>
          <cell r="AI28">
            <v>4060.0658074312209</v>
          </cell>
          <cell r="AJ28">
            <v>5561.7508800230353</v>
          </cell>
          <cell r="AK28">
            <v>1681.0344918112821</v>
          </cell>
          <cell r="AL28">
            <v>5808.0429400307276</v>
          </cell>
          <cell r="AU28">
            <v>198107.10300224513</v>
          </cell>
          <cell r="AV28">
            <v>202799.0827823221</v>
          </cell>
          <cell r="AW28">
            <v>212619.41511315777</v>
          </cell>
          <cell r="AX28">
            <v>176506.02458757197</v>
          </cell>
          <cell r="BS28">
            <v>16785.954672007621</v>
          </cell>
          <cell r="BT28">
            <v>12198.379193728233</v>
          </cell>
          <cell r="BU28">
            <v>4457.1918214900534</v>
          </cell>
          <cell r="BV28">
            <v>14780.811979250435</v>
          </cell>
        </row>
        <row r="30">
          <cell r="K30">
            <v>273593.57833295577</v>
          </cell>
          <cell r="L30">
            <v>368789.18773739861</v>
          </cell>
          <cell r="M30">
            <v>494439.53450763714</v>
          </cell>
          <cell r="N30">
            <v>395895.50376934482</v>
          </cell>
          <cell r="W30">
            <v>47853.816511325072</v>
          </cell>
          <cell r="X30">
            <v>104595.98668786355</v>
          </cell>
          <cell r="Y30">
            <v>59937.215524598752</v>
          </cell>
          <cell r="Z30">
            <v>44982.053291301767</v>
          </cell>
          <cell r="AI30">
            <v>1433.1465857579965</v>
          </cell>
          <cell r="AJ30">
            <v>547.36374901532122</v>
          </cell>
          <cell r="AK30">
            <v>5833.7146593368343</v>
          </cell>
          <cell r="AL30">
            <v>3820.6414309453185</v>
          </cell>
          <cell r="AU30">
            <v>26063.251354905275</v>
          </cell>
          <cell r="AV30">
            <v>21356.249462240208</v>
          </cell>
          <cell r="AW30">
            <v>22461.828167558244</v>
          </cell>
          <cell r="AX30">
            <v>21807.697964820909</v>
          </cell>
          <cell r="BS30">
            <v>11580.751171130385</v>
          </cell>
          <cell r="BT30">
            <v>9880.5418804170404</v>
          </cell>
          <cell r="BU30">
            <v>186660.72691855184</v>
          </cell>
          <cell r="BV30">
            <v>7227.6276114801085</v>
          </cell>
        </row>
        <row r="31">
          <cell r="K31">
            <v>248829.82079969201</v>
          </cell>
          <cell r="L31">
            <v>216690.52298925375</v>
          </cell>
          <cell r="M31">
            <v>253876.60450111461</v>
          </cell>
          <cell r="N31">
            <v>258542.53005004115</v>
          </cell>
          <cell r="W31">
            <v>25507.489404344382</v>
          </cell>
          <cell r="X31">
            <v>57628.831504741654</v>
          </cell>
          <cell r="Y31">
            <v>31846.689975776346</v>
          </cell>
          <cell r="Z31">
            <v>27666.511150762828</v>
          </cell>
          <cell r="AI31">
            <v>1714.6276918690369</v>
          </cell>
          <cell r="AJ31">
            <v>1498.6209530221697</v>
          </cell>
          <cell r="AK31">
            <v>8634.3867188175245</v>
          </cell>
          <cell r="AL31">
            <v>2020.2592856960446</v>
          </cell>
          <cell r="AU31">
            <v>16073.303217645749</v>
          </cell>
          <cell r="AV31">
            <v>16266.196884205323</v>
          </cell>
          <cell r="AW31">
            <v>15706.726223689262</v>
          </cell>
          <cell r="AX31">
            <v>16235.974949973135</v>
          </cell>
          <cell r="BS31">
            <v>8738.3992488053373</v>
          </cell>
          <cell r="BT31">
            <v>8106.2428355235625</v>
          </cell>
          <cell r="BU31">
            <v>23716.779238082618</v>
          </cell>
          <cell r="BV31">
            <v>19408.281754030031</v>
          </cell>
        </row>
        <row r="32">
          <cell r="K32">
            <v>249356.04694393225</v>
          </cell>
          <cell r="L32">
            <v>236950.91945142244</v>
          </cell>
          <cell r="M32">
            <v>254506.8768981552</v>
          </cell>
          <cell r="N32">
            <v>239960.32143689951</v>
          </cell>
          <cell r="W32">
            <v>23390.723619092187</v>
          </cell>
          <cell r="X32">
            <v>30275.59626253376</v>
          </cell>
          <cell r="Y32">
            <v>24513.724132888183</v>
          </cell>
          <cell r="Z32">
            <v>23661.277195832507</v>
          </cell>
          <cell r="AI32">
            <v>1823.7950319452889</v>
          </cell>
          <cell r="AJ32">
            <v>1697.45413509472</v>
          </cell>
          <cell r="AK32">
            <v>5688.6996496056263</v>
          </cell>
          <cell r="AL32">
            <v>5023.5044111839361</v>
          </cell>
          <cell r="AU32">
            <v>11751.298924096653</v>
          </cell>
          <cell r="AV32">
            <v>12158.70188357854</v>
          </cell>
          <cell r="AW32">
            <v>11937.840714031294</v>
          </cell>
          <cell r="AX32">
            <v>12056.58608928273</v>
          </cell>
          <cell r="BS32">
            <v>7462.7524563904944</v>
          </cell>
          <cell r="BT32">
            <v>2248.4013063265984</v>
          </cell>
          <cell r="BU32">
            <v>181.37057904197823</v>
          </cell>
          <cell r="BV32">
            <v>2535.2721523933883</v>
          </cell>
        </row>
        <row r="33">
          <cell r="K33">
            <v>421238.02129921061</v>
          </cell>
          <cell r="L33">
            <v>486067.45465309446</v>
          </cell>
          <cell r="M33">
            <v>482066.49938761286</v>
          </cell>
          <cell r="N33">
            <v>377193.0845302653</v>
          </cell>
          <cell r="W33">
            <v>67371.474424805318</v>
          </cell>
          <cell r="X33">
            <v>114939.94718737286</v>
          </cell>
          <cell r="Y33">
            <v>75735.233912164622</v>
          </cell>
          <cell r="Z33">
            <v>71815.784270140095</v>
          </cell>
          <cell r="AI33">
            <v>3023.7968044453155</v>
          </cell>
          <cell r="AJ33">
            <v>2890.4216263537296</v>
          </cell>
          <cell r="AK33">
            <v>1284.9445275539733</v>
          </cell>
          <cell r="AL33">
            <v>3220.1356831901649</v>
          </cell>
          <cell r="AU33">
            <v>62141.119985998739</v>
          </cell>
          <cell r="AV33">
            <v>65764.890705679383</v>
          </cell>
          <cell r="AW33">
            <v>68559.903275099874</v>
          </cell>
          <cell r="AX33">
            <v>69799.183701367205</v>
          </cell>
          <cell r="BS33">
            <v>104789.5474957947</v>
          </cell>
          <cell r="BT33">
            <v>17697.88033576517</v>
          </cell>
          <cell r="BU33">
            <v>18936.199766914986</v>
          </cell>
          <cell r="BV33">
            <v>5495.509050970737</v>
          </cell>
        </row>
        <row r="34">
          <cell r="K34">
            <v>292399.88289063534</v>
          </cell>
          <cell r="L34">
            <v>293285.23377568601</v>
          </cell>
          <cell r="M34">
            <v>356337.82926022791</v>
          </cell>
          <cell r="N34">
            <v>277030.56790545664</v>
          </cell>
          <cell r="W34">
            <v>45024.574883786125</v>
          </cell>
          <cell r="X34">
            <v>113779.61998992354</v>
          </cell>
          <cell r="Y34">
            <v>47950.725086039667</v>
          </cell>
          <cell r="Z34">
            <v>42085.282218461427</v>
          </cell>
          <cell r="AI34">
            <v>4962.2103014629956</v>
          </cell>
          <cell r="AJ34">
            <v>3950.8424578212293</v>
          </cell>
          <cell r="AK34">
            <v>2927.7723778688255</v>
          </cell>
          <cell r="AL34">
            <v>5310.8461723458222</v>
          </cell>
          <cell r="AU34">
            <v>106632.39039698444</v>
          </cell>
          <cell r="AV34">
            <v>110351.74878218943</v>
          </cell>
          <cell r="AW34">
            <v>115229.83672334753</v>
          </cell>
          <cell r="AX34">
            <v>131016.03407083714</v>
          </cell>
          <cell r="BS34">
            <v>102295.61421347095</v>
          </cell>
          <cell r="BT34">
            <v>119548.15484387641</v>
          </cell>
          <cell r="BU34">
            <v>142361.86589714105</v>
          </cell>
          <cell r="BV34">
            <v>136071.28480145757</v>
          </cell>
        </row>
        <row r="36">
          <cell r="K36">
            <v>221795.69522964617</v>
          </cell>
          <cell r="L36">
            <v>192263.69856814615</v>
          </cell>
          <cell r="M36">
            <v>250604.08947944816</v>
          </cell>
          <cell r="N36">
            <v>224153.13259183578</v>
          </cell>
          <cell r="W36">
            <v>25379.819711811408</v>
          </cell>
          <cell r="X36">
            <v>41042.933052712229</v>
          </cell>
          <cell r="Y36">
            <v>26626.827795100558</v>
          </cell>
          <cell r="Z36">
            <v>28982.296361048993</v>
          </cell>
          <cell r="AI36">
            <v>1459.6601960292785</v>
          </cell>
          <cell r="AJ36">
            <v>615.98030303883309</v>
          </cell>
          <cell r="AK36">
            <v>2439.6855659435619</v>
          </cell>
          <cell r="AL36">
            <v>1429.2344648351327</v>
          </cell>
          <cell r="AU36">
            <v>82524.135960249609</v>
          </cell>
          <cell r="AV36">
            <v>83504.862074922537</v>
          </cell>
          <cell r="AW36">
            <v>87700.596124240677</v>
          </cell>
          <cell r="AX36">
            <v>92489.764234514572</v>
          </cell>
          <cell r="BS36">
            <v>30404.878097868714</v>
          </cell>
          <cell r="BT36">
            <v>18922.577068591836</v>
          </cell>
          <cell r="BU36">
            <v>11706.780282128093</v>
          </cell>
          <cell r="BV36">
            <v>2962.0972036622961</v>
          </cell>
        </row>
        <row r="37">
          <cell r="K37">
            <v>343705.2687005098</v>
          </cell>
          <cell r="L37">
            <v>336397.64189428528</v>
          </cell>
          <cell r="M37">
            <v>386299.8904704905</v>
          </cell>
          <cell r="N37">
            <v>406410.50602528185</v>
          </cell>
          <cell r="W37">
            <v>54999.75009797659</v>
          </cell>
          <cell r="X37">
            <v>81558.777284894139</v>
          </cell>
          <cell r="Y37">
            <v>56728.959094862665</v>
          </cell>
          <cell r="Z37">
            <v>68498.658994027748</v>
          </cell>
          <cell r="AI37">
            <v>5869.8203588605929</v>
          </cell>
          <cell r="AJ37">
            <v>6921.5798372851168</v>
          </cell>
          <cell r="AK37">
            <v>17671.902059758362</v>
          </cell>
          <cell r="AL37">
            <v>6932.8087784517911</v>
          </cell>
          <cell r="AU37">
            <v>84637.066692046181</v>
          </cell>
          <cell r="AV37">
            <v>82625.3148496465</v>
          </cell>
          <cell r="AW37">
            <v>94307.973622498001</v>
          </cell>
          <cell r="AX37">
            <v>101886.75993562686</v>
          </cell>
          <cell r="BS37">
            <v>132362.23159497674</v>
          </cell>
          <cell r="BT37">
            <v>103970.3905419553</v>
          </cell>
          <cell r="BU37">
            <v>102898.05284069687</v>
          </cell>
          <cell r="BV37">
            <v>110784.27130924976</v>
          </cell>
        </row>
        <row r="38">
          <cell r="K38">
            <v>99081.607287476756</v>
          </cell>
          <cell r="L38">
            <v>105485.48097667808</v>
          </cell>
          <cell r="M38">
            <v>116262.79079436972</v>
          </cell>
          <cell r="N38">
            <v>136184.46045771474</v>
          </cell>
          <cell r="W38">
            <v>21433.620821230204</v>
          </cell>
          <cell r="X38">
            <v>27012.901897844451</v>
          </cell>
          <cell r="Y38">
            <v>34919.015633438794</v>
          </cell>
          <cell r="Z38">
            <v>38332.311168776709</v>
          </cell>
          <cell r="AI38">
            <v>4932.5829109706765</v>
          </cell>
          <cell r="AJ38">
            <v>5001.1280556742195</v>
          </cell>
          <cell r="AK38">
            <v>5048.5580222283115</v>
          </cell>
          <cell r="AL38">
            <v>6360.9795867459379</v>
          </cell>
          <cell r="AU38">
            <v>78450.844895115748</v>
          </cell>
          <cell r="AV38">
            <v>84791.651352321569</v>
          </cell>
          <cell r="AW38">
            <v>94310.015103610582</v>
          </cell>
          <cell r="AX38">
            <v>95693.769616877718</v>
          </cell>
          <cell r="BS38">
            <v>37964.069710011361</v>
          </cell>
          <cell r="BT38">
            <v>207278.94901221816</v>
          </cell>
          <cell r="BU38">
            <v>46285.876173806282</v>
          </cell>
          <cell r="BV38">
            <v>539755.54746008571</v>
          </cell>
        </row>
        <row r="39">
          <cell r="K39">
            <v>95001.14388382803</v>
          </cell>
          <cell r="L39">
            <v>91969.281394514692</v>
          </cell>
          <cell r="M39">
            <v>115220.75150986057</v>
          </cell>
          <cell r="N39">
            <v>150660.34411942086</v>
          </cell>
          <cell r="W39">
            <v>19471.157960576144</v>
          </cell>
          <cell r="X39">
            <v>41944.391464135428</v>
          </cell>
          <cell r="Y39">
            <v>28434.071287122417</v>
          </cell>
          <cell r="Z39">
            <v>23392.158772053008</v>
          </cell>
          <cell r="AI39">
            <v>5005.0938419583708</v>
          </cell>
          <cell r="AJ39">
            <v>5465.0573261722384</v>
          </cell>
          <cell r="AK39">
            <v>6263.325592519509</v>
          </cell>
          <cell r="AL39">
            <v>5493.1434546246574</v>
          </cell>
          <cell r="AU39">
            <v>35029.927703698879</v>
          </cell>
          <cell r="AV39">
            <v>38585.142113471011</v>
          </cell>
          <cell r="AW39">
            <v>37641.294641524677</v>
          </cell>
          <cell r="AX39">
            <v>43728.211141426815</v>
          </cell>
          <cell r="BS39">
            <v>79765.19424377945</v>
          </cell>
          <cell r="BT39">
            <v>105592.56738146109</v>
          </cell>
          <cell r="BU39">
            <v>73741.731475290246</v>
          </cell>
          <cell r="BV39">
            <v>11510.266752159461</v>
          </cell>
        </row>
        <row r="40">
          <cell r="K40">
            <v>169968.09845383468</v>
          </cell>
          <cell r="L40">
            <v>159131.84961196082</v>
          </cell>
          <cell r="M40">
            <v>181468.75358037872</v>
          </cell>
          <cell r="N40">
            <v>215431.61477873099</v>
          </cell>
          <cell r="W40">
            <v>36093.393691269644</v>
          </cell>
          <cell r="X40">
            <v>57243.146554529339</v>
          </cell>
          <cell r="Y40">
            <v>32449.753881526856</v>
          </cell>
          <cell r="Z40">
            <v>33028.140683073405</v>
          </cell>
          <cell r="AI40">
            <v>8195.7540530590413</v>
          </cell>
          <cell r="AJ40">
            <v>8444.3679873123529</v>
          </cell>
          <cell r="AK40">
            <v>7789.197970915423</v>
          </cell>
          <cell r="AL40">
            <v>9563.2944581316642</v>
          </cell>
          <cell r="AU40">
            <v>207183.03592992149</v>
          </cell>
          <cell r="AV40">
            <v>206930.92818071155</v>
          </cell>
          <cell r="AW40">
            <v>240635.86370860005</v>
          </cell>
          <cell r="AX40">
            <v>258999.26150935816</v>
          </cell>
          <cell r="BS40">
            <v>207269.995919765</v>
          </cell>
          <cell r="BT40">
            <v>243377.69736378506</v>
          </cell>
          <cell r="BU40">
            <v>343954.69448295038</v>
          </cell>
          <cell r="BV40">
            <v>310106.91111215518</v>
          </cell>
        </row>
        <row r="41">
          <cell r="K41">
            <v>63212.437447864882</v>
          </cell>
          <cell r="L41">
            <v>55804.333352201582</v>
          </cell>
          <cell r="M41">
            <v>58232.059117476085</v>
          </cell>
          <cell r="N41">
            <v>58632.888608049478</v>
          </cell>
          <cell r="W41">
            <v>33527.00638101482</v>
          </cell>
          <cell r="X41">
            <v>54496.110233440217</v>
          </cell>
          <cell r="Y41">
            <v>30930.921406563288</v>
          </cell>
          <cell r="Z41">
            <v>20573.75835277461</v>
          </cell>
          <cell r="AI41">
            <v>3118.9307428786083</v>
          </cell>
          <cell r="AJ41">
            <v>3118.8863104227289</v>
          </cell>
          <cell r="AK41">
            <v>3149.212494058359</v>
          </cell>
          <cell r="AL41">
            <v>2845.9921562531545</v>
          </cell>
          <cell r="AU41">
            <v>64323.981558870139</v>
          </cell>
          <cell r="AV41">
            <v>63738.387220620738</v>
          </cell>
          <cell r="AW41">
            <v>79945.446636574328</v>
          </cell>
          <cell r="AX41">
            <v>83310.574267221105</v>
          </cell>
          <cell r="BS41">
            <v>3.6984153697386644</v>
          </cell>
          <cell r="BT41">
            <v>24821.369893079034</v>
          </cell>
          <cell r="BU41">
            <v>1605.8533903973782</v>
          </cell>
          <cell r="BV41">
            <v>5824.7601068578178</v>
          </cell>
        </row>
      </sheetData>
      <sheetData sheetId="2" refreshError="1">
        <row r="3">
          <cell r="K3">
            <v>51.732325832236619</v>
          </cell>
          <cell r="L3">
            <v>41.54623262211328</v>
          </cell>
          <cell r="M3">
            <v>32.032393144182549</v>
          </cell>
          <cell r="N3">
            <v>15.770567329242612</v>
          </cell>
          <cell r="W3">
            <v>83198.182439855256</v>
          </cell>
          <cell r="X3">
            <v>16769.588831326626</v>
          </cell>
          <cell r="Y3">
            <v>33476.044176175179</v>
          </cell>
          <cell r="Z3">
            <v>202519.11696271421</v>
          </cell>
          <cell r="AI3">
            <v>187196.04075063433</v>
          </cell>
          <cell r="AJ3">
            <v>191776.8937254909</v>
          </cell>
          <cell r="AK3">
            <v>246068.32721578167</v>
          </cell>
          <cell r="AL3">
            <v>338342.09814766876</v>
          </cell>
          <cell r="AU3">
            <v>4889.0298408903845</v>
          </cell>
          <cell r="AV3">
            <v>4191.8685720553576</v>
          </cell>
          <cell r="AW3">
            <v>4968.7949792310674</v>
          </cell>
          <cell r="AX3">
            <v>5665.7201400304139</v>
          </cell>
          <cell r="BS3">
            <v>3318264.8460270921</v>
          </cell>
          <cell r="BT3">
            <v>3100601.6738125952</v>
          </cell>
          <cell r="BU3">
            <v>3130566.2239216515</v>
          </cell>
          <cell r="BV3">
            <v>3035972.0579747898</v>
          </cell>
        </row>
        <row r="4">
          <cell r="K4">
            <v>379295.31907638686</v>
          </cell>
          <cell r="L4">
            <v>369727.51808245777</v>
          </cell>
          <cell r="M4">
            <v>426610.56737158063</v>
          </cell>
          <cell r="N4">
            <v>494438.59001164278</v>
          </cell>
          <cell r="W4">
            <v>188434.97529990665</v>
          </cell>
          <cell r="X4">
            <v>141507.6696321709</v>
          </cell>
          <cell r="Y4">
            <v>176355.23090888833</v>
          </cell>
          <cell r="Z4">
            <v>355017.99354657735</v>
          </cell>
          <cell r="AI4">
            <v>132332.41431278342</v>
          </cell>
          <cell r="AJ4">
            <v>98784.790204190111</v>
          </cell>
          <cell r="AK4">
            <v>71877.420050338551</v>
          </cell>
          <cell r="AL4">
            <v>98552.398654424251</v>
          </cell>
          <cell r="AU4">
            <v>312050.93923856004</v>
          </cell>
          <cell r="AV4">
            <v>301396.57859155681</v>
          </cell>
          <cell r="AW4">
            <v>348599.7256996237</v>
          </cell>
          <cell r="AX4">
            <v>402255.28854027973</v>
          </cell>
          <cell r="BS4">
            <v>59831.144832894002</v>
          </cell>
          <cell r="BT4">
            <v>56474.648471980341</v>
          </cell>
          <cell r="BU4">
            <v>48042.511724711338</v>
          </cell>
          <cell r="BV4">
            <v>100486.12329954284</v>
          </cell>
        </row>
        <row r="5">
          <cell r="K5">
            <v>185786.08539925679</v>
          </cell>
          <cell r="L5">
            <v>183942.70481071572</v>
          </cell>
          <cell r="M5">
            <v>211881.4660784998</v>
          </cell>
          <cell r="N5">
            <v>241339.39213038926</v>
          </cell>
          <cell r="W5">
            <v>55045.885414066441</v>
          </cell>
          <cell r="X5">
            <v>79840.592162611196</v>
          </cell>
          <cell r="Y5">
            <v>72442.292264095857</v>
          </cell>
          <cell r="Z5">
            <v>94170.946147619121</v>
          </cell>
          <cell r="AI5">
            <v>34684.262095594306</v>
          </cell>
          <cell r="AJ5">
            <v>49405.894629343391</v>
          </cell>
          <cell r="AK5">
            <v>45859.026965181416</v>
          </cell>
          <cell r="AL5">
            <v>39996.425276305446</v>
          </cell>
          <cell r="AU5">
            <v>277854.45988481771</v>
          </cell>
          <cell r="AV5">
            <v>287067.01473418949</v>
          </cell>
          <cell r="AW5">
            <v>331805.90154706122</v>
          </cell>
          <cell r="AX5">
            <v>383393.41149750771</v>
          </cell>
          <cell r="BS5">
            <v>753921.47449795937</v>
          </cell>
          <cell r="BT5">
            <v>702616.27649901144</v>
          </cell>
          <cell r="BU5">
            <v>714402.74509443017</v>
          </cell>
          <cell r="BV5">
            <v>665915.31677566818</v>
          </cell>
        </row>
        <row r="6">
          <cell r="K6">
            <v>448536.3588738424</v>
          </cell>
          <cell r="L6">
            <v>481728.899427442</v>
          </cell>
          <cell r="M6">
            <v>511860.24512049888</v>
          </cell>
          <cell r="N6">
            <v>506916.71952046693</v>
          </cell>
          <cell r="W6">
            <v>35127.67959971731</v>
          </cell>
          <cell r="X6">
            <v>89635.861143856688</v>
          </cell>
          <cell r="Y6">
            <v>47135.406676858722</v>
          </cell>
          <cell r="Z6">
            <v>56601.069514248025</v>
          </cell>
          <cell r="AI6">
            <v>40859.457148557769</v>
          </cell>
          <cell r="AJ6">
            <v>68084.44991228258</v>
          </cell>
          <cell r="AK6">
            <v>93038.699037550148</v>
          </cell>
          <cell r="AL6">
            <v>56586.713011895758</v>
          </cell>
          <cell r="AU6">
            <v>128309.77073704913</v>
          </cell>
          <cell r="AV6">
            <v>130932.20083533757</v>
          </cell>
          <cell r="AW6">
            <v>151438.56080008025</v>
          </cell>
          <cell r="AX6">
            <v>180472.13192080869</v>
          </cell>
          <cell r="BS6">
            <v>12922.296863593854</v>
          </cell>
          <cell r="BT6">
            <v>11862.759344825125</v>
          </cell>
          <cell r="BU6">
            <v>15196.322657876546</v>
          </cell>
          <cell r="BV6">
            <v>51786.323788010464</v>
          </cell>
        </row>
        <row r="7">
          <cell r="K7">
            <v>277135.9968428787</v>
          </cell>
          <cell r="L7">
            <v>300808.50899467955</v>
          </cell>
          <cell r="M7">
            <v>352612.60969675996</v>
          </cell>
          <cell r="N7">
            <v>357727.1569933776</v>
          </cell>
          <cell r="W7">
            <v>30974.583036155323</v>
          </cell>
          <cell r="X7">
            <v>38060.362254379754</v>
          </cell>
          <cell r="Y7">
            <v>45576.733402432379</v>
          </cell>
          <cell r="Z7">
            <v>47786.280648276726</v>
          </cell>
          <cell r="AI7">
            <v>26291.368769243429</v>
          </cell>
          <cell r="AJ7">
            <v>24304.072804636209</v>
          </cell>
          <cell r="AK7">
            <v>11579.52449294803</v>
          </cell>
          <cell r="AL7">
            <v>27044.638675982689</v>
          </cell>
          <cell r="AU7">
            <v>299578.34226313233</v>
          </cell>
          <cell r="AV7">
            <v>310871.54489195772</v>
          </cell>
          <cell r="AW7">
            <v>358846.44256171299</v>
          </cell>
          <cell r="AX7">
            <v>414150.02292712388</v>
          </cell>
          <cell r="BS7">
            <v>48628.263716571608</v>
          </cell>
          <cell r="BT7">
            <v>35586.490349844578</v>
          </cell>
          <cell r="BU7">
            <v>50456.869381039323</v>
          </cell>
          <cell r="BV7">
            <v>134477.43749563713</v>
          </cell>
        </row>
        <row r="9">
          <cell r="K9">
            <v>1442323.5365283759</v>
          </cell>
          <cell r="L9">
            <v>1629183.7736762969</v>
          </cell>
          <cell r="M9">
            <v>1833654.3943755163</v>
          </cell>
          <cell r="N9">
            <v>1892474.7997415543</v>
          </cell>
          <cell r="W9">
            <v>407703.90802453109</v>
          </cell>
          <cell r="X9">
            <v>587779.95323355682</v>
          </cell>
          <cell r="Y9">
            <v>503469.19648591045</v>
          </cell>
          <cell r="Z9">
            <v>607579.30324224127</v>
          </cell>
          <cell r="AI9">
            <v>5749.837264119501</v>
          </cell>
          <cell r="AJ9">
            <v>4682.5308910101166</v>
          </cell>
          <cell r="AK9">
            <v>4529.7242947944596</v>
          </cell>
          <cell r="AL9">
            <v>745.27682167175317</v>
          </cell>
          <cell r="AU9">
            <v>69386.684431149799</v>
          </cell>
          <cell r="AV9">
            <v>67306.670136583984</v>
          </cell>
          <cell r="AW9">
            <v>79430.96464918874</v>
          </cell>
          <cell r="AX9">
            <v>91153.05866438731</v>
          </cell>
          <cell r="BS9">
            <v>56896.341294370395</v>
          </cell>
          <cell r="BT9">
            <v>22448.681901506818</v>
          </cell>
          <cell r="BU9">
            <v>7689.7376019407193</v>
          </cell>
          <cell r="BV9">
            <v>2374.4504819132712</v>
          </cell>
        </row>
        <row r="10">
          <cell r="K10">
            <v>450694.28620183503</v>
          </cell>
          <cell r="L10">
            <v>430243.10470199632</v>
          </cell>
          <cell r="M10">
            <v>496122.63811746531</v>
          </cell>
          <cell r="N10">
            <v>570053.86175863561</v>
          </cell>
          <cell r="W10">
            <v>132858.62629250006</v>
          </cell>
          <cell r="X10">
            <v>153824.1774797079</v>
          </cell>
          <cell r="Y10">
            <v>163192.100300416</v>
          </cell>
          <cell r="Z10">
            <v>176304.54329742416</v>
          </cell>
          <cell r="AI10">
            <v>2630.0146172940326</v>
          </cell>
          <cell r="AJ10">
            <v>2614.5600133773546</v>
          </cell>
          <cell r="AK10">
            <v>2417.7837859938713</v>
          </cell>
          <cell r="AL10">
            <v>2809.8431569299046</v>
          </cell>
          <cell r="AU10">
            <v>32118.556926325451</v>
          </cell>
          <cell r="AV10">
            <v>32190.706919124314</v>
          </cell>
          <cell r="AW10">
            <v>37704.159936339624</v>
          </cell>
          <cell r="AX10">
            <v>47181.972071636199</v>
          </cell>
          <cell r="BS10">
            <v>3751.8251160874506</v>
          </cell>
          <cell r="BT10">
            <v>5451.9209824208792</v>
          </cell>
          <cell r="BU10">
            <v>1005.6985821616955</v>
          </cell>
          <cell r="BV10">
            <v>2531.0556255814327</v>
          </cell>
        </row>
        <row r="11">
          <cell r="K11">
            <v>227779.84970763276</v>
          </cell>
          <cell r="L11">
            <v>286525.23682335869</v>
          </cell>
          <cell r="M11">
            <v>302292.83045339241</v>
          </cell>
          <cell r="N11">
            <v>364256.28033063124</v>
          </cell>
          <cell r="W11">
            <v>119931.95123258789</v>
          </cell>
          <cell r="X11">
            <v>145459.21352606002</v>
          </cell>
          <cell r="Y11">
            <v>118548.14741799649</v>
          </cell>
          <cell r="Z11">
            <v>119863.03280331213</v>
          </cell>
          <cell r="AI11">
            <v>1888.2151351362852</v>
          </cell>
          <cell r="AJ11">
            <v>1838.7560787721281</v>
          </cell>
          <cell r="AK11">
            <v>6226.9227837647632</v>
          </cell>
          <cell r="AL11">
            <v>264.81775144160326</v>
          </cell>
          <cell r="AU11">
            <v>23572.441515319861</v>
          </cell>
          <cell r="AV11">
            <v>22435.604933365325</v>
          </cell>
          <cell r="AW11">
            <v>19901.988297368498</v>
          </cell>
          <cell r="AX11">
            <v>23011.863276336433</v>
          </cell>
          <cell r="BS11">
            <v>673.53171117025249</v>
          </cell>
          <cell r="BT11">
            <v>1858.6444898165303</v>
          </cell>
          <cell r="BU11">
            <v>7630.127691831316</v>
          </cell>
          <cell r="BV11">
            <v>2686.0594369681839</v>
          </cell>
        </row>
        <row r="12">
          <cell r="K12">
            <v>708677.51620865637</v>
          </cell>
          <cell r="L12">
            <v>887043.53288821864</v>
          </cell>
          <cell r="M12">
            <v>857521.693196801</v>
          </cell>
          <cell r="N12">
            <v>1135592.2260835457</v>
          </cell>
          <cell r="W12">
            <v>197322.89422006745</v>
          </cell>
          <cell r="X12">
            <v>305086.08531434927</v>
          </cell>
          <cell r="Y12">
            <v>267965.3645292857</v>
          </cell>
          <cell r="Z12">
            <v>282838.88666176243</v>
          </cell>
          <cell r="AI12">
            <v>4107.7002531731905</v>
          </cell>
          <cell r="AJ12">
            <v>6580.4798024550473</v>
          </cell>
          <cell r="AK12">
            <v>980.08868373302107</v>
          </cell>
          <cell r="AL12">
            <v>6508.3997683878879</v>
          </cell>
          <cell r="AU12">
            <v>63268.380339924734</v>
          </cell>
          <cell r="AV12">
            <v>62923.970912087701</v>
          </cell>
          <cell r="AW12">
            <v>75420.172857211102</v>
          </cell>
          <cell r="AX12">
            <v>87312.372033821157</v>
          </cell>
          <cell r="BS12">
            <v>126168.6288289923</v>
          </cell>
          <cell r="BT12">
            <v>34166.451251278449</v>
          </cell>
          <cell r="BU12">
            <v>56310.082419688806</v>
          </cell>
          <cell r="BV12">
            <v>6411.0480818186115</v>
          </cell>
        </row>
        <row r="13">
          <cell r="K13">
            <v>1079826.6045244969</v>
          </cell>
          <cell r="L13">
            <v>1439478.3004464232</v>
          </cell>
          <cell r="M13">
            <v>1891781.5425780788</v>
          </cell>
          <cell r="N13">
            <v>1619275.3126903286</v>
          </cell>
          <cell r="W13">
            <v>754127.40728427074</v>
          </cell>
          <cell r="X13">
            <v>885901.27897997666</v>
          </cell>
          <cell r="Y13">
            <v>913102.13627475558</v>
          </cell>
          <cell r="Z13">
            <v>852891.21353682934</v>
          </cell>
          <cell r="AI13">
            <v>3332.778526204831</v>
          </cell>
          <cell r="AJ13">
            <v>3438.2219829095266</v>
          </cell>
          <cell r="AK13">
            <v>2567.2299328042259</v>
          </cell>
          <cell r="AL13">
            <v>2761.1532131353829</v>
          </cell>
          <cell r="AU13">
            <v>93637.968808514866</v>
          </cell>
          <cell r="AV13">
            <v>93659.985270515594</v>
          </cell>
          <cell r="AW13">
            <v>111598.49178897026</v>
          </cell>
          <cell r="AX13">
            <v>128479.25645094154</v>
          </cell>
          <cell r="BS13">
            <v>62436.348398416267</v>
          </cell>
          <cell r="BT13">
            <v>63379.534570938311</v>
          </cell>
          <cell r="BU13">
            <v>28749.810285254596</v>
          </cell>
          <cell r="BV13">
            <v>32548.541908944469</v>
          </cell>
        </row>
        <row r="15">
          <cell r="K15">
            <v>1462629.1388031908</v>
          </cell>
          <cell r="L15">
            <v>1033997.1657808679</v>
          </cell>
          <cell r="M15">
            <v>1343408.613625129</v>
          </cell>
          <cell r="N15">
            <v>1148021.8641646171</v>
          </cell>
          <cell r="W15">
            <v>763413.50845195877</v>
          </cell>
          <cell r="X15">
            <v>857093.39378089062</v>
          </cell>
          <cell r="Y15">
            <v>1016228.6055794011</v>
          </cell>
          <cell r="Z15">
            <v>1182645.8937844131</v>
          </cell>
          <cell r="AI15">
            <v>8126.6720589246124</v>
          </cell>
          <cell r="AJ15">
            <v>9137.1064051313624</v>
          </cell>
          <cell r="AK15">
            <v>9119.6904472178994</v>
          </cell>
          <cell r="AL15">
            <v>6712.4959283721773</v>
          </cell>
          <cell r="AU15">
            <v>234589.50461158837</v>
          </cell>
          <cell r="AV15">
            <v>240225.55199423622</v>
          </cell>
          <cell r="AW15">
            <v>278943.19108660641</v>
          </cell>
          <cell r="AX15">
            <v>316312.24522960017</v>
          </cell>
          <cell r="BS15">
            <v>29409.745073535596</v>
          </cell>
          <cell r="BT15">
            <v>30189.057034469064</v>
          </cell>
          <cell r="BU15">
            <v>9788.3062524293236</v>
          </cell>
          <cell r="BV15">
            <v>7687.0189094917559</v>
          </cell>
        </row>
        <row r="16">
          <cell r="K16">
            <v>505299.90810681065</v>
          </cell>
          <cell r="L16">
            <v>570800.19343355903</v>
          </cell>
          <cell r="M16">
            <v>728904.33054769307</v>
          </cell>
          <cell r="N16">
            <v>719726.72757440712</v>
          </cell>
          <cell r="W16">
            <v>427428.71679626999</v>
          </cell>
          <cell r="X16">
            <v>357826.08292349946</v>
          </cell>
          <cell r="Y16">
            <v>521308.49395822641</v>
          </cell>
          <cell r="Z16">
            <v>602786.15804476198</v>
          </cell>
          <cell r="AI16">
            <v>4042.6346264556751</v>
          </cell>
          <cell r="AJ16">
            <v>3499.9336595258524</v>
          </cell>
          <cell r="AK16">
            <v>4031.5704720932781</v>
          </cell>
          <cell r="AL16">
            <v>5811.2025117023777</v>
          </cell>
          <cell r="AU16">
            <v>120490.06196707212</v>
          </cell>
          <cell r="AV16">
            <v>122658.27528900828</v>
          </cell>
          <cell r="AW16">
            <v>143634.62352131226</v>
          </cell>
          <cell r="AX16">
            <v>165272.98711069557</v>
          </cell>
          <cell r="BS16">
            <v>7238.5854765972535</v>
          </cell>
          <cell r="BT16">
            <v>13432.030234989061</v>
          </cell>
          <cell r="BU16">
            <v>15700.507449852616</v>
          </cell>
          <cell r="BV16">
            <v>12318.165078449612</v>
          </cell>
        </row>
        <row r="17">
          <cell r="K17">
            <v>759105.36048792396</v>
          </cell>
          <cell r="L17">
            <v>656122.56140332588</v>
          </cell>
          <cell r="M17">
            <v>768916.25387086195</v>
          </cell>
          <cell r="N17">
            <v>927734.94034208101</v>
          </cell>
          <cell r="W17">
            <v>441629.733303883</v>
          </cell>
          <cell r="X17">
            <v>356794.83418707561</v>
          </cell>
          <cell r="Y17">
            <v>677799.09975458984</v>
          </cell>
          <cell r="Z17">
            <v>767254.3952336004</v>
          </cell>
          <cell r="AI17">
            <v>2175.7055722984251</v>
          </cell>
          <cell r="AJ17">
            <v>5106.9560954938215</v>
          </cell>
          <cell r="AK17">
            <v>2304.2510543084859</v>
          </cell>
          <cell r="AL17">
            <v>5190.1653484004728</v>
          </cell>
          <cell r="AU17">
            <v>217181.73061626617</v>
          </cell>
          <cell r="AV17">
            <v>224708.05101162789</v>
          </cell>
          <cell r="AW17">
            <v>263330.1012805957</v>
          </cell>
          <cell r="AX17">
            <v>300381.92359459371</v>
          </cell>
          <cell r="BS17">
            <v>1435.9559324441932</v>
          </cell>
          <cell r="BT17">
            <v>12561.364585774556</v>
          </cell>
          <cell r="BU17">
            <v>2580.8464101817963</v>
          </cell>
          <cell r="BV17">
            <v>2754.0985653982234</v>
          </cell>
        </row>
        <row r="18">
          <cell r="K18">
            <v>780224.41364426538</v>
          </cell>
          <cell r="L18">
            <v>881074.60585897043</v>
          </cell>
          <cell r="M18">
            <v>1126322.1455106451</v>
          </cell>
          <cell r="N18">
            <v>1083030.5611372578</v>
          </cell>
          <cell r="W18">
            <v>667407.74397327146</v>
          </cell>
          <cell r="X18">
            <v>710463.61787467357</v>
          </cell>
          <cell r="Y18">
            <v>818438.31830874272</v>
          </cell>
          <cell r="Z18">
            <v>731513.20676958724</v>
          </cell>
          <cell r="AI18">
            <v>4938.2281827527058</v>
          </cell>
          <cell r="AJ18">
            <v>4533.9190983422332</v>
          </cell>
          <cell r="AK18">
            <v>2695.8231288968559</v>
          </cell>
          <cell r="AL18">
            <v>3150.9582594065705</v>
          </cell>
          <cell r="AU18">
            <v>126346.64635938428</v>
          </cell>
          <cell r="AV18">
            <v>128642.50376022953</v>
          </cell>
          <cell r="AW18">
            <v>156619.25892860128</v>
          </cell>
          <cell r="AX18">
            <v>180786.19108120835</v>
          </cell>
          <cell r="BS18">
            <v>164028.04999408161</v>
          </cell>
          <cell r="BT18">
            <v>3007.5107550971729</v>
          </cell>
          <cell r="BU18">
            <v>34565.015500750764</v>
          </cell>
          <cell r="BV18">
            <v>19362.047858522415</v>
          </cell>
        </row>
        <row r="19">
          <cell r="K19">
            <v>565003.62276024045</v>
          </cell>
          <cell r="L19">
            <v>566540.23365283979</v>
          </cell>
          <cell r="M19">
            <v>687129.51977098116</v>
          </cell>
          <cell r="N19">
            <v>661440.81452175626</v>
          </cell>
          <cell r="W19">
            <v>486037.48192135763</v>
          </cell>
          <cell r="X19">
            <v>211702.63567994439</v>
          </cell>
          <cell r="Y19">
            <v>589777.84695744223</v>
          </cell>
          <cell r="Z19">
            <v>607498.5269066015</v>
          </cell>
          <cell r="AI19">
            <v>5586.5647519560553</v>
          </cell>
          <cell r="AJ19">
            <v>3409.2552775590075</v>
          </cell>
          <cell r="AK19">
            <v>3205.561924218995</v>
          </cell>
          <cell r="AL19">
            <v>3480.973395287599</v>
          </cell>
          <cell r="AU19">
            <v>115299.42660787204</v>
          </cell>
          <cell r="AV19">
            <v>115950.62062352669</v>
          </cell>
          <cell r="AW19">
            <v>135899.78522469301</v>
          </cell>
          <cell r="AX19">
            <v>156724.56422740399</v>
          </cell>
          <cell r="BS19">
            <v>154442.49837742493</v>
          </cell>
          <cell r="BT19">
            <v>12923.523855570496</v>
          </cell>
          <cell r="BU19">
            <v>11593.75150872311</v>
          </cell>
          <cell r="BV19">
            <v>7971.6290100114029</v>
          </cell>
        </row>
        <row r="21">
          <cell r="K21">
            <v>438172.14755040832</v>
          </cell>
          <cell r="L21">
            <v>478853.02933688922</v>
          </cell>
          <cell r="M21">
            <v>607808.74844216532</v>
          </cell>
          <cell r="N21">
            <v>584051.40051603597</v>
          </cell>
          <cell r="W21">
            <v>264456.53252615826</v>
          </cell>
          <cell r="X21">
            <v>369875.46819139336</v>
          </cell>
          <cell r="Y21">
            <v>336586.47571585642</v>
          </cell>
          <cell r="Z21">
            <v>302878.40903923009</v>
          </cell>
          <cell r="AI21">
            <v>2957.7385045246315</v>
          </cell>
          <cell r="AJ21">
            <v>546.58913574459143</v>
          </cell>
          <cell r="AK21">
            <v>2804.7218715338586</v>
          </cell>
          <cell r="AL21">
            <v>5739.9204358968691</v>
          </cell>
          <cell r="AU21">
            <v>109779.95159343947</v>
          </cell>
          <cell r="AV21">
            <v>113287.44035416454</v>
          </cell>
          <cell r="AW21">
            <v>132769.60208190451</v>
          </cell>
          <cell r="AX21">
            <v>161015.63749868842</v>
          </cell>
          <cell r="BS21">
            <v>16599.650579054873</v>
          </cell>
          <cell r="BT21">
            <v>28486.191252778644</v>
          </cell>
          <cell r="BU21">
            <v>63754.11864055715</v>
          </cell>
          <cell r="BV21">
            <v>55501.607315150519</v>
          </cell>
        </row>
        <row r="22">
          <cell r="K22">
            <v>411413.83802961005</v>
          </cell>
          <cell r="L22">
            <v>483664.7195065819</v>
          </cell>
          <cell r="M22">
            <v>599329.32707896619</v>
          </cell>
          <cell r="N22">
            <v>741837.79962822841</v>
          </cell>
          <cell r="W22">
            <v>75535.7320491219</v>
          </cell>
          <cell r="X22">
            <v>170578.56620689633</v>
          </cell>
          <cell r="Y22">
            <v>119132.60587005049</v>
          </cell>
          <cell r="Z22">
            <v>110857.8662238777</v>
          </cell>
          <cell r="AI22">
            <v>2692.7225182041343</v>
          </cell>
          <cell r="AJ22">
            <v>5475.9667332200088</v>
          </cell>
          <cell r="AK22">
            <v>4807.7636376974451</v>
          </cell>
          <cell r="AL22">
            <v>5005.2494532755281</v>
          </cell>
          <cell r="AU22">
            <v>149131.4142645481</v>
          </cell>
          <cell r="AV22">
            <v>153595.88192487083</v>
          </cell>
          <cell r="AW22">
            <v>178569.15335493657</v>
          </cell>
          <cell r="AX22">
            <v>207241.28284806912</v>
          </cell>
          <cell r="BS22">
            <v>1679.3846524204471</v>
          </cell>
          <cell r="BT22">
            <v>76800.649988915568</v>
          </cell>
          <cell r="BU22">
            <v>11592.568535156017</v>
          </cell>
          <cell r="BV22">
            <v>12337.398620201489</v>
          </cell>
        </row>
        <row r="23">
          <cell r="K23">
            <v>306194.74951606063</v>
          </cell>
          <cell r="L23">
            <v>353590.37998055859</v>
          </cell>
          <cell r="M23">
            <v>437765.39886786201</v>
          </cell>
          <cell r="N23">
            <v>660176.91536682029</v>
          </cell>
          <cell r="W23">
            <v>67680.062585703476</v>
          </cell>
          <cell r="X23">
            <v>124210.63591210444</v>
          </cell>
          <cell r="Y23">
            <v>102761.5717099886</v>
          </cell>
          <cell r="Z23">
            <v>105233.05829980236</v>
          </cell>
          <cell r="AI23">
            <v>591.55150368848649</v>
          </cell>
          <cell r="AJ23">
            <v>2322.3741159286328</v>
          </cell>
          <cell r="AK23">
            <v>6783.0014695707314</v>
          </cell>
          <cell r="AL23">
            <v>2425.9466348130231</v>
          </cell>
          <cell r="AU23">
            <v>27411.354422320121</v>
          </cell>
          <cell r="AV23">
            <v>27593.239658612783</v>
          </cell>
          <cell r="AW23">
            <v>32761.201047486898</v>
          </cell>
          <cell r="AX23">
            <v>38192.525207217288</v>
          </cell>
          <cell r="BS23">
            <v>48334.389457730293</v>
          </cell>
          <cell r="BT23">
            <v>54363.696153864497</v>
          </cell>
          <cell r="BU23">
            <v>56027.492117102469</v>
          </cell>
          <cell r="BV23">
            <v>154865.67264236615</v>
          </cell>
        </row>
        <row r="24">
          <cell r="K24">
            <v>267519.6393166057</v>
          </cell>
          <cell r="L24">
            <v>263810.834620031</v>
          </cell>
          <cell r="M24">
            <v>405259.37060531549</v>
          </cell>
          <cell r="N24">
            <v>414695.23875450209</v>
          </cell>
          <cell r="W24">
            <v>53962.485205901736</v>
          </cell>
          <cell r="X24">
            <v>84607.691813246201</v>
          </cell>
          <cell r="Y24">
            <v>67648.393157151644</v>
          </cell>
          <cell r="Z24">
            <v>57189.197529692057</v>
          </cell>
          <cell r="AI24">
            <v>1061.2333012267923</v>
          </cell>
          <cell r="AJ24">
            <v>1614.5789677985399</v>
          </cell>
          <cell r="AK24">
            <v>4857.579019967563</v>
          </cell>
          <cell r="AL24">
            <v>1885.8007764630231</v>
          </cell>
          <cell r="AU24">
            <v>13010.933932731719</v>
          </cell>
          <cell r="AV24">
            <v>11965.00945416894</v>
          </cell>
          <cell r="AW24">
            <v>14186.279715473151</v>
          </cell>
          <cell r="AX24">
            <v>16835.854898562382</v>
          </cell>
          <cell r="BS24">
            <v>15991.176392009764</v>
          </cell>
          <cell r="BT24">
            <v>34664.979556500191</v>
          </cell>
          <cell r="BU24">
            <v>16360.183260809325</v>
          </cell>
          <cell r="BV24">
            <v>4680.5735873955791</v>
          </cell>
        </row>
        <row r="25">
          <cell r="K25">
            <v>304024.37744613952</v>
          </cell>
          <cell r="L25">
            <v>591700.12685784523</v>
          </cell>
          <cell r="M25">
            <v>563084.48379073536</v>
          </cell>
          <cell r="N25">
            <v>824393.32385526947</v>
          </cell>
          <cell r="W25">
            <v>180898.06653268621</v>
          </cell>
          <cell r="X25">
            <v>215232.66786831545</v>
          </cell>
          <cell r="Y25">
            <v>246198.40454997035</v>
          </cell>
          <cell r="Z25">
            <v>248143.43960483398</v>
          </cell>
          <cell r="AI25">
            <v>6126.0561487034092</v>
          </cell>
          <cell r="AJ25">
            <v>7771.8929877416449</v>
          </cell>
          <cell r="AK25">
            <v>7202.3774784493999</v>
          </cell>
          <cell r="AL25">
            <v>5028.4042223029846</v>
          </cell>
          <cell r="AU25">
            <v>40901.499831840636</v>
          </cell>
          <cell r="AV25">
            <v>39494.475911026537</v>
          </cell>
          <cell r="AW25">
            <v>47502.960811525169</v>
          </cell>
          <cell r="AX25">
            <v>55201.208691628352</v>
          </cell>
          <cell r="BS25">
            <v>62405.181134431776</v>
          </cell>
          <cell r="BT25">
            <v>51319.159984778125</v>
          </cell>
          <cell r="BU25">
            <v>21519.845000647856</v>
          </cell>
          <cell r="BV25">
            <v>1711.618108015479</v>
          </cell>
        </row>
        <row r="26">
          <cell r="K26">
            <v>468104.8758165632</v>
          </cell>
          <cell r="L26">
            <v>466534.16388080973</v>
          </cell>
          <cell r="M26">
            <v>592556.18688776297</v>
          </cell>
          <cell r="N26">
            <v>727580.60771030188</v>
          </cell>
          <cell r="W26">
            <v>147289.03167674429</v>
          </cell>
          <cell r="X26">
            <v>253381.41830419979</v>
          </cell>
          <cell r="Y26">
            <v>179072.92903733085</v>
          </cell>
          <cell r="Z26">
            <v>155558.66838169831</v>
          </cell>
          <cell r="AI26">
            <v>5915.4675020903614</v>
          </cell>
          <cell r="AJ26">
            <v>10888.962367851929</v>
          </cell>
          <cell r="AK26">
            <v>2356.3834311027958</v>
          </cell>
          <cell r="AL26">
            <v>10092.018016065245</v>
          </cell>
          <cell r="AU26">
            <v>109340.8549905009</v>
          </cell>
          <cell r="AV26">
            <v>108736.25150793526</v>
          </cell>
          <cell r="AW26">
            <v>127434.68269334744</v>
          </cell>
          <cell r="AX26">
            <v>147144.49689052862</v>
          </cell>
          <cell r="BS26">
            <v>48972.011693230161</v>
          </cell>
          <cell r="BT26">
            <v>9471.4448428233572</v>
          </cell>
          <cell r="BU26">
            <v>51282.158704958165</v>
          </cell>
          <cell r="BV26">
            <v>11354.147019285509</v>
          </cell>
        </row>
        <row r="27">
          <cell r="K27">
            <v>337218.59820798802</v>
          </cell>
          <cell r="L27">
            <v>528931.95172089071</v>
          </cell>
          <cell r="M27">
            <v>683402.98035123199</v>
          </cell>
          <cell r="N27">
            <v>676210.00938045711</v>
          </cell>
          <cell r="W27">
            <v>157078.82217961247</v>
          </cell>
          <cell r="X27">
            <v>172719.11152167726</v>
          </cell>
          <cell r="Y27">
            <v>235637.50162249611</v>
          </cell>
          <cell r="Z27">
            <v>266261.71120670065</v>
          </cell>
          <cell r="AI27">
            <v>1396.0493797974352</v>
          </cell>
          <cell r="AJ27">
            <v>2499.9526139470368</v>
          </cell>
          <cell r="AK27">
            <v>8693.3634547666552</v>
          </cell>
          <cell r="AL27">
            <v>8480.971251464116</v>
          </cell>
          <cell r="AU27">
            <v>44156.596597287673</v>
          </cell>
          <cell r="AV27">
            <v>44558.840051322513</v>
          </cell>
          <cell r="AW27">
            <v>52196.277743345971</v>
          </cell>
          <cell r="AX27">
            <v>60804.998488402249</v>
          </cell>
          <cell r="BS27">
            <v>22727.079679356026</v>
          </cell>
          <cell r="BT27">
            <v>9479.1392414420825</v>
          </cell>
          <cell r="BU27">
            <v>9834.2176523792914</v>
          </cell>
          <cell r="BV27">
            <v>67983.841807861871</v>
          </cell>
        </row>
        <row r="28">
          <cell r="K28">
            <v>339229.20505236421</v>
          </cell>
          <cell r="L28">
            <v>461739.00306938059</v>
          </cell>
          <cell r="M28">
            <v>632613.06872352981</v>
          </cell>
          <cell r="N28">
            <v>532918.23056844715</v>
          </cell>
          <cell r="W28">
            <v>119293.87031084874</v>
          </cell>
          <cell r="X28">
            <v>114547.62837015817</v>
          </cell>
          <cell r="Y28">
            <v>157530.34115971773</v>
          </cell>
          <cell r="Z28">
            <v>157996.02631837543</v>
          </cell>
          <cell r="AI28">
            <v>6160.3667633766281</v>
          </cell>
          <cell r="AJ28">
            <v>8983.4569245764305</v>
          </cell>
          <cell r="AK28">
            <v>2497.7200970784797</v>
          </cell>
          <cell r="AL28">
            <v>8890.5361479472103</v>
          </cell>
          <cell r="AU28">
            <v>282945.11395519209</v>
          </cell>
          <cell r="AV28">
            <v>296348.785489003</v>
          </cell>
          <cell r="AW28">
            <v>344000.95599049464</v>
          </cell>
          <cell r="AX28">
            <v>308263.3789002694</v>
          </cell>
          <cell r="BS28">
            <v>34110.745140291692</v>
          </cell>
          <cell r="BT28">
            <v>23558.690291145624</v>
          </cell>
          <cell r="BU28">
            <v>9592.929557963449</v>
          </cell>
          <cell r="BV28">
            <v>30730.33624391281</v>
          </cell>
        </row>
        <row r="30">
          <cell r="K30">
            <v>391049.86306581629</v>
          </cell>
          <cell r="L30">
            <v>552634.67409879214</v>
          </cell>
          <cell r="M30">
            <v>890169.82544267795</v>
          </cell>
          <cell r="N30">
            <v>632657.11693343695</v>
          </cell>
          <cell r="W30">
            <v>79810.47248643951</v>
          </cell>
          <cell r="X30">
            <v>186394.62204377173</v>
          </cell>
          <cell r="Y30">
            <v>115374.651550746</v>
          </cell>
          <cell r="Z30">
            <v>91484.262535791699</v>
          </cell>
          <cell r="AI30">
            <v>2174.5267093947177</v>
          </cell>
          <cell r="AJ30">
            <v>884.11422417673566</v>
          </cell>
          <cell r="AK30">
            <v>8667.8765150005493</v>
          </cell>
          <cell r="AL30">
            <v>5848.3694966258317</v>
          </cell>
          <cell r="AU30">
            <v>38317.637132169213</v>
          </cell>
          <cell r="AV30">
            <v>29022.693960767308</v>
          </cell>
          <cell r="AW30">
            <v>35519.927792774157</v>
          </cell>
          <cell r="AX30">
            <v>40708.671359887536</v>
          </cell>
          <cell r="BS30">
            <v>23533.249043637345</v>
          </cell>
          <cell r="BT30">
            <v>19082.258583100785</v>
          </cell>
          <cell r="BU30">
            <v>401737.97231129906</v>
          </cell>
          <cell r="BV30">
            <v>15026.740551085455</v>
          </cell>
        </row>
        <row r="31">
          <cell r="K31">
            <v>312407.99577151198</v>
          </cell>
          <cell r="L31">
            <v>279325.4615058612</v>
          </cell>
          <cell r="M31">
            <v>474673.8710393993</v>
          </cell>
          <cell r="N31">
            <v>472600.86127183482</v>
          </cell>
          <cell r="W31">
            <v>35908.735468396073</v>
          </cell>
          <cell r="X31">
            <v>83397.920991454012</v>
          </cell>
          <cell r="Y31">
            <v>51789.169423642466</v>
          </cell>
          <cell r="Z31">
            <v>48937.70320470439</v>
          </cell>
          <cell r="AI31">
            <v>2601.6268380160518</v>
          </cell>
          <cell r="AJ31">
            <v>2420.609029726048</v>
          </cell>
          <cell r="AK31">
            <v>12829.198680448555</v>
          </cell>
          <cell r="AL31">
            <v>3092.4745644403115</v>
          </cell>
          <cell r="AU31">
            <v>23820.410336948164</v>
          </cell>
          <cell r="AV31">
            <v>22255.086455502002</v>
          </cell>
          <cell r="AW31">
            <v>25004.888972054232</v>
          </cell>
          <cell r="AX31">
            <v>29231.878935374021</v>
          </cell>
          <cell r="BS31">
            <v>17757.304576020597</v>
          </cell>
          <cell r="BT31">
            <v>15655.56057522017</v>
          </cell>
          <cell r="BU31">
            <v>51044.110660832681</v>
          </cell>
          <cell r="BV31">
            <v>40351.167788022067</v>
          </cell>
        </row>
        <row r="32">
          <cell r="K32">
            <v>205148.60684498551</v>
          </cell>
          <cell r="L32">
            <v>302495.88855700888</v>
          </cell>
          <cell r="M32">
            <v>434878.71188479313</v>
          </cell>
          <cell r="N32">
            <v>344793.13996671472</v>
          </cell>
          <cell r="W32">
            <v>34012.976245786485</v>
          </cell>
          <cell r="X32">
            <v>51988.752835862426</v>
          </cell>
          <cell r="Y32">
            <v>42006.416402072253</v>
          </cell>
          <cell r="Z32">
            <v>38515.486542528393</v>
          </cell>
          <cell r="AI32">
            <v>2767.2570759869118</v>
          </cell>
          <cell r="AJ32">
            <v>2741.7616325252898</v>
          </cell>
          <cell r="AK32">
            <v>8452.3960242507364</v>
          </cell>
          <cell r="AL32">
            <v>7689.6152458829265</v>
          </cell>
          <cell r="AU32">
            <v>16334.466071630382</v>
          </cell>
          <cell r="AV32">
            <v>15971.077226173622</v>
          </cell>
          <cell r="AW32">
            <v>18339.685463156406</v>
          </cell>
          <cell r="AX32">
            <v>21192.075646703212</v>
          </cell>
          <cell r="BS32">
            <v>15165.062223689196</v>
          </cell>
          <cell r="BT32">
            <v>4342.3301722895822</v>
          </cell>
          <cell r="BU32">
            <v>390.35232458429255</v>
          </cell>
          <cell r="BV32">
            <v>5271.0071559159605</v>
          </cell>
        </row>
        <row r="33">
          <cell r="K33">
            <v>482558.81351721386</v>
          </cell>
          <cell r="L33">
            <v>571587.59207799297</v>
          </cell>
          <cell r="M33">
            <v>729206.87612507411</v>
          </cell>
          <cell r="N33">
            <v>477569.14301090752</v>
          </cell>
          <cell r="W33">
            <v>101597.90565723264</v>
          </cell>
          <cell r="X33">
            <v>187167.67770454145</v>
          </cell>
          <cell r="Y33">
            <v>128381.42671204812</v>
          </cell>
          <cell r="Z33">
            <v>120029.39320539124</v>
          </cell>
          <cell r="AI33">
            <v>4588.0393516393642</v>
          </cell>
          <cell r="AJ33">
            <v>4668.6772493207391</v>
          </cell>
          <cell r="AK33">
            <v>1909.2034879338289</v>
          </cell>
          <cell r="AL33">
            <v>4929.1609725796307</v>
          </cell>
          <cell r="AU33">
            <v>91827.831307474044</v>
          </cell>
          <cell r="AV33">
            <v>95863.014931868034</v>
          </cell>
          <cell r="AW33">
            <v>112855.01634738511</v>
          </cell>
          <cell r="AX33">
            <v>124098.47664489587</v>
          </cell>
          <cell r="BS33">
            <v>46438.49103467138</v>
          </cell>
          <cell r="BT33">
            <v>34179.859063113574</v>
          </cell>
          <cell r="BU33">
            <v>40755.174498819753</v>
          </cell>
          <cell r="BV33">
            <v>11425.545579286987</v>
          </cell>
        </row>
        <row r="34">
          <cell r="K34">
            <v>291975.41954491677</v>
          </cell>
          <cell r="L34">
            <v>383436.07326467795</v>
          </cell>
          <cell r="M34">
            <v>629062.25038342667</v>
          </cell>
          <cell r="N34">
            <v>429471.52022926457</v>
          </cell>
          <cell r="W34">
            <v>74116.875407946995</v>
          </cell>
          <cell r="X34">
            <v>182185.77268138225</v>
          </cell>
          <cell r="Y34">
            <v>84227.774239218881</v>
          </cell>
          <cell r="Z34">
            <v>77568.09444931295</v>
          </cell>
          <cell r="AI34">
            <v>7529.2072267997892</v>
          </cell>
          <cell r="AJ34">
            <v>6381.4911309166937</v>
          </cell>
          <cell r="AK34">
            <v>4350.1572191696159</v>
          </cell>
          <cell r="AL34">
            <v>8129.4723092689519</v>
          </cell>
          <cell r="AU34">
            <v>155549.11536393114</v>
          </cell>
          <cell r="AV34">
            <v>159720.16149869948</v>
          </cell>
          <cell r="AW34">
            <v>185322.02616568701</v>
          </cell>
          <cell r="AX34">
            <v>228036.2597913903</v>
          </cell>
          <cell r="BS34">
            <v>132789.05284869968</v>
          </cell>
          <cell r="BT34">
            <v>155323.76912638484</v>
          </cell>
          <cell r="BU34">
            <v>186095.17104708977</v>
          </cell>
          <cell r="BV34">
            <v>180816.39565623392</v>
          </cell>
        </row>
        <row r="36">
          <cell r="K36">
            <v>276307.90183424304</v>
          </cell>
          <cell r="L36">
            <v>250371.83578658232</v>
          </cell>
          <cell r="M36">
            <v>456438.98032186821</v>
          </cell>
          <cell r="N36">
            <v>389483.33069918444</v>
          </cell>
          <cell r="W36">
            <v>47726.83525411383</v>
          </cell>
          <cell r="X36">
            <v>71177.276905968785</v>
          </cell>
          <cell r="Y36">
            <v>44795.867915878123</v>
          </cell>
          <cell r="Z36">
            <v>55718.055743145946</v>
          </cell>
          <cell r="AI36">
            <v>2214.7506525042754</v>
          </cell>
          <cell r="AJ36">
            <v>994.9433576917678</v>
          </cell>
          <cell r="AK36">
            <v>3624.9379330976626</v>
          </cell>
          <cell r="AL36">
            <v>2187.7676096561522</v>
          </cell>
          <cell r="AU36">
            <v>120561.7825779377</v>
          </cell>
          <cell r="AV36">
            <v>122085.34308591062</v>
          </cell>
          <cell r="AW36">
            <v>141571.23440004341</v>
          </cell>
          <cell r="AX36">
            <v>161024.36205189212</v>
          </cell>
          <cell r="BS36">
            <v>61785.764830377346</v>
          </cell>
          <cell r="BT36">
            <v>36545.111902939658</v>
          </cell>
          <cell r="BU36">
            <v>25195.756228294267</v>
          </cell>
          <cell r="BV36">
            <v>6158.4061270436623</v>
          </cell>
        </row>
        <row r="37">
          <cell r="K37">
            <v>438966.57741698553</v>
          </cell>
          <cell r="L37">
            <v>460114.5784805218</v>
          </cell>
          <cell r="M37">
            <v>595703.612804787</v>
          </cell>
          <cell r="N37">
            <v>608772.21877329075</v>
          </cell>
          <cell r="W37">
            <v>90692.352153296815</v>
          </cell>
          <cell r="X37">
            <v>136459.96702364163</v>
          </cell>
          <cell r="Y37">
            <v>96669.854077536787</v>
          </cell>
          <cell r="Z37">
            <v>120663.06146481774</v>
          </cell>
          <cell r="AI37">
            <v>8906.3282514256043</v>
          </cell>
          <cell r="AJ37">
            <v>11179.888843328892</v>
          </cell>
          <cell r="AK37">
            <v>26257.34044540062</v>
          </cell>
          <cell r="AL37">
            <v>10612.254353686021</v>
          </cell>
          <cell r="AU37">
            <v>114824.14547011894</v>
          </cell>
          <cell r="AV37">
            <v>115260.98708272079</v>
          </cell>
          <cell r="AW37">
            <v>141484.43820669368</v>
          </cell>
          <cell r="AX37">
            <v>163931.00344341144</v>
          </cell>
          <cell r="BS37">
            <v>144214.87095915017</v>
          </cell>
          <cell r="BT37">
            <v>149493.96287155448</v>
          </cell>
          <cell r="BU37">
            <v>144621.83029323333</v>
          </cell>
          <cell r="BV37">
            <v>167047.1128739047</v>
          </cell>
        </row>
        <row r="38">
          <cell r="K38">
            <v>142396.75667287005</v>
          </cell>
          <cell r="L38">
            <v>163403.20855079725</v>
          </cell>
          <cell r="M38">
            <v>181715.38769580834</v>
          </cell>
          <cell r="N38">
            <v>221256.56810491649</v>
          </cell>
          <cell r="W38">
            <v>34964.170085974212</v>
          </cell>
          <cell r="X38">
            <v>49359.719725113719</v>
          </cell>
          <cell r="Y38">
            <v>62978.413960409001</v>
          </cell>
          <cell r="Z38">
            <v>71732.662525004067</v>
          </cell>
          <cell r="AI38">
            <v>7484.2488181576027</v>
          </cell>
          <cell r="AJ38">
            <v>8077.9325268797456</v>
          </cell>
          <cell r="AK38">
            <v>7501.269772070109</v>
          </cell>
          <cell r="AL38">
            <v>9736.9384394843928</v>
          </cell>
          <cell r="AU38">
            <v>109784.42119640138</v>
          </cell>
          <cell r="AV38">
            <v>117318.41138579402</v>
          </cell>
          <cell r="AW38">
            <v>141603.12449543903</v>
          </cell>
          <cell r="AX38">
            <v>156731.81235538781</v>
          </cell>
          <cell r="BS38">
            <v>53228.58027823356</v>
          </cell>
          <cell r="BT38">
            <v>179892.66863883709</v>
          </cell>
          <cell r="BU38">
            <v>77456.585093872243</v>
          </cell>
          <cell r="BV38">
            <v>179549.69146815359</v>
          </cell>
        </row>
        <row r="39">
          <cell r="K39">
            <v>135621.0505988441</v>
          </cell>
          <cell r="L39">
            <v>149536.99367699871</v>
          </cell>
          <cell r="M39">
            <v>172219.72057757605</v>
          </cell>
          <cell r="N39">
            <v>225927.87493451938</v>
          </cell>
          <cell r="W39">
            <v>29464.225004759643</v>
          </cell>
          <cell r="X39">
            <v>67259.685254971191</v>
          </cell>
          <cell r="Y39">
            <v>49191.832029755264</v>
          </cell>
          <cell r="Z39">
            <v>40445.366751854832</v>
          </cell>
          <cell r="AI39">
            <v>7594.2728535173055</v>
          </cell>
          <cell r="AJ39">
            <v>8827.2886000779763</v>
          </cell>
          <cell r="AK39">
            <v>9306.208506415318</v>
          </cell>
          <cell r="AL39">
            <v>8408.523082393669</v>
          </cell>
          <cell r="AU39">
            <v>42382.618218648626</v>
          </cell>
          <cell r="AV39">
            <v>43885.316072274654</v>
          </cell>
          <cell r="AW39">
            <v>48155.092273983653</v>
          </cell>
          <cell r="AX39">
            <v>57481.213572064538</v>
          </cell>
          <cell r="BS39">
            <v>161871.60851161275</v>
          </cell>
          <cell r="BT39">
            <v>203715.70570857439</v>
          </cell>
          <cell r="BU39">
            <v>158658.70919157693</v>
          </cell>
          <cell r="BV39">
            <v>24167.677334850821</v>
          </cell>
        </row>
        <row r="40">
          <cell r="K40">
            <v>245789.5781754746</v>
          </cell>
          <cell r="L40">
            <v>253091.74291508374</v>
          </cell>
          <cell r="M40">
            <v>322396.04667757393</v>
          </cell>
          <cell r="N40">
            <v>398346.2440810969</v>
          </cell>
          <cell r="W40">
            <v>48000.26726465518</v>
          </cell>
          <cell r="X40">
            <v>86190.476731371455</v>
          </cell>
          <cell r="Y40">
            <v>50263.618518129879</v>
          </cell>
          <cell r="Z40">
            <v>47040.710524321694</v>
          </cell>
          <cell r="AI40">
            <v>12435.492027645592</v>
          </cell>
          <cell r="AJ40">
            <v>13639.539954179552</v>
          </cell>
          <cell r="AK40">
            <v>11573.387648336737</v>
          </cell>
          <cell r="AL40">
            <v>14638.826913493027</v>
          </cell>
          <cell r="AU40">
            <v>279779.09394730243</v>
          </cell>
          <cell r="AV40">
            <v>284589.03436172009</v>
          </cell>
          <cell r="AW40">
            <v>355076.90794785373</v>
          </cell>
          <cell r="AX40">
            <v>408878.98174490576</v>
          </cell>
          <cell r="BS40">
            <v>251049.51513119851</v>
          </cell>
          <cell r="BT40">
            <v>298515.52519462566</v>
          </cell>
          <cell r="BU40">
            <v>493617.35312399123</v>
          </cell>
          <cell r="BV40">
            <v>437757.20021257724</v>
          </cell>
        </row>
        <row r="41">
          <cell r="K41">
            <v>96121.498278064217</v>
          </cell>
          <cell r="L41">
            <v>92654.709784110732</v>
          </cell>
          <cell r="M41">
            <v>90547.358058374361</v>
          </cell>
          <cell r="N41">
            <v>81695.871554619138</v>
          </cell>
          <cell r="W41">
            <v>45189.447640732309</v>
          </cell>
          <cell r="X41">
            <v>76708.254988061046</v>
          </cell>
          <cell r="Y41">
            <v>50106.631902898174</v>
          </cell>
          <cell r="Z41">
            <v>38688.197727212842</v>
          </cell>
          <cell r="AI41">
            <v>4732.3740016722886</v>
          </cell>
          <cell r="AJ41">
            <v>5037.6878870469263</v>
          </cell>
          <cell r="AK41">
            <v>4679.1704416048142</v>
          </cell>
          <cell r="AL41">
            <v>4356.4385025886286</v>
          </cell>
          <cell r="AU41">
            <v>81534.993911817102</v>
          </cell>
          <cell r="AV41">
            <v>84634.654978331353</v>
          </cell>
          <cell r="AW41">
            <v>113939.69838442656</v>
          </cell>
          <cell r="AX41">
            <v>124377.85511584803</v>
          </cell>
          <cell r="BS41">
            <v>634.93439321572146</v>
          </cell>
          <cell r="BT41">
            <v>47931.31482800869</v>
          </cell>
          <cell r="BU41">
            <v>3470.0468407865424</v>
          </cell>
          <cell r="BV41">
            <v>12155.876067529714</v>
          </cell>
        </row>
      </sheetData>
      <sheetData sheetId="3" refreshError="1">
        <row r="3">
          <cell r="K3">
            <v>75.249489424097902</v>
          </cell>
          <cell r="L3">
            <v>72.440415581354003</v>
          </cell>
          <cell r="M3">
            <v>68.405300774213217</v>
          </cell>
          <cell r="N3">
            <v>65.548063149925269</v>
          </cell>
          <cell r="W3">
            <v>55037.014023893658</v>
          </cell>
          <cell r="X3">
            <v>12315.027982480447</v>
          </cell>
          <cell r="Y3">
            <v>23682.961893178264</v>
          </cell>
          <cell r="Z3">
            <v>116959.0534008735</v>
          </cell>
          <cell r="AI3">
            <v>100947.91050644794</v>
          </cell>
          <cell r="AJ3">
            <v>89863.177875149588</v>
          </cell>
          <cell r="AK3">
            <v>104077.19032508467</v>
          </cell>
          <cell r="AL3">
            <v>129223.67525060927</v>
          </cell>
          <cell r="AU3">
            <v>4418.6962464494391</v>
          </cell>
          <cell r="AV3">
            <v>4051.164211784198</v>
          </cell>
          <cell r="AW3">
            <v>3708.3344271591332</v>
          </cell>
          <cell r="AX3">
            <v>3396.7382395897184</v>
          </cell>
          <cell r="BS3">
            <v>4319167.7486734437</v>
          </cell>
          <cell r="BT3">
            <v>4390759.9569097897</v>
          </cell>
          <cell r="BU3">
            <v>4495703.7289769901</v>
          </cell>
          <cell r="BV3">
            <v>4602570.8932781592</v>
          </cell>
        </row>
        <row r="4">
          <cell r="K4">
            <v>229124.64722170253</v>
          </cell>
          <cell r="L4">
            <v>225641.56277626849</v>
          </cell>
          <cell r="M4">
            <v>240626.87131965783</v>
          </cell>
          <cell r="N4">
            <v>249615.56469880286</v>
          </cell>
          <cell r="W4">
            <v>116246.17109617683</v>
          </cell>
          <cell r="X4">
            <v>81840.975446120996</v>
          </cell>
          <cell r="Y4">
            <v>101466.00921871322</v>
          </cell>
          <cell r="Z4">
            <v>170148.38856217431</v>
          </cell>
          <cell r="AI4">
            <v>55724.864857356508</v>
          </cell>
          <cell r="AJ4">
            <v>40642.033085153002</v>
          </cell>
          <cell r="AK4">
            <v>35952.42793786987</v>
          </cell>
          <cell r="AL4">
            <v>41199.284941281228</v>
          </cell>
          <cell r="AU4">
            <v>219098.15295396309</v>
          </cell>
          <cell r="AV4">
            <v>207444.23482748936</v>
          </cell>
          <cell r="AW4">
            <v>215750.28533819338</v>
          </cell>
          <cell r="AX4">
            <v>229453.17436269918</v>
          </cell>
          <cell r="BS4">
            <v>29083.568263042034</v>
          </cell>
          <cell r="BT4">
            <v>28897.005673808238</v>
          </cell>
          <cell r="BU4">
            <v>22380.422962866673</v>
          </cell>
          <cell r="BV4">
            <v>47096.476624681469</v>
          </cell>
        </row>
        <row r="5">
          <cell r="K5">
            <v>134346.18332469626</v>
          </cell>
          <cell r="L5">
            <v>122831.21305106174</v>
          </cell>
          <cell r="M5">
            <v>133045.23158351524</v>
          </cell>
          <cell r="N5">
            <v>136107.55961419575</v>
          </cell>
          <cell r="W5">
            <v>35546.810817052952</v>
          </cell>
          <cell r="X5">
            <v>50791.28217842507</v>
          </cell>
          <cell r="Y5">
            <v>42053.522175970895</v>
          </cell>
          <cell r="Z5">
            <v>51538.896364624678</v>
          </cell>
          <cell r="AI5">
            <v>14084.87817210315</v>
          </cell>
          <cell r="AJ5">
            <v>16627.827935293244</v>
          </cell>
          <cell r="AK5">
            <v>15384.775107425638</v>
          </cell>
          <cell r="AL5">
            <v>14602.912905216544</v>
          </cell>
          <cell r="AU5">
            <v>194106.04415494809</v>
          </cell>
          <cell r="AV5">
            <v>195773.50178836935</v>
          </cell>
          <cell r="AW5">
            <v>204151.90296774454</v>
          </cell>
          <cell r="AX5">
            <v>218424.58621536125</v>
          </cell>
          <cell r="BS5">
            <v>957759.06217443466</v>
          </cell>
          <cell r="BT5">
            <v>972628.11587265052</v>
          </cell>
          <cell r="BU5">
            <v>996251.01623764914</v>
          </cell>
          <cell r="BV5">
            <v>1006838.729360595</v>
          </cell>
        </row>
        <row r="6">
          <cell r="K6">
            <v>260948.76019010961</v>
          </cell>
          <cell r="L6">
            <v>287007.0791766218</v>
          </cell>
          <cell r="M6">
            <v>283269.03628457437</v>
          </cell>
          <cell r="N6">
            <v>258388.87448991626</v>
          </cell>
          <cell r="W6">
            <v>21517.97439354151</v>
          </cell>
          <cell r="X6">
            <v>51240.293754330007</v>
          </cell>
          <cell r="Y6">
            <v>22950.387508114534</v>
          </cell>
          <cell r="Z6">
            <v>27845.255894628648</v>
          </cell>
          <cell r="AI6">
            <v>25219.92297209052</v>
          </cell>
          <cell r="AJ6">
            <v>24499.699385074866</v>
          </cell>
          <cell r="AK6">
            <v>33489.04350524889</v>
          </cell>
          <cell r="AL6">
            <v>19526.739633973539</v>
          </cell>
          <cell r="AU6">
            <v>89966.338495059535</v>
          </cell>
          <cell r="AV6">
            <v>89940.95164545736</v>
          </cell>
          <cell r="AW6">
            <v>93307.944413850972</v>
          </cell>
          <cell r="AX6">
            <v>102577.15284147195</v>
          </cell>
          <cell r="BS6">
            <v>21834.762169181642</v>
          </cell>
          <cell r="BT6">
            <v>7898.9397472604878</v>
          </cell>
          <cell r="BU6">
            <v>8287.0039552867202</v>
          </cell>
          <cell r="BV6">
            <v>25134.252262911861</v>
          </cell>
        </row>
        <row r="7">
          <cell r="K7">
            <v>146202.1880079387</v>
          </cell>
          <cell r="L7">
            <v>150533.63139669833</v>
          </cell>
          <cell r="M7">
            <v>168501.99823378128</v>
          </cell>
          <cell r="N7">
            <v>159467.63571326752</v>
          </cell>
          <cell r="W7">
            <v>20078.777241697266</v>
          </cell>
          <cell r="X7">
            <v>19781.611093992749</v>
          </cell>
          <cell r="Y7">
            <v>22559.470259007696</v>
          </cell>
          <cell r="Z7">
            <v>24314.194948600183</v>
          </cell>
          <cell r="AI7">
            <v>11545.720388401827</v>
          </cell>
          <cell r="AJ7">
            <v>8729.9708173031759</v>
          </cell>
          <cell r="AK7">
            <v>5210.2650271980892</v>
          </cell>
          <cell r="AL7">
            <v>10643.386861028828</v>
          </cell>
          <cell r="AU7">
            <v>207936.00169813388</v>
          </cell>
          <cell r="AV7">
            <v>210225.67171986884</v>
          </cell>
          <cell r="AW7">
            <v>219656.93023402002</v>
          </cell>
          <cell r="AX7">
            <v>235605.73531799199</v>
          </cell>
          <cell r="BS7">
            <v>63365.09642922919</v>
          </cell>
          <cell r="BT7">
            <v>23780.958518231106</v>
          </cell>
          <cell r="BU7">
            <v>15497.40140656018</v>
          </cell>
          <cell r="BV7">
            <v>20366.524300132962</v>
          </cell>
        </row>
        <row r="9">
          <cell r="K9">
            <v>988664.96799133543</v>
          </cell>
          <cell r="L9">
            <v>1189343.7280821237</v>
          </cell>
          <cell r="M9">
            <v>1268864.6089364879</v>
          </cell>
          <cell r="N9">
            <v>1404212.156236982</v>
          </cell>
          <cell r="W9">
            <v>226599.89023354926</v>
          </cell>
          <cell r="X9">
            <v>303117.96469819453</v>
          </cell>
          <cell r="Y9">
            <v>262794.13794907159</v>
          </cell>
          <cell r="Z9">
            <v>306252.38651017082</v>
          </cell>
          <cell r="AI9">
            <v>3366.2232206239078</v>
          </cell>
          <cell r="AJ9">
            <v>2517.8506935558007</v>
          </cell>
          <cell r="AK9">
            <v>2679.7916911644679</v>
          </cell>
          <cell r="AL9">
            <v>426.48883735518058</v>
          </cell>
          <cell r="AU9">
            <v>49350.087565983071</v>
          </cell>
          <cell r="AV9">
            <v>49042.311537903704</v>
          </cell>
          <cell r="AW9">
            <v>48988.105608206824</v>
          </cell>
          <cell r="AX9">
            <v>49769.007161813264</v>
          </cell>
          <cell r="BS9">
            <v>27100.555976786796</v>
          </cell>
          <cell r="BT9">
            <v>11230.145116956004</v>
          </cell>
          <cell r="BU9">
            <v>3456.8881541611076</v>
          </cell>
          <cell r="BV9">
            <v>1108.52401071041</v>
          </cell>
        </row>
        <row r="10">
          <cell r="K10">
            <v>254392.17509989525</v>
          </cell>
          <cell r="L10">
            <v>277612.71861604636</v>
          </cell>
          <cell r="M10">
            <v>270798.38392753614</v>
          </cell>
          <cell r="N10">
            <v>288505.9809815365</v>
          </cell>
          <cell r="W10">
            <v>72834.016080481364</v>
          </cell>
          <cell r="X10">
            <v>77130.547104306606</v>
          </cell>
          <cell r="Y10">
            <v>80950.663648179398</v>
          </cell>
          <cell r="Z10">
            <v>81098.817940421344</v>
          </cell>
          <cell r="AI10">
            <v>1539.7284791468805</v>
          </cell>
          <cell r="AJ10">
            <v>1405.8726257446392</v>
          </cell>
          <cell r="AK10">
            <v>1430.3580537009416</v>
          </cell>
          <cell r="AL10">
            <v>1607.9412263309623</v>
          </cell>
          <cell r="AU10">
            <v>21088.56167173147</v>
          </cell>
          <cell r="AV10">
            <v>22927.71673198678</v>
          </cell>
          <cell r="AW10">
            <v>22632.521869607575</v>
          </cell>
          <cell r="AX10">
            <v>25320.183943352327</v>
          </cell>
          <cell r="BS10">
            <v>1787.048943052213</v>
          </cell>
          <cell r="BT10">
            <v>2727.3700998299664</v>
          </cell>
          <cell r="BU10">
            <v>452.10743139713549</v>
          </cell>
          <cell r="BV10">
            <v>1181.6359005052348</v>
          </cell>
        </row>
        <row r="11">
          <cell r="K11">
            <v>163886.10150669748</v>
          </cell>
          <cell r="L11">
            <v>203490.64148293069</v>
          </cell>
          <cell r="M11">
            <v>193020.12395537278</v>
          </cell>
          <cell r="N11">
            <v>208949.10424662885</v>
          </cell>
          <cell r="W11">
            <v>81938.245940338718</v>
          </cell>
          <cell r="X11">
            <v>99938.420193455036</v>
          </cell>
          <cell r="Y11">
            <v>73602.871849424992</v>
          </cell>
          <cell r="Z11">
            <v>73124.547222977242</v>
          </cell>
          <cell r="AI11">
            <v>1105.4494599138552</v>
          </cell>
          <cell r="AJ11">
            <v>988.71883201228809</v>
          </cell>
          <cell r="AK11">
            <v>3683.8514578425425</v>
          </cell>
          <cell r="AL11">
            <v>151.54321975427317</v>
          </cell>
          <cell r="AU11">
            <v>16241.132349435444</v>
          </cell>
          <cell r="AV11">
            <v>16436.730572637593</v>
          </cell>
          <cell r="AW11">
            <v>12242.733794829828</v>
          </cell>
          <cell r="AX11">
            <v>12212.074838075914</v>
          </cell>
          <cell r="BS11">
            <v>320.81296310904406</v>
          </cell>
          <cell r="BT11">
            <v>929.80280236717363</v>
          </cell>
          <cell r="BU11">
            <v>3430.0907778662654</v>
          </cell>
          <cell r="BV11">
            <v>1254.0002003643704</v>
          </cell>
        </row>
        <row r="12">
          <cell r="K12">
            <v>470631.76266862429</v>
          </cell>
          <cell r="L12">
            <v>617439.36232104967</v>
          </cell>
          <cell r="M12">
            <v>543310.94736609294</v>
          </cell>
          <cell r="N12">
            <v>727621.35494013166</v>
          </cell>
          <cell r="W12">
            <v>130051.91178626065</v>
          </cell>
          <cell r="X12">
            <v>193639.5357628869</v>
          </cell>
          <cell r="Y12">
            <v>160555.56321542253</v>
          </cell>
          <cell r="Z12">
            <v>171050.15454192716</v>
          </cell>
          <cell r="AI12">
            <v>2404.8398606178589</v>
          </cell>
          <cell r="AJ12">
            <v>3538.3980389159033</v>
          </cell>
          <cell r="AK12">
            <v>579.82167334174835</v>
          </cell>
          <cell r="AL12">
            <v>3724.4665484703928</v>
          </cell>
          <cell r="AU12">
            <v>42130.290988653731</v>
          </cell>
          <cell r="AV12">
            <v>45792.724949424482</v>
          </cell>
          <cell r="AW12">
            <v>46092.365847573012</v>
          </cell>
          <cell r="AX12">
            <v>47363.505868797089</v>
          </cell>
          <cell r="BS12">
            <v>60095.955386728157</v>
          </cell>
          <cell r="BT12">
            <v>17092.059452163438</v>
          </cell>
          <cell r="BU12">
            <v>25313.953083045461</v>
          </cell>
          <cell r="BV12">
            <v>2993.0296658738375</v>
          </cell>
        </row>
        <row r="13">
          <cell r="K13">
            <v>533235.19050683687</v>
          </cell>
          <cell r="L13">
            <v>794457.83279778075</v>
          </cell>
          <cell r="M13">
            <v>895245.3768551551</v>
          </cell>
          <cell r="N13">
            <v>876865.23238314898</v>
          </cell>
          <cell r="W13">
            <v>633391.52052689274</v>
          </cell>
          <cell r="X13">
            <v>694334.28494024463</v>
          </cell>
          <cell r="Y13">
            <v>691309.7005420815</v>
          </cell>
          <cell r="Z13">
            <v>673008.71839659382</v>
          </cell>
          <cell r="AI13">
            <v>1951.1589974085969</v>
          </cell>
          <cell r="AJ13">
            <v>1848.76796234112</v>
          </cell>
          <cell r="AK13">
            <v>1518.7741846564184</v>
          </cell>
          <cell r="AL13">
            <v>1580.0823848174346</v>
          </cell>
          <cell r="AU13">
            <v>64009.570596822945</v>
          </cell>
          <cell r="AV13">
            <v>65528.612450980872</v>
          </cell>
          <cell r="AW13">
            <v>66819.218047714807</v>
          </cell>
          <cell r="AX13">
            <v>68981.28011328599</v>
          </cell>
          <cell r="BS13">
            <v>29739.342043156361</v>
          </cell>
          <cell r="BT13">
            <v>31706.154232110694</v>
          </cell>
          <cell r="BU13">
            <v>12924.352397199254</v>
          </cell>
          <cell r="BV13">
            <v>15195.448586742476</v>
          </cell>
        </row>
        <row r="15">
          <cell r="K15">
            <v>843478.52058816899</v>
          </cell>
          <cell r="L15">
            <v>678007.13953469926</v>
          </cell>
          <cell r="M15">
            <v>751764.46193604253</v>
          </cell>
          <cell r="N15">
            <v>683150.84275867057</v>
          </cell>
          <cell r="W15">
            <v>555235.20250156603</v>
          </cell>
          <cell r="X15">
            <v>619401.15862106287</v>
          </cell>
          <cell r="Y15">
            <v>693886.00166876288</v>
          </cell>
          <cell r="Z15">
            <v>758006.92738951265</v>
          </cell>
          <cell r="AI15">
            <v>4757.7284114991144</v>
          </cell>
          <cell r="AJ15">
            <v>4913.1213759326274</v>
          </cell>
          <cell r="AK15">
            <v>5395.2162038362421</v>
          </cell>
          <cell r="AL15">
            <v>3841.2588860566584</v>
          </cell>
          <cell r="AU15">
            <v>164629.44263476247</v>
          </cell>
          <cell r="AV15">
            <v>165902.37932473212</v>
          </cell>
          <cell r="AW15">
            <v>171038.45973013816</v>
          </cell>
          <cell r="AX15">
            <v>177703.42239634233</v>
          </cell>
          <cell r="BS15">
            <v>14008.289891695416</v>
          </cell>
          <cell r="BT15">
            <v>15102.333977942493</v>
          </cell>
          <cell r="BU15">
            <v>4400.2905801082616</v>
          </cell>
          <cell r="BV15">
            <v>3588.7229895358223</v>
          </cell>
        </row>
        <row r="16">
          <cell r="K16">
            <v>371437.20694728795</v>
          </cell>
          <cell r="L16">
            <v>406680.97177550022</v>
          </cell>
          <cell r="M16">
            <v>454343.61905404559</v>
          </cell>
          <cell r="N16">
            <v>446965.23505396338</v>
          </cell>
          <cell r="W16">
            <v>270325.55577631365</v>
          </cell>
          <cell r="X16">
            <v>203254.19035785185</v>
          </cell>
          <cell r="Y16">
            <v>307376.75395630347</v>
          </cell>
          <cell r="Z16">
            <v>337915.4059994361</v>
          </cell>
          <cell r="AI16">
            <v>2366.7399777087876</v>
          </cell>
          <cell r="AJ16">
            <v>1881.9499109184999</v>
          </cell>
          <cell r="AK16">
            <v>2385.077242078276</v>
          </cell>
          <cell r="AL16">
            <v>3325.484974152223</v>
          </cell>
          <cell r="AU16">
            <v>84817.824485550649</v>
          </cell>
          <cell r="AV16">
            <v>85283.698925526551</v>
          </cell>
          <cell r="AW16">
            <v>88374.457291317638</v>
          </cell>
          <cell r="AX16">
            <v>92911.521301118832</v>
          </cell>
          <cell r="BS16">
            <v>3447.8436827130354</v>
          </cell>
          <cell r="BT16">
            <v>6719.488004511426</v>
          </cell>
          <cell r="BU16">
            <v>7058.0949607455987</v>
          </cell>
          <cell r="BV16">
            <v>5750.7965996212506</v>
          </cell>
        </row>
        <row r="17">
          <cell r="K17">
            <v>411021.98423112539</v>
          </cell>
          <cell r="L17">
            <v>475899.38344696193</v>
          </cell>
          <cell r="M17">
            <v>424677.29595659906</v>
          </cell>
          <cell r="N17">
            <v>507389.22628746898</v>
          </cell>
          <cell r="W17">
            <v>289659.44404962647</v>
          </cell>
          <cell r="X17">
            <v>206806.43260935458</v>
          </cell>
          <cell r="Y17">
            <v>376899.23217773926</v>
          </cell>
          <cell r="Z17">
            <v>391176.26340205962</v>
          </cell>
          <cell r="AI17">
            <v>1273.762323944678</v>
          </cell>
          <cell r="AJ17">
            <v>2746.0691792097036</v>
          </cell>
          <cell r="AK17">
            <v>1363.1984682704967</v>
          </cell>
          <cell r="AL17">
            <v>2970.1013915826125</v>
          </cell>
          <cell r="AU17">
            <v>150716.0465454635</v>
          </cell>
          <cell r="AV17">
            <v>152855.67134409284</v>
          </cell>
          <cell r="AW17">
            <v>160350.12804306252</v>
          </cell>
          <cell r="AX17">
            <v>168750.50601580649</v>
          </cell>
          <cell r="BS17">
            <v>683.96672337968778</v>
          </cell>
          <cell r="BT17">
            <v>6283.9300669929962</v>
          </cell>
          <cell r="BU17">
            <v>1160.2082990211568</v>
          </cell>
          <cell r="BV17">
            <v>1285.7646056897383</v>
          </cell>
        </row>
        <row r="18">
          <cell r="K18">
            <v>534301.08843873232</v>
          </cell>
          <cell r="L18">
            <v>745356.32709169912</v>
          </cell>
          <cell r="M18">
            <v>773766.43820520758</v>
          </cell>
          <cell r="N18">
            <v>715656.62506918446</v>
          </cell>
          <cell r="W18">
            <v>464557.3273003067</v>
          </cell>
          <cell r="X18">
            <v>482714.85315738671</v>
          </cell>
          <cell r="Y18">
            <v>562080.80941409641</v>
          </cell>
          <cell r="Z18">
            <v>548006.30965346727</v>
          </cell>
          <cell r="AI18">
            <v>2891.0790188310389</v>
          </cell>
          <cell r="AJ18">
            <v>2437.9453359668614</v>
          </cell>
          <cell r="AK18">
            <v>1594.8562222861692</v>
          </cell>
          <cell r="AL18">
            <v>1803.1571532418966</v>
          </cell>
          <cell r="AU18">
            <v>87541.696963905546</v>
          </cell>
          <cell r="AV18">
            <v>88383.515149425468</v>
          </cell>
          <cell r="AW18">
            <v>94550.244263047556</v>
          </cell>
          <cell r="AX18">
            <v>99375.186603441631</v>
          </cell>
          <cell r="BS18">
            <v>78128.949058937593</v>
          </cell>
          <cell r="BT18">
            <v>1504.5329774252857</v>
          </cell>
          <cell r="BU18">
            <v>15538.552655266731</v>
          </cell>
          <cell r="BV18">
            <v>9039.268290152595</v>
          </cell>
        </row>
        <row r="19">
          <cell r="K19">
            <v>396398.91460048559</v>
          </cell>
          <cell r="L19">
            <v>394690.85339615494</v>
          </cell>
          <cell r="M19">
            <v>430704.63345394668</v>
          </cell>
          <cell r="N19">
            <v>421762.1680122157</v>
          </cell>
          <cell r="W19">
            <v>345807.01639372425</v>
          </cell>
          <cell r="X19">
            <v>132596.14747180734</v>
          </cell>
          <cell r="Y19">
            <v>375088.89993979648</v>
          </cell>
          <cell r="Z19">
            <v>348924.57415764889</v>
          </cell>
          <cell r="AI19">
            <v>3270.6429415266284</v>
          </cell>
          <cell r="AJ19">
            <v>1833.1979084540189</v>
          </cell>
          <cell r="AK19">
            <v>1896.4174702179971</v>
          </cell>
          <cell r="AL19">
            <v>1992.0088680431793</v>
          </cell>
          <cell r="AU19">
            <v>81138.277541807882</v>
          </cell>
          <cell r="AV19">
            <v>80892.62765591839</v>
          </cell>
          <cell r="AW19">
            <v>83380.247995435406</v>
          </cell>
          <cell r="AX19">
            <v>87950.03029144941</v>
          </cell>
          <cell r="BS19">
            <v>49847.475750178477</v>
          </cell>
          <cell r="BT19">
            <v>13422.262204945571</v>
          </cell>
          <cell r="BU19">
            <v>10685.354115688549</v>
          </cell>
          <cell r="BV19">
            <v>7769.3111705842211</v>
          </cell>
        </row>
        <row r="21">
          <cell r="K21">
            <v>265958.88305127242</v>
          </cell>
          <cell r="L21">
            <v>328996.15981787158</v>
          </cell>
          <cell r="M21">
            <v>292303.54081701511</v>
          </cell>
          <cell r="N21">
            <v>281249.42282353248</v>
          </cell>
          <cell r="W21">
            <v>201547.97093730781</v>
          </cell>
          <cell r="X21">
            <v>262231.33030518395</v>
          </cell>
          <cell r="Y21">
            <v>229796.71845384396</v>
          </cell>
          <cell r="Z21">
            <v>201923.92316548113</v>
          </cell>
          <cell r="AI21">
            <v>1731.5952705447346</v>
          </cell>
          <cell r="AJ21">
            <v>293.90708633510081</v>
          </cell>
          <cell r="AK21">
            <v>1659.276675543417</v>
          </cell>
          <cell r="AL21">
            <v>3284.6996671522124</v>
          </cell>
          <cell r="AU21">
            <v>73969.265659619356</v>
          </cell>
          <cell r="AV21">
            <v>78265.368070031793</v>
          </cell>
          <cell r="AW21">
            <v>80843.726958263738</v>
          </cell>
          <cell r="AX21">
            <v>89724.492977803835</v>
          </cell>
          <cell r="BS21">
            <v>7906.6553222691909</v>
          </cell>
          <cell r="BT21">
            <v>14250.460806636227</v>
          </cell>
          <cell r="BU21">
            <v>28660.387248051498</v>
          </cell>
          <cell r="BV21">
            <v>25911.201269731155</v>
          </cell>
        </row>
        <row r="22">
          <cell r="K22">
            <v>288357.06279352331</v>
          </cell>
          <cell r="L22">
            <v>364364.59394679277</v>
          </cell>
          <cell r="M22">
            <v>300857.46978082205</v>
          </cell>
          <cell r="N22">
            <v>401167.73093491903</v>
          </cell>
          <cell r="W22">
            <v>43451.920411816885</v>
          </cell>
          <cell r="X22">
            <v>95673.188425326342</v>
          </cell>
          <cell r="Y22">
            <v>59252.643110025027</v>
          </cell>
          <cell r="Z22">
            <v>54864.045265862937</v>
          </cell>
          <cell r="AI22">
            <v>1576.4473127124102</v>
          </cell>
          <cell r="AJ22">
            <v>2944.4940685777174</v>
          </cell>
          <cell r="AK22">
            <v>2844.2838551682162</v>
          </cell>
          <cell r="AL22">
            <v>2864.2857437878843</v>
          </cell>
          <cell r="AU22">
            <v>101320.72853797271</v>
          </cell>
          <cell r="AV22">
            <v>104547.72966664331</v>
          </cell>
          <cell r="AW22">
            <v>108564.34657371255</v>
          </cell>
          <cell r="AX22">
            <v>116178.59786348525</v>
          </cell>
          <cell r="BS22">
            <v>799.91536791453007</v>
          </cell>
          <cell r="BT22">
            <v>38420.182006061339</v>
          </cell>
          <cell r="BU22">
            <v>5211.3888561513158</v>
          </cell>
          <cell r="BV22">
            <v>5759.7758741967218</v>
          </cell>
        </row>
        <row r="23">
          <cell r="K23">
            <v>214806.88008376854</v>
          </cell>
          <cell r="L23">
            <v>271344.3628354168</v>
          </cell>
          <cell r="M23">
            <v>259897.09889843391</v>
          </cell>
          <cell r="N23">
            <v>374000.56639080716</v>
          </cell>
          <cell r="W23">
            <v>43180.380019663717</v>
          </cell>
          <cell r="X23">
            <v>68626.778369138439</v>
          </cell>
          <cell r="Y23">
            <v>55618.310867404078</v>
          </cell>
          <cell r="Z23">
            <v>55948.770523921638</v>
          </cell>
          <cell r="AI23">
            <v>346.31810752732338</v>
          </cell>
          <cell r="AJ23">
            <v>1248.7631010807993</v>
          </cell>
          <cell r="AK23">
            <v>4012.8204797452622</v>
          </cell>
          <cell r="AL23">
            <v>1388.2569301883264</v>
          </cell>
          <cell r="AU23">
            <v>17909.783740631123</v>
          </cell>
          <cell r="AV23">
            <v>19575.512580788276</v>
          </cell>
          <cell r="AW23">
            <v>19765.820063446365</v>
          </cell>
          <cell r="AX23">
            <v>20530.347329248329</v>
          </cell>
          <cell r="BS23">
            <v>23022.373623743722</v>
          </cell>
          <cell r="BT23">
            <v>27195.903954655882</v>
          </cell>
          <cell r="BU23">
            <v>25186.915839376059</v>
          </cell>
          <cell r="BV23">
            <v>72299.809099641468</v>
          </cell>
        </row>
        <row r="24">
          <cell r="K24">
            <v>162818.38366986666</v>
          </cell>
          <cell r="L24">
            <v>178319.43617078578</v>
          </cell>
          <cell r="M24">
            <v>209664.07277699656</v>
          </cell>
          <cell r="N24">
            <v>209634.01660411822</v>
          </cell>
          <cell r="W24">
            <v>42966.919699933533</v>
          </cell>
          <cell r="X24">
            <v>62020.867763521463</v>
          </cell>
          <cell r="Y24">
            <v>43613.388164231459</v>
          </cell>
          <cell r="Z24">
            <v>37489.011652454174</v>
          </cell>
          <cell r="AI24">
            <v>621.29612434122407</v>
          </cell>
          <cell r="AJ24">
            <v>868.17679210395249</v>
          </cell>
          <cell r="AK24">
            <v>2873.748121959205</v>
          </cell>
          <cell r="AL24">
            <v>1079.1589661242651</v>
          </cell>
          <cell r="AU24">
            <v>9223.9484853973299</v>
          </cell>
          <cell r="AV24">
            <v>8805.8299072065256</v>
          </cell>
          <cell r="AW24">
            <v>8622.3401665462461</v>
          </cell>
          <cell r="AX24">
            <v>9185.2441802984995</v>
          </cell>
          <cell r="BS24">
            <v>7616.8302053758225</v>
          </cell>
          <cell r="BT24">
            <v>17341.452500588905</v>
          </cell>
          <cell r="BU24">
            <v>7354.6493575961913</v>
          </cell>
          <cell r="BV24">
            <v>2185.1490460833602</v>
          </cell>
        </row>
        <row r="25">
          <cell r="K25">
            <v>204475.29419950879</v>
          </cell>
          <cell r="L25">
            <v>462586.59317276516</v>
          </cell>
          <cell r="M25">
            <v>301338.32971867576</v>
          </cell>
          <cell r="N25">
            <v>490031.46084454365</v>
          </cell>
          <cell r="W25">
            <v>92555.959026549681</v>
          </cell>
          <cell r="X25">
            <v>101037.86006539017</v>
          </cell>
          <cell r="Y25">
            <v>96179.580759747303</v>
          </cell>
          <cell r="Z25">
            <v>103500.60607728634</v>
          </cell>
          <cell r="AI25">
            <v>3586.4808158243791</v>
          </cell>
          <cell r="AJ25">
            <v>4179.0345148727192</v>
          </cell>
          <cell r="AK25">
            <v>4260.9355971587202</v>
          </cell>
          <cell r="AL25">
            <v>2877.5313254246344</v>
          </cell>
          <cell r="AU25">
            <v>26025.988987862325</v>
          </cell>
          <cell r="AV25">
            <v>28032.298736326229</v>
          </cell>
          <cell r="AW25">
            <v>28363.91487097105</v>
          </cell>
          <cell r="AX25">
            <v>29289.801490853763</v>
          </cell>
          <cell r="BS25">
            <v>29724.496621411494</v>
          </cell>
          <cell r="BT25">
            <v>25672.848697217083</v>
          </cell>
          <cell r="BU25">
            <v>9674.152892206348</v>
          </cell>
          <cell r="BV25">
            <v>799.07742206231705</v>
          </cell>
        </row>
        <row r="26">
          <cell r="K26">
            <v>306366.14924843423</v>
          </cell>
          <cell r="L26">
            <v>305436.88835556048</v>
          </cell>
          <cell r="M26">
            <v>296321.05636847275</v>
          </cell>
          <cell r="N26">
            <v>357863.18531540479</v>
          </cell>
          <cell r="W26">
            <v>89946.695121109093</v>
          </cell>
          <cell r="X26">
            <v>149401.53411409893</v>
          </cell>
          <cell r="Y26">
            <v>103379.03094082235</v>
          </cell>
          <cell r="Z26">
            <v>92825.815227515108</v>
          </cell>
          <cell r="AI26">
            <v>3463.1860311169808</v>
          </cell>
          <cell r="AJ26">
            <v>5855.1091227072975</v>
          </cell>
          <cell r="AK26">
            <v>1394.037324647034</v>
          </cell>
          <cell r="AL26">
            <v>5775.2028829583342</v>
          </cell>
          <cell r="AU26">
            <v>74825.521806188262</v>
          </cell>
          <cell r="AV26">
            <v>75588.736217855519</v>
          </cell>
          <cell r="AW26">
            <v>77901.338987322539</v>
          </cell>
          <cell r="AX26">
            <v>82198.931751377459</v>
          </cell>
          <cell r="BS26">
            <v>23326.082380618001</v>
          </cell>
          <cell r="BT26">
            <v>4738.1712885784746</v>
          </cell>
          <cell r="BU26">
            <v>23053.671805685426</v>
          </cell>
          <cell r="BV26">
            <v>5300.7399766333592</v>
          </cell>
        </row>
        <row r="27">
          <cell r="K27">
            <v>219082.73525037846</v>
          </cell>
          <cell r="L27">
            <v>346348.69678950903</v>
          </cell>
          <cell r="M27">
            <v>341132.89713623642</v>
          </cell>
          <cell r="N27">
            <v>360782.95990563545</v>
          </cell>
          <cell r="W27">
            <v>87001.449712931048</v>
          </cell>
          <cell r="X27">
            <v>101206.38433084925</v>
          </cell>
          <cell r="Y27">
            <v>130373.43475556964</v>
          </cell>
          <cell r="Z27">
            <v>142562.70152409057</v>
          </cell>
          <cell r="AI27">
            <v>817.31088055316764</v>
          </cell>
          <cell r="AJ27">
            <v>1344.2490243145032</v>
          </cell>
          <cell r="AK27">
            <v>5142.9906555334801</v>
          </cell>
          <cell r="AL27">
            <v>4853.268023368697</v>
          </cell>
          <cell r="AU27">
            <v>30286.081964009638</v>
          </cell>
          <cell r="AV27">
            <v>30629.260217960331</v>
          </cell>
          <cell r="AW27">
            <v>31398.501847044721</v>
          </cell>
          <cell r="AX27">
            <v>33191.706377953218</v>
          </cell>
          <cell r="BS27">
            <v>10825.239040462231</v>
          </cell>
          <cell r="BT27">
            <v>4742.0204772949937</v>
          </cell>
          <cell r="BU27">
            <v>4420.9298506326468</v>
          </cell>
          <cell r="BV27">
            <v>31738.594490978216</v>
          </cell>
        </row>
        <row r="28">
          <cell r="K28">
            <v>249599.88675569202</v>
          </cell>
          <cell r="L28">
            <v>337493.3524928682</v>
          </cell>
          <cell r="M28">
            <v>333814.64969212207</v>
          </cell>
          <cell r="N28">
            <v>307253.08354285604</v>
          </cell>
          <cell r="W28">
            <v>79138.079699382171</v>
          </cell>
          <cell r="X28">
            <v>70213.413680229525</v>
          </cell>
          <cell r="Y28">
            <v>94785.366417637619</v>
          </cell>
          <cell r="Z28">
            <v>96779.875675654344</v>
          </cell>
          <cell r="AI28">
            <v>3606.5683569958173</v>
          </cell>
          <cell r="AJ28">
            <v>4830.5074907818498</v>
          </cell>
          <cell r="AK28">
            <v>1477.6547814979785</v>
          </cell>
          <cell r="AL28">
            <v>5087.6585206867376</v>
          </cell>
          <cell r="AU28">
            <v>196205.04282140639</v>
          </cell>
          <cell r="AV28">
            <v>200761.4586737213</v>
          </cell>
          <cell r="AW28">
            <v>210191.84523091096</v>
          </cell>
          <cell r="AX28">
            <v>174301.84201148548</v>
          </cell>
          <cell r="BS28">
            <v>16247.444687200828</v>
          </cell>
          <cell r="BT28">
            <v>11785.436307386462</v>
          </cell>
          <cell r="BU28">
            <v>4312.4598353338515</v>
          </cell>
          <cell r="BV28">
            <v>14346.610233847776</v>
          </cell>
        </row>
        <row r="30">
          <cell r="K30">
            <v>251882.66192446079</v>
          </cell>
          <cell r="L30">
            <v>341846.93860119767</v>
          </cell>
          <cell r="M30">
            <v>457234.48302745889</v>
          </cell>
          <cell r="N30">
            <v>365302.7470801209</v>
          </cell>
          <cell r="W30">
            <v>47293.791396217064</v>
          </cell>
          <cell r="X30">
            <v>103367.98675509027</v>
          </cell>
          <cell r="Y30">
            <v>59229.546477660049</v>
          </cell>
          <cell r="Z30">
            <v>44440.01990199498</v>
          </cell>
          <cell r="AI30">
            <v>1273.0683127526975</v>
          </cell>
          <cell r="AJ30">
            <v>475.39790020044813</v>
          </cell>
          <cell r="AK30">
            <v>5127.9235507986559</v>
          </cell>
          <cell r="AL30">
            <v>3346.7588189929743</v>
          </cell>
          <cell r="AU30">
            <v>25813.013620699476</v>
          </cell>
          <cell r="AV30">
            <v>21141.672511612367</v>
          </cell>
          <cell r="AW30">
            <v>22205.37154279165</v>
          </cell>
          <cell r="AX30">
            <v>21535.366479304012</v>
          </cell>
          <cell r="BS30">
            <v>11209.229249436145</v>
          </cell>
          <cell r="BT30">
            <v>9546.0630600818004</v>
          </cell>
          <cell r="BU30">
            <v>180599.5613178192</v>
          </cell>
          <cell r="BV30">
            <v>7015.3085231627247</v>
          </cell>
        </row>
        <row r="31">
          <cell r="K31">
            <v>229084.02313791931</v>
          </cell>
          <cell r="L31">
            <v>200859.98822860001</v>
          </cell>
          <cell r="M31">
            <v>234773.17226954226</v>
          </cell>
          <cell r="N31">
            <v>238563.70068640815</v>
          </cell>
          <cell r="W31">
            <v>25208.979573129483</v>
          </cell>
          <cell r="X31">
            <v>56952.245304309195</v>
          </cell>
          <cell r="Y31">
            <v>31470.681238198929</v>
          </cell>
          <cell r="Z31">
            <v>27333.129908420968</v>
          </cell>
          <cell r="AI31">
            <v>1523.1088043462462</v>
          </cell>
          <cell r="AJ31">
            <v>1301.5864779952608</v>
          </cell>
          <cell r="AK31">
            <v>7589.7567138055365</v>
          </cell>
          <cell r="AL31">
            <v>1769.6820555554648</v>
          </cell>
          <cell r="AU31">
            <v>15918.980684220562</v>
          </cell>
          <cell r="AV31">
            <v>16102.762244996031</v>
          </cell>
          <cell r="AW31">
            <v>15527.395584909018</v>
          </cell>
          <cell r="AX31">
            <v>16033.22236306213</v>
          </cell>
          <cell r="BS31">
            <v>8458.0627806891007</v>
          </cell>
          <cell r="BT31">
            <v>7831.8280742895895</v>
          </cell>
          <cell r="BU31">
            <v>22946.658340928065</v>
          </cell>
          <cell r="BV31">
            <v>18838.143264703696</v>
          </cell>
        </row>
        <row r="32">
          <cell r="K32">
            <v>229568.490802669</v>
          </cell>
          <cell r="L32">
            <v>219640.24192294263</v>
          </cell>
          <cell r="M32">
            <v>235356.01861073199</v>
          </cell>
          <cell r="N32">
            <v>221417.42903500944</v>
          </cell>
          <cell r="W32">
            <v>23116.985939587739</v>
          </cell>
          <cell r="X32">
            <v>29920.148301743346</v>
          </cell>
          <cell r="Y32">
            <v>24224.294541569921</v>
          </cell>
          <cell r="Z32">
            <v>23376.15899122924</v>
          </cell>
          <cell r="AI32">
            <v>1620.0824725108801</v>
          </cell>
          <cell r="AJ32">
            <v>1474.2776315791602</v>
          </cell>
          <cell r="AK32">
            <v>5000.4531606537093</v>
          </cell>
          <cell r="AL32">
            <v>4400.428041796149</v>
          </cell>
          <cell r="AU32">
            <v>11638.472693144176</v>
          </cell>
          <cell r="AV32">
            <v>12036.537306957342</v>
          </cell>
          <cell r="AW32">
            <v>11801.541107708801</v>
          </cell>
          <cell r="AX32">
            <v>11906.025126578032</v>
          </cell>
          <cell r="BS32">
            <v>7223.3399957689107</v>
          </cell>
          <cell r="BT32">
            <v>2172.2878071195496</v>
          </cell>
          <cell r="BU32">
            <v>175.48119281263027</v>
          </cell>
          <cell r="BV32">
            <v>2460.7958925515532</v>
          </cell>
        </row>
        <row r="33">
          <cell r="K33">
            <v>387810.8351633678</v>
          </cell>
          <cell r="L33">
            <v>450557.32882590313</v>
          </cell>
          <cell r="M33">
            <v>445792.48067580932</v>
          </cell>
          <cell r="N33">
            <v>348045.55405814532</v>
          </cell>
          <cell r="W33">
            <v>66583.037462607768</v>
          </cell>
          <cell r="X33">
            <v>113590.50490102331</v>
          </cell>
          <cell r="Y33">
            <v>74841.040207415281</v>
          </cell>
          <cell r="Z33">
            <v>70950.404633030543</v>
          </cell>
          <cell r="AI33">
            <v>2686.0475642874881</v>
          </cell>
          <cell r="AJ33">
            <v>2510.3971067401926</v>
          </cell>
          <cell r="AK33">
            <v>1129.4857032076554</v>
          </cell>
          <cell r="AL33">
            <v>2820.7351280814009</v>
          </cell>
          <cell r="AU33">
            <v>61544.492464184186</v>
          </cell>
          <cell r="AV33">
            <v>65104.117861133411</v>
          </cell>
          <cell r="AW33">
            <v>67777.124542349571</v>
          </cell>
          <cell r="AX33">
            <v>68927.541246674198</v>
          </cell>
          <cell r="BS33">
            <v>101427.79543983481</v>
          </cell>
          <cell r="BT33">
            <v>17098.76682470629</v>
          </cell>
          <cell r="BU33">
            <v>18321.311758437936</v>
          </cell>
          <cell r="BV33">
            <v>5334.0727492873557</v>
          </cell>
        </row>
        <row r="34">
          <cell r="K34">
            <v>269196.59919526055</v>
          </cell>
          <cell r="L34">
            <v>271858.99868231872</v>
          </cell>
          <cell r="M34">
            <v>329524.50557412009</v>
          </cell>
          <cell r="N34">
            <v>255623.07860912225</v>
          </cell>
          <cell r="W34">
            <v>44497.659904580352</v>
          </cell>
          <cell r="X34">
            <v>112443.80042243331</v>
          </cell>
          <cell r="Y34">
            <v>47384.578600510475</v>
          </cell>
          <cell r="Z34">
            <v>41578.154897859182</v>
          </cell>
          <cell r="AI34">
            <v>4407.9459552745911</v>
          </cell>
          <cell r="AJ34">
            <v>3431.3967847702988</v>
          </cell>
          <cell r="AK34">
            <v>2573.5562681013998</v>
          </cell>
          <cell r="AL34">
            <v>4652.1301684193159</v>
          </cell>
          <cell r="AU34">
            <v>105608.59457801546</v>
          </cell>
          <cell r="AV34">
            <v>109242.98940981002</v>
          </cell>
          <cell r="AW34">
            <v>113914.20672306302</v>
          </cell>
          <cell r="AX34">
            <v>129379.92414109581</v>
          </cell>
          <cell r="BS34">
            <v>99013.869997411457</v>
          </cell>
          <cell r="BT34">
            <v>115501.1778370094</v>
          </cell>
          <cell r="BU34">
            <v>137739.15356404069</v>
          </cell>
          <cell r="BV34">
            <v>132074.04909864801</v>
          </cell>
        </row>
        <row r="36">
          <cell r="K36">
            <v>204195.18052372464</v>
          </cell>
          <cell r="L36">
            <v>178217.6889807964</v>
          </cell>
          <cell r="M36">
            <v>231746.90391982126</v>
          </cell>
          <cell r="N36">
            <v>206831.73797831006</v>
          </cell>
          <cell r="W36">
            <v>25082.803977399421</v>
          </cell>
          <cell r="X36">
            <v>40561.07212644213</v>
          </cell>
          <cell r="Y36">
            <v>26312.449129294397</v>
          </cell>
          <cell r="Z36">
            <v>28633.05991724462</v>
          </cell>
          <cell r="AI36">
            <v>1296.6204304693867</v>
          </cell>
          <cell r="AJ36">
            <v>534.99294236473122</v>
          </cell>
          <cell r="AK36">
            <v>2144.520567203695</v>
          </cell>
          <cell r="AL36">
            <v>1251.9633511936711</v>
          </cell>
          <cell r="AU36">
            <v>81731.807615685742</v>
          </cell>
          <cell r="AV36">
            <v>82665.84683967178</v>
          </cell>
          <cell r="AW36">
            <v>86699.279637253858</v>
          </cell>
          <cell r="AX36">
            <v>91334.764980135471</v>
          </cell>
          <cell r="BS36">
            <v>29429.45961482944</v>
          </cell>
          <cell r="BT36">
            <v>18282.004787009835</v>
          </cell>
          <cell r="BU36">
            <v>11326.642825723931</v>
          </cell>
          <cell r="BV36">
            <v>2875.0825134214606</v>
          </cell>
        </row>
        <row r="37">
          <cell r="K37">
            <v>316430.66524167114</v>
          </cell>
          <cell r="L37">
            <v>311821.78832235251</v>
          </cell>
          <cell r="M37">
            <v>357232.01399889373</v>
          </cell>
          <cell r="N37">
            <v>375005.20435249596</v>
          </cell>
          <cell r="W37">
            <v>54356.097331592915</v>
          </cell>
          <cell r="X37">
            <v>80601.243672043376</v>
          </cell>
          <cell r="Y37">
            <v>56059.169414692922</v>
          </cell>
          <cell r="Z37">
            <v>67673.250690474786</v>
          </cell>
          <cell r="AI37">
            <v>5214.1786295110624</v>
          </cell>
          <cell r="AJ37">
            <v>6011.5499549148981</v>
          </cell>
          <cell r="AK37">
            <v>15533.869592782536</v>
          </cell>
          <cell r="AL37">
            <v>6072.9171630049041</v>
          </cell>
          <cell r="AU37">
            <v>83824.451738123462</v>
          </cell>
          <cell r="AV37">
            <v>81795.136866548404</v>
          </cell>
          <cell r="AW37">
            <v>93231.217784843859</v>
          </cell>
          <cell r="AX37">
            <v>100614.41231174961</v>
          </cell>
          <cell r="BS37">
            <v>128115.92063334471</v>
          </cell>
          <cell r="BT37">
            <v>100450.75629525552</v>
          </cell>
          <cell r="BU37">
            <v>99556.792209409701</v>
          </cell>
          <cell r="BV37">
            <v>107529.8679629948</v>
          </cell>
        </row>
        <row r="38">
          <cell r="K38">
            <v>91219.023280406807</v>
          </cell>
          <cell r="L38">
            <v>97779.137615144005</v>
          </cell>
          <cell r="M38">
            <v>107514.37402174834</v>
          </cell>
          <cell r="N38">
            <v>125660.82979263036</v>
          </cell>
          <cell r="W38">
            <v>21182.786784518627</v>
          </cell>
          <cell r="X38">
            <v>26695.759311737816</v>
          </cell>
          <cell r="Y38">
            <v>34506.732441817861</v>
          </cell>
          <cell r="Z38">
            <v>37870.407119883675</v>
          </cell>
          <cell r="AI38">
            <v>4381.6278574609096</v>
          </cell>
          <cell r="AJ38">
            <v>4343.593781243494</v>
          </cell>
          <cell r="AK38">
            <v>4437.7589737481285</v>
          </cell>
          <cell r="AL38">
            <v>5572.0132114331718</v>
          </cell>
          <cell r="AU38">
            <v>77697.624914777814</v>
          </cell>
          <cell r="AV38">
            <v>83939.707099748135</v>
          </cell>
          <cell r="AW38">
            <v>93233.235957463839</v>
          </cell>
          <cell r="AX38">
            <v>94498.759190902667</v>
          </cell>
          <cell r="BS38">
            <v>36746.144903099135</v>
          </cell>
          <cell r="BT38">
            <v>200262.08504007652</v>
          </cell>
          <cell r="BU38">
            <v>44782.901417971007</v>
          </cell>
          <cell r="BV38">
            <v>523899.66612373287</v>
          </cell>
        </row>
        <row r="39">
          <cell r="K39">
            <v>87462.363528891787</v>
          </cell>
          <cell r="L39">
            <v>85250.377005233138</v>
          </cell>
          <cell r="M39">
            <v>106550.74498261558</v>
          </cell>
          <cell r="N39">
            <v>139018.09204412188</v>
          </cell>
          <cell r="W39">
            <v>19243.290294565068</v>
          </cell>
          <cell r="X39">
            <v>41451.947045097782</v>
          </cell>
          <cell r="Y39">
            <v>28098.354788579258</v>
          </cell>
          <cell r="Z39">
            <v>23110.283442345233</v>
          </cell>
          <cell r="AI39">
            <v>4446.0395299904212</v>
          </cell>
          <cell r="AJ39">
            <v>4746.5269338920634</v>
          </cell>
          <cell r="AK39">
            <v>5505.5580685277864</v>
          </cell>
          <cell r="AL39">
            <v>4811.8167153440263</v>
          </cell>
          <cell r="AU39">
            <v>34693.599376177423</v>
          </cell>
          <cell r="AV39">
            <v>38197.457836375012</v>
          </cell>
          <cell r="AW39">
            <v>37211.527335693681</v>
          </cell>
          <cell r="AX39">
            <v>43182.13934978922</v>
          </cell>
          <cell r="BS39">
            <v>77206.248126049279</v>
          </cell>
          <cell r="BT39">
            <v>102018.01875838196</v>
          </cell>
          <cell r="BU39">
            <v>71347.222177404998</v>
          </cell>
          <cell r="BV39">
            <v>11172.14067891979</v>
          </cell>
        </row>
        <row r="40">
          <cell r="K40">
            <v>156480.34336789028</v>
          </cell>
          <cell r="L40">
            <v>147506.31914547982</v>
          </cell>
          <cell r="M40">
            <v>167813.78902394421</v>
          </cell>
          <cell r="N40">
            <v>198784.17394815225</v>
          </cell>
          <cell r="W40">
            <v>35670.998813907914</v>
          </cell>
          <cell r="X40">
            <v>56571.088454150529</v>
          </cell>
          <cell r="Y40">
            <v>32066.624865576639</v>
          </cell>
          <cell r="Z40">
            <v>32630.151846925513</v>
          </cell>
          <cell r="AI40">
            <v>7280.3123474947988</v>
          </cell>
          <cell r="AJ40">
            <v>7334.1261947104376</v>
          </cell>
          <cell r="AK40">
            <v>6846.8230020408437</v>
          </cell>
          <cell r="AL40">
            <v>8377.1378824365929</v>
          </cell>
          <cell r="AU40">
            <v>205193.83616466564</v>
          </cell>
          <cell r="AV40">
            <v>204851.78934886219</v>
          </cell>
          <cell r="AW40">
            <v>237888.41764391895</v>
          </cell>
          <cell r="AX40">
            <v>255764.91491539835</v>
          </cell>
          <cell r="BS40">
            <v>200620.56998393842</v>
          </cell>
          <cell r="BT40">
            <v>235138.80863729853</v>
          </cell>
          <cell r="BU40">
            <v>332785.94786534912</v>
          </cell>
          <cell r="BV40">
            <v>300997.19763664738</v>
          </cell>
        </row>
        <row r="41">
          <cell r="K41">
            <v>58196.238040809934</v>
          </cell>
          <cell r="L41">
            <v>51727.494057430267</v>
          </cell>
          <cell r="M41">
            <v>53850.27609638351</v>
          </cell>
          <cell r="N41">
            <v>54102.04226578465</v>
          </cell>
          <cell r="W41">
            <v>33134.645499969702</v>
          </cell>
          <cell r="X41">
            <v>53856.303470081533</v>
          </cell>
          <cell r="Y41">
            <v>30565.725000938888</v>
          </cell>
          <cell r="Z41">
            <v>20325.84472601072</v>
          </cell>
          <cell r="AI41">
            <v>2770.5553206400837</v>
          </cell>
          <cell r="AJ41">
            <v>2708.8238956383389</v>
          </cell>
          <cell r="AK41">
            <v>2768.2054844600525</v>
          </cell>
          <cell r="AL41">
            <v>2492.9974507888846</v>
          </cell>
          <cell r="AU41">
            <v>63706.396009730364</v>
          </cell>
          <cell r="AV41">
            <v>63097.975673081964</v>
          </cell>
          <cell r="AW41">
            <v>79032.67412060051</v>
          </cell>
          <cell r="AX41">
            <v>82270.203454764996</v>
          </cell>
          <cell r="BS41">
            <v>3.5797665562822307</v>
          </cell>
          <cell r="BT41">
            <v>23981.110054962617</v>
          </cell>
          <cell r="BU41">
            <v>1553.708820458231</v>
          </cell>
          <cell r="BV41">
            <v>5653.6517125084501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2011-12"/>
      <sheetName val="2012-13"/>
      <sheetName val="2013-14"/>
      <sheetName val="2014-15"/>
      <sheetName val="2015-16"/>
      <sheetName val="2016-17"/>
      <sheetName val="2017-18"/>
      <sheetName val="2018-19"/>
      <sheetName val="2019-20"/>
      <sheetName val="2020-21"/>
      <sheetName val="2021-22"/>
      <sheetName val="2022-23"/>
      <sheetName val="Che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">
          <cell r="D4">
            <v>7412112.3347057616</v>
          </cell>
          <cell r="E4">
            <v>1066664.9086320547</v>
          </cell>
          <cell r="F4">
            <v>90868.54725771668</v>
          </cell>
          <cell r="G4">
            <v>2892417.9420500095</v>
          </cell>
          <cell r="H4">
            <v>4932397.3557011988</v>
          </cell>
          <cell r="I4">
            <v>513726.11374936078</v>
          </cell>
          <cell r="J4">
            <v>277560.51978162897</v>
          </cell>
          <cell r="K4">
            <v>1578697.5198471001</v>
          </cell>
          <cell r="L4">
            <v>92911.881506504244</v>
          </cell>
          <cell r="M4">
            <v>704671.99435379019</v>
          </cell>
          <cell r="N4">
            <v>5213850.8000899907</v>
          </cell>
          <cell r="O4">
            <v>11340596.829355204</v>
          </cell>
          <cell r="P4">
            <v>1972539.5451723931</v>
          </cell>
          <cell r="Q4">
            <v>4288487.3373790151</v>
          </cell>
          <cell r="U4">
            <v>6648910.8512416724</v>
          </cell>
          <cell r="V4">
            <v>637061.90337791818</v>
          </cell>
        </row>
        <row r="5">
          <cell r="D5">
            <v>5778820.1305876821</v>
          </cell>
          <cell r="E5">
            <v>831620.51089435944</v>
          </cell>
          <cell r="F5">
            <v>70845.255227907546</v>
          </cell>
          <cell r="G5">
            <v>2255060.6729647084</v>
          </cell>
          <cell r="H5">
            <v>3845521.4713519374</v>
          </cell>
          <cell r="I5">
            <v>400524.25997955864</v>
          </cell>
          <cell r="J5">
            <v>216398.81409516325</v>
          </cell>
          <cell r="K5">
            <v>1230824.4392201898</v>
          </cell>
          <cell r="L5">
            <v>72438.331608458873</v>
          </cell>
          <cell r="M5">
            <v>549394.35919851123</v>
          </cell>
          <cell r="N5">
            <v>4064955.3866531895</v>
          </cell>
          <cell r="O5">
            <v>8841645.4434319176</v>
          </cell>
          <cell r="P5">
            <v>1537881.6074668951</v>
          </cell>
          <cell r="Q5">
            <v>3343499.9141847207</v>
          </cell>
          <cell r="U5">
            <v>4922036.3016060032</v>
          </cell>
          <cell r="V5">
            <v>471602.32479440654</v>
          </cell>
        </row>
        <row r="6">
          <cell r="D6">
            <v>849894.24456425628</v>
          </cell>
          <cell r="E6">
            <v>122306.88443296897</v>
          </cell>
          <cell r="F6">
            <v>10419.250523854113</v>
          </cell>
          <cell r="G6">
            <v>331653.00940089958</v>
          </cell>
          <cell r="H6">
            <v>565562.95091294183</v>
          </cell>
          <cell r="I6">
            <v>58905.322483253534</v>
          </cell>
          <cell r="J6">
            <v>31825.892219162419</v>
          </cell>
          <cell r="K6">
            <v>181018.0250161007</v>
          </cell>
          <cell r="L6">
            <v>10653.545140468896</v>
          </cell>
          <cell r="M6">
            <v>80799.729586218789</v>
          </cell>
          <cell r="N6">
            <v>597835.21713033132</v>
          </cell>
          <cell r="O6">
            <v>1300345.6423701455</v>
          </cell>
          <cell r="P6">
            <v>226177.09107938971</v>
          </cell>
          <cell r="Q6">
            <v>491730.36529131373</v>
          </cell>
          <cell r="U6">
            <v>896707.94517575996</v>
          </cell>
          <cell r="V6">
            <v>85917.601109223775</v>
          </cell>
        </row>
        <row r="7">
          <cell r="D7">
            <v>383251.46563940821</v>
          </cell>
          <cell r="E7">
            <v>55153.088771365554</v>
          </cell>
          <cell r="F7">
            <v>4698.458731390263</v>
          </cell>
          <cell r="G7">
            <v>149555.66854295283</v>
          </cell>
          <cell r="H7">
            <v>255035.06022665635</v>
          </cell>
          <cell r="I7">
            <v>26562.776863188989</v>
          </cell>
          <cell r="J7">
            <v>14351.573641411638</v>
          </cell>
          <cell r="K7">
            <v>81628.301213100567</v>
          </cell>
          <cell r="L7">
            <v>4804.1115885349491</v>
          </cell>
          <cell r="M7">
            <v>36435.844795093188</v>
          </cell>
          <cell r="N7">
            <v>269587.92184023396</v>
          </cell>
          <cell r="O7">
            <v>586378.10111502372</v>
          </cell>
          <cell r="P7">
            <v>101992.33869935965</v>
          </cell>
          <cell r="Q7">
            <v>221740.98060155695</v>
          </cell>
          <cell r="U7">
            <v>417690.86749634886</v>
          </cell>
          <cell r="V7">
            <v>40020.831234502875</v>
          </cell>
        </row>
        <row r="8">
          <cell r="D8">
            <v>174183.36148682612</v>
          </cell>
          <cell r="E8">
            <v>25066.441383466303</v>
          </cell>
          <cell r="F8">
            <v>2135.3951883140098</v>
          </cell>
          <cell r="G8">
            <v>67971.322778269547</v>
          </cell>
          <cell r="H8">
            <v>115910.48716059056</v>
          </cell>
          <cell r="I8">
            <v>12072.475069953112</v>
          </cell>
          <cell r="J8">
            <v>6522.6243435656243</v>
          </cell>
          <cell r="K8">
            <v>37099.119435944078</v>
          </cell>
          <cell r="L8">
            <v>2183.4131907434225</v>
          </cell>
          <cell r="M8">
            <v>16559.670331418609</v>
          </cell>
          <cell r="N8">
            <v>122524.59456100567</v>
          </cell>
          <cell r="O8">
            <v>266502.06955914234</v>
          </cell>
          <cell r="P8">
            <v>46354.339104530278</v>
          </cell>
          <cell r="Q8">
            <v>100778.71278620043</v>
          </cell>
          <cell r="U8">
            <v>246167.95736060065</v>
          </cell>
          <cell r="V8">
            <v>23586.453627591021</v>
          </cell>
        </row>
        <row r="9">
          <cell r="D9">
            <v>1662928.6782866518</v>
          </cell>
          <cell r="E9">
            <v>239309.33404514694</v>
          </cell>
          <cell r="F9">
            <v>20386.61940963439</v>
          </cell>
          <cell r="G9">
            <v>648922.26780002762</v>
          </cell>
          <cell r="H9">
            <v>1106597.5048833869</v>
          </cell>
          <cell r="I9">
            <v>115255.9282376925</v>
          </cell>
          <cell r="J9">
            <v>62271.499332766536</v>
          </cell>
          <cell r="K9">
            <v>354185.32012817485</v>
          </cell>
          <cell r="L9">
            <v>20845.047313610437</v>
          </cell>
          <cell r="M9">
            <v>158095.18464926031</v>
          </cell>
          <cell r="N9">
            <v>1169742.3930261622</v>
          </cell>
          <cell r="O9">
            <v>2544295.45112528</v>
          </cell>
          <cell r="P9">
            <v>442544.90900830296</v>
          </cell>
          <cell r="Q9">
            <v>962134.44397019187</v>
          </cell>
          <cell r="U9">
            <v>1673653.3564314917</v>
          </cell>
          <cell r="V9">
            <v>160360.21789102082</v>
          </cell>
        </row>
        <row r="10">
          <cell r="D10">
            <v>408868.32256171032</v>
          </cell>
          <cell r="E10">
            <v>58839.568564787696</v>
          </cell>
          <cell r="F10">
            <v>5012.5077458579826</v>
          </cell>
          <cell r="G10">
            <v>159552.0977975475</v>
          </cell>
          <cell r="H10">
            <v>272081.82255826832</v>
          </cell>
          <cell r="I10">
            <v>28338.255668542261</v>
          </cell>
          <cell r="J10">
            <v>15310.845142092161</v>
          </cell>
          <cell r="K10">
            <v>87084.406930786208</v>
          </cell>
          <cell r="L10">
            <v>5125.2225306599903</v>
          </cell>
          <cell r="M10">
            <v>38871.247935435757</v>
          </cell>
          <cell r="N10">
            <v>287607.40993335895</v>
          </cell>
          <cell r="O10">
            <v>625572.11670364963</v>
          </cell>
          <cell r="P10">
            <v>108809.5941618364</v>
          </cell>
          <cell r="Q10">
            <v>236562.33807348245</v>
          </cell>
          <cell r="U10">
            <v>432059.81760908128</v>
          </cell>
          <cell r="V10">
            <v>41397.584647680334</v>
          </cell>
        </row>
        <row r="11">
          <cell r="D11">
            <v>207096.13504820631</v>
          </cell>
          <cell r="E11">
            <v>29802.864553862135</v>
          </cell>
          <cell r="F11">
            <v>2538.8882527325391</v>
          </cell>
          <cell r="G11">
            <v>80814.82709563151</v>
          </cell>
          <cell r="H11">
            <v>137812.32430933751</v>
          </cell>
          <cell r="I11">
            <v>14353.626581274853</v>
          </cell>
          <cell r="J11">
            <v>7755.1051971513916</v>
          </cell>
          <cell r="K11">
            <v>44109.174282165288</v>
          </cell>
          <cell r="L11">
            <v>2595.9794848168317</v>
          </cell>
          <cell r="M11">
            <v>19688.698702537215</v>
          </cell>
          <cell r="N11">
            <v>145676.19872149426</v>
          </cell>
          <cell r="O11">
            <v>316858.90154451336</v>
          </cell>
          <cell r="P11">
            <v>55113.211671415644</v>
          </cell>
          <cell r="Q11">
            <v>119821.32928772231</v>
          </cell>
          <cell r="U11">
            <v>227390.92778796254</v>
          </cell>
          <cell r="V11">
            <v>21787.342394644591</v>
          </cell>
        </row>
        <row r="12">
          <cell r="D12">
            <v>791686.32704522728</v>
          </cell>
          <cell r="E12">
            <v>113930.27865334789</v>
          </cell>
          <cell r="F12">
            <v>9705.652474471457</v>
          </cell>
          <cell r="G12">
            <v>308938.61741670279</v>
          </cell>
          <cell r="H12">
            <v>526828.43563752959</v>
          </cell>
          <cell r="I12">
            <v>54870.989771311288</v>
          </cell>
          <cell r="J12">
            <v>29646.187013354956</v>
          </cell>
          <cell r="K12">
            <v>168620.3857368785</v>
          </cell>
          <cell r="L12">
            <v>9923.9006220034207</v>
          </cell>
          <cell r="M12">
            <v>75265.883433718001</v>
          </cell>
          <cell r="N12">
            <v>556890.42519738385</v>
          </cell>
          <cell r="O12">
            <v>1211287.018451452</v>
          </cell>
          <cell r="P12">
            <v>210686.5785286277</v>
          </cell>
          <cell r="Q12">
            <v>458052.52745732112</v>
          </cell>
          <cell r="U12">
            <v>820260.08586016158</v>
          </cell>
          <cell r="V12">
            <v>78592.78959431719</v>
          </cell>
        </row>
        <row r="13">
          <cell r="D13">
            <v>961283.69431562105</v>
          </cell>
          <cell r="E13">
            <v>138336.75714351676</v>
          </cell>
          <cell r="F13">
            <v>11784.825817599949</v>
          </cell>
          <cell r="G13">
            <v>375120.35426389606</v>
          </cell>
          <cell r="H13">
            <v>639687.16849044745</v>
          </cell>
          <cell r="I13">
            <v>66625.614155778472</v>
          </cell>
          <cell r="J13">
            <v>35997.080157911572</v>
          </cell>
          <cell r="K13">
            <v>204742.73939154649</v>
          </cell>
          <cell r="L13">
            <v>12049.827723493774</v>
          </cell>
          <cell r="M13">
            <v>91389.56176384748</v>
          </cell>
          <cell r="N13">
            <v>676189.12563606258</v>
          </cell>
          <cell r="O13">
            <v>1470772.4766693446</v>
          </cell>
          <cell r="P13">
            <v>255820.47539788738</v>
          </cell>
          <cell r="Q13">
            <v>556177.88351626624</v>
          </cell>
          <cell r="U13">
            <v>1093561.5171435436</v>
          </cell>
          <cell r="V13">
            <v>104779.02278419156</v>
          </cell>
        </row>
        <row r="14">
          <cell r="D14">
            <v>4361982.8074653549</v>
          </cell>
          <cell r="E14">
            <v>627725.7794642325</v>
          </cell>
          <cell r="F14">
            <v>53475.58468880759</v>
          </cell>
          <cell r="G14">
            <v>1702170.2809536965</v>
          </cell>
          <cell r="H14">
            <v>2902685.6978969802</v>
          </cell>
          <cell r="I14">
            <v>302324.67813909065</v>
          </cell>
          <cell r="J14">
            <v>163342.66949108173</v>
          </cell>
          <cell r="K14">
            <v>929053.84171226423</v>
          </cell>
          <cell r="L14">
            <v>54678.074405724481</v>
          </cell>
          <cell r="M14">
            <v>414695.16184762132</v>
          </cell>
          <cell r="N14">
            <v>3068319.3297265163</v>
          </cell>
          <cell r="O14">
            <v>6673871.9223697828</v>
          </cell>
          <cell r="P14">
            <v>1160827.4665239635</v>
          </cell>
          <cell r="Q14">
            <v>2523748.5875775954</v>
          </cell>
          <cell r="U14">
            <v>3972302.5065685539</v>
          </cell>
          <cell r="V14">
            <v>380604.07971252198</v>
          </cell>
        </row>
        <row r="15">
          <cell r="D15">
            <v>715350.37304442318</v>
          </cell>
          <cell r="E15">
            <v>102944.89692642067</v>
          </cell>
          <cell r="F15">
            <v>8769.8143583778856</v>
          </cell>
          <cell r="G15">
            <v>279150.14781383419</v>
          </cell>
          <cell r="H15">
            <v>476030.60086976481</v>
          </cell>
          <cell r="I15">
            <v>49580.220930077878</v>
          </cell>
          <cell r="J15">
            <v>26787.643306282171</v>
          </cell>
          <cell r="K15">
            <v>152361.67623352131</v>
          </cell>
          <cell r="L15">
            <v>8967.018589927442</v>
          </cell>
          <cell r="M15">
            <v>68008.598800459527</v>
          </cell>
          <cell r="N15">
            <v>503193.95422255143</v>
          </cell>
          <cell r="O15">
            <v>1094492.3398476383</v>
          </cell>
          <cell r="P15">
            <v>190371.76391363514</v>
          </cell>
          <cell r="Q15">
            <v>413886.2011340718</v>
          </cell>
          <cell r="U15">
            <v>749526.96336757264</v>
          </cell>
          <cell r="V15">
            <v>71815.532588596165</v>
          </cell>
        </row>
        <row r="16">
          <cell r="D16">
            <v>679000.22413592995</v>
          </cell>
          <cell r="E16">
            <v>97713.806717130312</v>
          </cell>
          <cell r="F16">
            <v>8324.1809040047774</v>
          </cell>
          <cell r="G16">
            <v>264965.28145572206</v>
          </cell>
          <cell r="H16">
            <v>451841.35895608104</v>
          </cell>
          <cell r="I16">
            <v>47060.828361574379</v>
          </cell>
          <cell r="J16">
            <v>25426.443452639975</v>
          </cell>
          <cell r="K16">
            <v>144619.49865490946</v>
          </cell>
          <cell r="L16">
            <v>8511.3643073667372</v>
          </cell>
          <cell r="M16">
            <v>64552.778007449095</v>
          </cell>
          <cell r="N16">
            <v>477624.42094894889</v>
          </cell>
          <cell r="O16">
            <v>1038876.2934571846</v>
          </cell>
          <cell r="P16">
            <v>180698.12393665084</v>
          </cell>
          <cell r="Q16">
            <v>392854.79385547404</v>
          </cell>
          <cell r="U16">
            <v>774100.60946965695</v>
          </cell>
          <cell r="V16">
            <v>74170.043591823953</v>
          </cell>
        </row>
        <row r="17">
          <cell r="D17">
            <v>1077415.9367344817</v>
          </cell>
          <cell r="E17">
            <v>155049.15735484828</v>
          </cell>
          <cell r="F17">
            <v>13208.545221982366</v>
          </cell>
          <cell r="G17">
            <v>420438.47229214205</v>
          </cell>
          <cell r="H17">
            <v>716967.48205725173</v>
          </cell>
          <cell r="I17">
            <v>74674.624058055997</v>
          </cell>
          <cell r="J17">
            <v>40345.87090926824</v>
          </cell>
          <cell r="K17">
            <v>229477.61587506859</v>
          </cell>
          <cell r="L17">
            <v>13505.561886639607</v>
          </cell>
          <cell r="M17">
            <v>102430.29282385844</v>
          </cell>
          <cell r="N17">
            <v>757879.22391165199</v>
          </cell>
          <cell r="O17">
            <v>1648455.8253140496</v>
          </cell>
          <cell r="P17">
            <v>286726.02975223103</v>
          </cell>
          <cell r="Q17">
            <v>623369.47864938073</v>
          </cell>
          <cell r="U17">
            <v>1150247.4775596191</v>
          </cell>
          <cell r="V17">
            <v>110210.35832852758</v>
          </cell>
        </row>
        <row r="18">
          <cell r="D18">
            <v>1180686.316451997</v>
          </cell>
          <cell r="E18">
            <v>169910.62803575018</v>
          </cell>
          <cell r="F18">
            <v>14474.585043821615</v>
          </cell>
          <cell r="G18">
            <v>460737.52412634721</v>
          </cell>
          <cell r="H18">
            <v>785688.85659118905</v>
          </cell>
          <cell r="I18">
            <v>81832.191083759477</v>
          </cell>
          <cell r="J18">
            <v>44213.024964425662</v>
          </cell>
          <cell r="K18">
            <v>251473.05860066533</v>
          </cell>
          <cell r="L18">
            <v>14800.070772928144</v>
          </cell>
          <cell r="M18">
            <v>112248.2423026427</v>
          </cell>
          <cell r="N18">
            <v>830521.99126349599</v>
          </cell>
          <cell r="O18">
            <v>1806460.4113086644</v>
          </cell>
          <cell r="P18">
            <v>314208.73625196383</v>
          </cell>
          <cell r="Q18">
            <v>683119.47915479913</v>
          </cell>
          <cell r="U18">
            <v>1172416.1500813568</v>
          </cell>
          <cell r="V18">
            <v>112334.43805046017</v>
          </cell>
        </row>
        <row r="19">
          <cell r="D19">
            <v>970868.04405822896</v>
          </cell>
          <cell r="E19">
            <v>139716.02516872302</v>
          </cell>
          <cell r="F19">
            <v>11902.32483787825</v>
          </cell>
          <cell r="G19">
            <v>378860.44128721312</v>
          </cell>
          <cell r="H19">
            <v>646065.08334006532</v>
          </cell>
          <cell r="I19">
            <v>67289.895877876814</v>
          </cell>
          <cell r="J19">
            <v>36355.984202561718</v>
          </cell>
          <cell r="K19">
            <v>206784.09932846428</v>
          </cell>
          <cell r="L19">
            <v>12169.968909621308</v>
          </cell>
          <cell r="M19">
            <v>92300.749093818755</v>
          </cell>
          <cell r="N19">
            <v>682930.97833840991</v>
          </cell>
          <cell r="O19">
            <v>1485436.6157695467</v>
          </cell>
          <cell r="P19">
            <v>258371.09902963345</v>
          </cell>
          <cell r="Q19">
            <v>561723.18027542788</v>
          </cell>
          <cell r="U19">
            <v>925518.69257501955</v>
          </cell>
          <cell r="V19">
            <v>88678.087749300335</v>
          </cell>
        </row>
        <row r="20">
          <cell r="D20">
            <v>314691.79240775766</v>
          </cell>
          <cell r="E20">
            <v>45286.778834174729</v>
          </cell>
          <cell r="F20">
            <v>3857.9536734928679</v>
          </cell>
          <cell r="G20">
            <v>122801.7258068456</v>
          </cell>
          <cell r="H20">
            <v>209411.95905316935</v>
          </cell>
          <cell r="I20">
            <v>21810.974286707915</v>
          </cell>
          <cell r="J20">
            <v>11784.22742768335</v>
          </cell>
          <cell r="K20">
            <v>67025.853057323795</v>
          </cell>
          <cell r="L20">
            <v>3944.7063410459896</v>
          </cell>
          <cell r="M20">
            <v>29917.853770836908</v>
          </cell>
          <cell r="N20">
            <v>221361.46614298091</v>
          </cell>
          <cell r="O20">
            <v>481481.20023671939</v>
          </cell>
          <cell r="P20">
            <v>83746.977519347725</v>
          </cell>
          <cell r="Q20">
            <v>182073.84156858537</v>
          </cell>
          <cell r="U20">
            <v>356716.09349086153</v>
          </cell>
          <cell r="V20">
            <v>34178.565267179823</v>
          </cell>
        </row>
        <row r="21">
          <cell r="D21">
            <v>309690.97194064577</v>
          </cell>
          <cell r="E21">
            <v>44567.118976665442</v>
          </cell>
          <cell r="F21">
            <v>3796.6462795377893</v>
          </cell>
          <cell r="G21">
            <v>120850.26282424641</v>
          </cell>
          <cell r="H21">
            <v>206084.15821388294</v>
          </cell>
          <cell r="I21">
            <v>21464.372407497511</v>
          </cell>
          <cell r="J21">
            <v>11596.962277681914</v>
          </cell>
          <cell r="K21">
            <v>65960.733896667749</v>
          </cell>
          <cell r="L21">
            <v>3882.0203457865778</v>
          </cell>
          <cell r="M21">
            <v>29442.424099396983</v>
          </cell>
          <cell r="N21">
            <v>217843.77366664412</v>
          </cell>
          <cell r="O21">
            <v>473829.90109653253</v>
          </cell>
          <cell r="P21">
            <v>82416.140143408644</v>
          </cell>
          <cell r="Q21">
            <v>179180.47537534806</v>
          </cell>
          <cell r="U21">
            <v>324075.94474667887</v>
          </cell>
          <cell r="V21">
            <v>31051.166547188837</v>
          </cell>
        </row>
        <row r="22">
          <cell r="D22">
            <v>148627.55865557131</v>
          </cell>
          <cell r="E22">
            <v>21388.74778398022</v>
          </cell>
          <cell r="F22">
            <v>1822.0946644663838</v>
          </cell>
          <cell r="G22">
            <v>57998.71857386388</v>
          </cell>
          <cell r="H22">
            <v>98904.353333194071</v>
          </cell>
          <cell r="I22">
            <v>10301.227862760505</v>
          </cell>
          <cell r="J22">
            <v>5565.6391284243191</v>
          </cell>
          <cell r="K22">
            <v>31656.017560855584</v>
          </cell>
          <cell r="L22">
            <v>1863.0675703265144</v>
          </cell>
          <cell r="M22">
            <v>14130.071623896129</v>
          </cell>
          <cell r="N22">
            <v>104548.05332392937</v>
          </cell>
          <cell r="O22">
            <v>227401.46726487612</v>
          </cell>
          <cell r="P22">
            <v>39553.331589136251</v>
          </cell>
          <cell r="Q22">
            <v>85992.679886343991</v>
          </cell>
          <cell r="U22">
            <v>176463.8853321145</v>
          </cell>
          <cell r="V22">
            <v>16907.794551967199</v>
          </cell>
        </row>
        <row r="23">
          <cell r="D23">
            <v>409004.30589616211</v>
          </cell>
          <cell r="E23">
            <v>58859.137703039873</v>
          </cell>
          <cell r="F23">
            <v>5014.1748290719052</v>
          </cell>
          <cell r="G23">
            <v>159605.1623786854</v>
          </cell>
          <cell r="H23">
            <v>272172.31280031835</v>
          </cell>
          <cell r="I23">
            <v>28347.680537835662</v>
          </cell>
          <cell r="J23">
            <v>15315.937294408221</v>
          </cell>
          <cell r="K23">
            <v>87113.36986916943</v>
          </cell>
          <cell r="L23">
            <v>5126.9271010829571</v>
          </cell>
          <cell r="M23">
            <v>38884.175916443055</v>
          </cell>
          <cell r="N23">
            <v>287703.06374769885</v>
          </cell>
          <cell r="O23">
            <v>625780.17239707313</v>
          </cell>
          <cell r="P23">
            <v>108845.78256435624</v>
          </cell>
          <cell r="Q23">
            <v>236641.01507965254</v>
          </cell>
          <cell r="U23">
            <v>426978.60602121736</v>
          </cell>
          <cell r="V23">
            <v>40910.731026379945</v>
          </cell>
        </row>
        <row r="24">
          <cell r="D24">
            <v>609237.68944141071</v>
          </cell>
          <cell r="E24">
            <v>87674.394963014769</v>
          </cell>
          <cell r="F24">
            <v>7468.9294055857818</v>
          </cell>
          <cell r="G24">
            <v>237741.94781997736</v>
          </cell>
          <cell r="H24">
            <v>405417.8124532717</v>
          </cell>
          <cell r="I24">
            <v>42225.656656726896</v>
          </cell>
          <cell r="J24">
            <v>22814.053823784823</v>
          </cell>
          <cell r="K24">
            <v>129760.85438088732</v>
          </cell>
          <cell r="L24">
            <v>7636.8810204930414</v>
          </cell>
          <cell r="M24">
            <v>57920.430542316702</v>
          </cell>
          <cell r="N24">
            <v>428551.84475090302</v>
          </cell>
          <cell r="O24">
            <v>932139.00399921881</v>
          </cell>
          <cell r="P24">
            <v>162132.6526860235</v>
          </cell>
          <cell r="Q24">
            <v>352491.70528488158</v>
          </cell>
          <cell r="U24">
            <v>620500.03527438792</v>
          </cell>
          <cell r="V24">
            <v>59452.885196098825</v>
          </cell>
        </row>
        <row r="25">
          <cell r="D25">
            <v>256704.54225133362</v>
          </cell>
          <cell r="E25">
            <v>36941.928932168827</v>
          </cell>
          <cell r="F25">
            <v>3147.0608883805889</v>
          </cell>
          <cell r="G25">
            <v>100173.44453036638</v>
          </cell>
          <cell r="H25">
            <v>170824.28708863162</v>
          </cell>
          <cell r="I25">
            <v>17791.935809594186</v>
          </cell>
          <cell r="J25">
            <v>9612.7855272735505</v>
          </cell>
          <cell r="K25">
            <v>54675.21347296919</v>
          </cell>
          <cell r="L25">
            <v>3217.8279193314647</v>
          </cell>
          <cell r="M25">
            <v>24404.986538173525</v>
          </cell>
          <cell r="N25">
            <v>180571.89672328165</v>
          </cell>
          <cell r="O25">
            <v>392760.19931666605</v>
          </cell>
          <cell r="P25">
            <v>68315.18980698692</v>
          </cell>
          <cell r="Q25">
            <v>148523.6770816186</v>
          </cell>
          <cell r="U25">
            <v>296970.08827794256</v>
          </cell>
          <cell r="V25">
            <v>28454.033136769143</v>
          </cell>
        </row>
        <row r="26">
          <cell r="D26">
            <v>453981.17294982902</v>
          </cell>
          <cell r="E26">
            <v>65331.684747655061</v>
          </cell>
          <cell r="F26">
            <v>5565.5672506672536</v>
          </cell>
          <cell r="G26">
            <v>177156.42055836704</v>
          </cell>
          <cell r="H26">
            <v>302102.21268654789</v>
          </cell>
          <cell r="I26">
            <v>31464.982337474285</v>
          </cell>
          <cell r="J26">
            <v>17000.180872195357</v>
          </cell>
          <cell r="K26">
            <v>96692.942501339377</v>
          </cell>
          <cell r="L26">
            <v>5690.7185216011376</v>
          </cell>
          <cell r="M26">
            <v>43160.141683730748</v>
          </cell>
          <cell r="N26">
            <v>319340.82956720609</v>
          </cell>
          <cell r="O26">
            <v>694595.17315129365</v>
          </cell>
          <cell r="P26">
            <v>120815.19760761069</v>
          </cell>
          <cell r="Q26">
            <v>262663.65425789246</v>
          </cell>
          <cell r="U26">
            <v>491467.29944437428</v>
          </cell>
          <cell r="V26">
            <v>47089.681338345566</v>
          </cell>
        </row>
        <row r="27">
          <cell r="D27">
            <v>347391.65296997991</v>
          </cell>
          <cell r="E27">
            <v>49992.562044659273</v>
          </cell>
          <cell r="F27">
            <v>4258.836538004527</v>
          </cell>
          <cell r="G27">
            <v>135562.1453905917</v>
          </cell>
          <cell r="H27">
            <v>231172.11303973274</v>
          </cell>
          <cell r="I27">
            <v>24077.36901039815</v>
          </cell>
          <cell r="J27">
            <v>13008.735352629352</v>
          </cell>
          <cell r="K27">
            <v>73990.559801879033</v>
          </cell>
          <cell r="L27">
            <v>4354.6037404162898</v>
          </cell>
          <cell r="M27">
            <v>33026.640432039974</v>
          </cell>
          <cell r="N27">
            <v>244363.30238834885</v>
          </cell>
          <cell r="O27">
            <v>531512.27346748114</v>
          </cell>
          <cell r="P27">
            <v>92449.188868545694</v>
          </cell>
          <cell r="Q27">
            <v>200993.27122948467</v>
          </cell>
          <cell r="U27">
            <v>368212.68432245177</v>
          </cell>
          <cell r="V27">
            <v>35280.105083458489</v>
          </cell>
        </row>
        <row r="28">
          <cell r="D28">
            <v>390733.7589137943</v>
          </cell>
          <cell r="E28">
            <v>56229.853303725817</v>
          </cell>
          <cell r="F28">
            <v>4790.1876595685526</v>
          </cell>
          <cell r="G28">
            <v>152475.47309221476</v>
          </cell>
          <cell r="H28">
            <v>260014.1595568647</v>
          </cell>
          <cell r="I28">
            <v>27081.367147875473</v>
          </cell>
          <cell r="J28">
            <v>14631.762218785598</v>
          </cell>
          <cell r="K28">
            <v>83221.946492831848</v>
          </cell>
          <cell r="L28">
            <v>4897.9031980942864</v>
          </cell>
          <cell r="M28">
            <v>37147.1889148138</v>
          </cell>
          <cell r="N28">
            <v>274851.13953224075</v>
          </cell>
          <cell r="O28">
            <v>597826.07539713173</v>
          </cell>
          <cell r="P28">
            <v>103983.55506330993</v>
          </cell>
          <cell r="Q28">
            <v>226070.07310755094</v>
          </cell>
          <cell r="U28">
            <v>382354.79854629573</v>
          </cell>
          <cell r="V28">
            <v>36635.124335002147</v>
          </cell>
        </row>
        <row r="29">
          <cell r="D29">
            <v>139401.33559095842</v>
          </cell>
          <cell r="E29">
            <v>20061.017180633269</v>
          </cell>
          <cell r="F29">
            <v>1708.9860864121235</v>
          </cell>
          <cell r="G29">
            <v>54398.382809322167</v>
          </cell>
          <cell r="H29">
            <v>92764.754229450526</v>
          </cell>
          <cell r="I29">
            <v>9661.7675435509154</v>
          </cell>
          <cell r="J29">
            <v>5220.1458123766661</v>
          </cell>
          <cell r="K29">
            <v>29690.934624718637</v>
          </cell>
          <cell r="L29">
            <v>1747.4155530037201</v>
          </cell>
          <cell r="M29">
            <v>13252.931516770137</v>
          </cell>
          <cell r="N29">
            <v>98058.115188210286</v>
          </cell>
          <cell r="O29">
            <v>213285.26512050774</v>
          </cell>
          <cell r="P29">
            <v>37098.013991976135</v>
          </cell>
          <cell r="Q29">
            <v>80654.587450917184</v>
          </cell>
          <cell r="U29">
            <v>156860.1635555058</v>
          </cell>
          <cell r="V29">
            <v>15029.474239405748</v>
          </cell>
        </row>
        <row r="30">
          <cell r="D30">
            <v>551385.82091755199</v>
          </cell>
          <cell r="E30">
            <v>79349.027609331097</v>
          </cell>
          <cell r="F30">
            <v>6759.6963271429468</v>
          </cell>
          <cell r="G30">
            <v>215166.49632337378</v>
          </cell>
          <cell r="H30">
            <v>366920.2303276789</v>
          </cell>
          <cell r="I30">
            <v>38216.001345548895</v>
          </cell>
          <cell r="J30">
            <v>20647.681543829607</v>
          </cell>
          <cell r="K30">
            <v>117439.04957910378</v>
          </cell>
          <cell r="L30">
            <v>6911.6996267828226</v>
          </cell>
          <cell r="M30">
            <v>52420.434086661371</v>
          </cell>
          <cell r="N30">
            <v>387857.50589455647</v>
          </cell>
          <cell r="O30">
            <v>843625.13816342934</v>
          </cell>
          <cell r="P30">
            <v>146736.89324898639</v>
          </cell>
          <cell r="Q30">
            <v>319019.86967243161</v>
          </cell>
          <cell r="U30">
            <v>565308.66148056206</v>
          </cell>
          <cell r="V30">
            <v>54164.752684505496</v>
          </cell>
        </row>
        <row r="31">
          <cell r="D31">
            <v>405287.34757255507</v>
          </cell>
          <cell r="E31">
            <v>58324.236337328592</v>
          </cell>
          <cell r="F31">
            <v>4968.6069008172044</v>
          </cell>
          <cell r="G31">
            <v>158154.69907489626</v>
          </cell>
          <cell r="H31">
            <v>269698.85927199444</v>
          </cell>
          <cell r="I31">
            <v>28090.06186338382</v>
          </cell>
          <cell r="J31">
            <v>15176.748782723584</v>
          </cell>
          <cell r="K31">
            <v>86321.69907117328</v>
          </cell>
          <cell r="L31">
            <v>5080.3345002516708</v>
          </cell>
          <cell r="M31">
            <v>38530.803447631144</v>
          </cell>
          <cell r="N31">
            <v>285088.46951945184</v>
          </cell>
          <cell r="O31">
            <v>620093.19358778372</v>
          </cell>
          <cell r="P31">
            <v>107856.6114684538</v>
          </cell>
          <cell r="Q31">
            <v>234490.4636599556</v>
          </cell>
          <cell r="U31">
            <v>434002.44716673187</v>
          </cell>
          <cell r="V31">
            <v>41583.716679112818</v>
          </cell>
        </row>
        <row r="32">
          <cell r="D32">
            <v>281979.66866970592</v>
          </cell>
          <cell r="E32">
            <v>40579.230850203901</v>
          </cell>
          <cell r="F32">
            <v>3456.9204689806716</v>
          </cell>
          <cell r="G32">
            <v>110036.52078162294</v>
          </cell>
          <cell r="H32">
            <v>187643.64452433377</v>
          </cell>
          <cell r="I32">
            <v>19543.729614531119</v>
          </cell>
          <cell r="J32">
            <v>10559.26028499972</v>
          </cell>
          <cell r="K32">
            <v>60058.53439265817</v>
          </cell>
          <cell r="L32">
            <v>3534.6552210238565</v>
          </cell>
          <cell r="M32">
            <v>26807.901245413399</v>
          </cell>
          <cell r="N32">
            <v>198351.00369684552</v>
          </cell>
          <cell r="O32">
            <v>431431.36423946847</v>
          </cell>
          <cell r="P32">
            <v>75041.502647124129</v>
          </cell>
          <cell r="Q32">
            <v>163147.31670028964</v>
          </cell>
          <cell r="U32">
            <v>309507.70387698669</v>
          </cell>
          <cell r="V32">
            <v>29655.31819473561</v>
          </cell>
        </row>
        <row r="33">
          <cell r="D33">
            <v>1902542.6197526806</v>
          </cell>
          <cell r="E33">
            <v>273791.78269667213</v>
          </cell>
          <cell r="F33">
            <v>23324.158640086156</v>
          </cell>
          <cell r="G33">
            <v>742426.47175232426</v>
          </cell>
          <cell r="H33">
            <v>1266048.8350719896</v>
          </cell>
          <cell r="I33">
            <v>131863.33155147353</v>
          </cell>
          <cell r="J33">
            <v>71244.295094216082</v>
          </cell>
          <cell r="K33">
            <v>405220.4256462059</v>
          </cell>
          <cell r="L33">
            <v>23848.642123224436</v>
          </cell>
          <cell r="M33">
            <v>180875.36206470983</v>
          </cell>
          <cell r="N33">
            <v>1338292.3669081978</v>
          </cell>
          <cell r="O33">
            <v>2910906.8814641619</v>
          </cell>
          <cell r="P33">
            <v>506311.88308710692</v>
          </cell>
          <cell r="Q33">
            <v>1100769.8703418474</v>
          </cell>
          <cell r="U33">
            <v>1688775.2628161958</v>
          </cell>
          <cell r="V33">
            <v>161809.11541419086</v>
          </cell>
        </row>
        <row r="34">
          <cell r="D34">
            <v>213262.19865878776</v>
          </cell>
          <cell r="E34">
            <v>30690.212637755063</v>
          </cell>
          <cell r="F34">
            <v>2614.4809066604494</v>
          </cell>
          <cell r="G34">
            <v>83221.001235162475</v>
          </cell>
          <cell r="H34">
            <v>141915.53733074738</v>
          </cell>
          <cell r="I34">
            <v>14780.990300651225</v>
          </cell>
          <cell r="J34">
            <v>7986.0050733912603</v>
          </cell>
          <cell r="K34">
            <v>45422.477277273065</v>
          </cell>
          <cell r="L34">
            <v>2673.2719684810927</v>
          </cell>
          <cell r="M34">
            <v>20274.908428668306</v>
          </cell>
          <cell r="N34">
            <v>150013.55010497299</v>
          </cell>
          <cell r="O34">
            <v>326293.03290600714</v>
          </cell>
          <cell r="P34">
            <v>56754.147987635573</v>
          </cell>
          <cell r="Q34">
            <v>123388.87987537833</v>
          </cell>
          <cell r="U34">
            <v>228126.55691890343</v>
          </cell>
          <cell r="V34">
            <v>21857.826313713824</v>
          </cell>
        </row>
        <row r="35">
          <cell r="D35">
            <v>225937.16087674684</v>
          </cell>
          <cell r="E35">
            <v>32514.245626681801</v>
          </cell>
          <cell r="F35">
            <v>2769.8691888778571</v>
          </cell>
          <cell r="G35">
            <v>88167.133522226111</v>
          </cell>
          <cell r="H35">
            <v>150350.10325532814</v>
          </cell>
          <cell r="I35">
            <v>15659.479291119364</v>
          </cell>
          <cell r="J35">
            <v>8460.6429286429375</v>
          </cell>
          <cell r="K35">
            <v>48122.103310186125</v>
          </cell>
          <cell r="L35">
            <v>2832.1544212173117</v>
          </cell>
          <cell r="M35">
            <v>21479.921318538753</v>
          </cell>
          <cell r="N35">
            <v>158929.41091725248</v>
          </cell>
          <cell r="O35">
            <v>345685.83617858327</v>
          </cell>
          <cell r="P35">
            <v>60127.257174260274</v>
          </cell>
          <cell r="Q35">
            <v>130722.3379395474</v>
          </cell>
          <cell r="U35">
            <v>243333.09790086371</v>
          </cell>
          <cell r="V35">
            <v>23314.833056397521</v>
          </cell>
        </row>
        <row r="36">
          <cell r="D36">
            <v>482272.66128991178</v>
          </cell>
          <cell r="E36">
            <v>69403.066354223396</v>
          </cell>
          <cell r="F36">
            <v>5912.4058209874393</v>
          </cell>
          <cell r="G36">
            <v>188196.56738655225</v>
          </cell>
          <cell r="H36">
            <v>320928.81109414145</v>
          </cell>
          <cell r="I36">
            <v>33425.837178958966</v>
          </cell>
          <cell r="J36">
            <v>18059.60898856389</v>
          </cell>
          <cell r="K36">
            <v>102718.71497461165</v>
          </cell>
          <cell r="L36">
            <v>6045.3563486600251</v>
          </cell>
          <cell r="M36">
            <v>45849.822925945024</v>
          </cell>
          <cell r="N36">
            <v>339241.71509844693</v>
          </cell>
          <cell r="O36">
            <v>737881.39824869297</v>
          </cell>
          <cell r="P36">
            <v>128344.23616269251</v>
          </cell>
          <cell r="Q36">
            <v>279032.4954226382</v>
          </cell>
          <cell r="U36">
            <v>523095.90646036202</v>
          </cell>
          <cell r="V36">
            <v>50120.1597185805</v>
          </cell>
        </row>
        <row r="37">
          <cell r="D37">
            <v>144619.51340293288</v>
          </cell>
          <cell r="E37">
            <v>20811.956576542532</v>
          </cell>
          <cell r="F37">
            <v>1772.9581655839906</v>
          </cell>
          <cell r="G37">
            <v>56434.664836173193</v>
          </cell>
          <cell r="H37">
            <v>96237.195725088386</v>
          </cell>
          <cell r="I37">
            <v>10023.434243561229</v>
          </cell>
          <cell r="J37">
            <v>5415.5503179213183</v>
          </cell>
          <cell r="K37">
            <v>30802.348483263755</v>
          </cell>
          <cell r="L37">
            <v>1812.8261534712703</v>
          </cell>
          <cell r="M37">
            <v>13749.025423555577</v>
          </cell>
          <cell r="N37">
            <v>101728.70183495934</v>
          </cell>
          <cell r="O37">
            <v>221269.12290318101</v>
          </cell>
          <cell r="P37">
            <v>38486.695331796844</v>
          </cell>
          <cell r="Q37">
            <v>83673.711886749545</v>
          </cell>
          <cell r="U37">
            <v>153380.85107454745</v>
          </cell>
          <cell r="V37">
            <v>14696.105740239913</v>
          </cell>
        </row>
        <row r="49">
          <cell r="D49">
            <v>7009915.0337362131</v>
          </cell>
          <cell r="E49">
            <v>680028.63870896481</v>
          </cell>
          <cell r="F49">
            <v>57342.271793125321</v>
          </cell>
          <cell r="G49">
            <v>2002039.1740023447</v>
          </cell>
          <cell r="H49">
            <v>3096831.4091334096</v>
          </cell>
          <cell r="I49">
            <v>321696.88618860219</v>
          </cell>
          <cell r="J49">
            <v>161805.36549608083</v>
          </cell>
          <cell r="K49">
            <v>1674231.8116432244</v>
          </cell>
          <cell r="L49">
            <v>66631.660417049279</v>
          </cell>
          <cell r="M49">
            <v>554171.99763297406</v>
          </cell>
          <cell r="N49">
            <v>3816787.8922523828</v>
          </cell>
          <cell r="O49">
            <v>7880011.1631572135</v>
          </cell>
          <cell r="P49">
            <v>1251439.3525658231</v>
          </cell>
          <cell r="Q49">
            <v>3008020.2614881154</v>
          </cell>
          <cell r="U49">
            <v>5129966.0319896685</v>
          </cell>
          <cell r="V49">
            <v>500000.41289465228</v>
          </cell>
        </row>
        <row r="50">
          <cell r="D50">
            <v>5768782.1881046826</v>
          </cell>
          <cell r="E50">
            <v>559626.91124010191</v>
          </cell>
          <cell r="F50">
            <v>47189.59852632173</v>
          </cell>
          <cell r="G50">
            <v>1647570.3159438819</v>
          </cell>
          <cell r="H50">
            <v>2548525.3083089236</v>
          </cell>
          <cell r="I50">
            <v>264739.19556545978</v>
          </cell>
          <cell r="J50">
            <v>133157.09333441893</v>
          </cell>
          <cell r="K50">
            <v>1377802.5278885448</v>
          </cell>
          <cell r="L50">
            <v>54834.264599187482</v>
          </cell>
          <cell r="M50">
            <v>456053.68020952714</v>
          </cell>
          <cell r="N50">
            <v>3141010.6831014864</v>
          </cell>
          <cell r="O50">
            <v>6484824.3982008314</v>
          </cell>
          <cell r="P50">
            <v>1029867.1256115318</v>
          </cell>
          <cell r="Q50">
            <v>2475438.5213542124</v>
          </cell>
          <cell r="U50">
            <v>3777651.8656419786</v>
          </cell>
          <cell r="V50">
            <v>368194.93166520185</v>
          </cell>
        </row>
        <row r="51">
          <cell r="D51">
            <v>765984.07340087998</v>
          </cell>
          <cell r="E51">
            <v>74307.763246870425</v>
          </cell>
          <cell r="F51">
            <v>6265.8772203046037</v>
          </cell>
          <cell r="G51">
            <v>218765.86438353642</v>
          </cell>
          <cell r="H51">
            <v>338395.47640557901</v>
          </cell>
          <cell r="I51">
            <v>35152.307852123609</v>
          </cell>
          <cell r="J51">
            <v>17680.718291780391</v>
          </cell>
          <cell r="K51">
            <v>182945.85551007561</v>
          </cell>
          <cell r="L51">
            <v>7280.9428385485626</v>
          </cell>
          <cell r="M51">
            <v>60555.216727835446</v>
          </cell>
          <cell r="N51">
            <v>417066.2159162279</v>
          </cell>
          <cell r="O51">
            <v>861060.80033076555</v>
          </cell>
          <cell r="P51">
            <v>136746.68070571672</v>
          </cell>
          <cell r="Q51">
            <v>328690.9472765731</v>
          </cell>
          <cell r="U51">
            <v>684730.08044523478</v>
          </cell>
          <cell r="V51">
            <v>66738.321620273709</v>
          </cell>
        </row>
        <row r="52">
          <cell r="D52">
            <v>379657.91986435221</v>
          </cell>
          <cell r="E52">
            <v>36830.440480079022</v>
          </cell>
          <cell r="F52">
            <v>3105.6649794613636</v>
          </cell>
          <cell r="G52">
            <v>108430.70488452924</v>
          </cell>
          <cell r="H52">
            <v>167724.79627838309</v>
          </cell>
          <cell r="I52">
            <v>17423.145651468389</v>
          </cell>
          <cell r="J52">
            <v>8763.3998688271349</v>
          </cell>
          <cell r="K52">
            <v>90676.615040283228</v>
          </cell>
          <cell r="L52">
            <v>3608.7794886668771</v>
          </cell>
          <cell r="M52">
            <v>30014.028252246713</v>
          </cell>
          <cell r="N52">
            <v>206717.73406127057</v>
          </cell>
          <cell r="O52">
            <v>426782.44063075213</v>
          </cell>
          <cell r="P52">
            <v>67778.119869492715</v>
          </cell>
          <cell r="Q52">
            <v>162914.77284535911</v>
          </cell>
          <cell r="U52">
            <v>305588.52711045626</v>
          </cell>
          <cell r="V52">
            <v>29784.678646660574</v>
          </cell>
        </row>
        <row r="53">
          <cell r="D53">
            <v>168111.18512270774</v>
          </cell>
          <cell r="E53">
            <v>16308.388877834104</v>
          </cell>
          <cell r="F53">
            <v>1375.1774768135465</v>
          </cell>
          <cell r="G53">
            <v>48012.732905299607</v>
          </cell>
          <cell r="H53">
            <v>74267.947016350867</v>
          </cell>
          <cell r="I53">
            <v>7714.9073173039878</v>
          </cell>
          <cell r="J53">
            <v>3880.4024901655657</v>
          </cell>
          <cell r="K53">
            <v>40151.284669062064</v>
          </cell>
          <cell r="L53">
            <v>1597.9548033742242</v>
          </cell>
          <cell r="M53">
            <v>13290.105634025495</v>
          </cell>
          <cell r="N53">
            <v>91533.882057135241</v>
          </cell>
          <cell r="O53">
            <v>188977.75636981789</v>
          </cell>
          <cell r="P53">
            <v>30011.911935672026</v>
          </cell>
          <cell r="Q53">
            <v>72138.085639871322</v>
          </cell>
          <cell r="U53">
            <v>173501.52190624594</v>
          </cell>
          <cell r="V53">
            <v>16910.60565508794</v>
          </cell>
        </row>
        <row r="54">
          <cell r="D54">
            <v>1662998.7348619825</v>
          </cell>
          <cell r="E54">
            <v>161326.74367668811</v>
          </cell>
          <cell r="F54">
            <v>13603.606461297344</v>
          </cell>
          <cell r="G54">
            <v>474954.20379375096</v>
          </cell>
          <cell r="H54">
            <v>734677.4804950523</v>
          </cell>
          <cell r="I54">
            <v>76317.831552309828</v>
          </cell>
          <cell r="J54">
            <v>38385.931472616598</v>
          </cell>
          <cell r="K54">
            <v>397186.75208312663</v>
          </cell>
          <cell r="L54">
            <v>15807.376614698633</v>
          </cell>
          <cell r="M54">
            <v>131469.1157488077</v>
          </cell>
          <cell r="N54">
            <v>905476.51512249385</v>
          </cell>
          <cell r="O54">
            <v>1869416.1815031597</v>
          </cell>
          <cell r="P54">
            <v>296885.49006053142</v>
          </cell>
          <cell r="Q54">
            <v>713608.34834937414</v>
          </cell>
          <cell r="U54">
            <v>1257365.0668598418</v>
          </cell>
          <cell r="V54">
            <v>122551.11411437491</v>
          </cell>
        </row>
        <row r="55">
          <cell r="D55">
            <v>408132.0507422298</v>
          </cell>
          <cell r="E55">
            <v>39592.702842192637</v>
          </cell>
          <cell r="F55">
            <v>3338.5881096297508</v>
          </cell>
          <cell r="G55">
            <v>116562.94688587014</v>
          </cell>
          <cell r="H55">
            <v>180304.0618509342</v>
          </cell>
          <cell r="I55">
            <v>18729.871795259853</v>
          </cell>
          <cell r="J55">
            <v>9420.6499398629603</v>
          </cell>
          <cell r="K55">
            <v>97477.310269141992</v>
          </cell>
          <cell r="L55">
            <v>3879.4359246143072</v>
          </cell>
          <cell r="M55">
            <v>32265.06352350389</v>
          </cell>
          <cell r="N55">
            <v>222221.44807977951</v>
          </cell>
          <cell r="O55">
            <v>458790.88411388011</v>
          </cell>
          <cell r="P55">
            <v>72861.440814068163</v>
          </cell>
          <cell r="Q55">
            <v>175133.28936042578</v>
          </cell>
          <cell r="U55">
            <v>313544.37970664992</v>
          </cell>
          <cell r="V55">
            <v>30560.10865111286</v>
          </cell>
        </row>
        <row r="56">
          <cell r="D56">
            <v>206633.00050151534</v>
          </cell>
          <cell r="E56">
            <v>20045.372499829078</v>
          </cell>
          <cell r="F56">
            <v>1690.2923386607156</v>
          </cell>
          <cell r="G56">
            <v>59014.604264780763</v>
          </cell>
          <cell r="H56">
            <v>91286.0659561387</v>
          </cell>
          <cell r="I56">
            <v>9482.7387386628307</v>
          </cell>
          <cell r="J56">
            <v>4769.5768078203646</v>
          </cell>
          <cell r="K56">
            <v>49351.745507611195</v>
          </cell>
          <cell r="L56">
            <v>1964.1179463818094</v>
          </cell>
          <cell r="M56">
            <v>16335.465139552098</v>
          </cell>
          <cell r="N56">
            <v>112508.40140834189</v>
          </cell>
          <cell r="O56">
            <v>232281.03946942699</v>
          </cell>
          <cell r="P56">
            <v>36888.987544336131</v>
          </cell>
          <cell r="Q56">
            <v>88668.157774996449</v>
          </cell>
          <cell r="U56">
            <v>171363.80409191994</v>
          </cell>
          <cell r="V56">
            <v>16702.249540612713</v>
          </cell>
        </row>
        <row r="57">
          <cell r="D57">
            <v>799010.81163153367</v>
          </cell>
          <cell r="E57">
            <v>77511.671957874918</v>
          </cell>
          <cell r="F57">
            <v>6536.0414364111075</v>
          </cell>
          <cell r="G57">
            <v>228198.33587699584</v>
          </cell>
          <cell r="H57">
            <v>352985.98710388091</v>
          </cell>
          <cell r="I57">
            <v>36667.960866266425</v>
          </cell>
          <cell r="J57">
            <v>18443.053273707563</v>
          </cell>
          <cell r="K57">
            <v>190833.88489623243</v>
          </cell>
          <cell r="L57">
            <v>7594.87337777434</v>
          </cell>
          <cell r="M57">
            <v>63166.160428650554</v>
          </cell>
          <cell r="N57">
            <v>435048.75265065121</v>
          </cell>
          <cell r="O57">
            <v>898186.93733638199</v>
          </cell>
          <cell r="P57">
            <v>142642.75215734186</v>
          </cell>
          <cell r="Q57">
            <v>342863.03028907161</v>
          </cell>
          <cell r="U57">
            <v>616127.88412128435</v>
          </cell>
          <cell r="V57">
            <v>60051.897914237699</v>
          </cell>
        </row>
        <row r="58">
          <cell r="D58">
            <v>963498.4037467289</v>
          </cell>
          <cell r="E58">
            <v>93468.537741880486</v>
          </cell>
          <cell r="F58">
            <v>7881.5773192674587</v>
          </cell>
          <cell r="G58">
            <v>275176.16677324579</v>
          </cell>
          <cell r="H58">
            <v>425653.10777846084</v>
          </cell>
          <cell r="I58">
            <v>44216.575356664318</v>
          </cell>
          <cell r="J58">
            <v>22239.814694306966</v>
          </cell>
          <cell r="K58">
            <v>230119.71903466349</v>
          </cell>
          <cell r="L58">
            <v>9158.3846796789785</v>
          </cell>
          <cell r="M58">
            <v>76169.801281588429</v>
          </cell>
          <cell r="N58">
            <v>524609.64561291691</v>
          </cell>
          <cell r="O58">
            <v>1083091.3271657331</v>
          </cell>
          <cell r="P58">
            <v>172007.76511271819</v>
          </cell>
          <cell r="Q58">
            <v>413446.1981969123</v>
          </cell>
          <cell r="U58">
            <v>801478.99776762642</v>
          </cell>
          <cell r="V58">
            <v>78117.443139243842</v>
          </cell>
        </row>
        <row r="59">
          <cell r="D59">
            <v>4353348.1061957274</v>
          </cell>
          <cell r="E59">
            <v>422316.30087314581</v>
          </cell>
          <cell r="F59">
            <v>35611.112133910145</v>
          </cell>
          <cell r="G59">
            <v>1243320.839800173</v>
          </cell>
          <cell r="H59">
            <v>1923216.6274878264</v>
          </cell>
          <cell r="I59">
            <v>199782.5256823097</v>
          </cell>
          <cell r="J59">
            <v>100485.53770832736</v>
          </cell>
          <cell r="K59">
            <v>1039743.5420361963</v>
          </cell>
          <cell r="L59">
            <v>41380.075406510812</v>
          </cell>
          <cell r="M59">
            <v>344155.89986350678</v>
          </cell>
          <cell r="N59">
            <v>2370329.2069193083</v>
          </cell>
          <cell r="O59">
            <v>4893701.4940747051</v>
          </cell>
          <cell r="P59">
            <v>777177.91289797286</v>
          </cell>
          <cell r="Q59">
            <v>1868062.4865959589</v>
          </cell>
          <cell r="U59">
            <v>3013727.8342692517</v>
          </cell>
          <cell r="V59">
            <v>293737.8438941224</v>
          </cell>
        </row>
        <row r="60">
          <cell r="D60">
            <v>714112.08564166294</v>
          </cell>
          <cell r="E60">
            <v>69275.685532195537</v>
          </cell>
          <cell r="F60">
            <v>5841.5557262174862</v>
          </cell>
          <cell r="G60">
            <v>203951.16962225456</v>
          </cell>
          <cell r="H60">
            <v>315479.53517464682</v>
          </cell>
          <cell r="I60">
            <v>32771.814385049525</v>
          </cell>
          <cell r="J60">
            <v>16483.390521330242</v>
          </cell>
          <cell r="K60">
            <v>170556.87053355423</v>
          </cell>
          <cell r="L60">
            <v>6787.8817020161687</v>
          </cell>
          <cell r="M60">
            <v>56454.453317812033</v>
          </cell>
          <cell r="N60">
            <v>388822.73880222352</v>
          </cell>
          <cell r="O60">
            <v>802750.27293769328</v>
          </cell>
          <cell r="P60">
            <v>127486.27648322814</v>
          </cell>
          <cell r="Q60">
            <v>306432.19101027568</v>
          </cell>
          <cell r="U60">
            <v>564603.01639100944</v>
          </cell>
          <cell r="V60">
            <v>55029.943581825144</v>
          </cell>
        </row>
        <row r="61">
          <cell r="D61">
            <v>677424.89593645185</v>
          </cell>
          <cell r="E61">
            <v>65716.678104398656</v>
          </cell>
          <cell r="F61">
            <v>5541.4484077581792</v>
          </cell>
          <cell r="G61">
            <v>193473.26930243563</v>
          </cell>
          <cell r="H61">
            <v>299271.91484756017</v>
          </cell>
          <cell r="I61">
            <v>31088.177046454497</v>
          </cell>
          <cell r="J61">
            <v>15636.563689520297</v>
          </cell>
          <cell r="K61">
            <v>161794.58742617734</v>
          </cell>
          <cell r="L61">
            <v>6439.1573088774712</v>
          </cell>
          <cell r="M61">
            <v>53554.13097315724</v>
          </cell>
          <cell r="N61">
            <v>368847.14412044571</v>
          </cell>
          <cell r="O61">
            <v>761509.33591768413</v>
          </cell>
          <cell r="P61">
            <v>120936.72592360055</v>
          </cell>
          <cell r="Q61">
            <v>290689.37395197613</v>
          </cell>
          <cell r="U61">
            <v>558898.73686776322</v>
          </cell>
          <cell r="V61">
            <v>54473.966778254871</v>
          </cell>
        </row>
        <row r="62">
          <cell r="D62">
            <v>1086819.1457578922</v>
          </cell>
          <cell r="E62">
            <v>105431.82629970675</v>
          </cell>
          <cell r="F62">
            <v>8890.3615159519341</v>
          </cell>
          <cell r="G62">
            <v>310396.7015850342</v>
          </cell>
          <cell r="H62">
            <v>480133.58941337984</v>
          </cell>
          <cell r="I62">
            <v>49875.97329751416</v>
          </cell>
          <cell r="J62">
            <v>25086.348159881498</v>
          </cell>
          <cell r="K62">
            <v>259573.3583893321</v>
          </cell>
          <cell r="L62">
            <v>10330.59087112646</v>
          </cell>
          <cell r="M62">
            <v>85918.978214690549</v>
          </cell>
          <cell r="N62">
            <v>591755.83964045194</v>
          </cell>
          <cell r="O62">
            <v>1221719.0878475702</v>
          </cell>
          <cell r="P62">
            <v>194023.49979675637</v>
          </cell>
          <cell r="Q62">
            <v>466364.28477086814</v>
          </cell>
          <cell r="U62">
            <v>866737.3450099054</v>
          </cell>
          <cell r="V62">
            <v>84477.953201589567</v>
          </cell>
        </row>
        <row r="63">
          <cell r="D63">
            <v>1194567.0007575259</v>
          </cell>
          <cell r="E63">
            <v>115884.3962390829</v>
          </cell>
          <cell r="F63">
            <v>9771.7569047377201</v>
          </cell>
          <cell r="G63">
            <v>341169.60333717108</v>
          </cell>
          <cell r="H63">
            <v>527734.30069500743</v>
          </cell>
          <cell r="I63">
            <v>54820.705049620534</v>
          </cell>
          <cell r="J63">
            <v>27573.422678720886</v>
          </cell>
          <cell r="K63">
            <v>285307.60561038007</v>
          </cell>
          <cell r="L63">
            <v>11354.771399770401</v>
          </cell>
          <cell r="M63">
            <v>94437.033534683476</v>
          </cell>
          <cell r="N63">
            <v>650422.84293500904</v>
          </cell>
          <cell r="O63">
            <v>1342840.9981870202</v>
          </cell>
          <cell r="P63">
            <v>213259.09755395621</v>
          </cell>
          <cell r="Q63">
            <v>512599.89952667733</v>
          </cell>
          <cell r="U63">
            <v>892264.79066800966</v>
          </cell>
          <cell r="V63">
            <v>86966.026863209408</v>
          </cell>
        </row>
        <row r="64">
          <cell r="D64">
            <v>969686.01330558129</v>
          </cell>
          <cell r="E64">
            <v>94068.794904045586</v>
          </cell>
          <cell r="F64">
            <v>7932.1929954013185</v>
          </cell>
          <cell r="G64">
            <v>276943.35463082121</v>
          </cell>
          <cell r="H64">
            <v>428386.66211358312</v>
          </cell>
          <cell r="I64">
            <v>44500.535250393972</v>
          </cell>
          <cell r="J64">
            <v>22382.639310782175</v>
          </cell>
          <cell r="K64">
            <v>231597.55331818931</v>
          </cell>
          <cell r="L64">
            <v>9217.2000429087075</v>
          </cell>
          <cell r="M64">
            <v>76658.965548672917</v>
          </cell>
          <cell r="N64">
            <v>527978.70117672242</v>
          </cell>
          <cell r="O64">
            <v>1090046.9653100413</v>
          </cell>
          <cell r="P64">
            <v>173112.40305240705</v>
          </cell>
          <cell r="Q64">
            <v>416101.35946971382</v>
          </cell>
          <cell r="U64">
            <v>700607.85577802709</v>
          </cell>
          <cell r="V64">
            <v>68285.87460069092</v>
          </cell>
        </row>
        <row r="65">
          <cell r="D65">
            <v>314036.18040259718</v>
          </cell>
          <cell r="E65">
            <v>30464.505666157722</v>
          </cell>
          <cell r="F65">
            <v>2568.8682277683506</v>
          </cell>
          <cell r="G65">
            <v>89689.066442930853</v>
          </cell>
          <cell r="H65">
            <v>138734.50710809929</v>
          </cell>
          <cell r="I65">
            <v>14411.652766101026</v>
          </cell>
          <cell r="J65">
            <v>7248.6954127820227</v>
          </cell>
          <cell r="K65">
            <v>75003.671329341218</v>
          </cell>
          <cell r="L65">
            <v>2985.0222193207387</v>
          </cell>
          <cell r="M65">
            <v>24826.272014024697</v>
          </cell>
          <cell r="N65">
            <v>170987.73456187977</v>
          </cell>
          <cell r="O65">
            <v>353015.49238447438</v>
          </cell>
          <cell r="P65">
            <v>56063.052461251697</v>
          </cell>
          <cell r="Q65">
            <v>134755.86921456206</v>
          </cell>
          <cell r="U65">
            <v>265849.04380153841</v>
          </cell>
          <cell r="V65">
            <v>25911.405814292029</v>
          </cell>
        </row>
        <row r="66">
          <cell r="D66">
            <v>312481.08147261298</v>
          </cell>
          <cell r="E66">
            <v>30313.646233008323</v>
          </cell>
          <cell r="F66">
            <v>2556.1472596711351</v>
          </cell>
          <cell r="G66">
            <v>89244.928537935732</v>
          </cell>
          <cell r="H66">
            <v>138047.4974671111</v>
          </cell>
          <cell r="I66">
            <v>14340.286639538361</v>
          </cell>
          <cell r="J66">
            <v>7212.8000631896684</v>
          </cell>
          <cell r="K66">
            <v>74632.255115834821</v>
          </cell>
          <cell r="L66">
            <v>2970.2404675706903</v>
          </cell>
          <cell r="M66">
            <v>24703.332966062098</v>
          </cell>
          <cell r="N66">
            <v>170141.00778435779</v>
          </cell>
          <cell r="O66">
            <v>351267.3689237599</v>
          </cell>
          <cell r="P66">
            <v>55785.429695676183</v>
          </cell>
          <cell r="Q66">
            <v>134088.56168408578</v>
          </cell>
          <cell r="U66">
            <v>244628.41724674392</v>
          </cell>
          <cell r="V66">
            <v>23843.103222595288</v>
          </cell>
        </row>
        <row r="67">
          <cell r="D67">
            <v>149436.25213828773</v>
          </cell>
          <cell r="E67">
            <v>14496.742203907501</v>
          </cell>
          <cell r="F67">
            <v>1222.4134165136238</v>
          </cell>
          <cell r="G67">
            <v>42679.152223259589</v>
          </cell>
          <cell r="H67">
            <v>66017.758711459406</v>
          </cell>
          <cell r="I67">
            <v>6857.8829793546729</v>
          </cell>
          <cell r="J67">
            <v>3449.3410090182888</v>
          </cell>
          <cell r="K67">
            <v>35691.007086188598</v>
          </cell>
          <cell r="L67">
            <v>1420.4431235691973</v>
          </cell>
          <cell r="M67">
            <v>11813.750376104206</v>
          </cell>
          <cell r="N67">
            <v>81365.676342726132</v>
          </cell>
          <cell r="O67">
            <v>167984.82283492901</v>
          </cell>
          <cell r="P67">
            <v>26677.984786661138</v>
          </cell>
          <cell r="Q67">
            <v>64124.496811944016</v>
          </cell>
          <cell r="U67">
            <v>129101.73924289068</v>
          </cell>
          <cell r="V67">
            <v>12583.109230028731</v>
          </cell>
        </row>
        <row r="68">
          <cell r="D68">
            <v>412583.94180700748</v>
          </cell>
          <cell r="E68">
            <v>40024.578750230256</v>
          </cell>
          <cell r="F68">
            <v>3375.0053195675732</v>
          </cell>
          <cell r="G68">
            <v>117834.41169923542</v>
          </cell>
          <cell r="H68">
            <v>182270.81266219128</v>
          </cell>
          <cell r="I68">
            <v>18934.176624390788</v>
          </cell>
          <cell r="J68">
            <v>9523.4100813794194</v>
          </cell>
          <cell r="K68">
            <v>98540.589582336237</v>
          </cell>
          <cell r="L68">
            <v>3921.7526848338466</v>
          </cell>
          <cell r="M68">
            <v>32617.009781445522</v>
          </cell>
          <cell r="N68">
            <v>224645.43236944551</v>
          </cell>
          <cell r="O68">
            <v>463795.36007668078</v>
          </cell>
          <cell r="P68">
            <v>73656.211028113044</v>
          </cell>
          <cell r="Q68">
            <v>177043.63755442546</v>
          </cell>
          <cell r="U68">
            <v>316652.83437978476</v>
          </cell>
          <cell r="V68">
            <v>30863.079199132048</v>
          </cell>
        </row>
        <row r="69">
          <cell r="D69">
            <v>611333.11916158418</v>
          </cell>
          <cell r="E69">
            <v>59305.145186557391</v>
          </cell>
          <cell r="F69">
            <v>5000.8066726050674</v>
          </cell>
          <cell r="G69">
            <v>174597.38770531176</v>
          </cell>
          <cell r="H69">
            <v>270073.97318681015</v>
          </cell>
          <cell r="I69">
            <v>28055.113351841504</v>
          </cell>
          <cell r="J69">
            <v>14111.009664132484</v>
          </cell>
          <cell r="K69">
            <v>146009.38109600457</v>
          </cell>
          <cell r="L69">
            <v>5810.9321727340994</v>
          </cell>
          <cell r="M69">
            <v>48329.215722947767</v>
          </cell>
          <cell r="N69">
            <v>332861.21673648548</v>
          </cell>
          <cell r="O69">
            <v>687214.0076187806</v>
          </cell>
          <cell r="P69">
            <v>109137.74548817267</v>
          </cell>
          <cell r="Q69">
            <v>262328.77290335111</v>
          </cell>
          <cell r="U69">
            <v>464807.1980186227</v>
          </cell>
          <cell r="V69">
            <v>45303.183193901074</v>
          </cell>
        </row>
        <row r="70">
          <cell r="D70">
            <v>257741.33376760205</v>
          </cell>
          <cell r="E70">
            <v>25003.368442769479</v>
          </cell>
          <cell r="F70">
            <v>2108.367011881905</v>
          </cell>
          <cell r="G70">
            <v>73611.198492276962</v>
          </cell>
          <cell r="H70">
            <v>113864.64086969466</v>
          </cell>
          <cell r="I70">
            <v>11828.186806273197</v>
          </cell>
          <cell r="J70">
            <v>5949.2776321835736</v>
          </cell>
          <cell r="K70">
            <v>61558.341020159023</v>
          </cell>
          <cell r="L70">
            <v>2449.9202835396982</v>
          </cell>
          <cell r="M70">
            <v>20375.857498867659</v>
          </cell>
          <cell r="N70">
            <v>140336.080726051</v>
          </cell>
          <cell r="O70">
            <v>289733.12479840836</v>
          </cell>
          <cell r="P70">
            <v>46013.060972532934</v>
          </cell>
          <cell r="Q70">
            <v>110599.22273875205</v>
          </cell>
          <cell r="U70">
            <v>216695.64668156827</v>
          </cell>
          <cell r="V70">
            <v>21120.590689610246</v>
          </cell>
        </row>
        <row r="71">
          <cell r="D71">
            <v>455367.4922524016</v>
          </cell>
          <cell r="E71">
            <v>44174.991334191473</v>
          </cell>
          <cell r="F71">
            <v>3724.9818836354389</v>
          </cell>
          <cell r="G71">
            <v>130053.43911716573</v>
          </cell>
          <cell r="H71">
            <v>201171.67553654805</v>
          </cell>
          <cell r="I71">
            <v>20897.58629371463</v>
          </cell>
          <cell r="J71">
            <v>10510.955291802224</v>
          </cell>
          <cell r="K71">
            <v>108758.91331750191</v>
          </cell>
          <cell r="L71">
            <v>4328.425089705177</v>
          </cell>
          <cell r="M71">
            <v>35999.282676630428</v>
          </cell>
          <cell r="N71">
            <v>247940.39907612675</v>
          </cell>
          <cell r="O71">
            <v>511889.36028733896</v>
          </cell>
          <cell r="P71">
            <v>81294.109406649368</v>
          </cell>
          <cell r="Q71">
            <v>195402.46016194456</v>
          </cell>
          <cell r="U71">
            <v>371343.64552091097</v>
          </cell>
          <cell r="V71">
            <v>36193.607312102919</v>
          </cell>
        </row>
        <row r="72">
          <cell r="D72">
            <v>348263.35047754756</v>
          </cell>
          <cell r="E72">
            <v>33784.867719180089</v>
          </cell>
          <cell r="F72">
            <v>2848.8521761759603</v>
          </cell>
          <cell r="G72">
            <v>99464.382545267217</v>
          </cell>
          <cell r="H72">
            <v>153855.3430702668</v>
          </cell>
          <cell r="I72">
            <v>15982.395632907299</v>
          </cell>
          <cell r="J72">
            <v>8038.7391918037047</v>
          </cell>
          <cell r="K72">
            <v>83178.40906670611</v>
          </cell>
          <cell r="L72">
            <v>3310.3632773071631</v>
          </cell>
          <cell r="M72">
            <v>27532.116396228164</v>
          </cell>
          <cell r="N72">
            <v>189623.88745380787</v>
          </cell>
          <cell r="O72">
            <v>391491.06319751119</v>
          </cell>
          <cell r="P72">
            <v>62173.430026830611</v>
          </cell>
          <cell r="Q72">
            <v>149443.06878593485</v>
          </cell>
          <cell r="U72">
            <v>273305.47914224194</v>
          </cell>
          <cell r="V72">
            <v>26638.159310480001</v>
          </cell>
        </row>
        <row r="73">
          <cell r="D73">
            <v>391073.2289742346</v>
          </cell>
          <cell r="E73">
            <v>37937.834375308288</v>
          </cell>
          <cell r="F73">
            <v>3199.0441080857695</v>
          </cell>
          <cell r="G73">
            <v>111690.92928259153</v>
          </cell>
          <cell r="H73">
            <v>172767.83711786789</v>
          </cell>
          <cell r="I73">
            <v>17947.013541144115</v>
          </cell>
          <cell r="J73">
            <v>9026.8921157211462</v>
          </cell>
          <cell r="K73">
            <v>93403.020932441286</v>
          </cell>
          <cell r="L73">
            <v>3717.2859393877111</v>
          </cell>
          <cell r="M73">
            <v>30916.470667393889</v>
          </cell>
          <cell r="N73">
            <v>212933.18936810832</v>
          </cell>
          <cell r="O73">
            <v>439614.65939287021</v>
          </cell>
          <cell r="P73">
            <v>69816.028599207493</v>
          </cell>
          <cell r="Q73">
            <v>167813.18900709884</v>
          </cell>
          <cell r="U73">
            <v>292173.32043371047</v>
          </cell>
          <cell r="V73">
            <v>28477.143891924894</v>
          </cell>
        </row>
        <row r="74">
          <cell r="D74">
            <v>140172.1524174216</v>
          </cell>
          <cell r="E74">
            <v>13598.036143744755</v>
          </cell>
          <cell r="F74">
            <v>1146.6315387653308</v>
          </cell>
          <cell r="G74">
            <v>40033.315510007342</v>
          </cell>
          <cell r="H74">
            <v>61925.07643858582</v>
          </cell>
          <cell r="I74">
            <v>6432.7377359101311</v>
          </cell>
          <cell r="J74">
            <v>3235.5037464961579</v>
          </cell>
          <cell r="K74">
            <v>33478.391043873686</v>
          </cell>
          <cell r="L74">
            <v>1332.3846601356645</v>
          </cell>
          <cell r="M74">
            <v>11081.372790373734</v>
          </cell>
          <cell r="N74">
            <v>76321.520532413211</v>
          </cell>
          <cell r="O74">
            <v>157570.82938911722</v>
          </cell>
          <cell r="P74">
            <v>25024.118955051094</v>
          </cell>
          <cell r="Q74">
            <v>60149.184767404287</v>
          </cell>
          <cell r="U74">
            <v>131061.8076065264</v>
          </cell>
          <cell r="V74">
            <v>12774.150454280172</v>
          </cell>
        </row>
        <row r="75">
          <cell r="D75">
            <v>535250.67991068657</v>
          </cell>
          <cell r="E75">
            <v>51924.42268928777</v>
          </cell>
          <cell r="F75">
            <v>4378.4396554283103</v>
          </cell>
          <cell r="G75">
            <v>152868.16230088263</v>
          </cell>
          <cell r="H75">
            <v>236462.36927695732</v>
          </cell>
          <cell r="I75">
            <v>24563.561217064482</v>
          </cell>
          <cell r="J75">
            <v>12354.84759489504</v>
          </cell>
          <cell r="K75">
            <v>127838.02816401704</v>
          </cell>
          <cell r="L75">
            <v>5087.742343546598</v>
          </cell>
          <cell r="M75">
            <v>42314.48414039005</v>
          </cell>
          <cell r="N75">
            <v>291435.5316107304</v>
          </cell>
          <cell r="O75">
            <v>601687.93950925604</v>
          </cell>
          <cell r="P75">
            <v>95555.190199050354</v>
          </cell>
          <cell r="Q75">
            <v>229681.08492015456</v>
          </cell>
          <cell r="U75">
            <v>434844.36836674198</v>
          </cell>
          <cell r="V75">
            <v>42382.807677959914</v>
          </cell>
        </row>
        <row r="76">
          <cell r="D76">
            <v>405854.15570379596</v>
          </cell>
          <cell r="E76">
            <v>39371.725290445851</v>
          </cell>
          <cell r="F76">
            <v>3319.9545490542719</v>
          </cell>
          <cell r="G76">
            <v>115912.37764512152</v>
          </cell>
          <cell r="H76">
            <v>179297.73625814434</v>
          </cell>
          <cell r="I76">
            <v>18625.335329781745</v>
          </cell>
          <cell r="J76">
            <v>9368.0707520294873</v>
          </cell>
          <cell r="K76">
            <v>96933.263113281166</v>
          </cell>
          <cell r="L76">
            <v>3857.7837465299594</v>
          </cell>
          <cell r="M76">
            <v>32084.983502879972</v>
          </cell>
          <cell r="N76">
            <v>220981.17025035166</v>
          </cell>
          <cell r="O76">
            <v>456230.24846494955</v>
          </cell>
          <cell r="P76">
            <v>72454.781463934618</v>
          </cell>
          <cell r="Q76">
            <v>174155.82324333643</v>
          </cell>
          <cell r="U76">
            <v>337080.60288913612</v>
          </cell>
          <cell r="V76">
            <v>32854.104602711683</v>
          </cell>
        </row>
        <row r="77">
          <cell r="D77">
            <v>285828.34951898467</v>
          </cell>
          <cell r="E77">
            <v>27728.076944211887</v>
          </cell>
          <cell r="F77">
            <v>2338.1234758793239</v>
          </cell>
          <cell r="G77">
            <v>81632.880002604521</v>
          </cell>
          <cell r="H77">
            <v>126272.88721064167</v>
          </cell>
          <cell r="I77">
            <v>13117.147580557246</v>
          </cell>
          <cell r="J77">
            <v>6597.5921734404901</v>
          </cell>
          <cell r="K77">
            <v>68266.578572080645</v>
          </cell>
          <cell r="L77">
            <v>2716.8970566771268</v>
          </cell>
          <cell r="M77">
            <v>22596.28920903584</v>
          </cell>
          <cell r="N77">
            <v>155629.01667940471</v>
          </cell>
          <cell r="O77">
            <v>321306.4030186871</v>
          </cell>
          <cell r="P77">
            <v>51027.272505519555</v>
          </cell>
          <cell r="Q77">
            <v>122651.62452369418</v>
          </cell>
          <cell r="U77">
            <v>233610.76795658341</v>
          </cell>
          <cell r="V77">
            <v>22769.250265313207</v>
          </cell>
        </row>
        <row r="78">
          <cell r="D78">
            <v>1894817.6135434692</v>
          </cell>
          <cell r="E78">
            <v>183815.38665426039</v>
          </cell>
          <cell r="F78">
            <v>15499.923475720032</v>
          </cell>
          <cell r="G78">
            <v>541161.92159917892</v>
          </cell>
          <cell r="H78">
            <v>837090.13190036907</v>
          </cell>
          <cell r="I78">
            <v>86956.392943234387</v>
          </cell>
          <cell r="J78">
            <v>43736.857726847869</v>
          </cell>
          <cell r="K78">
            <v>452553.83418899105</v>
          </cell>
          <cell r="L78">
            <v>18010.895020874399</v>
          </cell>
          <cell r="M78">
            <v>149795.66185809538</v>
          </cell>
          <cell r="N78">
            <v>1031698.228950519</v>
          </cell>
          <cell r="O78">
            <v>2130009.2618827764</v>
          </cell>
          <cell r="P78">
            <v>338270.76592386392</v>
          </cell>
          <cell r="Q78">
            <v>813084.00257819658</v>
          </cell>
          <cell r="U78">
            <v>1297192.4649259113</v>
          </cell>
          <cell r="V78">
            <v>126432.95570033778</v>
          </cell>
        </row>
        <row r="79">
          <cell r="D79">
            <v>214038.77597398494</v>
          </cell>
          <cell r="E79">
            <v>20763.803377933968</v>
          </cell>
          <cell r="F79">
            <v>1750.8728147345989</v>
          </cell>
          <cell r="G79">
            <v>61129.701600254084</v>
          </cell>
          <cell r="H79">
            <v>94557.780089870488</v>
          </cell>
          <cell r="I79">
            <v>9822.6023315651255</v>
          </cell>
          <cell r="J79">
            <v>4940.519565519694</v>
          </cell>
          <cell r="K79">
            <v>51120.523706237545</v>
          </cell>
          <cell r="L79">
            <v>2034.5123968183218</v>
          </cell>
          <cell r="M79">
            <v>16920.932062881173</v>
          </cell>
          <cell r="N79">
            <v>116540.72904997892</v>
          </cell>
          <cell r="O79">
            <v>240606.04670760923</v>
          </cell>
          <cell r="P79">
            <v>38211.097558211084</v>
          </cell>
          <cell r="Q79">
            <v>91846.045462081165</v>
          </cell>
          <cell r="U79">
            <v>170844.24070924782</v>
          </cell>
          <cell r="V79">
            <v>16651.609457571023</v>
          </cell>
        </row>
        <row r="80">
          <cell r="D80">
            <v>237265.77192078967</v>
          </cell>
          <cell r="E80">
            <v>23017.043589689521</v>
          </cell>
          <cell r="F80">
            <v>1940.8735077686219</v>
          </cell>
          <cell r="G80">
            <v>67763.356295939026</v>
          </cell>
          <cell r="H80">
            <v>104818.97302041322</v>
          </cell>
          <cell r="I80">
            <v>10888.528556867721</v>
          </cell>
          <cell r="J80">
            <v>5476.6533917446332</v>
          </cell>
          <cell r="K80">
            <v>56668.005425473471</v>
          </cell>
          <cell r="L80">
            <v>2255.2930052832417</v>
          </cell>
          <cell r="M80">
            <v>18757.152713332231</v>
          </cell>
          <cell r="N80">
            <v>129187.46106834243</v>
          </cell>
          <cell r="O80">
            <v>266716.06180288148</v>
          </cell>
          <cell r="P80">
            <v>42357.678027421956</v>
          </cell>
          <cell r="Q80">
            <v>101812.96718441941</v>
          </cell>
          <cell r="U80">
            <v>184591.09177256489</v>
          </cell>
          <cell r="V80">
            <v>17991.468467318493</v>
          </cell>
        </row>
        <row r="81">
          <cell r="D81">
            <v>480968.21695771965</v>
          </cell>
          <cell r="E81">
            <v>46658.505882875157</v>
          </cell>
          <cell r="F81">
            <v>3934.4000730269427</v>
          </cell>
          <cell r="G81">
            <v>137365.03326577248</v>
          </cell>
          <cell r="H81">
            <v>212481.5313596864</v>
          </cell>
          <cell r="I81">
            <v>22072.446956395572</v>
          </cell>
          <cell r="J81">
            <v>11101.880374056851</v>
          </cell>
          <cell r="K81">
            <v>114873.33089553057</v>
          </cell>
          <cell r="L81">
            <v>4571.7688088209752</v>
          </cell>
          <cell r="M81">
            <v>38023.159525710616</v>
          </cell>
          <cell r="N81">
            <v>261879.58886913976</v>
          </cell>
          <cell r="O81">
            <v>540667.7399812364</v>
          </cell>
          <cell r="P81">
            <v>85864.457862551149</v>
          </cell>
          <cell r="Q81">
            <v>206387.97114913433</v>
          </cell>
          <cell r="U81">
            <v>395976.20356942993</v>
          </cell>
          <cell r="V81">
            <v>38594.459309583697</v>
          </cell>
        </row>
        <row r="82">
          <cell r="D82">
            <v>144376.87674475726</v>
          </cell>
          <cell r="E82">
            <v>14005.934520073652</v>
          </cell>
          <cell r="F82">
            <v>1181.026883649381</v>
          </cell>
          <cell r="G82">
            <v>41234.189240814871</v>
          </cell>
          <cell r="H82">
            <v>63782.634240780768</v>
          </cell>
          <cell r="I82">
            <v>6625.699664389369</v>
          </cell>
          <cell r="J82">
            <v>3332.5586969942083</v>
          </cell>
          <cell r="K82">
            <v>34482.637628052813</v>
          </cell>
          <cell r="L82">
            <v>1372.3520152573726</v>
          </cell>
          <cell r="M82">
            <v>11413.779170302938</v>
          </cell>
          <cell r="N82">
            <v>78610.926441842617</v>
          </cell>
          <cell r="O82">
            <v>162297.45938077118</v>
          </cell>
          <cell r="P82">
            <v>25774.763929290406</v>
          </cell>
          <cell r="Q82">
            <v>61953.471397089219</v>
          </cell>
          <cell r="U82">
            <v>115388.04503527406</v>
          </cell>
          <cell r="V82">
            <v>11246.481906697341</v>
          </cell>
        </row>
      </sheetData>
      <sheetData sheetId="9" refreshError="1">
        <row r="4">
          <cell r="D4">
            <v>8011139.9578873245</v>
          </cell>
          <cell r="E4">
            <v>1057289.8188815243</v>
          </cell>
          <cell r="F4">
            <v>96134.324449547392</v>
          </cell>
          <cell r="G4">
            <v>2896999.4896531277</v>
          </cell>
          <cell r="H4">
            <v>4069714.1149168927</v>
          </cell>
          <cell r="I4">
            <v>238572.42113928922</v>
          </cell>
          <cell r="J4">
            <v>291056.30029173219</v>
          </cell>
          <cell r="K4">
            <v>1234604.0752182824</v>
          </cell>
          <cell r="L4">
            <v>96561.9459079191</v>
          </cell>
          <cell r="M4">
            <v>757637.37839894288</v>
          </cell>
          <cell r="N4">
            <v>5391799.6925770771</v>
          </cell>
          <cell r="O4">
            <v>11538091.242139975</v>
          </cell>
          <cell r="P4">
            <v>2038759.3197339321</v>
          </cell>
          <cell r="Q4">
            <v>3785573.081202656</v>
          </cell>
          <cell r="U4">
            <v>6216024.5204777066</v>
          </cell>
          <cell r="V4">
            <v>841257.8068106554</v>
          </cell>
        </row>
        <row r="5">
          <cell r="D5">
            <v>6228110.7822010126</v>
          </cell>
          <cell r="E5">
            <v>821970.17596780742</v>
          </cell>
          <cell r="F5">
            <v>74737.830794524445</v>
          </cell>
          <cell r="G5">
            <v>2252218.0179582932</v>
          </cell>
          <cell r="H5">
            <v>3163923.0487584556</v>
          </cell>
          <cell r="I5">
            <v>185473.66245555563</v>
          </cell>
          <cell r="J5">
            <v>226276.2717420457</v>
          </cell>
          <cell r="K5">
            <v>959819.82502326451</v>
          </cell>
          <cell r="L5">
            <v>75070.277091753742</v>
          </cell>
          <cell r="M5">
            <v>589010.99596434378</v>
          </cell>
          <cell r="N5">
            <v>4191753.7300975095</v>
          </cell>
          <cell r="O5">
            <v>8970073.0294246282</v>
          </cell>
          <cell r="P5">
            <v>1584995.2651303175</v>
          </cell>
          <cell r="Q5">
            <v>2943022.9215550772</v>
          </cell>
          <cell r="U5">
            <v>4596262.8797534741</v>
          </cell>
          <cell r="V5">
            <v>622044.20478210726</v>
          </cell>
        </row>
        <row r="6">
          <cell r="D6">
            <v>921561.18598132301</v>
          </cell>
          <cell r="E6">
            <v>121625.29484398004</v>
          </cell>
          <cell r="F6">
            <v>11058.808424138662</v>
          </cell>
          <cell r="G6">
            <v>333256.22814060614</v>
          </cell>
          <cell r="H6">
            <v>468159.41127769422</v>
          </cell>
          <cell r="I6">
            <v>27444.169559301976</v>
          </cell>
          <cell r="J6">
            <v>33481.650638259562</v>
          </cell>
          <cell r="K6">
            <v>142022.63370213078</v>
          </cell>
          <cell r="L6">
            <v>11107.999842638361</v>
          </cell>
          <cell r="M6">
            <v>87154.787539779791</v>
          </cell>
          <cell r="N6">
            <v>620245.47634734388</v>
          </cell>
          <cell r="O6">
            <v>1327283.8952961385</v>
          </cell>
          <cell r="P6">
            <v>234528.6022340272</v>
          </cell>
          <cell r="Q6">
            <v>435473.25807201414</v>
          </cell>
          <cell r="U6">
            <v>847920.47545318399</v>
          </cell>
          <cell r="V6">
            <v>114754.9719567024</v>
          </cell>
        </row>
        <row r="7">
          <cell r="D7">
            <v>413160.53769742267</v>
          </cell>
          <cell r="E7">
            <v>54527.873981407873</v>
          </cell>
          <cell r="F7">
            <v>4957.9597147904597</v>
          </cell>
          <cell r="G7">
            <v>149407.68394338418</v>
          </cell>
          <cell r="H7">
            <v>209888.39052030246</v>
          </cell>
          <cell r="I7">
            <v>12303.955531402171</v>
          </cell>
          <cell r="J7">
            <v>15010.719842731018</v>
          </cell>
          <cell r="K7">
            <v>63672.546758892764</v>
          </cell>
          <cell r="L7">
            <v>4980.0135439084825</v>
          </cell>
          <cell r="M7">
            <v>39073.823236702417</v>
          </cell>
          <cell r="N7">
            <v>278072.64282640506</v>
          </cell>
          <cell r="O7">
            <v>595056.88412184955</v>
          </cell>
          <cell r="P7">
            <v>105145.44761480378</v>
          </cell>
          <cell r="Q7">
            <v>195234.31346155703</v>
          </cell>
          <cell r="U7">
            <v>410242.65785253851</v>
          </cell>
          <cell r="V7">
            <v>55520.990541182407</v>
          </cell>
        </row>
        <row r="8">
          <cell r="D8">
            <v>190065.13114533646</v>
          </cell>
          <cell r="E8">
            <v>25084.311239188606</v>
          </cell>
          <cell r="F8">
            <v>2280.7968753663035</v>
          </cell>
          <cell r="G8">
            <v>68731.615078923438</v>
          </cell>
          <cell r="H8">
            <v>96554.391889527571</v>
          </cell>
          <cell r="I8">
            <v>5660.1555770918685</v>
          </cell>
          <cell r="J8">
            <v>6905.3410845930657</v>
          </cell>
          <cell r="K8">
            <v>29291.110466482514</v>
          </cell>
          <cell r="L8">
            <v>2290.9422390714976</v>
          </cell>
          <cell r="M8">
            <v>17975.025831901628</v>
          </cell>
          <cell r="N8">
            <v>127921.01012666649</v>
          </cell>
          <cell r="O8">
            <v>273742.41826159798</v>
          </cell>
          <cell r="P8">
            <v>48369.777524295852</v>
          </cell>
          <cell r="Q8">
            <v>89813.116225819162</v>
          </cell>
          <cell r="U8">
            <v>238401.83678628696</v>
          </cell>
          <cell r="V8">
            <v>32264.57773674461</v>
          </cell>
        </row>
        <row r="9">
          <cell r="D9">
            <v>1798790.7616743837</v>
          </cell>
          <cell r="E9">
            <v>237399.81683181293</v>
          </cell>
          <cell r="F9">
            <v>21585.633955801855</v>
          </cell>
          <cell r="G9">
            <v>650481.19817615906</v>
          </cell>
          <cell r="H9">
            <v>913798.06008268846</v>
          </cell>
          <cell r="I9">
            <v>53568.14003893848</v>
          </cell>
          <cell r="J9">
            <v>65352.669762863829</v>
          </cell>
          <cell r="K9">
            <v>277213.28256682388</v>
          </cell>
          <cell r="L9">
            <v>21681.650444448449</v>
          </cell>
          <cell r="M9">
            <v>170117.00258980619</v>
          </cell>
          <cell r="N9">
            <v>1210654.105007566</v>
          </cell>
          <cell r="O9">
            <v>2590718.9292434794</v>
          </cell>
          <cell r="P9">
            <v>457775.22910510714</v>
          </cell>
          <cell r="Q9">
            <v>849998.11785916425</v>
          </cell>
          <cell r="U9">
            <v>1625758.5006318646</v>
          </cell>
          <cell r="V9">
            <v>220025.19876485856</v>
          </cell>
        </row>
        <row r="10">
          <cell r="D10">
            <v>440265.47523274081</v>
          </cell>
          <cell r="E10">
            <v>58105.114504998615</v>
          </cell>
          <cell r="F10">
            <v>5283.2211473584348</v>
          </cell>
          <cell r="G10">
            <v>159209.40886888458</v>
          </cell>
          <cell r="H10">
            <v>223657.88493074779</v>
          </cell>
          <cell r="I10">
            <v>13111.142848890429</v>
          </cell>
          <cell r="J10">
            <v>15995.481422248931</v>
          </cell>
          <cell r="K10">
            <v>67849.713368832468</v>
          </cell>
          <cell r="L10">
            <v>5306.7217934062401</v>
          </cell>
          <cell r="M10">
            <v>41637.217950048696</v>
          </cell>
          <cell r="N10">
            <v>296315.28927104286</v>
          </cell>
          <cell r="O10">
            <v>634094.9291490243</v>
          </cell>
          <cell r="P10">
            <v>112043.39775690928</v>
          </cell>
          <cell r="Q10">
            <v>208042.44344564973</v>
          </cell>
          <cell r="U10">
            <v>406412.59363242838</v>
          </cell>
          <cell r="V10">
            <v>55002.641326963705</v>
          </cell>
        </row>
        <row r="11">
          <cell r="D11">
            <v>222940.57197311314</v>
          </cell>
          <cell r="E11">
            <v>29423.128069398721</v>
          </cell>
          <cell r="F11">
            <v>2675.3048120111712</v>
          </cell>
          <cell r="G11">
            <v>80620.077370288418</v>
          </cell>
          <cell r="H11">
            <v>113255.34160133383</v>
          </cell>
          <cell r="I11">
            <v>6639.1889675374014</v>
          </cell>
          <cell r="J11">
            <v>8099.7533939638097</v>
          </cell>
          <cell r="K11">
            <v>34357.574594425976</v>
          </cell>
          <cell r="L11">
            <v>2687.2050126091526</v>
          </cell>
          <cell r="M11">
            <v>21084.154237272152</v>
          </cell>
          <cell r="N11">
            <v>150047.42318153067</v>
          </cell>
          <cell r="O11">
            <v>321091.46445108613</v>
          </cell>
          <cell r="P11">
            <v>56736.266155168152</v>
          </cell>
          <cell r="Q11">
            <v>105348.03191628506</v>
          </cell>
          <cell r="U11">
            <v>226280.15061969846</v>
          </cell>
          <cell r="V11">
            <v>30624.06568828705</v>
          </cell>
        </row>
        <row r="12">
          <cell r="D12">
            <v>871149.25462930731</v>
          </cell>
          <cell r="E12">
            <v>114972.05672196168</v>
          </cell>
          <cell r="F12">
            <v>10453.861189388184</v>
          </cell>
          <cell r="G12">
            <v>315026.19593957934</v>
          </cell>
          <cell r="H12">
            <v>442549.80394814943</v>
          </cell>
          <cell r="I12">
            <v>25942.898007415406</v>
          </cell>
          <cell r="J12">
            <v>31650.112267065262</v>
          </cell>
          <cell r="K12">
            <v>134253.60504778227</v>
          </cell>
          <cell r="L12">
            <v>10500.361702009643</v>
          </cell>
          <cell r="M12">
            <v>82387.180968137633</v>
          </cell>
          <cell r="N12">
            <v>586316.34299118468</v>
          </cell>
          <cell r="O12">
            <v>1254677.8159254508</v>
          </cell>
          <cell r="P12">
            <v>221699.24269094245</v>
          </cell>
          <cell r="Q12">
            <v>411651.67321632337</v>
          </cell>
          <cell r="U12">
            <v>813114.82422157109</v>
          </cell>
          <cell r="V12">
            <v>110044.48123658648</v>
          </cell>
        </row>
        <row r="13">
          <cell r="D13">
            <v>1035380.0582595624</v>
          </cell>
          <cell r="E13">
            <v>136646.81930728434</v>
          </cell>
          <cell r="F13">
            <v>12424.644054722679</v>
          </cell>
          <cell r="G13">
            <v>374415.56584239192</v>
          </cell>
          <cell r="H13">
            <v>525980.18004339561</v>
          </cell>
          <cell r="I13">
            <v>30833.705140193779</v>
          </cell>
          <cell r="J13">
            <v>37616.854871717725</v>
          </cell>
          <cell r="K13">
            <v>159563.36377177763</v>
          </cell>
          <cell r="L13">
            <v>12479.910937190018</v>
          </cell>
          <cell r="M13">
            <v>97918.977462627008</v>
          </cell>
          <cell r="N13">
            <v>696849.87519511057</v>
          </cell>
          <cell r="O13">
            <v>1491212.1926829349</v>
          </cell>
          <cell r="P13">
            <v>263494.42830106575</v>
          </cell>
          <cell r="Q13">
            <v>489257.07177322597</v>
          </cell>
          <cell r="U13">
            <v>1102242.7523095543</v>
          </cell>
          <cell r="V13">
            <v>149174.17351333334</v>
          </cell>
        </row>
        <row r="14">
          <cell r="D14">
            <v>4700542.1489980137</v>
          </cell>
          <cell r="E14">
            <v>620365.56388782815</v>
          </cell>
          <cell r="F14">
            <v>56406.884215728678</v>
          </cell>
          <cell r="G14">
            <v>1699816.5402582011</v>
          </cell>
          <cell r="H14">
            <v>2387907.6925506461</v>
          </cell>
          <cell r="I14">
            <v>139982.54019387666</v>
          </cell>
          <cell r="J14">
            <v>170777.49414497902</v>
          </cell>
          <cell r="K14">
            <v>724404.83169622265</v>
          </cell>
          <cell r="L14">
            <v>56657.791414886167</v>
          </cell>
          <cell r="M14">
            <v>444544.27828518004</v>
          </cell>
          <cell r="N14">
            <v>3163642.3589080367</v>
          </cell>
          <cell r="O14">
            <v>6769983.3591431323</v>
          </cell>
          <cell r="P14">
            <v>1196243.5014802988</v>
          </cell>
          <cell r="Q14">
            <v>2221187.7360582296</v>
          </cell>
          <cell r="U14">
            <v>3676557.3111280878</v>
          </cell>
          <cell r="V14">
            <v>497574.05717820447</v>
          </cell>
        </row>
        <row r="15">
          <cell r="D15">
            <v>769621.36384844524</v>
          </cell>
          <cell r="E15">
            <v>101572.66464799906</v>
          </cell>
          <cell r="F15">
            <v>9235.5183262858973</v>
          </cell>
          <cell r="G15">
            <v>278311.53993258561</v>
          </cell>
          <cell r="H15">
            <v>390972.93819113437</v>
          </cell>
          <cell r="I15">
            <v>22919.388888353249</v>
          </cell>
          <cell r="J15">
            <v>27961.457166487835</v>
          </cell>
          <cell r="K15">
            <v>118607.04933095707</v>
          </cell>
          <cell r="L15">
            <v>9276.5994472915118</v>
          </cell>
          <cell r="M15">
            <v>72785.385791677894</v>
          </cell>
          <cell r="N15">
            <v>517984.23879903491</v>
          </cell>
          <cell r="O15">
            <v>1108451.6766232317</v>
          </cell>
          <cell r="P15">
            <v>195861.35512056999</v>
          </cell>
          <cell r="Q15">
            <v>363675.82304372563</v>
          </cell>
          <cell r="U15">
            <v>705432.90947035269</v>
          </cell>
          <cell r="V15">
            <v>95471.139201278653</v>
          </cell>
        </row>
        <row r="16">
          <cell r="D16">
            <v>729477.54298801511</v>
          </cell>
          <cell r="E16">
            <v>96274.585559398329</v>
          </cell>
          <cell r="F16">
            <v>8753.7892440918513</v>
          </cell>
          <cell r="G16">
            <v>263794.67602099042</v>
          </cell>
          <cell r="H16">
            <v>370579.60150731588</v>
          </cell>
          <cell r="I16">
            <v>21723.902529757608</v>
          </cell>
          <cell r="J16">
            <v>26502.974099080264</v>
          </cell>
          <cell r="K16">
            <v>112420.44853635678</v>
          </cell>
          <cell r="L16">
            <v>8792.727554047955</v>
          </cell>
          <cell r="M16">
            <v>68988.865027405292</v>
          </cell>
          <cell r="N16">
            <v>490965.93152791623</v>
          </cell>
          <cell r="O16">
            <v>1050634.3035239461</v>
          </cell>
          <cell r="P16">
            <v>185645.13254311361</v>
          </cell>
          <cell r="Q16">
            <v>344706.31702776247</v>
          </cell>
          <cell r="U16">
            <v>703651.56744225684</v>
          </cell>
          <cell r="V16">
            <v>95230.057802259267</v>
          </cell>
        </row>
        <row r="17">
          <cell r="D17">
            <v>1192911.4822543652</v>
          </cell>
          <cell r="E17">
            <v>157437.41485537883</v>
          </cell>
          <cell r="F17">
            <v>14315.033825083075</v>
          </cell>
          <cell r="G17">
            <v>431382.29683402303</v>
          </cell>
          <cell r="H17">
            <v>606007.22527600429</v>
          </cell>
          <cell r="I17">
            <v>35525.004184465026</v>
          </cell>
          <cell r="J17">
            <v>43340.199325645743</v>
          </cell>
          <cell r="K17">
            <v>183840.67499855752</v>
          </cell>
          <cell r="L17">
            <v>14378.709475543748</v>
          </cell>
          <cell r="M17">
            <v>112817.19366135509</v>
          </cell>
          <cell r="N17">
            <v>802874.4719355728</v>
          </cell>
          <cell r="O17">
            <v>1718097.7486850813</v>
          </cell>
          <cell r="P17">
            <v>303584.68518194283</v>
          </cell>
          <cell r="Q17">
            <v>563696.754671428</v>
          </cell>
          <cell r="U17">
            <v>1103307.6672708588</v>
          </cell>
          <cell r="V17">
            <v>149318.29585741929</v>
          </cell>
        </row>
        <row r="18">
          <cell r="D18">
            <v>1300290.0326167957</v>
          </cell>
          <cell r="E18">
            <v>171608.96205855542</v>
          </cell>
          <cell r="F18">
            <v>15603.585074184737</v>
          </cell>
          <cell r="G18">
            <v>470212.676434792</v>
          </cell>
          <cell r="H18">
            <v>660556.26627971942</v>
          </cell>
          <cell r="I18">
            <v>38722.746437509864</v>
          </cell>
          <cell r="J18">
            <v>47241.417349980497</v>
          </cell>
          <cell r="K18">
            <v>200388.88119210515</v>
          </cell>
          <cell r="L18">
            <v>15672.992414834971</v>
          </cell>
          <cell r="M18">
            <v>122972.30314895978</v>
          </cell>
          <cell r="N18">
            <v>875144.29094722401</v>
          </cell>
          <cell r="O18">
            <v>1872750.3347144448</v>
          </cell>
          <cell r="P18">
            <v>330911.51025824033</v>
          </cell>
          <cell r="Q18">
            <v>614437.26749324845</v>
          </cell>
          <cell r="U18">
            <v>1063087.7085368503</v>
          </cell>
          <cell r="V18">
            <v>143875.04926739671</v>
          </cell>
        </row>
        <row r="19">
          <cell r="D19">
            <v>1043771.3883689656</v>
          </cell>
          <cell r="E19">
            <v>137754.28565267147</v>
          </cell>
          <cell r="F19">
            <v>12525.340691598485</v>
          </cell>
          <cell r="G19">
            <v>377450.05021942721</v>
          </cell>
          <cell r="H19">
            <v>530243.03336622927</v>
          </cell>
          <cell r="I19">
            <v>31083.599655993406</v>
          </cell>
          <cell r="J19">
            <v>37921.724030040816</v>
          </cell>
          <cell r="K19">
            <v>160856.55929751194</v>
          </cell>
          <cell r="L19">
            <v>12581.055489448392</v>
          </cell>
          <cell r="M19">
            <v>98712.570556592254</v>
          </cell>
          <cell r="N19">
            <v>702497.55721565092</v>
          </cell>
          <cell r="O19">
            <v>1503297.8550174057</v>
          </cell>
          <cell r="P19">
            <v>265629.94241708942</v>
          </cell>
          <cell r="Q19">
            <v>493222.2993868526</v>
          </cell>
          <cell r="U19">
            <v>889984.90810151596</v>
          </cell>
          <cell r="V19">
            <v>120447.84402274611</v>
          </cell>
        </row>
        <row r="20">
          <cell r="D20">
            <v>323812.98422517837</v>
          </cell>
          <cell r="E20">
            <v>42736.011758957226</v>
          </cell>
          <cell r="F20">
            <v>3885.7818799971219</v>
          </cell>
          <cell r="G20">
            <v>117097.69832691671</v>
          </cell>
          <cell r="H20">
            <v>164499.21976423729</v>
          </cell>
          <cell r="I20">
            <v>9643.1778809307161</v>
          </cell>
          <cell r="J20">
            <v>11764.594011644283</v>
          </cell>
          <cell r="K20">
            <v>49903.113918187955</v>
          </cell>
          <cell r="L20">
            <v>3903.0664838465077</v>
          </cell>
          <cell r="M20">
            <v>30623.958855987945</v>
          </cell>
          <cell r="N20">
            <v>217938.36557290854</v>
          </cell>
          <cell r="O20">
            <v>466373.54696335079</v>
          </cell>
          <cell r="P20">
            <v>82407.340641947681</v>
          </cell>
          <cell r="Q20">
            <v>153014.1431644648</v>
          </cell>
          <cell r="U20">
            <v>361170.8128011034</v>
          </cell>
          <cell r="V20">
            <v>48879.75664512466</v>
          </cell>
        </row>
        <row r="21">
          <cell r="D21">
            <v>332212.73227536964</v>
          </cell>
          <cell r="E21">
            <v>43844.589082699204</v>
          </cell>
          <cell r="F21">
            <v>3986.5795328400877</v>
          </cell>
          <cell r="G21">
            <v>120135.22681131936</v>
          </cell>
          <cell r="H21">
            <v>168766.34945880127</v>
          </cell>
          <cell r="I21">
            <v>9893.3230837143947</v>
          </cell>
          <cell r="J21">
            <v>12069.769005930129</v>
          </cell>
          <cell r="K21">
            <v>51197.606740443909</v>
          </cell>
          <cell r="L21">
            <v>4004.312501407861</v>
          </cell>
          <cell r="M21">
            <v>31418.348059698328</v>
          </cell>
          <cell r="N21">
            <v>223591.71318546103</v>
          </cell>
          <cell r="O21">
            <v>478471.33328634163</v>
          </cell>
          <cell r="P21">
            <v>84544.997044253323</v>
          </cell>
          <cell r="Q21">
            <v>156983.34858027857</v>
          </cell>
          <cell r="U21">
            <v>319970.79817340593</v>
          </cell>
          <cell r="V21">
            <v>43303.872278503783</v>
          </cell>
        </row>
        <row r="22">
          <cell r="D22">
            <v>156264.51182348703</v>
          </cell>
          <cell r="E22">
            <v>20623.391711038708</v>
          </cell>
          <cell r="F22">
            <v>1875.1867223089807</v>
          </cell>
          <cell r="G22">
            <v>56508.588463472734</v>
          </cell>
          <cell r="H22">
            <v>79383.445149091407</v>
          </cell>
          <cell r="I22">
            <v>4653.5702933480989</v>
          </cell>
          <cell r="J22">
            <v>5677.3157025497903</v>
          </cell>
          <cell r="K22">
            <v>24082.066238192419</v>
          </cell>
          <cell r="L22">
            <v>1883.5278646169384</v>
          </cell>
          <cell r="M22">
            <v>14778.400539385819</v>
          </cell>
          <cell r="N22">
            <v>105171.91701051977</v>
          </cell>
          <cell r="O22">
            <v>225060.87832764999</v>
          </cell>
          <cell r="P22">
            <v>39767.839720506388</v>
          </cell>
          <cell r="Q22">
            <v>73841.017959480116</v>
          </cell>
          <cell r="U22">
            <v>169984.37230590984</v>
          </cell>
          <cell r="V22">
            <v>23005.166689266196</v>
          </cell>
        </row>
        <row r="23">
          <cell r="D23">
            <v>442642.36947329534</v>
          </cell>
          <cell r="E23">
            <v>58418.810944494995</v>
          </cell>
          <cell r="F23">
            <v>5311.7440696023241</v>
          </cell>
          <cell r="G23">
            <v>160068.94464507166</v>
          </cell>
          <cell r="H23">
            <v>224865.36352821329</v>
          </cell>
          <cell r="I23">
            <v>13181.926959109702</v>
          </cell>
          <cell r="J23">
            <v>16081.837427446346</v>
          </cell>
          <cell r="K23">
            <v>68216.018705048991</v>
          </cell>
          <cell r="L23">
            <v>5335.371590350469</v>
          </cell>
          <cell r="M23">
            <v>41862.007921340148</v>
          </cell>
          <cell r="N23">
            <v>297915.02884654392</v>
          </cell>
          <cell r="O23">
            <v>637518.26499942783</v>
          </cell>
          <cell r="P23">
            <v>112648.29485150834</v>
          </cell>
          <cell r="Q23">
            <v>209165.61778802902</v>
          </cell>
          <cell r="U23">
            <v>449278.08443154884</v>
          </cell>
          <cell r="V23">
            <v>60803.926160820673</v>
          </cell>
        </row>
        <row r="24">
          <cell r="D24">
            <v>664314.40742034675</v>
          </cell>
          <cell r="E24">
            <v>87674.521128585213</v>
          </cell>
          <cell r="F24">
            <v>7971.8263711745603</v>
          </cell>
          <cell r="G24">
            <v>240230.29298984975</v>
          </cell>
          <cell r="H24">
            <v>337476.28113268095</v>
          </cell>
          <cell r="I24">
            <v>19783.338876753329</v>
          </cell>
          <cell r="J24">
            <v>24135.5031457035</v>
          </cell>
          <cell r="K24">
            <v>102378.09836537548</v>
          </cell>
          <cell r="L24">
            <v>8007.286380263371</v>
          </cell>
          <cell r="M24">
            <v>62826.193115633709</v>
          </cell>
          <cell r="N24">
            <v>447108.68072864681</v>
          </cell>
          <cell r="O24">
            <v>956782.71589022153</v>
          </cell>
          <cell r="P24">
            <v>169061.73109961854</v>
          </cell>
          <cell r="Q24">
            <v>313914.21837657638</v>
          </cell>
          <cell r="U24">
            <v>598526.00780052564</v>
          </cell>
          <cell r="V24">
            <v>81002.685073499655</v>
          </cell>
        </row>
        <row r="25">
          <cell r="D25">
            <v>279205.95660557254</v>
          </cell>
          <cell r="E25">
            <v>36848.890025883193</v>
          </cell>
          <cell r="F25">
            <v>3350.4939573724373</v>
          </cell>
          <cell r="G25">
            <v>100966.84342633394</v>
          </cell>
          <cell r="H25">
            <v>141838.54339579292</v>
          </cell>
          <cell r="I25">
            <v>8314.7768499939175</v>
          </cell>
          <cell r="J25">
            <v>10143.956188035787</v>
          </cell>
          <cell r="K25">
            <v>43028.684264974996</v>
          </cell>
          <cell r="L25">
            <v>3365.3975115454227</v>
          </cell>
          <cell r="M25">
            <v>26405.339328486894</v>
          </cell>
          <cell r="N25">
            <v>187916.15162202468</v>
          </cell>
          <cell r="O25">
            <v>402128.01419008488</v>
          </cell>
          <cell r="P25">
            <v>71055.274174108374</v>
          </cell>
          <cell r="Q25">
            <v>131935.59955183076</v>
          </cell>
          <cell r="U25">
            <v>310844.97797708155</v>
          </cell>
          <cell r="V25">
            <v>42068.811596484746</v>
          </cell>
        </row>
        <row r="26">
          <cell r="D26">
            <v>491185.69931342988</v>
          </cell>
          <cell r="E26">
            <v>64825.435804924608</v>
          </cell>
          <cell r="F26">
            <v>5894.2679357742445</v>
          </cell>
          <cell r="G26">
            <v>177623.25058807005</v>
          </cell>
          <cell r="H26">
            <v>249525.70845714663</v>
          </cell>
          <cell r="I26">
            <v>14627.551400949827</v>
          </cell>
          <cell r="J26">
            <v>17845.48680336323</v>
          </cell>
          <cell r="K26">
            <v>75697.075478534738</v>
          </cell>
          <cell r="L26">
            <v>5920.4866195291015</v>
          </cell>
          <cell r="M26">
            <v>46452.895279714772</v>
          </cell>
          <cell r="N26">
            <v>330586.52282675012</v>
          </cell>
          <cell r="O26">
            <v>707433.08009903505</v>
          </cell>
          <cell r="P26">
            <v>125002.11299009346</v>
          </cell>
          <cell r="Q26">
            <v>232104.21624976618</v>
          </cell>
          <cell r="U26">
            <v>482495.05518707412</v>
          </cell>
          <cell r="V26">
            <v>65299.40970896784</v>
          </cell>
        </row>
        <row r="27">
          <cell r="D27">
            <v>375138.840840775</v>
          </cell>
          <cell r="E27">
            <v>49509.867406256912</v>
          </cell>
          <cell r="F27">
            <v>4501.6962914881851</v>
          </cell>
          <cell r="G27">
            <v>135658.22544328548</v>
          </cell>
          <cell r="H27">
            <v>190573.10740404078</v>
          </cell>
          <cell r="I27">
            <v>11171.666203965842</v>
          </cell>
          <cell r="J27">
            <v>13629.336609373044</v>
          </cell>
          <cell r="K27">
            <v>57812.988427282893</v>
          </cell>
          <cell r="L27">
            <v>4521.7205850413475</v>
          </cell>
          <cell r="M27">
            <v>35477.998063234008</v>
          </cell>
          <cell r="N27">
            <v>252482.60514130697</v>
          </cell>
          <cell r="O27">
            <v>540295.91254737705</v>
          </cell>
          <cell r="P27">
            <v>95469.285517264871</v>
          </cell>
          <cell r="Q27">
            <v>177267.59300993592</v>
          </cell>
          <cell r="U27">
            <v>383927.59682112338</v>
          </cell>
          <cell r="V27">
            <v>51959.590412137295</v>
          </cell>
        </row>
        <row r="28">
          <cell r="D28">
            <v>421407.01162628632</v>
          </cell>
          <cell r="E28">
            <v>55616.222577549335</v>
          </cell>
          <cell r="F28">
            <v>5056.9180658378145</v>
          </cell>
          <cell r="G28">
            <v>152389.78522846219</v>
          </cell>
          <cell r="H28">
            <v>214077.65590862566</v>
          </cell>
          <cell r="I28">
            <v>12549.536217972758</v>
          </cell>
          <cell r="J28">
            <v>15310.326166525696</v>
          </cell>
          <cell r="K28">
            <v>64943.418366713391</v>
          </cell>
          <cell r="L28">
            <v>5079.412078154036</v>
          </cell>
          <cell r="M28">
            <v>39853.716850013734</v>
          </cell>
          <cell r="N28">
            <v>283622.83116766793</v>
          </cell>
          <cell r="O28">
            <v>606933.91649393761</v>
          </cell>
          <cell r="P28">
            <v>107244.09720347571</v>
          </cell>
          <cell r="Q28">
            <v>199131.09093443217</v>
          </cell>
          <cell r="U28">
            <v>360626.51968583732</v>
          </cell>
          <cell r="V28">
            <v>48806.093674378259</v>
          </cell>
        </row>
        <row r="29">
          <cell r="D29">
            <v>152343.08548616574</v>
          </cell>
          <cell r="E29">
            <v>20105.851864807253</v>
          </cell>
          <cell r="F29">
            <v>1828.1292905578491</v>
          </cell>
          <cell r="G29">
            <v>55090.516858476331</v>
          </cell>
          <cell r="H29">
            <v>77391.333639431556</v>
          </cell>
          <cell r="I29">
            <v>4536.7898874967404</v>
          </cell>
          <cell r="J29">
            <v>5534.8446125916662</v>
          </cell>
          <cell r="K29">
            <v>23477.731653829236</v>
          </cell>
          <cell r="L29">
            <v>1836.2611135856448</v>
          </cell>
          <cell r="M29">
            <v>14407.539565116165</v>
          </cell>
          <cell r="N29">
            <v>102532.64901230986</v>
          </cell>
          <cell r="O29">
            <v>219413.02107921967</v>
          </cell>
          <cell r="P29">
            <v>38769.873821284695</v>
          </cell>
          <cell r="Q29">
            <v>71987.9925398122</v>
          </cell>
          <cell r="U29">
            <v>164709.49282613586</v>
          </cell>
          <cell r="V29">
            <v>22291.280582844571</v>
          </cell>
        </row>
        <row r="30">
          <cell r="D30">
            <v>596429.05803791538</v>
          </cell>
          <cell r="E30">
            <v>78715.185861624283</v>
          </cell>
          <cell r="F30">
            <v>7157.1967133221478</v>
          </cell>
          <cell r="G30">
            <v>215681.49924143901</v>
          </cell>
          <cell r="H30">
            <v>302990.05744540889</v>
          </cell>
          <cell r="I30">
            <v>17761.707467591899</v>
          </cell>
          <cell r="J30">
            <v>21669.130227601006</v>
          </cell>
          <cell r="K30">
            <v>91916.225344089617</v>
          </cell>
          <cell r="L30">
            <v>7189.0331142531204</v>
          </cell>
          <cell r="M30">
            <v>56406.073331411993</v>
          </cell>
          <cell r="N30">
            <v>401419.27724115516</v>
          </cell>
          <cell r="O30">
            <v>859010.44386695209</v>
          </cell>
          <cell r="P30">
            <v>151785.55199722209</v>
          </cell>
          <cell r="Q30">
            <v>281835.76854533155</v>
          </cell>
          <cell r="U30">
            <v>557289.04538909171</v>
          </cell>
          <cell r="V30">
            <v>75421.800306476522</v>
          </cell>
        </row>
        <row r="31">
          <cell r="D31">
            <v>431331.07482720917</v>
          </cell>
          <cell r="E31">
            <v>56925.975127052865</v>
          </cell>
          <cell r="F31">
            <v>5176.00762320799</v>
          </cell>
          <cell r="G31">
            <v>155978.53866174276</v>
          </cell>
          <cell r="H31">
            <v>219119.14816795877</v>
          </cell>
          <cell r="I31">
            <v>12845.07565403672</v>
          </cell>
          <cell r="J31">
            <v>15670.88173468527</v>
          </cell>
          <cell r="K31">
            <v>66472.82478514954</v>
          </cell>
          <cell r="L31">
            <v>5199.031365675135</v>
          </cell>
          <cell r="M31">
            <v>40792.265079870835</v>
          </cell>
          <cell r="N31">
            <v>290302.10043485509</v>
          </cell>
          <cell r="O31">
            <v>621227.10664002621</v>
          </cell>
          <cell r="P31">
            <v>109769.67738892611</v>
          </cell>
          <cell r="Q31">
            <v>203820.5941396009</v>
          </cell>
          <cell r="U31">
            <v>437194.87885928829</v>
          </cell>
          <cell r="V31">
            <v>59168.621958677504</v>
          </cell>
        </row>
        <row r="32">
          <cell r="D32">
            <v>308640.82715845353</v>
          </cell>
          <cell r="E32">
            <v>40733.629166536506</v>
          </cell>
          <cell r="F32">
            <v>3703.7147737276823</v>
          </cell>
          <cell r="G32">
            <v>111611.1219457408</v>
          </cell>
          <cell r="H32">
            <v>156791.6597799189</v>
          </cell>
          <cell r="I32">
            <v>9191.3497685344992</v>
          </cell>
          <cell r="J32">
            <v>11213.367603605024</v>
          </cell>
          <cell r="K32">
            <v>47564.918974285094</v>
          </cell>
          <cell r="L32">
            <v>3720.1895128180422</v>
          </cell>
          <cell r="M32">
            <v>29189.082750325462</v>
          </cell>
          <cell r="N32">
            <v>207726.93096583273</v>
          </cell>
          <cell r="O32">
            <v>444521.75889121782</v>
          </cell>
          <cell r="P32">
            <v>78546.170223897745</v>
          </cell>
          <cell r="Q32">
            <v>145844.71288643993</v>
          </cell>
          <cell r="U32">
            <v>290664.9111572071</v>
          </cell>
          <cell r="V32">
            <v>39337.70287928886</v>
          </cell>
        </row>
        <row r="33">
          <cell r="D33">
            <v>2048360.972208081</v>
          </cell>
          <cell r="E33">
            <v>270337.45667838765</v>
          </cell>
          <cell r="F33">
            <v>24580.49657441918</v>
          </cell>
          <cell r="G33">
            <v>740731.12220063119</v>
          </cell>
          <cell r="H33">
            <v>1040581.4409511985</v>
          </cell>
          <cell r="I33">
            <v>61000.361880556156</v>
          </cell>
          <cell r="J33">
            <v>74419.916437221356</v>
          </cell>
          <cell r="K33">
            <v>315674.77501330513</v>
          </cell>
          <cell r="L33">
            <v>24689.834709916977</v>
          </cell>
          <cell r="M33">
            <v>193719.6011000296</v>
          </cell>
          <cell r="N33">
            <v>1378624.280476433</v>
          </cell>
          <cell r="O33">
            <v>2950163.8865897586</v>
          </cell>
          <cell r="P33">
            <v>521288.48631047958</v>
          </cell>
          <cell r="Q33">
            <v>967929.68263432197</v>
          </cell>
          <cell r="U33">
            <v>1592937.3341977173</v>
          </cell>
          <cell r="V33">
            <v>215583.28216681455</v>
          </cell>
        </row>
        <row r="34">
          <cell r="D34">
            <v>203662.82801235153</v>
          </cell>
          <cell r="E34">
            <v>26878.900590180747</v>
          </cell>
          <cell r="F34">
            <v>2443.9703324837537</v>
          </cell>
          <cell r="G34">
            <v>73648.832989392831</v>
          </cell>
          <cell r="H34">
            <v>103462.11527982596</v>
          </cell>
          <cell r="I34">
            <v>6065.0961324354312</v>
          </cell>
          <cell r="J34">
            <v>7399.3650766100018</v>
          </cell>
          <cell r="K34">
            <v>31386.66391503653</v>
          </cell>
          <cell r="L34">
            <v>2454.8415188553017</v>
          </cell>
          <cell r="M34">
            <v>19261.000544707127</v>
          </cell>
          <cell r="N34">
            <v>137072.77356766656</v>
          </cell>
          <cell r="O34">
            <v>293326.58081016433</v>
          </cell>
          <cell r="P34">
            <v>51830.262718696911</v>
          </cell>
          <cell r="Q34">
            <v>96238.55324186408</v>
          </cell>
          <cell r="U34">
            <v>220826.93666299959</v>
          </cell>
          <cell r="V34">
            <v>29886.044337475323</v>
          </cell>
        </row>
        <row r="35">
          <cell r="D35">
            <v>233921.89082555674</v>
          </cell>
          <cell r="E35">
            <v>30872.414523213494</v>
          </cell>
          <cell r="F35">
            <v>2807.0815223163477</v>
          </cell>
          <cell r="G35">
            <v>84591.157051642163</v>
          </cell>
          <cell r="H35">
            <v>118833.92699231711</v>
          </cell>
          <cell r="I35">
            <v>6966.213565747129</v>
          </cell>
          <cell r="J35">
            <v>8498.7205889345223</v>
          </cell>
          <cell r="K35">
            <v>36049.915644235021</v>
          </cell>
          <cell r="L35">
            <v>2819.5678876308634</v>
          </cell>
          <cell r="M35">
            <v>22122.690284634173</v>
          </cell>
          <cell r="N35">
            <v>157438.2654242008</v>
          </cell>
          <cell r="O35">
            <v>336907.37324116798</v>
          </cell>
          <cell r="P35">
            <v>59530.907900422782</v>
          </cell>
          <cell r="Q35">
            <v>110537.1292560445</v>
          </cell>
          <cell r="U35">
            <v>236253.10767863647</v>
          </cell>
          <cell r="V35">
            <v>31973.775290490208</v>
          </cell>
        </row>
        <row r="36">
          <cell r="D36">
            <v>508456.36537144484</v>
          </cell>
          <cell r="E36">
            <v>67104.774261677449</v>
          </cell>
          <cell r="F36">
            <v>6101.5173188843664</v>
          </cell>
          <cell r="G36">
            <v>183868.69268732821</v>
          </cell>
          <cell r="H36">
            <v>258299.32542050013</v>
          </cell>
          <cell r="I36">
            <v>15141.873287448907</v>
          </cell>
          <cell r="J36">
            <v>18472.955077896469</v>
          </cell>
          <cell r="K36">
            <v>78358.673554344961</v>
          </cell>
          <cell r="L36">
            <v>6128.6578823524223</v>
          </cell>
          <cell r="M36">
            <v>48086.233634079101</v>
          </cell>
          <cell r="N36">
            <v>342210.3332247354</v>
          </cell>
          <cell r="O36">
            <v>732307.25803593604</v>
          </cell>
          <cell r="P36">
            <v>129397.33409082133</v>
          </cell>
          <cell r="Q36">
            <v>240265.27308653918</v>
          </cell>
          <cell r="U36">
            <v>498904.04884597048</v>
          </cell>
          <cell r="V36">
            <v>67520.15288203246</v>
          </cell>
        </row>
        <row r="37">
          <cell r="D37">
            <v>146206.5529814967</v>
          </cell>
          <cell r="E37">
            <v>19295.967956333738</v>
          </cell>
          <cell r="F37">
            <v>1754.4904064664242</v>
          </cell>
          <cell r="G37">
            <v>52871.415503648132</v>
          </cell>
          <cell r="H37">
            <v>74273.932984570944</v>
          </cell>
          <cell r="I37">
            <v>4354.0434338416071</v>
          </cell>
          <cell r="J37">
            <v>5311.8955121118452</v>
          </cell>
          <cell r="K37">
            <v>22532.025040563189</v>
          </cell>
          <cell r="L37">
            <v>1762.2946714946356</v>
          </cell>
          <cell r="M37">
            <v>13827.189399754248</v>
          </cell>
          <cell r="N37">
            <v>98402.530920990263</v>
          </cell>
          <cell r="O37">
            <v>210574.84420034493</v>
          </cell>
          <cell r="P37">
            <v>37208.184361293832</v>
          </cell>
          <cell r="Q37">
            <v>69088.243891839942</v>
          </cell>
          <cell r="U37">
            <v>148699.01753015965</v>
          </cell>
          <cell r="V37">
            <v>20124.471669990726</v>
          </cell>
        </row>
        <row r="49">
          <cell r="D49">
            <v>6457698.9927130379</v>
          </cell>
          <cell r="E49">
            <v>642701.10571152321</v>
          </cell>
          <cell r="F49">
            <v>56155.702893068563</v>
          </cell>
          <cell r="G49">
            <v>1877206.3902674341</v>
          </cell>
          <cell r="H49">
            <v>2354532.2068429342</v>
          </cell>
          <cell r="I49">
            <v>136948.74189333877</v>
          </cell>
          <cell r="J49">
            <v>139219.54930561606</v>
          </cell>
          <cell r="K49">
            <v>1128119.8122171434</v>
          </cell>
          <cell r="L49">
            <v>57699.778751935468</v>
          </cell>
          <cell r="M49">
            <v>481119.08532667975</v>
          </cell>
          <cell r="N49">
            <v>3860192.4098224221</v>
          </cell>
          <cell r="O49">
            <v>7042217.6266855616</v>
          </cell>
          <cell r="P49">
            <v>1198886.1305508178</v>
          </cell>
          <cell r="Q49">
            <v>2242686.1130313077</v>
          </cell>
          <cell r="U49">
            <v>4286391.3534127846</v>
          </cell>
          <cell r="V49">
            <v>604474.24150728481</v>
          </cell>
        </row>
        <row r="50">
          <cell r="D50">
            <v>5420318.4358990453</v>
          </cell>
          <cell r="E50">
            <v>539456.0285315041</v>
          </cell>
          <cell r="F50">
            <v>47134.713466149129</v>
          </cell>
          <cell r="G50">
            <v>1575647.3655145206</v>
          </cell>
          <cell r="H50">
            <v>1976294.3957391016</v>
          </cell>
          <cell r="I50">
            <v>114948.96112303666</v>
          </cell>
          <cell r="J50">
            <v>116854.98047993639</v>
          </cell>
          <cell r="K50">
            <v>946895.88705877215</v>
          </cell>
          <cell r="L50">
            <v>48430.745203411439</v>
          </cell>
          <cell r="M50">
            <v>403830.93900811864</v>
          </cell>
          <cell r="N50">
            <v>3240081.6620112504</v>
          </cell>
          <cell r="O50">
            <v>5910938.5672218157</v>
          </cell>
          <cell r="P50">
            <v>1006294.1309746854</v>
          </cell>
          <cell r="Q50">
            <v>1882415.5319279295</v>
          </cell>
          <cell r="U50">
            <v>3160049.9241645206</v>
          </cell>
          <cell r="V50">
            <v>445635.64629105624</v>
          </cell>
        </row>
        <row r="51">
          <cell r="D51">
            <v>691303.14266720379</v>
          </cell>
          <cell r="E51">
            <v>68801.796843646443</v>
          </cell>
          <cell r="F51">
            <v>6011.5242182191878</v>
          </cell>
          <cell r="G51">
            <v>200956.82355142274</v>
          </cell>
          <cell r="H51">
            <v>252055.03011806254</v>
          </cell>
          <cell r="I51">
            <v>14660.499933802323</v>
          </cell>
          <cell r="J51">
            <v>14903.592140836237</v>
          </cell>
          <cell r="K51">
            <v>120766.35537996843</v>
          </cell>
          <cell r="L51">
            <v>6176.8190848513659</v>
          </cell>
          <cell r="M51">
            <v>51504.279784303035</v>
          </cell>
          <cell r="N51">
            <v>413237.46232544637</v>
          </cell>
          <cell r="O51">
            <v>753876.44765845779</v>
          </cell>
          <cell r="P51">
            <v>128341.96060936362</v>
          </cell>
          <cell r="Q51">
            <v>240081.79379436944</v>
          </cell>
          <cell r="U51">
            <v>579230.81511847791</v>
          </cell>
          <cell r="V51">
            <v>81684.120454287942</v>
          </cell>
        </row>
        <row r="52">
          <cell r="D52">
            <v>359568.16199826082</v>
          </cell>
          <cell r="E52">
            <v>35785.94411967996</v>
          </cell>
          <cell r="F52">
            <v>3126.7798170471874</v>
          </cell>
          <cell r="G52">
            <v>104523.86402672414</v>
          </cell>
          <cell r="H52">
            <v>131101.62287458041</v>
          </cell>
          <cell r="I52">
            <v>7625.3797933486667</v>
          </cell>
          <cell r="J52">
            <v>7751.8195745162229</v>
          </cell>
          <cell r="K52">
            <v>62814.319442647749</v>
          </cell>
          <cell r="L52">
            <v>3212.754793456766</v>
          </cell>
          <cell r="M52">
            <v>26788.970097306927</v>
          </cell>
          <cell r="N52">
            <v>214937.59485007395</v>
          </cell>
          <cell r="O52">
            <v>392114.47471868928</v>
          </cell>
          <cell r="P52">
            <v>66754.626205681459</v>
          </cell>
          <cell r="Q52">
            <v>124873.97206212972</v>
          </cell>
          <cell r="U52">
            <v>269017.97727519111</v>
          </cell>
          <cell r="V52">
            <v>37937.375371890164</v>
          </cell>
        </row>
        <row r="53">
          <cell r="D53">
            <v>165889.22997832912</v>
          </cell>
          <cell r="E53">
            <v>16510.089995370436</v>
          </cell>
          <cell r="F53">
            <v>1442.5612470223311</v>
          </cell>
          <cell r="G53">
            <v>48222.79931958134</v>
          </cell>
          <cell r="H53">
            <v>60484.630081566123</v>
          </cell>
          <cell r="I53">
            <v>3518.0211039292158</v>
          </cell>
          <cell r="J53">
            <v>3576.3549614652893</v>
          </cell>
          <cell r="K53">
            <v>28979.815749104127</v>
          </cell>
          <cell r="L53">
            <v>1482.2263902172367</v>
          </cell>
          <cell r="M53">
            <v>12359.274516012976</v>
          </cell>
          <cell r="N53">
            <v>99162.928955999465</v>
          </cell>
          <cell r="O53">
            <v>180904.69387763814</v>
          </cell>
          <cell r="P53">
            <v>30797.703214906025</v>
          </cell>
          <cell r="Q53">
            <v>57611.460799530629</v>
          </cell>
          <cell r="U53">
            <v>151147.40456994998</v>
          </cell>
          <cell r="V53">
            <v>21315.065564527024</v>
          </cell>
        </row>
        <row r="54">
          <cell r="D54">
            <v>1565877.8553606395</v>
          </cell>
          <cell r="E54">
            <v>155843.65734375329</v>
          </cell>
          <cell r="F54">
            <v>13616.765307842979</v>
          </cell>
          <cell r="G54">
            <v>455189.36695225415</v>
          </cell>
          <cell r="H54">
            <v>570932.43995874224</v>
          </cell>
          <cell r="I54">
            <v>33207.649116544744</v>
          </cell>
          <cell r="J54">
            <v>33758.279773793765</v>
          </cell>
          <cell r="K54">
            <v>273549.11310325394</v>
          </cell>
          <cell r="L54">
            <v>13991.176409556605</v>
          </cell>
          <cell r="M54">
            <v>116662.87362643128</v>
          </cell>
          <cell r="N54">
            <v>936028.42417910101</v>
          </cell>
          <cell r="O54">
            <v>1707613.2917778597</v>
          </cell>
          <cell r="P54">
            <v>290708.69438896328</v>
          </cell>
          <cell r="Q54">
            <v>543811.73927172646</v>
          </cell>
          <cell r="U54">
            <v>1108660.5207546398</v>
          </cell>
          <cell r="V54">
            <v>156345.20325323535</v>
          </cell>
        </row>
        <row r="55">
          <cell r="D55">
            <v>383256.04383604298</v>
          </cell>
          <cell r="E55">
            <v>38143.475473539234</v>
          </cell>
          <cell r="F55">
            <v>3332.7679958318654</v>
          </cell>
          <cell r="G55">
            <v>111409.75994846993</v>
          </cell>
          <cell r="H55">
            <v>139738.42690677269</v>
          </cell>
          <cell r="I55">
            <v>8127.7298749277143</v>
          </cell>
          <cell r="J55">
            <v>8262.4993440722246</v>
          </cell>
          <cell r="K55">
            <v>66952.444932983388</v>
          </cell>
          <cell r="L55">
            <v>3424.4068916242895</v>
          </cell>
          <cell r="M55">
            <v>28553.79252956653</v>
          </cell>
          <cell r="N55">
            <v>229097.40344105332</v>
          </cell>
          <cell r="O55">
            <v>417946.4652164054</v>
          </cell>
          <cell r="P55">
            <v>71152.333969621759</v>
          </cell>
          <cell r="Q55">
            <v>133100.50657615197</v>
          </cell>
          <cell r="U55">
            <v>271396.41450294212</v>
          </cell>
          <cell r="V55">
            <v>38272.78665860639</v>
          </cell>
        </row>
        <row r="56">
          <cell r="D56">
            <v>194021.26559246512</v>
          </cell>
          <cell r="E56">
            <v>19309.924799613163</v>
          </cell>
          <cell r="F56">
            <v>1687.1954790463517</v>
          </cell>
          <cell r="G56">
            <v>56400.578600665569</v>
          </cell>
          <cell r="H56">
            <v>70741.810537372337</v>
          </cell>
          <cell r="I56">
            <v>4114.61857442171</v>
          </cell>
          <cell r="J56">
            <v>4182.8448774042372</v>
          </cell>
          <cell r="K56">
            <v>33894.30723749911</v>
          </cell>
          <cell r="L56">
            <v>1733.5871663402602</v>
          </cell>
          <cell r="M56">
            <v>14455.200519737156</v>
          </cell>
          <cell r="N56">
            <v>115979.30123861624</v>
          </cell>
          <cell r="O56">
            <v>211583.10073741386</v>
          </cell>
          <cell r="P56">
            <v>36020.477977249007</v>
          </cell>
          <cell r="Q56">
            <v>67381.399855890835</v>
          </cell>
          <cell r="U56">
            <v>155187.64124794668</v>
          </cell>
          <cell r="V56">
            <v>21884.826652603475</v>
          </cell>
        </row>
        <row r="57">
          <cell r="D57">
            <v>759667.58813308878</v>
          </cell>
          <cell r="E57">
            <v>75605.753600048309</v>
          </cell>
          <cell r="F57">
            <v>6606.0166980271924</v>
          </cell>
          <cell r="G57">
            <v>220829.87338549882</v>
          </cell>
          <cell r="H57">
            <v>276981.29082393018</v>
          </cell>
          <cell r="I57">
            <v>16110.30810964846</v>
          </cell>
          <cell r="J57">
            <v>16377.440224655064</v>
          </cell>
          <cell r="K57">
            <v>132709.19840630499</v>
          </cell>
          <cell r="L57">
            <v>6787.6579273448751</v>
          </cell>
          <cell r="M57">
            <v>56597.648104586704</v>
          </cell>
          <cell r="N57">
            <v>454103.39828605973</v>
          </cell>
          <cell r="O57">
            <v>828428.90100781643</v>
          </cell>
          <cell r="P57">
            <v>141033.97142998775</v>
          </cell>
          <cell r="Q57">
            <v>263823.99556692573</v>
          </cell>
          <cell r="U57">
            <v>554781.01427062636</v>
          </cell>
          <cell r="V57">
            <v>78236.167711768969</v>
          </cell>
        </row>
        <row r="58">
          <cell r="D58">
            <v>904169.36874166667</v>
          </cell>
          <cell r="E58">
            <v>89987.26228901236</v>
          </cell>
          <cell r="F58">
            <v>7862.5941675765334</v>
          </cell>
          <cell r="G58">
            <v>262835.49586334097</v>
          </cell>
          <cell r="H58">
            <v>329667.87419874727</v>
          </cell>
          <cell r="I58">
            <v>19174.764517112257</v>
          </cell>
          <cell r="J58">
            <v>19492.709733637454</v>
          </cell>
          <cell r="K58">
            <v>157952.75989610815</v>
          </cell>
          <cell r="L58">
            <v>8078.7866683692027</v>
          </cell>
          <cell r="M58">
            <v>67363.489713637522</v>
          </cell>
          <cell r="N58">
            <v>540481.63879254542</v>
          </cell>
          <cell r="O58">
            <v>986010.26050404983</v>
          </cell>
          <cell r="P58">
            <v>167861.04726721847</v>
          </cell>
          <cell r="Q58">
            <v>314007.83613379666</v>
          </cell>
          <cell r="U58">
            <v>733713.20723442768</v>
          </cell>
          <cell r="V58">
            <v>103469.4916678079</v>
          </cell>
        </row>
        <row r="59">
          <cell r="D59">
            <v>4090291.4668522053</v>
          </cell>
          <cell r="E59">
            <v>407085.3800083801</v>
          </cell>
          <cell r="F59">
            <v>35568.89112016451</v>
          </cell>
          <cell r="G59">
            <v>1189018.1453634873</v>
          </cell>
          <cell r="H59">
            <v>1491355.2032923482</v>
          </cell>
          <cell r="I59">
            <v>86743.013416165981</v>
          </cell>
          <cell r="J59">
            <v>88181.337530031262</v>
          </cell>
          <cell r="K59">
            <v>714548.45552658651</v>
          </cell>
          <cell r="L59">
            <v>36546.905164613243</v>
          </cell>
          <cell r="M59">
            <v>304739.7055006873</v>
          </cell>
          <cell r="N59">
            <v>2445036.8609811631</v>
          </cell>
          <cell r="O59">
            <v>4460524.2050847858</v>
          </cell>
          <cell r="P59">
            <v>759371.67635917722</v>
          </cell>
          <cell r="Q59">
            <v>1420512.14857043</v>
          </cell>
          <cell r="U59">
            <v>2528434.0403437908</v>
          </cell>
          <cell r="V59">
            <v>356564.09383178136</v>
          </cell>
        </row>
        <row r="60">
          <cell r="D60">
            <v>670184.8406740115</v>
          </cell>
          <cell r="E60">
            <v>66700.002372103205</v>
          </cell>
          <cell r="F60">
            <v>5827.880927679631</v>
          </cell>
          <cell r="G60">
            <v>194817.88590537387</v>
          </cell>
          <cell r="H60">
            <v>244355.11684354857</v>
          </cell>
          <cell r="I60">
            <v>14212.643059061833</v>
          </cell>
          <cell r="J60">
            <v>14448.309153984457</v>
          </cell>
          <cell r="K60">
            <v>117077.11949180017</v>
          </cell>
          <cell r="L60">
            <v>5988.126277398007</v>
          </cell>
          <cell r="M60">
            <v>49930.899211736491</v>
          </cell>
          <cell r="N60">
            <v>400613.66100636235</v>
          </cell>
          <cell r="O60">
            <v>730846.62252880319</v>
          </cell>
          <cell r="P60">
            <v>124421.30103867264</v>
          </cell>
          <cell r="Q60">
            <v>232747.64541359519</v>
          </cell>
          <cell r="U60">
            <v>478717.97339589626</v>
          </cell>
          <cell r="V60">
            <v>67509.627564453054</v>
          </cell>
        </row>
        <row r="61">
          <cell r="D61">
            <v>635218.03925651463</v>
          </cell>
          <cell r="E61">
            <v>63219.938968779585</v>
          </cell>
          <cell r="F61">
            <v>5523.8120459095726</v>
          </cell>
          <cell r="G61">
            <v>184653.28963939639</v>
          </cell>
          <cell r="H61">
            <v>231605.92240127423</v>
          </cell>
          <cell r="I61">
            <v>13471.100372175373</v>
          </cell>
          <cell r="J61">
            <v>13694.470621173297</v>
          </cell>
          <cell r="K61">
            <v>110968.63696676254</v>
          </cell>
          <cell r="L61">
            <v>5675.6966166583079</v>
          </cell>
          <cell r="M61">
            <v>47325.76144768628</v>
          </cell>
          <cell r="N61">
            <v>379711.69862318202</v>
          </cell>
          <cell r="O61">
            <v>692714.80102876492</v>
          </cell>
          <cell r="P61">
            <v>117929.63685666815</v>
          </cell>
          <cell r="Q61">
            <v>220604.06918859098</v>
          </cell>
          <cell r="U61">
            <v>478348.83860443311</v>
          </cell>
          <cell r="V61">
            <v>67457.571544671751</v>
          </cell>
        </row>
        <row r="62">
          <cell r="D62">
            <v>1037778.0284372201</v>
          </cell>
          <cell r="E62">
            <v>103284.63545797922</v>
          </cell>
          <cell r="F62">
            <v>9024.4458126084501</v>
          </cell>
          <cell r="G62">
            <v>301674.56687897333</v>
          </cell>
          <cell r="H62">
            <v>378382.73265239794</v>
          </cell>
          <cell r="I62">
            <v>22008.209970672186</v>
          </cell>
          <cell r="J62">
            <v>22373.137794333987</v>
          </cell>
          <cell r="K62">
            <v>181293.36097652614</v>
          </cell>
          <cell r="L62">
            <v>9272.5849721419927</v>
          </cell>
          <cell r="M62">
            <v>77317.759216905572</v>
          </cell>
          <cell r="N62">
            <v>620348.34280357289</v>
          </cell>
          <cell r="O62">
            <v>1131712.508231543</v>
          </cell>
          <cell r="P62">
            <v>192665.79106392289</v>
          </cell>
          <cell r="Q62">
            <v>360408.61852053599</v>
          </cell>
          <cell r="U62">
            <v>773210.3819598814</v>
          </cell>
          <cell r="V62">
            <v>109039.45081650773</v>
          </cell>
        </row>
        <row r="63">
          <cell r="D63">
            <v>1130057.4871737754</v>
          </cell>
          <cell r="E63">
            <v>112468.72877533098</v>
          </cell>
          <cell r="F63">
            <v>9826.901590400299</v>
          </cell>
          <cell r="G63">
            <v>328499.53809955122</v>
          </cell>
          <cell r="H63">
            <v>412028.61145077943</v>
          </cell>
          <cell r="I63">
            <v>23965.185015627038</v>
          </cell>
          <cell r="J63">
            <v>24362.562304514209</v>
          </cell>
          <cell r="K63">
            <v>197414.00794053808</v>
          </cell>
          <cell r="L63">
            <v>10097.105340535725</v>
          </cell>
          <cell r="M63">
            <v>84192.871982593657</v>
          </cell>
          <cell r="N63">
            <v>675509.85878617468</v>
          </cell>
          <cell r="O63">
            <v>1232344.6423134932</v>
          </cell>
          <cell r="P63">
            <v>209797.67710240686</v>
          </cell>
          <cell r="Q63">
            <v>392456.23499508027</v>
          </cell>
          <cell r="U63">
            <v>729069.94412348454</v>
          </cell>
          <cell r="V63">
            <v>102814.69076054324</v>
          </cell>
        </row>
        <row r="64">
          <cell r="D64">
            <v>909494.89870793885</v>
          </cell>
          <cell r="E64">
            <v>90517.284515456369</v>
          </cell>
          <cell r="F64">
            <v>7908.9046070800741</v>
          </cell>
          <cell r="G64">
            <v>264383.58890631609</v>
          </cell>
          <cell r="H64">
            <v>331609.60790888837</v>
          </cell>
          <cell r="I64">
            <v>19287.703294472311</v>
          </cell>
          <cell r="J64">
            <v>19607.52119861199</v>
          </cell>
          <cell r="K64">
            <v>158883.09682762</v>
          </cell>
          <cell r="L64">
            <v>8126.3704750993484</v>
          </cell>
          <cell r="M64">
            <v>67760.258610599718</v>
          </cell>
          <cell r="N64">
            <v>543665.05913735915</v>
          </cell>
          <cell r="O64">
            <v>991817.83082317479</v>
          </cell>
          <cell r="P64">
            <v>168849.74370872203</v>
          </cell>
          <cell r="Q64">
            <v>315857.33269803238</v>
          </cell>
          <cell r="U64">
            <v>611304.72971828852</v>
          </cell>
          <cell r="V64">
            <v>86207.238760891822</v>
          </cell>
        </row>
        <row r="65">
          <cell r="D65">
            <v>285999.09508953197</v>
          </cell>
          <cell r="E65">
            <v>28463.998531667905</v>
          </cell>
          <cell r="F65">
            <v>2487.0283098758705</v>
          </cell>
          <cell r="G65">
            <v>83137.868382932575</v>
          </cell>
          <cell r="H65">
            <v>104277.71273887269</v>
          </cell>
          <cell r="I65">
            <v>6065.1969531781551</v>
          </cell>
          <cell r="J65">
            <v>6165.7666554462166</v>
          </cell>
          <cell r="K65">
            <v>49962.261451137441</v>
          </cell>
          <cell r="L65">
            <v>2555.412466350776</v>
          </cell>
          <cell r="M65">
            <v>21307.84094907538</v>
          </cell>
          <cell r="N65">
            <v>170960.51353995831</v>
          </cell>
          <cell r="O65">
            <v>311886.30360881262</v>
          </cell>
          <cell r="P65">
            <v>53096.365878904478</v>
          </cell>
          <cell r="Q65">
            <v>99324.263893468233</v>
          </cell>
          <cell r="U65">
            <v>247102.55480530887</v>
          </cell>
          <cell r="V65">
            <v>34846.825003864062</v>
          </cell>
        </row>
        <row r="66">
          <cell r="D66">
            <v>292036.59446806059</v>
          </cell>
          <cell r="E66">
            <v>29064.879360999159</v>
          </cell>
          <cell r="F66">
            <v>2539.5299860457135</v>
          </cell>
          <cell r="G66">
            <v>84892.925784554842</v>
          </cell>
          <cell r="H66">
            <v>106479.03657753115</v>
          </cell>
          <cell r="I66">
            <v>6193.2345010732042</v>
          </cell>
          <cell r="J66">
            <v>6295.9272503206721</v>
          </cell>
          <cell r="K66">
            <v>51016.975006670538</v>
          </cell>
          <cell r="L66">
            <v>2609.3577460470192</v>
          </cell>
          <cell r="M66">
            <v>21757.653828544659</v>
          </cell>
          <cell r="N66">
            <v>174569.52493884863</v>
          </cell>
          <cell r="O66">
            <v>318470.28725260816</v>
          </cell>
          <cell r="P66">
            <v>54217.241019770438</v>
          </cell>
          <cell r="Q66">
            <v>101421.01941411736</v>
          </cell>
          <cell r="U66">
            <v>220428.74790076251</v>
          </cell>
          <cell r="V66">
            <v>31085.239122560914</v>
          </cell>
        </row>
        <row r="67">
          <cell r="D67">
            <v>137880.85374454496</v>
          </cell>
          <cell r="E67">
            <v>13722.562364406214</v>
          </cell>
          <cell r="F67">
            <v>1199.0023483996995</v>
          </cell>
          <cell r="G67">
            <v>40080.966925968176</v>
          </cell>
          <cell r="H67">
            <v>50272.536891989752</v>
          </cell>
          <cell r="I67">
            <v>2924.0460840312144</v>
          </cell>
          <cell r="J67">
            <v>2972.5309801292742</v>
          </cell>
          <cell r="K67">
            <v>24086.926784626536</v>
          </cell>
          <cell r="L67">
            <v>1231.9705152199786</v>
          </cell>
          <cell r="M67">
            <v>10272.561528880942</v>
          </cell>
          <cell r="N67">
            <v>82420.476037226705</v>
          </cell>
          <cell r="O67">
            <v>150361.13942721151</v>
          </cell>
          <cell r="P67">
            <v>25597.886090598458</v>
          </cell>
          <cell r="Q67">
            <v>47884.467252921517</v>
          </cell>
          <cell r="U67">
            <v>115825.42199557066</v>
          </cell>
          <cell r="V67">
            <v>16333.899155589161</v>
          </cell>
        </row>
        <row r="68">
          <cell r="D68">
            <v>387917.31746366195</v>
          </cell>
          <cell r="E68">
            <v>38607.387730501847</v>
          </cell>
          <cell r="F68">
            <v>3373.3021082504274</v>
          </cell>
          <cell r="G68">
            <v>112764.75847819781</v>
          </cell>
          <cell r="H68">
            <v>141437.96708254132</v>
          </cell>
          <cell r="I68">
            <v>8226.5817352642443</v>
          </cell>
          <cell r="J68">
            <v>8362.9903106470902</v>
          </cell>
          <cell r="K68">
            <v>67766.740417399124</v>
          </cell>
          <cell r="L68">
            <v>3466.0555434613198</v>
          </cell>
          <cell r="M68">
            <v>28901.072219547128</v>
          </cell>
          <cell r="N68">
            <v>231883.75398135325</v>
          </cell>
          <cell r="O68">
            <v>423029.65403339174</v>
          </cell>
          <cell r="P68">
            <v>72017.709749626476</v>
          </cell>
          <cell r="Q68">
            <v>134719.3143969402</v>
          </cell>
          <cell r="U68">
            <v>307953.77960733185</v>
          </cell>
          <cell r="V68">
            <v>43428.168825329609</v>
          </cell>
        </row>
        <row r="69">
          <cell r="D69">
            <v>578363.75704268727</v>
          </cell>
          <cell r="E69">
            <v>57561.52873868146</v>
          </cell>
          <cell r="F69">
            <v>5029.4111480354168</v>
          </cell>
          <cell r="G69">
            <v>168126.1610125748</v>
          </cell>
          <cell r="H69">
            <v>210876.36552343753</v>
          </cell>
          <cell r="I69">
            <v>12265.388797631802</v>
          </cell>
          <cell r="J69">
            <v>12468.76661192248</v>
          </cell>
          <cell r="K69">
            <v>101036.54780510016</v>
          </cell>
          <cell r="L69">
            <v>5167.7015074809251</v>
          </cell>
          <cell r="M69">
            <v>43089.936847238379</v>
          </cell>
          <cell r="N69">
            <v>345726.14604239905</v>
          </cell>
          <cell r="O69">
            <v>630714.35337541893</v>
          </cell>
          <cell r="P69">
            <v>107374.51335439677</v>
          </cell>
          <cell r="Q69">
            <v>200859.2174494199</v>
          </cell>
          <cell r="U69">
            <v>403898.82013136358</v>
          </cell>
          <cell r="V69">
            <v>56958.502575880331</v>
          </cell>
        </row>
        <row r="70">
          <cell r="D70">
            <v>243392.68419835565</v>
          </cell>
          <cell r="E70">
            <v>24223.604635783617</v>
          </cell>
          <cell r="F70">
            <v>2116.5259135819688</v>
          </cell>
          <cell r="G70">
            <v>70752.492898332275</v>
          </cell>
          <cell r="H70">
            <v>88743.051433900357</v>
          </cell>
          <cell r="I70">
            <v>5161.6406903790639</v>
          </cell>
          <cell r="J70">
            <v>5247.2281282567619</v>
          </cell>
          <cell r="K70">
            <v>42519.186710732589</v>
          </cell>
          <cell r="L70">
            <v>2174.7226131059906</v>
          </cell>
          <cell r="M70">
            <v>18133.528014987474</v>
          </cell>
          <cell r="N70">
            <v>145491.85293538641</v>
          </cell>
          <cell r="O70">
            <v>265423.37337217212</v>
          </cell>
          <cell r="P70">
            <v>45186.391266024526</v>
          </cell>
          <cell r="Q70">
            <v>84527.537359826747</v>
          </cell>
          <cell r="U70">
            <v>206306.12527402354</v>
          </cell>
          <cell r="V70">
            <v>29093.642719774507</v>
          </cell>
        </row>
        <row r="71">
          <cell r="D71">
            <v>428571.20760709781</v>
          </cell>
          <cell r="E71">
            <v>42653.457418194717</v>
          </cell>
          <cell r="F71">
            <v>3726.8255194404423</v>
          </cell>
          <cell r="G71">
            <v>124582.55030352196</v>
          </cell>
          <cell r="H71">
            <v>156260.72264674262</v>
          </cell>
          <cell r="I71">
            <v>9088.7307940073024</v>
          </cell>
          <cell r="J71">
            <v>9239.435042691086</v>
          </cell>
          <cell r="K71">
            <v>74868.721938411662</v>
          </cell>
          <cell r="L71">
            <v>3829.2995517882309</v>
          </cell>
          <cell r="M71">
            <v>31929.916156505526</v>
          </cell>
          <cell r="N71">
            <v>256185.26421565341</v>
          </cell>
          <cell r="O71">
            <v>467363.33110389323</v>
          </cell>
          <cell r="P71">
            <v>79565.194558209259</v>
          </cell>
          <cell r="Q71">
            <v>148837.95247038803</v>
          </cell>
          <cell r="U71">
            <v>330345.72873434884</v>
          </cell>
          <cell r="V71">
            <v>46585.919797752271</v>
          </cell>
        </row>
        <row r="72">
          <cell r="D72">
            <v>327379.08813495637</v>
          </cell>
          <cell r="E72">
            <v>32582.333454778993</v>
          </cell>
          <cell r="F72">
            <v>2846.8658615793825</v>
          </cell>
          <cell r="G72">
            <v>95166.733070144939</v>
          </cell>
          <cell r="H72">
            <v>119365.21162265938</v>
          </cell>
          <cell r="I72">
            <v>6942.7445120719085</v>
          </cell>
          <cell r="J72">
            <v>7057.8652169546122</v>
          </cell>
          <cell r="K72">
            <v>57191.088628840684</v>
          </cell>
          <cell r="L72">
            <v>2925.1442308959863</v>
          </cell>
          <cell r="M72">
            <v>24390.781858415412</v>
          </cell>
          <cell r="N72">
            <v>195696.06334689399</v>
          </cell>
          <cell r="O72">
            <v>357011.8067865608</v>
          </cell>
          <cell r="P72">
            <v>60778.653300543228</v>
          </cell>
          <cell r="Q72">
            <v>113695.0693250972</v>
          </cell>
          <cell r="U72">
            <v>252914.80108559085</v>
          </cell>
          <cell r="V72">
            <v>35666.477917480945</v>
          </cell>
        </row>
        <row r="73">
          <cell r="D73">
            <v>367429.86996323313</v>
          </cell>
          <cell r="E73">
            <v>36568.378916899579</v>
          </cell>
          <cell r="F73">
            <v>3195.144684658891</v>
          </cell>
          <cell r="G73">
            <v>106809.20567038323</v>
          </cell>
          <cell r="H73">
            <v>133968.06874410901</v>
          </cell>
          <cell r="I73">
            <v>7792.1034229496599</v>
          </cell>
          <cell r="J73">
            <v>7921.3077220577652</v>
          </cell>
          <cell r="K73">
            <v>64187.710881790161</v>
          </cell>
          <cell r="L73">
            <v>3282.9994441757144</v>
          </cell>
          <cell r="M73">
            <v>27374.692310355429</v>
          </cell>
          <cell r="N73">
            <v>219637.055981488</v>
          </cell>
          <cell r="O73">
            <v>400687.78519185563</v>
          </cell>
          <cell r="P73">
            <v>68214.169713714567</v>
          </cell>
          <cell r="Q73">
            <v>127604.25467481368</v>
          </cell>
          <cell r="U73">
            <v>248496.46135671646</v>
          </cell>
          <cell r="V73">
            <v>35043.396090338305</v>
          </cell>
        </row>
        <row r="74">
          <cell r="D74">
            <v>132755.28942351244</v>
          </cell>
          <cell r="E74">
            <v>13212.441675869884</v>
          </cell>
          <cell r="F74">
            <v>1154.4307962886448</v>
          </cell>
          <cell r="G74">
            <v>38591.002449762906</v>
          </cell>
          <cell r="H74">
            <v>48403.712363975341</v>
          </cell>
          <cell r="I74">
            <v>2815.3479879987322</v>
          </cell>
          <cell r="J74">
            <v>2862.0305130873289</v>
          </cell>
          <cell r="K74">
            <v>23191.522606470375</v>
          </cell>
          <cell r="L74">
            <v>1186.1734089076353</v>
          </cell>
          <cell r="M74">
            <v>9890.6907076022035</v>
          </cell>
          <cell r="N74">
            <v>79356.588341248178</v>
          </cell>
          <cell r="O74">
            <v>144771.6346440037</v>
          </cell>
          <cell r="P74">
            <v>24646.313714328509</v>
          </cell>
          <cell r="Q74">
            <v>46104.416504628738</v>
          </cell>
          <cell r="U74">
            <v>112961.17293362542</v>
          </cell>
          <cell r="V74">
            <v>15929.977852923037</v>
          </cell>
        </row>
        <row r="75">
          <cell r="D75">
            <v>520713.41882222629</v>
          </cell>
          <cell r="E75">
            <v>51823.891205445005</v>
          </cell>
          <cell r="F75">
            <v>4528.0878022978332</v>
          </cell>
          <cell r="G75">
            <v>151367.62466229781</v>
          </cell>
          <cell r="H75">
            <v>189856.55982660429</v>
          </cell>
          <cell r="I75">
            <v>11042.795223987909</v>
          </cell>
          <cell r="J75">
            <v>11225.900675708104</v>
          </cell>
          <cell r="K75">
            <v>90965.392614852128</v>
          </cell>
          <cell r="L75">
            <v>4652.5936085143694</v>
          </cell>
          <cell r="M75">
            <v>38794.803545933937</v>
          </cell>
          <cell r="N75">
            <v>311264.73830669658</v>
          </cell>
          <cell r="O75">
            <v>567845.79470480955</v>
          </cell>
          <cell r="P75">
            <v>96671.600290151109</v>
          </cell>
          <cell r="Q75">
            <v>180837.9044268587</v>
          </cell>
          <cell r="U75">
            <v>386881.12420549704</v>
          </cell>
          <cell r="V75">
            <v>54558.637983768465</v>
          </cell>
        </row>
        <row r="76">
          <cell r="D76">
            <v>374831.1159193198</v>
          </cell>
          <cell r="E76">
            <v>37304.986331551052</v>
          </cell>
          <cell r="F76">
            <v>3259.5054065534105</v>
          </cell>
          <cell r="G76">
            <v>108960.69433846527</v>
          </cell>
          <cell r="H76">
            <v>136666.62623247073</v>
          </cell>
          <cell r="I76">
            <v>7949.062011956823</v>
          </cell>
          <cell r="J76">
            <v>8080.8689105661024</v>
          </cell>
          <cell r="K76">
            <v>65480.662474544013</v>
          </cell>
          <cell r="L76">
            <v>3349.1298498568622</v>
          </cell>
          <cell r="M76">
            <v>27926.108641263439</v>
          </cell>
          <cell r="N76">
            <v>224061.26861437061</v>
          </cell>
          <cell r="O76">
            <v>408758.95493671409</v>
          </cell>
          <cell r="P76">
            <v>69588.22742925075</v>
          </cell>
          <cell r="Q76">
            <v>130174.62401899877</v>
          </cell>
          <cell r="U76">
            <v>297860.64172892191</v>
          </cell>
          <cell r="V76">
            <v>42004.817255104288</v>
          </cell>
        </row>
        <row r="77">
          <cell r="D77">
            <v>270525.74979655322</v>
          </cell>
          <cell r="E77">
            <v>26924.017163679804</v>
          </cell>
          <cell r="F77">
            <v>2352.4731715805005</v>
          </cell>
          <cell r="G77">
            <v>78639.878821082326</v>
          </cell>
          <cell r="H77">
            <v>98635.998889863811</v>
          </cell>
          <cell r="I77">
            <v>5737.052954341134</v>
          </cell>
          <cell r="J77">
            <v>5832.1815564241824</v>
          </cell>
          <cell r="K77">
            <v>47259.164356338886</v>
          </cell>
          <cell r="L77">
            <v>2417.157555280342</v>
          </cell>
          <cell r="M77">
            <v>20155.027579684469</v>
          </cell>
          <cell r="N77">
            <v>161711.07498267677</v>
          </cell>
          <cell r="O77">
            <v>295012.38844352443</v>
          </cell>
          <cell r="P77">
            <v>50223.705030836318</v>
          </cell>
          <cell r="Q77">
            <v>93950.545383228004</v>
          </cell>
          <cell r="U77">
            <v>198245.25940424314</v>
          </cell>
          <cell r="V77">
            <v>27956.885624870432</v>
          </cell>
        </row>
        <row r="78">
          <cell r="D78">
            <v>1783942.5736662052</v>
          </cell>
          <cell r="E78">
            <v>177546.50161224688</v>
          </cell>
          <cell r="F78">
            <v>15513.040985363119</v>
          </cell>
          <cell r="G78">
            <v>518579.20335636585</v>
          </cell>
          <cell r="H78">
            <v>650440.69870631781</v>
          </cell>
          <cell r="I78">
            <v>37832.158381682559</v>
          </cell>
          <cell r="J78">
            <v>38459.470064052628</v>
          </cell>
          <cell r="K78">
            <v>311643.66184943309</v>
          </cell>
          <cell r="L78">
            <v>15939.592712953885</v>
          </cell>
          <cell r="M78">
            <v>132909.38773797188</v>
          </cell>
          <cell r="N78">
            <v>1066380.0821617784</v>
          </cell>
          <cell r="O78">
            <v>1945416.1383866186</v>
          </cell>
          <cell r="P78">
            <v>331192.89265122666</v>
          </cell>
          <cell r="Q78">
            <v>619543.15940106788</v>
          </cell>
          <cell r="U78">
            <v>1094367.1369527606</v>
          </cell>
          <cell r="V78">
            <v>154329.52581740473</v>
          </cell>
        </row>
        <row r="79">
          <cell r="D79">
            <v>160689.36834173903</v>
          </cell>
          <cell r="E79">
            <v>15992.574882455683</v>
          </cell>
          <cell r="F79">
            <v>1397.3436106043255</v>
          </cell>
          <cell r="G79">
            <v>46711.237151117297</v>
          </cell>
          <cell r="H79">
            <v>58588.716117738782</v>
          </cell>
          <cell r="I79">
            <v>3407.7473810514521</v>
          </cell>
          <cell r="J79">
            <v>3464.2527414153114</v>
          </cell>
          <cell r="K79">
            <v>28071.432292451143</v>
          </cell>
          <cell r="L79">
            <v>1435.7654346492418</v>
          </cell>
          <cell r="M79">
            <v>11971.868308748666</v>
          </cell>
          <cell r="N79">
            <v>96054.628856483847</v>
          </cell>
          <cell r="O79">
            <v>175234.16675724403</v>
          </cell>
          <cell r="P79">
            <v>29832.337377333584</v>
          </cell>
          <cell r="Q79">
            <v>55805.607430517295</v>
          </cell>
          <cell r="U79">
            <v>148211.07850481453</v>
          </cell>
          <cell r="V79">
            <v>20900.97983956688</v>
          </cell>
        </row>
        <row r="80">
          <cell r="D80">
            <v>214961.84378033024</v>
          </cell>
          <cell r="E80">
            <v>21394.03134759044</v>
          </cell>
          <cell r="F80">
            <v>1869.2932956918419</v>
          </cell>
          <cell r="G80">
            <v>62487.853221937468</v>
          </cell>
          <cell r="H80">
            <v>78376.924194555468</v>
          </cell>
          <cell r="I80">
            <v>4558.7064516335877</v>
          </cell>
          <cell r="J80">
            <v>4634.2963713192221</v>
          </cell>
          <cell r="K80">
            <v>37552.495883279895</v>
          </cell>
          <cell r="L80">
            <v>1920.6920050360322</v>
          </cell>
          <cell r="M80">
            <v>16015.340104336276</v>
          </cell>
          <cell r="N80">
            <v>128496.86532286747</v>
          </cell>
          <cell r="O80">
            <v>234419.11539123653</v>
          </cell>
          <cell r="P80">
            <v>39908.142729581945</v>
          </cell>
          <cell r="Q80">
            <v>74653.826761165488</v>
          </cell>
          <cell r="U80">
            <v>159686.31754372426</v>
          </cell>
          <cell r="V80">
            <v>22519.237679844806</v>
          </cell>
        </row>
        <row r="81">
          <cell r="D81">
            <v>438418.90025065962</v>
          </cell>
          <cell r="E81">
            <v>43633.546914138438</v>
          </cell>
          <cell r="F81">
            <v>3812.4603721794952</v>
          </cell>
          <cell r="G81">
            <v>127445.2033291188</v>
          </cell>
          <cell r="H81">
            <v>159851.27549203948</v>
          </cell>
          <cell r="I81">
            <v>9297.5712989007461</v>
          </cell>
          <cell r="J81">
            <v>9451.7384239858711</v>
          </cell>
          <cell r="K81">
            <v>76589.052537339085</v>
          </cell>
          <cell r="L81">
            <v>3917.2890488818171</v>
          </cell>
          <cell r="M81">
            <v>32663.60053581695</v>
          </cell>
          <cell r="N81">
            <v>262071.87931490727</v>
          </cell>
          <cell r="O81">
            <v>478102.38766179839</v>
          </cell>
          <cell r="P81">
            <v>81393.440523469602</v>
          </cell>
          <cell r="Q81">
            <v>152257.94518947232</v>
          </cell>
          <cell r="U81">
            <v>338514.56105977023</v>
          </cell>
          <cell r="V81">
            <v>47737.902506932056</v>
          </cell>
        </row>
        <row r="82">
          <cell r="D82">
            <v>129881.74805700038</v>
          </cell>
          <cell r="E82">
            <v>12926.453088348371</v>
          </cell>
          <cell r="F82">
            <v>1129.4426797147876</v>
          </cell>
          <cell r="G82">
            <v>37755.684758120529</v>
          </cell>
          <cell r="H82">
            <v>47355.994639320968</v>
          </cell>
          <cell r="I82">
            <v>2754.4086541328525</v>
          </cell>
          <cell r="J82">
            <v>2800.0807172841673</v>
          </cell>
          <cell r="K82">
            <v>22689.532818707616</v>
          </cell>
          <cell r="L82">
            <v>1160.4982107806593</v>
          </cell>
          <cell r="M82">
            <v>9676.6027491103741</v>
          </cell>
          <cell r="N82">
            <v>77638.883229127372</v>
          </cell>
          <cell r="O82">
            <v>141637.99467640903</v>
          </cell>
          <cell r="P82">
            <v>24112.834390847682</v>
          </cell>
          <cell r="Q82">
            <v>45106.467958998226</v>
          </cell>
          <cell r="U82">
            <v>100546.45002924366</v>
          </cell>
          <cell r="V82">
            <v>14179.232390735042</v>
          </cell>
        </row>
      </sheetData>
      <sheetData sheetId="10" refreshError="1">
        <row r="4">
          <cell r="D4">
            <v>10018375.498504978</v>
          </cell>
          <cell r="E4">
            <v>1174594.705788021</v>
          </cell>
          <cell r="F4">
            <v>111220.65808180394</v>
          </cell>
          <cell r="G4">
            <v>4024428.3209322738</v>
          </cell>
          <cell r="H4">
            <v>5008798.9345483249</v>
          </cell>
          <cell r="I4">
            <v>366925.76084949385</v>
          </cell>
          <cell r="J4">
            <v>305434.43720611022</v>
          </cell>
          <cell r="K4">
            <v>1744029.7645111682</v>
          </cell>
          <cell r="L4">
            <v>105475.70022800573</v>
          </cell>
          <cell r="M4">
            <v>892292.33906618087</v>
          </cell>
          <cell r="N4">
            <v>6082125.9760859609</v>
          </cell>
          <cell r="O4">
            <v>13834237.823972225</v>
          </cell>
          <cell r="P4">
            <v>2231140.1236440809</v>
          </cell>
          <cell r="Q4">
            <v>4478473.9843285698</v>
          </cell>
          <cell r="U4">
            <v>7921963.3582266122</v>
          </cell>
          <cell r="V4">
            <v>1125719.4087687631</v>
          </cell>
        </row>
        <row r="5">
          <cell r="D5">
            <v>7695828.9605698055</v>
          </cell>
          <cell r="E5">
            <v>902289.99253265816</v>
          </cell>
          <cell r="F5">
            <v>85436.522279216675</v>
          </cell>
          <cell r="G5">
            <v>3091450.5077784015</v>
          </cell>
          <cell r="H5">
            <v>3847615.8039714582</v>
          </cell>
          <cell r="I5">
            <v>281861.85446393327</v>
          </cell>
          <cell r="J5">
            <v>234625.98180282759</v>
          </cell>
          <cell r="K5">
            <v>1339713.6862981117</v>
          </cell>
          <cell r="L5">
            <v>81023.410289642023</v>
          </cell>
          <cell r="M5">
            <v>685433.40437826735</v>
          </cell>
          <cell r="N5">
            <v>4672114.8788624611</v>
          </cell>
          <cell r="O5">
            <v>10627065.047524255</v>
          </cell>
          <cell r="P5">
            <v>1713897.9050237965</v>
          </cell>
          <cell r="Q5">
            <v>3440235.3747768272</v>
          </cell>
          <cell r="U5">
            <v>5843009.8004398867</v>
          </cell>
          <cell r="V5">
            <v>830297.89971834945</v>
          </cell>
        </row>
        <row r="6">
          <cell r="D6">
            <v>1165325.1307684239</v>
          </cell>
          <cell r="E6">
            <v>136627.41322947867</v>
          </cell>
          <cell r="F6">
            <v>12937.050317456109</v>
          </cell>
          <cell r="G6">
            <v>468116.55842390767</v>
          </cell>
          <cell r="H6">
            <v>582617.3389354687</v>
          </cell>
          <cell r="I6">
            <v>42680.3537467774</v>
          </cell>
          <cell r="J6">
            <v>35527.758520481206</v>
          </cell>
          <cell r="K6">
            <v>202863.39972945573</v>
          </cell>
          <cell r="L6">
            <v>12268.803877378523</v>
          </cell>
          <cell r="M6">
            <v>103790.34873080261</v>
          </cell>
          <cell r="N6">
            <v>707465.42186306324</v>
          </cell>
          <cell r="O6">
            <v>1609181.5488157405</v>
          </cell>
          <cell r="P6">
            <v>259523.47830605967</v>
          </cell>
          <cell r="Q6">
            <v>520930.59221123008</v>
          </cell>
          <cell r="U6">
            <v>1071057.5073288756</v>
          </cell>
          <cell r="V6">
            <v>152198.40958435257</v>
          </cell>
        </row>
        <row r="7">
          <cell r="D7">
            <v>510054.62560792587</v>
          </cell>
          <cell r="E7">
            <v>59800.859230237926</v>
          </cell>
          <cell r="F7">
            <v>5662.4560664797546</v>
          </cell>
          <cell r="G7">
            <v>204891.33001905965</v>
          </cell>
          <cell r="H7">
            <v>255007.51750497532</v>
          </cell>
          <cell r="I7">
            <v>18680.891088971486</v>
          </cell>
          <cell r="J7">
            <v>15550.250391411069</v>
          </cell>
          <cell r="K7">
            <v>88791.885343044778</v>
          </cell>
          <cell r="L7">
            <v>5369.9692927817996</v>
          </cell>
          <cell r="M7">
            <v>45428.306715309052</v>
          </cell>
          <cell r="N7">
            <v>309652.64658883103</v>
          </cell>
          <cell r="O7">
            <v>704327.46256417967</v>
          </cell>
          <cell r="P7">
            <v>113591.6038098118</v>
          </cell>
          <cell r="Q7">
            <v>228007.6616924991</v>
          </cell>
          <cell r="U7">
            <v>503564.30977857305</v>
          </cell>
          <cell r="V7">
            <v>71557.023359911618</v>
          </cell>
        </row>
        <row r="8">
          <cell r="D8">
            <v>233114.88936443624</v>
          </cell>
          <cell r="E8">
            <v>27331.32880961469</v>
          </cell>
          <cell r="F8">
            <v>2587.9636281998596</v>
          </cell>
          <cell r="G8">
            <v>93643.341969886213</v>
          </cell>
          <cell r="H8">
            <v>116548.39745727053</v>
          </cell>
          <cell r="I8">
            <v>8537.8970031773806</v>
          </cell>
          <cell r="J8">
            <v>7107.0719048229384</v>
          </cell>
          <cell r="K8">
            <v>40581.360287700816</v>
          </cell>
          <cell r="L8">
            <v>2454.2857465221991</v>
          </cell>
          <cell r="M8">
            <v>20762.510841521882</v>
          </cell>
          <cell r="N8">
            <v>141523.3561795945</v>
          </cell>
          <cell r="O8">
            <v>321905.16518949001</v>
          </cell>
          <cell r="P8">
            <v>51915.800436653604</v>
          </cell>
          <cell r="Q8">
            <v>104208.40859219687</v>
          </cell>
          <cell r="U8">
            <v>297195.41320623376</v>
          </cell>
          <cell r="V8">
            <v>42231.78392965997</v>
          </cell>
        </row>
        <row r="9">
          <cell r="D9">
            <v>2225535.6929340563</v>
          </cell>
          <cell r="E9">
            <v>260930.77094711759</v>
          </cell>
          <cell r="F9">
            <v>24707.153808479932</v>
          </cell>
          <cell r="G9">
            <v>894008.10273342335</v>
          </cell>
          <cell r="H9">
            <v>1112681.4730822232</v>
          </cell>
          <cell r="I9">
            <v>81510.857478779333</v>
          </cell>
          <cell r="J9">
            <v>67850.844875485316</v>
          </cell>
          <cell r="K9">
            <v>387428.13054254116</v>
          </cell>
          <cell r="L9">
            <v>23430.938042766447</v>
          </cell>
          <cell r="M9">
            <v>198218.60833822252</v>
          </cell>
          <cell r="N9">
            <v>1351116.1016794231</v>
          </cell>
          <cell r="O9">
            <v>3073211.8262469876</v>
          </cell>
          <cell r="P9">
            <v>495637.43960766844</v>
          </cell>
          <cell r="Q9">
            <v>994872.24285885319</v>
          </cell>
          <cell r="U9">
            <v>2019510.2807260323</v>
          </cell>
          <cell r="V9">
            <v>286974.55623302271</v>
          </cell>
        </row>
        <row r="10">
          <cell r="D10">
            <v>544885.89024764334</v>
          </cell>
          <cell r="E10">
            <v>63884.617025882428</v>
          </cell>
          <cell r="F10">
            <v>6049.1411309025189</v>
          </cell>
          <cell r="G10">
            <v>218883.21202536736</v>
          </cell>
          <cell r="H10">
            <v>272421.79801806074</v>
          </cell>
          <cell r="I10">
            <v>19956.595745997529</v>
          </cell>
          <cell r="J10">
            <v>16612.165840078047</v>
          </cell>
          <cell r="K10">
            <v>94855.419523441364</v>
          </cell>
          <cell r="L10">
            <v>5736.6806451611774</v>
          </cell>
          <cell r="M10">
            <v>48530.573205783941</v>
          </cell>
          <cell r="N10">
            <v>330798.60378286545</v>
          </cell>
          <cell r="O10">
            <v>752425.47993311065</v>
          </cell>
          <cell r="P10">
            <v>121348.69298125838</v>
          </cell>
          <cell r="Q10">
            <v>243578.1414128406</v>
          </cell>
          <cell r="U10">
            <v>510579.42205332639</v>
          </cell>
          <cell r="V10">
            <v>72553.878266363696</v>
          </cell>
        </row>
        <row r="11">
          <cell r="D11">
            <v>274198.83821380156</v>
          </cell>
          <cell r="E11">
            <v>32148.176493007235</v>
          </cell>
          <cell r="F11">
            <v>3044.0639039688663</v>
          </cell>
          <cell r="G11">
            <v>110146.95648401495</v>
          </cell>
          <cell r="H11">
            <v>137088.77740753762</v>
          </cell>
          <cell r="I11">
            <v>10042.607940844333</v>
          </cell>
          <cell r="J11">
            <v>8359.6155728939848</v>
          </cell>
          <cell r="K11">
            <v>47733.381056700724</v>
          </cell>
          <cell r="L11">
            <v>2886.8267581527812</v>
          </cell>
          <cell r="M11">
            <v>24421.676224407161</v>
          </cell>
          <cell r="N11">
            <v>166465.29936531361</v>
          </cell>
          <cell r="O11">
            <v>378637.42874008714</v>
          </cell>
          <cell r="P11">
            <v>61065.392277091094</v>
          </cell>
          <cell r="Q11">
            <v>122574.00051104889</v>
          </cell>
          <cell r="U11">
            <v>272663.28350444825</v>
          </cell>
          <cell r="V11">
            <v>38745.742238359504</v>
          </cell>
        </row>
        <row r="12">
          <cell r="D12">
            <v>1072665.0625810593</v>
          </cell>
          <cell r="E12">
            <v>125763.57352342281</v>
          </cell>
          <cell r="F12">
            <v>11908.369194130137</v>
          </cell>
          <cell r="G12">
            <v>430894.57540995558</v>
          </cell>
          <cell r="H12">
            <v>536290.90099337848</v>
          </cell>
          <cell r="I12">
            <v>39286.653238637293</v>
          </cell>
          <cell r="J12">
            <v>32702.791959534181</v>
          </cell>
          <cell r="K12">
            <v>186732.84873099159</v>
          </cell>
          <cell r="L12">
            <v>11293.25793415694</v>
          </cell>
          <cell r="M12">
            <v>95537.526804406109</v>
          </cell>
          <cell r="N12">
            <v>651211.76998583344</v>
          </cell>
          <cell r="O12">
            <v>1481228.5268631519</v>
          </cell>
          <cell r="P12">
            <v>238887.63809191747</v>
          </cell>
          <cell r="Q12">
            <v>479509.1357260794</v>
          </cell>
          <cell r="U12">
            <v>986437.78921778966</v>
          </cell>
          <cell r="V12">
            <v>140173.85774856684</v>
          </cell>
        </row>
        <row r="13">
          <cell r="D13">
            <v>1288622.8048886594</v>
          </cell>
          <cell r="E13">
            <v>151083.3292888455</v>
          </cell>
          <cell r="F13">
            <v>14305.859907160029</v>
          </cell>
          <cell r="G13">
            <v>517645.81111648254</v>
          </cell>
          <cell r="H13">
            <v>644261.3907937645</v>
          </cell>
          <cell r="I13">
            <v>47196.165007224918</v>
          </cell>
          <cell r="J13">
            <v>39286.786689205401</v>
          </cell>
          <cell r="K13">
            <v>224327.43984182508</v>
          </cell>
          <cell r="L13">
            <v>13566.90939520993</v>
          </cell>
          <cell r="M13">
            <v>114771.92653836055</v>
          </cell>
          <cell r="N13">
            <v>782319.07320300082</v>
          </cell>
          <cell r="O13">
            <v>1779441.622135662</v>
          </cell>
          <cell r="P13">
            <v>286982.45984679961</v>
          </cell>
          <cell r="Q13">
            <v>576047.85408248834</v>
          </cell>
          <cell r="U13">
            <v>1405776.0473428294</v>
          </cell>
          <cell r="V13">
            <v>199762.26969450599</v>
          </cell>
        </row>
        <row r="14">
          <cell r="D14">
            <v>5810690.9907159181</v>
          </cell>
          <cell r="E14">
            <v>681268.82204441016</v>
          </cell>
          <cell r="F14">
            <v>64508.350280329883</v>
          </cell>
          <cell r="G14">
            <v>2334181.7633719961</v>
          </cell>
          <cell r="H14">
            <v>2905119.9815409854</v>
          </cell>
          <cell r="I14">
            <v>212818.15730982582</v>
          </cell>
          <cell r="J14">
            <v>177152.98581020234</v>
          </cell>
          <cell r="K14">
            <v>1011543.0432506475</v>
          </cell>
          <cell r="L14">
            <v>61176.255685942851</v>
          </cell>
          <cell r="M14">
            <v>517532.51377635146</v>
          </cell>
          <cell r="N14">
            <v>3527653.2227121918</v>
          </cell>
          <cell r="O14">
            <v>8023903.7855161931</v>
          </cell>
          <cell r="P14">
            <v>1294068.665864852</v>
          </cell>
          <cell r="Q14">
            <v>2597529.7528802957</v>
          </cell>
          <cell r="U14">
            <v>4694694.315933778</v>
          </cell>
          <cell r="V14">
            <v>667121.04950534762</v>
          </cell>
        </row>
        <row r="15">
          <cell r="D15">
            <v>950567.67629561957</v>
          </cell>
          <cell r="E15">
            <v>111448.38404556444</v>
          </cell>
          <cell r="F15">
            <v>10552.884799004267</v>
          </cell>
          <cell r="G15">
            <v>381847.48395762802</v>
          </cell>
          <cell r="H15">
            <v>475246.94646912371</v>
          </cell>
          <cell r="I15">
            <v>34814.802850597327</v>
          </cell>
          <cell r="J15">
            <v>28980.357472027154</v>
          </cell>
          <cell r="K15">
            <v>165477.75843390683</v>
          </cell>
          <cell r="L15">
            <v>10007.789315378588</v>
          </cell>
          <cell r="M15">
            <v>84662.853318793597</v>
          </cell>
          <cell r="N15">
            <v>577086.8098214143</v>
          </cell>
          <cell r="O15">
            <v>1312625.914612269</v>
          </cell>
          <cell r="P15">
            <v>211695.96639083506</v>
          </cell>
          <cell r="Q15">
            <v>424928.43368357187</v>
          </cell>
          <cell r="U15">
            <v>917995.76400296844</v>
          </cell>
          <cell r="V15">
            <v>130448.17325903232</v>
          </cell>
        </row>
        <row r="16">
          <cell r="D16">
            <v>903522.73199304962</v>
          </cell>
          <cell r="E16">
            <v>105932.64523939401</v>
          </cell>
          <cell r="F16">
            <v>10030.60754302255</v>
          </cell>
          <cell r="G16">
            <v>362949.30967416288</v>
          </cell>
          <cell r="H16">
            <v>451726.30013941077</v>
          </cell>
          <cell r="I16">
            <v>33091.768813300718</v>
          </cell>
          <cell r="J16">
            <v>27546.078422635113</v>
          </cell>
          <cell r="K16">
            <v>157288.02915637119</v>
          </cell>
          <cell r="L16">
            <v>9512.4896090298316</v>
          </cell>
          <cell r="M16">
            <v>80472.768469284551</v>
          </cell>
          <cell r="N16">
            <v>548525.96402072767</v>
          </cell>
          <cell r="O16">
            <v>1247662.1938978278</v>
          </cell>
          <cell r="P16">
            <v>201218.83236209673</v>
          </cell>
          <cell r="Q16">
            <v>403898.12201431103</v>
          </cell>
          <cell r="U16">
            <v>928255.32174719847</v>
          </cell>
          <cell r="V16">
            <v>131906.06731329733</v>
          </cell>
        </row>
        <row r="17">
          <cell r="D17">
            <v>1466749.9214888818</v>
          </cell>
          <cell r="E17">
            <v>171967.67008313187</v>
          </cell>
          <cell r="F17">
            <v>16283.367651149796</v>
          </cell>
          <cell r="G17">
            <v>589200.30743965541</v>
          </cell>
          <cell r="H17">
            <v>733318.0359529024</v>
          </cell>
          <cell r="I17">
            <v>53720.119693912049</v>
          </cell>
          <cell r="J17">
            <v>44717.423184918196</v>
          </cell>
          <cell r="K17">
            <v>255336.35872929322</v>
          </cell>
          <cell r="L17">
            <v>15442.271559046549</v>
          </cell>
          <cell r="M17">
            <v>130636.9199742769</v>
          </cell>
          <cell r="N17">
            <v>890459.51604038279</v>
          </cell>
          <cell r="O17">
            <v>2025414.9233274211</v>
          </cell>
          <cell r="P17">
            <v>326652.22037984116</v>
          </cell>
          <cell r="Q17">
            <v>655675.30044009408</v>
          </cell>
          <cell r="U17">
            <v>1410223.6938461997</v>
          </cell>
          <cell r="V17">
            <v>200394.28498740518</v>
          </cell>
        </row>
        <row r="18">
          <cell r="D18">
            <v>1606674.3470413543</v>
          </cell>
          <cell r="E18">
            <v>188372.9734667883</v>
          </cell>
          <cell r="F18">
            <v>17836.761880981445</v>
          </cell>
          <cell r="G18">
            <v>645408.60399108555</v>
          </cell>
          <cell r="H18">
            <v>803274.81824051961</v>
          </cell>
          <cell r="I18">
            <v>58844.890303172106</v>
          </cell>
          <cell r="J18">
            <v>48983.358133791429</v>
          </cell>
          <cell r="K18">
            <v>279694.83510922681</v>
          </cell>
          <cell r="L18">
            <v>16915.427238462929</v>
          </cell>
          <cell r="M18">
            <v>143099.36889998737</v>
          </cell>
          <cell r="N18">
            <v>975407.21873615391</v>
          </cell>
          <cell r="O18">
            <v>2218634.6504942128</v>
          </cell>
          <cell r="P18">
            <v>357814.05896081252</v>
          </cell>
          <cell r="Q18">
            <v>718225.15193072567</v>
          </cell>
          <cell r="U18">
            <v>1403835.3926037564</v>
          </cell>
          <cell r="V18">
            <v>199486.50059451073</v>
          </cell>
        </row>
        <row r="19">
          <cell r="D19">
            <v>1282861.3379861696</v>
          </cell>
          <cell r="E19">
            <v>150407.83169722024</v>
          </cell>
          <cell r="F19">
            <v>14241.898026263563</v>
          </cell>
          <cell r="G19">
            <v>515331.40289970592</v>
          </cell>
          <cell r="H19">
            <v>641380.88094594213</v>
          </cell>
          <cell r="I19">
            <v>46985.14969569855</v>
          </cell>
          <cell r="J19">
            <v>39111.134418924041</v>
          </cell>
          <cell r="K19">
            <v>223324.46587995993</v>
          </cell>
          <cell r="L19">
            <v>13506.251381745447</v>
          </cell>
          <cell r="M19">
            <v>114258.77819613261</v>
          </cell>
          <cell r="N19">
            <v>778821.30377788586</v>
          </cell>
          <cell r="O19">
            <v>1771485.6912209261</v>
          </cell>
          <cell r="P19">
            <v>285699.35362073424</v>
          </cell>
          <cell r="Q19">
            <v>573472.32877519471</v>
          </cell>
          <cell r="U19">
            <v>1122355.1197815018</v>
          </cell>
          <cell r="V19">
            <v>159487.85480773298</v>
          </cell>
        </row>
        <row r="20">
          <cell r="D20">
            <v>416818.01156400191</v>
          </cell>
          <cell r="E20">
            <v>48869.422965153142</v>
          </cell>
          <cell r="F20">
            <v>4627.3743236531</v>
          </cell>
          <cell r="G20">
            <v>167437.74583645508</v>
          </cell>
          <cell r="H20">
            <v>208392.82901043951</v>
          </cell>
          <cell r="I20">
            <v>15266.07443010273</v>
          </cell>
          <cell r="J20">
            <v>12707.706433884334</v>
          </cell>
          <cell r="K20">
            <v>72560.967460289336</v>
          </cell>
          <cell r="L20">
            <v>4388.3533457014846</v>
          </cell>
          <cell r="M20">
            <v>37124.134402714204</v>
          </cell>
          <cell r="N20">
            <v>253048.97543640967</v>
          </cell>
          <cell r="O20">
            <v>575578.29631681403</v>
          </cell>
          <cell r="P20">
            <v>92827.364076817263</v>
          </cell>
          <cell r="Q20">
            <v>186328.47423891359</v>
          </cell>
          <cell r="U20">
            <v>448701.04639556777</v>
          </cell>
          <cell r="V20">
            <v>63760.89535150498</v>
          </cell>
        </row>
        <row r="21">
          <cell r="D21">
            <v>412228.93416527286</v>
          </cell>
          <cell r="E21">
            <v>48331.381042308167</v>
          </cell>
          <cell r="F21">
            <v>4576.4279193831517</v>
          </cell>
          <cell r="G21">
            <v>165594.2919697926</v>
          </cell>
          <cell r="H21">
            <v>206098.46841387928</v>
          </cell>
          <cell r="I21">
            <v>15097.998206928905</v>
          </cell>
          <cell r="J21">
            <v>12567.797296640949</v>
          </cell>
          <cell r="K21">
            <v>71762.086686033741</v>
          </cell>
          <cell r="L21">
            <v>4340.0385114148585</v>
          </cell>
          <cell r="M21">
            <v>36715.405601634753</v>
          </cell>
          <cell r="N21">
            <v>250262.96019299579</v>
          </cell>
          <cell r="O21">
            <v>569241.30204702367</v>
          </cell>
          <cell r="P21">
            <v>91805.35459869972</v>
          </cell>
          <cell r="Q21">
            <v>184277.03748199172</v>
          </cell>
          <cell r="U21">
            <v>402996.7229647272</v>
          </cell>
          <cell r="V21">
            <v>57266.262439915787</v>
          </cell>
        </row>
        <row r="22">
          <cell r="D22">
            <v>198285.72482426616</v>
          </cell>
          <cell r="E22">
            <v>23247.817238102067</v>
          </cell>
          <cell r="F22">
            <v>2201.3018783807179</v>
          </cell>
          <cell r="G22">
            <v>79652.303583394561</v>
          </cell>
          <cell r="H22">
            <v>99135.166912453627</v>
          </cell>
          <cell r="I22">
            <v>7262.2692628754521</v>
          </cell>
          <cell r="J22">
            <v>6045.2204827761871</v>
          </cell>
          <cell r="K22">
            <v>34518.191699122945</v>
          </cell>
          <cell r="L22">
            <v>2087.5965044610411</v>
          </cell>
          <cell r="M22">
            <v>17660.431397613342</v>
          </cell>
          <cell r="N22">
            <v>120378.67394975072</v>
          </cell>
          <cell r="O22">
            <v>273810.04781932593</v>
          </cell>
          <cell r="P22">
            <v>44159.178967417261</v>
          </cell>
          <cell r="Q22">
            <v>88638.86767088405</v>
          </cell>
          <cell r="U22">
            <v>225591.92357965012</v>
          </cell>
          <cell r="V22">
            <v>32056.851988765193</v>
          </cell>
        </row>
        <row r="23">
          <cell r="D23">
            <v>555073.91278426012</v>
          </cell>
          <cell r="E23">
            <v>65079.101833897956</v>
          </cell>
          <cell r="F23">
            <v>6162.2451537297584</v>
          </cell>
          <cell r="G23">
            <v>222975.78835540963</v>
          </cell>
          <cell r="H23">
            <v>277515.41388763714</v>
          </cell>
          <cell r="I23">
            <v>20329.734876324375</v>
          </cell>
          <cell r="J23">
            <v>16922.772378052105</v>
          </cell>
          <cell r="K23">
            <v>96628.981968572494</v>
          </cell>
          <cell r="L23">
            <v>5843.9424273881177</v>
          </cell>
          <cell r="M23">
            <v>49437.975255249279</v>
          </cell>
          <cell r="N23">
            <v>336983.72197135352</v>
          </cell>
          <cell r="O23">
            <v>766493.98103377107</v>
          </cell>
          <cell r="P23">
            <v>123617.61431141097</v>
          </cell>
          <cell r="Q23">
            <v>248132.4520282493</v>
          </cell>
          <cell r="U23">
            <v>546345.78288462537</v>
          </cell>
          <cell r="V23">
            <v>77636.316135381232</v>
          </cell>
        </row>
        <row r="24">
          <cell r="D24">
            <v>812060.36527610663</v>
          </cell>
          <cell r="E24">
            <v>95209.228879067392</v>
          </cell>
          <cell r="F24">
            <v>9015.22290132134</v>
          </cell>
          <cell r="G24">
            <v>326208.44894578564</v>
          </cell>
          <cell r="H24">
            <v>405998.66644955199</v>
          </cell>
          <cell r="I24">
            <v>29741.934451260902</v>
          </cell>
          <cell r="J24">
            <v>24757.626691324269</v>
          </cell>
          <cell r="K24">
            <v>141365.97773088928</v>
          </cell>
          <cell r="L24">
            <v>8549.5533350381229</v>
          </cell>
          <cell r="M24">
            <v>72326.62050881247</v>
          </cell>
          <cell r="N24">
            <v>492999.4331448953</v>
          </cell>
          <cell r="O24">
            <v>1121363.0615390567</v>
          </cell>
          <cell r="P24">
            <v>180849.72599190002</v>
          </cell>
          <cell r="Q24">
            <v>363012.0691858785</v>
          </cell>
          <cell r="U24">
            <v>746361.71186220995</v>
          </cell>
          <cell r="V24">
            <v>106058.79212161015</v>
          </cell>
        </row>
        <row r="25">
          <cell r="D25">
            <v>345143.62562737719</v>
          </cell>
          <cell r="E25">
            <v>40466.029193944421</v>
          </cell>
          <cell r="F25">
            <v>3831.6692342730712</v>
          </cell>
          <cell r="G25">
            <v>138645.80958972254</v>
          </cell>
          <cell r="H25">
            <v>172558.41773614212</v>
          </cell>
          <cell r="I25">
            <v>12640.980312085207</v>
          </cell>
          <cell r="J25">
            <v>10522.539214516943</v>
          </cell>
          <cell r="K25">
            <v>60083.668875784497</v>
          </cell>
          <cell r="L25">
            <v>3633.7493636281461</v>
          </cell>
          <cell r="M25">
            <v>30740.414258857862</v>
          </cell>
          <cell r="N25">
            <v>209535.66885389946</v>
          </cell>
          <cell r="O25">
            <v>476604.11621322285</v>
          </cell>
          <cell r="P25">
            <v>76865.135637224608</v>
          </cell>
          <cell r="Q25">
            <v>154288.16263272549</v>
          </cell>
          <cell r="U25">
            <v>407935.22237751726</v>
          </cell>
          <cell r="V25">
            <v>57968.028452680504</v>
          </cell>
        </row>
        <row r="26">
          <cell r="D26">
            <v>610534.54907627101</v>
          </cell>
          <cell r="E26">
            <v>71581.530274312492</v>
          </cell>
          <cell r="F26">
            <v>6777.9506108623564</v>
          </cell>
          <cell r="G26">
            <v>245254.58549410742</v>
          </cell>
          <cell r="H26">
            <v>305243.57959776156</v>
          </cell>
          <cell r="I26">
            <v>22360.995949706972</v>
          </cell>
          <cell r="J26">
            <v>18613.62417687627</v>
          </cell>
          <cell r="K26">
            <v>106283.74091291724</v>
          </cell>
          <cell r="L26">
            <v>6427.8444231621379</v>
          </cell>
          <cell r="M26">
            <v>54377.608521189642</v>
          </cell>
          <cell r="N26">
            <v>370653.70935525943</v>
          </cell>
          <cell r="O26">
            <v>843078.81581531803</v>
          </cell>
          <cell r="P26">
            <v>135968.96318353122</v>
          </cell>
          <cell r="Q26">
            <v>272924.79653810966</v>
          </cell>
          <cell r="U26">
            <v>626458.81581423292</v>
          </cell>
          <cell r="V26">
            <v>89020.463219391313</v>
          </cell>
        </row>
        <row r="27">
          <cell r="D27">
            <v>383895.56241064018</v>
          </cell>
          <cell r="E27">
            <v>45009.462387424275</v>
          </cell>
          <cell r="F27">
            <v>4261.8802911077983</v>
          </cell>
          <cell r="G27">
            <v>154212.64394373665</v>
          </cell>
          <cell r="H27">
            <v>191932.88215910736</v>
          </cell>
          <cell r="I27">
            <v>14060.280665791466</v>
          </cell>
          <cell r="J27">
            <v>11703.98584763715</v>
          </cell>
          <cell r="K27">
            <v>66829.725778178617</v>
          </cell>
          <cell r="L27">
            <v>4041.7384301206152</v>
          </cell>
          <cell r="M27">
            <v>34191.877654379663</v>
          </cell>
          <cell r="N27">
            <v>233061.85444838996</v>
          </cell>
          <cell r="O27">
            <v>530116.13616887317</v>
          </cell>
          <cell r="P27">
            <v>85495.377240662128</v>
          </cell>
          <cell r="Q27">
            <v>171611.28460515375</v>
          </cell>
          <cell r="U27">
            <v>509389.13957546849</v>
          </cell>
          <cell r="V27">
            <v>72384.737861813541</v>
          </cell>
        </row>
        <row r="28">
          <cell r="D28">
            <v>513678.23402048799</v>
          </cell>
          <cell r="E28">
            <v>60225.705679433158</v>
          </cell>
          <cell r="F28">
            <v>5702.6841565863842</v>
          </cell>
          <cell r="G28">
            <v>206346.95047585524</v>
          </cell>
          <cell r="H28">
            <v>256819.18107845285</v>
          </cell>
          <cell r="I28">
            <v>18813.606744718109</v>
          </cell>
          <cell r="J28">
            <v>15660.724868666528</v>
          </cell>
          <cell r="K28">
            <v>89422.694292797605</v>
          </cell>
          <cell r="L28">
            <v>5408.1194534265187</v>
          </cell>
          <cell r="M28">
            <v>45751.045469390228</v>
          </cell>
          <cell r="N28">
            <v>311852.52848150878</v>
          </cell>
          <cell r="O28">
            <v>709331.25390418398</v>
          </cell>
          <cell r="P28">
            <v>114398.5987285836</v>
          </cell>
          <cell r="Q28">
            <v>229627.50874329841</v>
          </cell>
          <cell r="U28">
            <v>475146.88501066889</v>
          </cell>
          <cell r="V28">
            <v>67518.877112335802</v>
          </cell>
        </row>
        <row r="29">
          <cell r="D29">
            <v>189153.56275612544</v>
          </cell>
          <cell r="E29">
            <v>22177.125765294226</v>
          </cell>
          <cell r="F29">
            <v>2099.9196657575367</v>
          </cell>
          <cell r="G29">
            <v>75983.871344669489</v>
          </cell>
          <cell r="H29">
            <v>94569.440299006979</v>
          </cell>
          <cell r="I29">
            <v>6927.8013129015799</v>
          </cell>
          <cell r="J29">
            <v>5766.8044080169811</v>
          </cell>
          <cell r="K29">
            <v>32928.436707053224</v>
          </cell>
          <cell r="L29">
            <v>1991.451057639197</v>
          </cell>
          <cell r="M29">
            <v>16847.070164174973</v>
          </cell>
          <cell r="N29">
            <v>114834.56551213485</v>
          </cell>
          <cell r="O29">
            <v>261199.57001116531</v>
          </cell>
          <cell r="P29">
            <v>42125.402811902837</v>
          </cell>
          <cell r="Q29">
            <v>84556.554101289497</v>
          </cell>
          <cell r="U29">
            <v>218428.46624821328</v>
          </cell>
          <cell r="V29">
            <v>31038.917092170246</v>
          </cell>
        </row>
        <row r="30">
          <cell r="D30">
            <v>736650.46515668591</v>
          </cell>
          <cell r="E30">
            <v>86367.868375311766</v>
          </cell>
          <cell r="F30">
            <v>8178.047381356384</v>
          </cell>
          <cell r="G30">
            <v>295915.93917066703</v>
          </cell>
          <cell r="H30">
            <v>368296.64305974043</v>
          </cell>
          <cell r="I30">
            <v>26980.026097852518</v>
          </cell>
          <cell r="J30">
            <v>22458.573276308893</v>
          </cell>
          <cell r="K30">
            <v>128238.38929434985</v>
          </cell>
          <cell r="L30">
            <v>7755.6210233168458</v>
          </cell>
          <cell r="M30">
            <v>65610.194659497254</v>
          </cell>
          <cell r="N30">
            <v>447218.30700934364</v>
          </cell>
          <cell r="O30">
            <v>1017230.5609465466</v>
          </cell>
          <cell r="P30">
            <v>164055.58068345758</v>
          </cell>
          <cell r="Q30">
            <v>329301.88574385853</v>
          </cell>
          <cell r="U30">
            <v>700850.21428434178</v>
          </cell>
          <cell r="V30">
            <v>99591.559968568792</v>
          </cell>
        </row>
        <row r="31">
          <cell r="D31">
            <v>532802.31218923244</v>
          </cell>
          <cell r="E31">
            <v>62467.889651618636</v>
          </cell>
          <cell r="F31">
            <v>5914.9932838948025</v>
          </cell>
          <cell r="G31">
            <v>214029.18217155308</v>
          </cell>
          <cell r="H31">
            <v>266380.47795439052</v>
          </cell>
          <cell r="I31">
            <v>19514.031372808655</v>
          </cell>
          <cell r="J31">
            <v>16243.768701813708</v>
          </cell>
          <cell r="K31">
            <v>92751.872915629792</v>
          </cell>
          <cell r="L31">
            <v>5609.4620300113602</v>
          </cell>
          <cell r="M31">
            <v>47454.342420499714</v>
          </cell>
          <cell r="N31">
            <v>323462.69947342022</v>
          </cell>
          <cell r="O31">
            <v>735739.43211532489</v>
          </cell>
          <cell r="P31">
            <v>118657.62237332111</v>
          </cell>
          <cell r="Q31">
            <v>238176.46825931667</v>
          </cell>
          <cell r="U31">
            <v>561714.56283215608</v>
          </cell>
          <cell r="V31">
            <v>79820.236092302657</v>
          </cell>
        </row>
        <row r="32">
          <cell r="D32">
            <v>385091.27017262107</v>
          </cell>
          <cell r="E32">
            <v>45149.651982743591</v>
          </cell>
          <cell r="F32">
            <v>4275.1546392474629</v>
          </cell>
          <cell r="G32">
            <v>154692.96534730078</v>
          </cell>
          <cell r="H32">
            <v>192530.68963449443</v>
          </cell>
          <cell r="I32">
            <v>14104.073791771218</v>
          </cell>
          <cell r="J32">
            <v>11740.43989424362</v>
          </cell>
          <cell r="K32">
            <v>67037.878280234756</v>
          </cell>
          <cell r="L32">
            <v>4054.3271091416623</v>
          </cell>
          <cell r="M32">
            <v>34298.374049522448</v>
          </cell>
          <cell r="N32">
            <v>233787.76507532113</v>
          </cell>
          <cell r="O32">
            <v>531767.27267794905</v>
          </cell>
          <cell r="P32">
            <v>85761.667076205471</v>
          </cell>
          <cell r="Q32">
            <v>172145.79702243043</v>
          </cell>
          <cell r="U32">
            <v>388181.88664102426</v>
          </cell>
          <cell r="V32">
            <v>55161.058460398999</v>
          </cell>
        </row>
        <row r="33">
          <cell r="D33">
            <v>2537049.146890793</v>
          </cell>
          <cell r="E33">
            <v>297453.8633241129</v>
          </cell>
          <cell r="F33">
            <v>28165.472111240124</v>
          </cell>
          <cell r="G33">
            <v>1019144.5149832942</v>
          </cell>
          <cell r="H33">
            <v>1268426.1101752145</v>
          </cell>
          <cell r="I33">
            <v>92920.123494510772</v>
          </cell>
          <cell r="J33">
            <v>77348.086869020699</v>
          </cell>
          <cell r="K33">
            <v>441657.35521347728</v>
          </cell>
          <cell r="L33">
            <v>26710.621429702245</v>
          </cell>
          <cell r="M33">
            <v>225963.7321382958</v>
          </cell>
          <cell r="N33">
            <v>1540234.9933094347</v>
          </cell>
          <cell r="O33">
            <v>3503376.497959245</v>
          </cell>
          <cell r="P33">
            <v>565012.975220358</v>
          </cell>
          <cell r="Q33">
            <v>1134126.8455159178</v>
          </cell>
          <cell r="U33">
            <v>2027890.4346090129</v>
          </cell>
          <cell r="V33">
            <v>288165.38500209845</v>
          </cell>
        </row>
        <row r="34">
          <cell r="D34">
            <v>280589.73906719318</v>
          </cell>
          <cell r="E34">
            <v>32897.471456919317</v>
          </cell>
          <cell r="F34">
            <v>3115.0135503217953</v>
          </cell>
          <cell r="G34">
            <v>112714.21126444296</v>
          </cell>
          <cell r="H34">
            <v>140283.97980238186</v>
          </cell>
          <cell r="I34">
            <v>10276.676444115581</v>
          </cell>
          <cell r="J34">
            <v>8554.4576613829831</v>
          </cell>
          <cell r="K34">
            <v>48845.928825749528</v>
          </cell>
          <cell r="L34">
            <v>2954.1115931741706</v>
          </cell>
          <cell r="M34">
            <v>24990.885461180518</v>
          </cell>
          <cell r="N34">
            <v>170345.19627043599</v>
          </cell>
          <cell r="O34">
            <v>387462.53639635741</v>
          </cell>
          <cell r="P34">
            <v>62488.676453488872</v>
          </cell>
          <cell r="Q34">
            <v>125430.89913823738</v>
          </cell>
          <cell r="U34">
            <v>279199.75281294913</v>
          </cell>
          <cell r="V34">
            <v>39674.58147084088</v>
          </cell>
        </row>
        <row r="35">
          <cell r="D35">
            <v>306940.67579686421</v>
          </cell>
          <cell r="E35">
            <v>35986.961442580723</v>
          </cell>
          <cell r="F35">
            <v>3407.5528471951602</v>
          </cell>
          <cell r="G35">
            <v>123299.5058637328</v>
          </cell>
          <cell r="H35">
            <v>153458.42548328321</v>
          </cell>
          <cell r="I35">
            <v>11241.786756668178</v>
          </cell>
          <cell r="J35">
            <v>9357.8297780581815</v>
          </cell>
          <cell r="K35">
            <v>53433.181318546878</v>
          </cell>
          <cell r="L35">
            <v>3231.5401546850358</v>
          </cell>
          <cell r="M35">
            <v>27337.846700017279</v>
          </cell>
          <cell r="N35">
            <v>186342.77160604269</v>
          </cell>
          <cell r="O35">
            <v>423850.18483867368</v>
          </cell>
          <cell r="P35">
            <v>68357.156052995706</v>
          </cell>
          <cell r="Q35">
            <v>137210.45208313654</v>
          </cell>
          <cell r="U35">
            <v>294087.47130132193</v>
          </cell>
          <cell r="V35">
            <v>41790.142083380568</v>
          </cell>
        </row>
        <row r="36">
          <cell r="D36">
            <v>599654.98250426305</v>
          </cell>
          <cell r="E36">
            <v>70305.966057473546</v>
          </cell>
          <cell r="F36">
            <v>6657.1692971689254</v>
          </cell>
          <cell r="G36">
            <v>240884.21268881671</v>
          </cell>
          <cell r="H36">
            <v>299804.21854942059</v>
          </cell>
          <cell r="I36">
            <v>21962.528828690949</v>
          </cell>
          <cell r="J36">
            <v>18281.934244365402</v>
          </cell>
          <cell r="K36">
            <v>104389.79234516851</v>
          </cell>
          <cell r="L36">
            <v>6313.3019105031753</v>
          </cell>
          <cell r="M36">
            <v>53408.613707009252</v>
          </cell>
          <cell r="N36">
            <v>364048.75683915132</v>
          </cell>
          <cell r="O36">
            <v>828055.37100619136</v>
          </cell>
          <cell r="P36">
            <v>133546.03169026805</v>
          </cell>
          <cell r="Q36">
            <v>268061.34778229299</v>
          </cell>
          <cell r="U36">
            <v>631604.3005682549</v>
          </cell>
          <cell r="V36">
            <v>89751.642069027264</v>
          </cell>
        </row>
        <row r="37">
          <cell r="D37">
            <v>191907.4735798609</v>
          </cell>
          <cell r="E37">
            <v>22500.005365310688</v>
          </cell>
          <cell r="F37">
            <v>2130.4926637610724</v>
          </cell>
          <cell r="G37">
            <v>77090.130210093019</v>
          </cell>
          <cell r="H37">
            <v>95946.28883116928</v>
          </cell>
          <cell r="I37">
            <v>7028.6640550159664</v>
          </cell>
          <cell r="J37">
            <v>5850.7640482489714</v>
          </cell>
          <cell r="K37">
            <v>33407.84601309499</v>
          </cell>
          <cell r="L37">
            <v>2020.4448473551374</v>
          </cell>
          <cell r="M37">
            <v>17092.348805493348</v>
          </cell>
          <cell r="N37">
            <v>116506.45658463112</v>
          </cell>
          <cell r="O37">
            <v>265002.40783524694</v>
          </cell>
          <cell r="P37">
            <v>42738.711919421403</v>
          </cell>
          <cell r="Q37">
            <v>85787.623747371399</v>
          </cell>
          <cell r="U37">
            <v>181494.02016951039</v>
          </cell>
          <cell r="V37">
            <v>25790.493068630371</v>
          </cell>
        </row>
        <row r="49">
          <cell r="D49">
            <v>7015628.8841928933</v>
          </cell>
          <cell r="E49">
            <v>725847.79450203001</v>
          </cell>
          <cell r="F49">
            <v>61445.364670014496</v>
          </cell>
          <cell r="G49">
            <v>2387787.5320691625</v>
          </cell>
          <cell r="H49">
            <v>2746498.1224519913</v>
          </cell>
          <cell r="I49">
            <v>200117.53932511661</v>
          </cell>
          <cell r="J49">
            <v>158150.15615465268</v>
          </cell>
          <cell r="K49">
            <v>1604111.2542191732</v>
          </cell>
          <cell r="L49">
            <v>59659.323481342471</v>
          </cell>
          <cell r="M49">
            <v>520160.66977391351</v>
          </cell>
          <cell r="N49">
            <v>4067135.7158070002</v>
          </cell>
          <cell r="O49">
            <v>7991611.0836153049</v>
          </cell>
          <cell r="P49">
            <v>1239984.0897784017</v>
          </cell>
          <cell r="Q49">
            <v>2554478.7630979745</v>
          </cell>
          <cell r="U49">
            <v>4807563.4315514853</v>
          </cell>
          <cell r="V49">
            <v>753347.74869268108</v>
          </cell>
        </row>
        <row r="50">
          <cell r="D50">
            <v>5810434.8785991371</v>
          </cell>
          <cell r="E50">
            <v>601156.56220519298</v>
          </cell>
          <cell r="F50">
            <v>50889.848351488006</v>
          </cell>
          <cell r="G50">
            <v>1977596.6186408314</v>
          </cell>
          <cell r="H50">
            <v>2274685.3843221786</v>
          </cell>
          <cell r="I50">
            <v>165739.94284873886</v>
          </cell>
          <cell r="J50">
            <v>130982.01152676994</v>
          </cell>
          <cell r="K50">
            <v>1328545.7561287135</v>
          </cell>
          <cell r="L50">
            <v>49410.625862873072</v>
          </cell>
          <cell r="M50">
            <v>430803.8164532329</v>
          </cell>
          <cell r="N50">
            <v>3368454.5760917854</v>
          </cell>
          <cell r="O50">
            <v>6618756.0007715328</v>
          </cell>
          <cell r="P50">
            <v>1026970.9135256381</v>
          </cell>
          <cell r="Q50">
            <v>2115652.4592096931</v>
          </cell>
          <cell r="U50">
            <v>3539291.3239915976</v>
          </cell>
          <cell r="V50">
            <v>554608.83436251222</v>
          </cell>
        </row>
        <row r="51">
          <cell r="D51">
            <v>761918.63838410436</v>
          </cell>
          <cell r="E51">
            <v>78829.278513741607</v>
          </cell>
          <cell r="F51">
            <v>6673.1535201178394</v>
          </cell>
          <cell r="G51">
            <v>259320.98963840454</v>
          </cell>
          <cell r="H51">
            <v>298278.0509525002</v>
          </cell>
          <cell r="I51">
            <v>21733.373528766901</v>
          </cell>
          <cell r="J51">
            <v>17175.588051569088</v>
          </cell>
          <cell r="K51">
            <v>174211.36191868241</v>
          </cell>
          <cell r="L51">
            <v>6479.1840138862581</v>
          </cell>
          <cell r="M51">
            <v>56491.03106751608</v>
          </cell>
          <cell r="N51">
            <v>441703.31097374327</v>
          </cell>
          <cell r="O51">
            <v>867913.27418168983</v>
          </cell>
          <cell r="P51">
            <v>134666.04418466223</v>
          </cell>
          <cell r="Q51">
            <v>277424.16440327861</v>
          </cell>
          <cell r="U51">
            <v>644498.30675086705</v>
          </cell>
          <cell r="V51">
            <v>100993.22772124529</v>
          </cell>
        </row>
        <row r="52">
          <cell r="D52">
            <v>385422.28981742362</v>
          </cell>
          <cell r="E52">
            <v>39876.385087333998</v>
          </cell>
          <cell r="F52">
            <v>3375.6650388311027</v>
          </cell>
          <cell r="G52">
            <v>131179.47847571576</v>
          </cell>
          <cell r="H52">
            <v>150886.20176585671</v>
          </cell>
          <cell r="I52">
            <v>10993.990918347741</v>
          </cell>
          <cell r="J52">
            <v>8688.400758690048</v>
          </cell>
          <cell r="K52">
            <v>88126.131374490491</v>
          </cell>
          <cell r="L52">
            <v>3277.5441011348098</v>
          </cell>
          <cell r="M52">
            <v>28576.414135721589</v>
          </cell>
          <cell r="N52">
            <v>223438.95129864747</v>
          </cell>
          <cell r="O52">
            <v>439040.47577506164</v>
          </cell>
          <cell r="P52">
            <v>68121.83413754603</v>
          </cell>
          <cell r="Q52">
            <v>140337.10596943417</v>
          </cell>
          <cell r="U52">
            <v>291702.20741399127</v>
          </cell>
          <cell r="V52">
            <v>45709.891168944509</v>
          </cell>
        </row>
        <row r="53">
          <cell r="D53">
            <v>180326.12296587724</v>
          </cell>
          <cell r="E53">
            <v>18656.819054496194</v>
          </cell>
          <cell r="F53">
            <v>1579.3601069938743</v>
          </cell>
          <cell r="G53">
            <v>61374.464817323074</v>
          </cell>
          <cell r="H53">
            <v>70594.577667972815</v>
          </cell>
          <cell r="I53">
            <v>5143.7184890547805</v>
          </cell>
          <cell r="J53">
            <v>4065.0104183920903</v>
          </cell>
          <cell r="K53">
            <v>41231.252116402698</v>
          </cell>
          <cell r="L53">
            <v>1533.4526212464086</v>
          </cell>
          <cell r="M53">
            <v>13369.942801707184</v>
          </cell>
          <cell r="N53">
            <v>104539.56834290257</v>
          </cell>
          <cell r="O53">
            <v>205412.26834367684</v>
          </cell>
          <cell r="P53">
            <v>31871.914427074978</v>
          </cell>
          <cell r="Q53">
            <v>65659.010639232394</v>
          </cell>
          <cell r="U53">
            <v>166953.79632482186</v>
          </cell>
          <cell r="V53">
            <v>26161.748750221141</v>
          </cell>
        </row>
        <row r="54">
          <cell r="D54">
            <v>1680020.2111177035</v>
          </cell>
          <cell r="E54">
            <v>173817.48451748514</v>
          </cell>
          <cell r="F54">
            <v>14714.212543042457</v>
          </cell>
          <cell r="G54">
            <v>571799.24707385036</v>
          </cell>
          <cell r="H54">
            <v>657699.03620650293</v>
          </cell>
          <cell r="I54">
            <v>47921.792360317486</v>
          </cell>
          <cell r="J54">
            <v>37871.937515093348</v>
          </cell>
          <cell r="K54">
            <v>384133.6781712643</v>
          </cell>
          <cell r="L54">
            <v>14286.512426005424</v>
          </cell>
          <cell r="M54">
            <v>124561.95341484781</v>
          </cell>
          <cell r="N54">
            <v>973949.7793718474</v>
          </cell>
          <cell r="O54">
            <v>1913736.9381263317</v>
          </cell>
          <cell r="P54">
            <v>296936.79165182397</v>
          </cell>
          <cell r="Q54">
            <v>611716.50064686511</v>
          </cell>
          <cell r="U54">
            <v>1223987.2436612509</v>
          </cell>
          <cell r="V54">
            <v>191799.45258531708</v>
          </cell>
        </row>
        <row r="55">
          <cell r="D55">
            <v>411277.82774981722</v>
          </cell>
          <cell r="E55">
            <v>42551.438955445003</v>
          </cell>
          <cell r="F55">
            <v>3602.117005321928</v>
          </cell>
          <cell r="G55">
            <v>139979.47803798068</v>
          </cell>
          <cell r="H55">
            <v>161008.2004574216</v>
          </cell>
          <cell r="I55">
            <v>11731.508069606385</v>
          </cell>
          <cell r="J55">
            <v>9271.2504830652579</v>
          </cell>
          <cell r="K55">
            <v>94037.954828363887</v>
          </cell>
          <cell r="L55">
            <v>3497.4137559804776</v>
          </cell>
          <cell r="M55">
            <v>30493.424591987463</v>
          </cell>
          <cell r="N55">
            <v>238428.0539880977</v>
          </cell>
          <cell r="O55">
            <v>468492.91787599865</v>
          </cell>
          <cell r="P55">
            <v>72691.696112580976</v>
          </cell>
          <cell r="Q55">
            <v>149751.43270293437</v>
          </cell>
          <cell r="U55">
            <v>297640.3724463926</v>
          </cell>
          <cell r="V55">
            <v>46640.404790286681</v>
          </cell>
        </row>
        <row r="56">
          <cell r="D56">
            <v>207350.1166634275</v>
          </cell>
          <cell r="E56">
            <v>21452.763159834976</v>
          </cell>
          <cell r="F56">
            <v>1816.0458232704957</v>
          </cell>
          <cell r="G56">
            <v>70572.151337360498</v>
          </cell>
          <cell r="H56">
            <v>81174.006707998924</v>
          </cell>
          <cell r="I56">
            <v>5914.5652956291815</v>
          </cell>
          <cell r="J56">
            <v>4674.2001138190317</v>
          </cell>
          <cell r="K56">
            <v>47410.24093404958</v>
          </cell>
          <cell r="L56">
            <v>1763.2585600115674</v>
          </cell>
          <cell r="M56">
            <v>15373.586223233595</v>
          </cell>
          <cell r="N56">
            <v>120206.05409426433</v>
          </cell>
          <cell r="O56">
            <v>236195.71643105932</v>
          </cell>
          <cell r="P56">
            <v>36648.296242643199</v>
          </cell>
          <cell r="Q56">
            <v>75498.786820954891</v>
          </cell>
          <cell r="U56">
            <v>163605.53727816822</v>
          </cell>
          <cell r="V56">
            <v>25637.074775400102</v>
          </cell>
        </row>
        <row r="57">
          <cell r="D57">
            <v>812585.70478029503</v>
          </cell>
          <cell r="E57">
            <v>84071.371418687777</v>
          </cell>
          <cell r="F57">
            <v>7116.9136480927291</v>
          </cell>
          <cell r="G57">
            <v>276565.65742576891</v>
          </cell>
          <cell r="H57">
            <v>318113.33657326992</v>
          </cell>
          <cell r="I57">
            <v>23178.62794849159</v>
          </cell>
          <cell r="J57">
            <v>18317.752865975108</v>
          </cell>
          <cell r="K57">
            <v>185796.29789035616</v>
          </cell>
          <cell r="L57">
            <v>6910.0453028566117</v>
          </cell>
          <cell r="M57">
            <v>60247.645852471855</v>
          </cell>
          <cell r="N57">
            <v>471076.27792463388</v>
          </cell>
          <cell r="O57">
            <v>925628.91109321266</v>
          </cell>
          <cell r="P57">
            <v>143621.24367484308</v>
          </cell>
          <cell r="Q57">
            <v>295872.68088469654</v>
          </cell>
          <cell r="U57">
            <v>592544.07234373933</v>
          </cell>
          <cell r="V57">
            <v>92851.971535462537</v>
          </cell>
        </row>
        <row r="58">
          <cell r="D58">
            <v>974075.76039978245</v>
          </cell>
          <cell r="E58">
            <v>100779.38186797485</v>
          </cell>
          <cell r="F58">
            <v>8531.3008002520601</v>
          </cell>
          <cell r="G58">
            <v>331529.21774609643</v>
          </cell>
          <cell r="H58">
            <v>381333.91763235704</v>
          </cell>
          <cell r="I58">
            <v>27785.056408363853</v>
          </cell>
          <cell r="J58">
            <v>21958.150317897009</v>
          </cell>
          <cell r="K58">
            <v>222720.71620549369</v>
          </cell>
          <cell r="L58">
            <v>8283.3202617032075</v>
          </cell>
          <cell r="M58">
            <v>72221.023703475861</v>
          </cell>
          <cell r="N58">
            <v>564696.1064246184</v>
          </cell>
          <cell r="O58">
            <v>1109584.7245613621</v>
          </cell>
          <cell r="P58">
            <v>172163.95922195123</v>
          </cell>
          <cell r="Q58">
            <v>354673.24236550089</v>
          </cell>
          <cell r="U58">
            <v>811876.91708583036</v>
          </cell>
          <cell r="V58">
            <v>127221.54505297549</v>
          </cell>
        </row>
        <row r="59">
          <cell r="D59">
            <v>4385837.6165719107</v>
          </cell>
          <cell r="E59">
            <v>453765.53030127933</v>
          </cell>
          <cell r="F59">
            <v>38412.720538984351</v>
          </cell>
          <cell r="G59">
            <v>1492731.2364150418</v>
          </cell>
          <cell r="H59">
            <v>1716980.0424356188</v>
          </cell>
          <cell r="I59">
            <v>125103.97089068333</v>
          </cell>
          <cell r="J59">
            <v>98867.958294175682</v>
          </cell>
          <cell r="K59">
            <v>1002814.0878107713</v>
          </cell>
          <cell r="L59">
            <v>37296.172506109637</v>
          </cell>
          <cell r="M59">
            <v>325179.71942555561</v>
          </cell>
          <cell r="N59">
            <v>2542579.8753808509</v>
          </cell>
          <cell r="O59">
            <v>4995975.2840554211</v>
          </cell>
          <cell r="P59">
            <v>775179.09722307767</v>
          </cell>
          <cell r="Q59">
            <v>1596938.6686305713</v>
          </cell>
          <cell r="U59">
            <v>2832801.4434496034</v>
          </cell>
          <cell r="V59">
            <v>443901.49403133907</v>
          </cell>
        </row>
        <row r="60">
          <cell r="D60">
            <v>718240.32788023341</v>
          </cell>
          <cell r="E60">
            <v>74310.253082073992</v>
          </cell>
          <cell r="F60">
            <v>6290.603393624192</v>
          </cell>
          <cell r="G60">
            <v>244454.9630904528</v>
          </cell>
          <cell r="H60">
            <v>281178.74313976121</v>
          </cell>
          <cell r="I60">
            <v>20487.47010881731</v>
          </cell>
          <cell r="J60">
            <v>16190.967607588278</v>
          </cell>
          <cell r="K60">
            <v>164224.39273871281</v>
          </cell>
          <cell r="L60">
            <v>6107.7535265438901</v>
          </cell>
          <cell r="M60">
            <v>53252.584504660255</v>
          </cell>
          <cell r="N60">
            <v>416381.90079244651</v>
          </cell>
          <cell r="O60">
            <v>818158.63691420224</v>
          </cell>
          <cell r="P60">
            <v>126946.07909140721</v>
          </cell>
          <cell r="Q60">
            <v>261520.34189044143</v>
          </cell>
          <cell r="U60">
            <v>546893.27546512638</v>
          </cell>
          <cell r="V60">
            <v>85698.46736559007</v>
          </cell>
        </row>
        <row r="61">
          <cell r="D61">
            <v>682025.15751068934</v>
          </cell>
          <cell r="E61">
            <v>70563.375649677866</v>
          </cell>
          <cell r="F61">
            <v>5973.4180939631569</v>
          </cell>
          <cell r="G61">
            <v>232129.03569212716</v>
          </cell>
          <cell r="H61">
            <v>267001.12641200947</v>
          </cell>
          <cell r="I61">
            <v>19454.449277723736</v>
          </cell>
          <cell r="J61">
            <v>15374.58536393577</v>
          </cell>
          <cell r="K61">
            <v>155943.8574763443</v>
          </cell>
          <cell r="L61">
            <v>5799.7878972791204</v>
          </cell>
          <cell r="M61">
            <v>50567.478495441013</v>
          </cell>
          <cell r="N61">
            <v>395387.05980308406</v>
          </cell>
          <cell r="O61">
            <v>776905.37769857305</v>
          </cell>
          <cell r="P61">
            <v>120545.19389520929</v>
          </cell>
          <cell r="Q61">
            <v>248333.94261846543</v>
          </cell>
          <cell r="U61">
            <v>539185.32511084317</v>
          </cell>
          <cell r="V61">
            <v>84490.627442288154</v>
          </cell>
        </row>
        <row r="62">
          <cell r="D62">
            <v>1108822.5935642538</v>
          </cell>
          <cell r="E62">
            <v>114720.49723810698</v>
          </cell>
          <cell r="F62">
            <v>9711.4613302047583</v>
          </cell>
          <cell r="G62">
            <v>377390.65276881616</v>
          </cell>
          <cell r="H62">
            <v>434084.98676693084</v>
          </cell>
          <cell r="I62">
            <v>31628.646930302955</v>
          </cell>
          <cell r="J62">
            <v>24995.687373815224</v>
          </cell>
          <cell r="K62">
            <v>253530.3435557278</v>
          </cell>
          <cell r="L62">
            <v>9429.1768970161665</v>
          </cell>
          <cell r="M62">
            <v>82211.575391103863</v>
          </cell>
          <cell r="N62">
            <v>642812.21929226152</v>
          </cell>
          <cell r="O62">
            <v>1263076.9207956181</v>
          </cell>
          <cell r="P62">
            <v>195979.91813739936</v>
          </cell>
          <cell r="Q62">
            <v>403736.26000728237</v>
          </cell>
          <cell r="U62">
            <v>861182.78828222502</v>
          </cell>
          <cell r="V62">
            <v>134947.80131396634</v>
          </cell>
        </row>
        <row r="63">
          <cell r="D63">
            <v>1211912.3969252245</v>
          </cell>
          <cell r="E63">
            <v>125386.32743528354</v>
          </cell>
          <cell r="F63">
            <v>10614.358371344879</v>
          </cell>
          <cell r="G63">
            <v>412477.53538648278</v>
          </cell>
          <cell r="H63">
            <v>474442.87285933696</v>
          </cell>
          <cell r="I63">
            <v>34569.235453249174</v>
          </cell>
          <cell r="J63">
            <v>27319.594292013848</v>
          </cell>
          <cell r="K63">
            <v>277101.64649895625</v>
          </cell>
          <cell r="L63">
            <v>10305.82930093643</v>
          </cell>
          <cell r="M63">
            <v>89854.975868561232</v>
          </cell>
          <cell r="N63">
            <v>702575.9593797134</v>
          </cell>
          <cell r="O63">
            <v>1380508.106045953</v>
          </cell>
          <cell r="P63">
            <v>214200.62480476662</v>
          </cell>
          <cell r="Q63">
            <v>441272.55471792282</v>
          </cell>
          <cell r="U63">
            <v>845776.97357540694</v>
          </cell>
          <cell r="V63">
            <v>132533.70194920505</v>
          </cell>
        </row>
        <row r="64">
          <cell r="D64">
            <v>971623.03501521167</v>
          </cell>
          <cell r="E64">
            <v>100525.61911337404</v>
          </cell>
          <cell r="F64">
            <v>8509.818961891151</v>
          </cell>
          <cell r="G64">
            <v>330694.42628412734</v>
          </cell>
          <cell r="H64">
            <v>380373.71780211915</v>
          </cell>
          <cell r="I64">
            <v>27715.093561596623</v>
          </cell>
          <cell r="J64">
            <v>21902.859636337678</v>
          </cell>
          <cell r="K64">
            <v>222159.90484305631</v>
          </cell>
          <cell r="L64">
            <v>8262.4628390053367</v>
          </cell>
          <cell r="M64">
            <v>72039.170971544096</v>
          </cell>
          <cell r="N64">
            <v>563274.20010982873</v>
          </cell>
          <cell r="O64">
            <v>1106790.787240566</v>
          </cell>
          <cell r="P64">
            <v>171730.44990957642</v>
          </cell>
          <cell r="Q64">
            <v>353780.17418729182</v>
          </cell>
          <cell r="U64">
            <v>665572.37406867743</v>
          </cell>
          <cell r="V64">
            <v>104295.54528724503</v>
          </cell>
        </row>
        <row r="65">
          <cell r="D65">
            <v>315198.82866281475</v>
          </cell>
          <cell r="E65">
            <v>32610.957391148808</v>
          </cell>
          <cell r="F65">
            <v>2760.623073205245</v>
          </cell>
          <cell r="G65">
            <v>107278.74088374879</v>
          </cell>
          <cell r="H65">
            <v>123394.92373549067</v>
          </cell>
          <cell r="I65">
            <v>8990.8994662305504</v>
          </cell>
          <cell r="J65">
            <v>7105.3849620100827</v>
          </cell>
          <cell r="K65">
            <v>72069.660000678588</v>
          </cell>
          <cell r="L65">
            <v>2680.3796481458921</v>
          </cell>
          <cell r="M65">
            <v>23369.827072610988</v>
          </cell>
          <cell r="N65">
            <v>182728.65266911086</v>
          </cell>
          <cell r="O65">
            <v>359047.84792134876</v>
          </cell>
          <cell r="P65">
            <v>55710.120804607344</v>
          </cell>
          <cell r="Q65">
            <v>114767.86005409507</v>
          </cell>
          <cell r="U65">
            <v>254376.03938227799</v>
          </cell>
          <cell r="V65">
            <v>39860.860770412415</v>
          </cell>
        </row>
        <row r="66">
          <cell r="D66">
            <v>314141.54934104352</v>
          </cell>
          <cell r="E66">
            <v>32501.569640378621</v>
          </cell>
          <cell r="F66">
            <v>2751.363046120478</v>
          </cell>
          <cell r="G66">
            <v>106918.89311755238</v>
          </cell>
          <cell r="H66">
            <v>122981.017053697</v>
          </cell>
          <cell r="I66">
            <v>8960.741067069941</v>
          </cell>
          <cell r="J66">
            <v>7081.5511913535493</v>
          </cell>
          <cell r="K66">
            <v>71827.914935923574</v>
          </cell>
          <cell r="L66">
            <v>2671.3887835906412</v>
          </cell>
          <cell r="M66">
            <v>23291.43707661366</v>
          </cell>
          <cell r="N66">
            <v>182115.72137497575</v>
          </cell>
          <cell r="O66">
            <v>357843.48473654833</v>
          </cell>
          <cell r="P66">
            <v>55523.250951727598</v>
          </cell>
          <cell r="Q66">
            <v>114382.89134798058</v>
          </cell>
          <cell r="U66">
            <v>238334.35339536672</v>
          </cell>
          <cell r="V66">
            <v>37347.120037599139</v>
          </cell>
        </row>
        <row r="67">
          <cell r="D67">
            <v>150531.34169518627</v>
          </cell>
          <cell r="E67">
            <v>15574.204989529242</v>
          </cell>
          <cell r="F67">
            <v>1318.4068509620681</v>
          </cell>
          <cell r="G67">
            <v>51233.733542443457</v>
          </cell>
          <cell r="H67">
            <v>58930.432917785583</v>
          </cell>
          <cell r="I67">
            <v>4293.8362602420621</v>
          </cell>
          <cell r="J67">
            <v>3393.3601090135048</v>
          </cell>
          <cell r="K67">
            <v>34418.727574091135</v>
          </cell>
          <cell r="L67">
            <v>1280.084530769301</v>
          </cell>
          <cell r="M67">
            <v>11160.864522716545</v>
          </cell>
          <cell r="N67">
            <v>87266.787662653456</v>
          </cell>
          <cell r="O67">
            <v>171472.57339013735</v>
          </cell>
          <cell r="P67">
            <v>26605.807091020441</v>
          </cell>
          <cell r="Q67">
            <v>54810.355833871297</v>
          </cell>
          <cell r="U67">
            <v>128121.60342130925</v>
          </cell>
          <cell r="V67">
            <v>20076.723452651582</v>
          </cell>
        </row>
        <row r="68">
          <cell r="D68">
            <v>420077.5197524071</v>
          </cell>
          <cell r="E68">
            <v>43461.868674264399</v>
          </cell>
          <cell r="F68">
            <v>3679.1878271980981</v>
          </cell>
          <cell r="G68">
            <v>142974.47609113809</v>
          </cell>
          <cell r="H68">
            <v>164453.12862597438</v>
          </cell>
          <cell r="I68">
            <v>11982.515176659166</v>
          </cell>
          <cell r="J68">
            <v>9469.6179690447461</v>
          </cell>
          <cell r="K68">
            <v>96049.988989238787</v>
          </cell>
          <cell r="L68">
            <v>3572.2443492721986</v>
          </cell>
          <cell r="M68">
            <v>31145.861281759408</v>
          </cell>
          <cell r="N68">
            <v>243529.45576156848</v>
          </cell>
          <cell r="O68">
            <v>478516.78277836624</v>
          </cell>
          <cell r="P68">
            <v>74247.006157949334</v>
          </cell>
          <cell r="Q68">
            <v>152955.51129852061</v>
          </cell>
          <cell r="U68">
            <v>311784.84787621157</v>
          </cell>
          <cell r="V68">
            <v>48856.851618956862</v>
          </cell>
        </row>
        <row r="69">
          <cell r="D69">
            <v>615635.88319125155</v>
          </cell>
          <cell r="E69">
            <v>63694.638842357701</v>
          </cell>
          <cell r="F69">
            <v>5391.957295783438</v>
          </cell>
          <cell r="G69">
            <v>209533.27355877848</v>
          </cell>
          <cell r="H69">
            <v>241010.86662501915</v>
          </cell>
          <cell r="I69">
            <v>17560.726215444836</v>
          </cell>
          <cell r="J69">
            <v>13878.00191091564</v>
          </cell>
          <cell r="K69">
            <v>140764.06620557129</v>
          </cell>
          <cell r="L69">
            <v>5235.2285031471174</v>
          </cell>
          <cell r="M69">
            <v>45645.170037305448</v>
          </cell>
          <cell r="N69">
            <v>356899.53527916427</v>
          </cell>
          <cell r="O69">
            <v>701280.33121417172</v>
          </cell>
          <cell r="P69">
            <v>108811.15761037702</v>
          </cell>
          <cell r="Q69">
            <v>224160.77238014259</v>
          </cell>
          <cell r="U69">
            <v>436337.37308465963</v>
          </cell>
          <cell r="V69">
            <v>68374.298615905107</v>
          </cell>
        </row>
        <row r="70">
          <cell r="D70">
            <v>261011.25684023605</v>
          </cell>
          <cell r="E70">
            <v>27004.627560125544</v>
          </cell>
          <cell r="F70">
            <v>2286.029110756218</v>
          </cell>
          <cell r="G70">
            <v>88835.85992084835</v>
          </cell>
          <cell r="H70">
            <v>102181.42075127938</v>
          </cell>
          <cell r="I70">
            <v>7445.2242724399939</v>
          </cell>
          <cell r="J70">
            <v>5883.8589823946168</v>
          </cell>
          <cell r="K70">
            <v>59679.766630569378</v>
          </cell>
          <cell r="L70">
            <v>2219.5807761708365</v>
          </cell>
          <cell r="M70">
            <v>19352.191003496529</v>
          </cell>
          <cell r="N70">
            <v>151314.76057897627</v>
          </cell>
          <cell r="O70">
            <v>297321.94897204306</v>
          </cell>
          <cell r="P70">
            <v>46132.686189285319</v>
          </cell>
          <cell r="Q70">
            <v>95037.483244041228</v>
          </cell>
          <cell r="U70">
            <v>227394.91795637019</v>
          </cell>
          <cell r="V70">
            <v>35632.904681468644</v>
          </cell>
        </row>
        <row r="71">
          <cell r="D71">
            <v>461287.73808429722</v>
          </cell>
          <cell r="E71">
            <v>47725.541479783795</v>
          </cell>
          <cell r="F71">
            <v>4040.1215275594764</v>
          </cell>
          <cell r="G71">
            <v>157000.48105107064</v>
          </cell>
          <cell r="H71">
            <v>180586.22077533117</v>
          </cell>
          <cell r="I71">
            <v>13158.017419403215</v>
          </cell>
          <cell r="J71">
            <v>10398.601324911861</v>
          </cell>
          <cell r="K71">
            <v>105472.63321774968</v>
          </cell>
          <cell r="L71">
            <v>3922.6867382273026</v>
          </cell>
          <cell r="M71">
            <v>34201.315770998866</v>
          </cell>
          <cell r="N71">
            <v>267420.05111667287</v>
          </cell>
          <cell r="O71">
            <v>525459.97818047437</v>
          </cell>
          <cell r="P71">
            <v>81530.745921176116</v>
          </cell>
          <cell r="Q71">
            <v>167960.67039247332</v>
          </cell>
          <cell r="U71">
            <v>364082.26061076217</v>
          </cell>
          <cell r="V71">
            <v>57051.884031313646</v>
          </cell>
        </row>
        <row r="72">
          <cell r="D72">
            <v>311478.27265822864</v>
          </cell>
          <cell r="E72">
            <v>32226.022923429915</v>
          </cell>
          <cell r="F72">
            <v>2728.0371248532597</v>
          </cell>
          <cell r="G72">
            <v>106012.43997377162</v>
          </cell>
          <cell r="H72">
            <v>121938.3900091847</v>
          </cell>
          <cell r="I72">
            <v>8884.7723427966666</v>
          </cell>
          <cell r="J72">
            <v>7021.5141468885513</v>
          </cell>
          <cell r="K72">
            <v>71218.961387991672</v>
          </cell>
          <cell r="L72">
            <v>2648.7408802076147</v>
          </cell>
          <cell r="M72">
            <v>23093.973412843254</v>
          </cell>
          <cell r="N72">
            <v>180571.75320098098</v>
          </cell>
          <cell r="O72">
            <v>354809.70518400206</v>
          </cell>
          <cell r="P72">
            <v>55052.527547185913</v>
          </cell>
          <cell r="Q72">
            <v>113413.15879245255</v>
          </cell>
          <cell r="U72">
            <v>287509.94834741682</v>
          </cell>
          <cell r="V72">
            <v>45052.961941757771</v>
          </cell>
        </row>
        <row r="73">
          <cell r="D73">
            <v>390434.99995526788</v>
          </cell>
          <cell r="E73">
            <v>40395.007816399688</v>
          </cell>
          <cell r="F73">
            <v>3419.5681311253516</v>
          </cell>
          <cell r="G73">
            <v>132885.56740467684</v>
          </cell>
          <cell r="H73">
            <v>152848.59162558903</v>
          </cell>
          <cell r="I73">
            <v>11136.976135310348</v>
          </cell>
          <cell r="J73">
            <v>8801.4000213568997</v>
          </cell>
          <cell r="K73">
            <v>89272.278766119445</v>
          </cell>
          <cell r="L73">
            <v>3320.1710559764006</v>
          </cell>
          <cell r="M73">
            <v>28948.072144679041</v>
          </cell>
          <cell r="N73">
            <v>226344.94486973691</v>
          </cell>
          <cell r="O73">
            <v>444750.53121810342</v>
          </cell>
          <cell r="P73">
            <v>69007.810422808558</v>
          </cell>
          <cell r="Q73">
            <v>142162.29681177475</v>
          </cell>
          <cell r="U73">
            <v>276474.71335593658</v>
          </cell>
          <cell r="V73">
            <v>43323.734744760921</v>
          </cell>
        </row>
        <row r="74">
          <cell r="D74">
            <v>142774.73956960207</v>
          </cell>
          <cell r="E74">
            <v>14771.694959620103</v>
          </cell>
          <cell r="F74">
            <v>1250.4717799835291</v>
          </cell>
          <cell r="G74">
            <v>48593.753841062513</v>
          </cell>
          <cell r="H74">
            <v>55893.856507291064</v>
          </cell>
          <cell r="I74">
            <v>4072.5828050609794</v>
          </cell>
          <cell r="J74">
            <v>3218.5065274401431</v>
          </cell>
          <cell r="K74">
            <v>32645.19408628302</v>
          </cell>
          <cell r="L74">
            <v>1214.1241381993718</v>
          </cell>
          <cell r="M74">
            <v>10585.765779123609</v>
          </cell>
          <cell r="N74">
            <v>82770.091206923345</v>
          </cell>
          <cell r="O74">
            <v>162636.90825715419</v>
          </cell>
          <cell r="P74">
            <v>25234.858971438964</v>
          </cell>
          <cell r="Q74">
            <v>51986.079388997037</v>
          </cell>
          <cell r="U74">
            <v>124360.11066043415</v>
          </cell>
          <cell r="V74">
            <v>19487.295534856101</v>
          </cell>
        </row>
        <row r="75">
          <cell r="D75">
            <v>558154.21834328619</v>
          </cell>
          <cell r="E75">
            <v>57747.497061781542</v>
          </cell>
          <cell r="F75">
            <v>4888.5124989269816</v>
          </cell>
          <cell r="G75">
            <v>189969.23946971764</v>
          </cell>
          <cell r="H75">
            <v>218507.78284074715</v>
          </cell>
          <cell r="I75">
            <v>15921.088555647324</v>
          </cell>
          <cell r="J75">
            <v>12582.218678678582</v>
          </cell>
          <cell r="K75">
            <v>127620.98423588077</v>
          </cell>
          <cell r="L75">
            <v>4746.4174080879748</v>
          </cell>
          <cell r="M75">
            <v>41383.299607641602</v>
          </cell>
          <cell r="N75">
            <v>323575.97498737677</v>
          </cell>
          <cell r="O75">
            <v>635802.08008565474</v>
          </cell>
          <cell r="P75">
            <v>98651.505347976694</v>
          </cell>
          <cell r="Q75">
            <v>203230.97484588556</v>
          </cell>
          <cell r="U75">
            <v>417786.27792507317</v>
          </cell>
          <cell r="V75">
            <v>65467.332130025992</v>
          </cell>
        </row>
        <row r="76">
          <cell r="D76">
            <v>399665.14716329664</v>
          </cell>
          <cell r="E76">
            <v>41349.97309527469</v>
          </cell>
          <cell r="F76">
            <v>3500.4090322786474</v>
          </cell>
          <cell r="G76">
            <v>136027.07200623181</v>
          </cell>
          <cell r="H76">
            <v>156462.03560834084</v>
          </cell>
          <cell r="I76">
            <v>11400.261776180134</v>
          </cell>
          <cell r="J76">
            <v>9009.4710647909651</v>
          </cell>
          <cell r="K76">
            <v>91382.73575563592</v>
          </cell>
          <cell r="L76">
            <v>3398.6621431125682</v>
          </cell>
          <cell r="M76">
            <v>29632.424129810079</v>
          </cell>
          <cell r="N76">
            <v>231695.89230318984</v>
          </cell>
          <cell r="O76">
            <v>455264.73428509897</v>
          </cell>
          <cell r="P76">
            <v>70639.201688394984</v>
          </cell>
          <cell r="Q76">
            <v>145523.10956461326</v>
          </cell>
          <cell r="U76">
            <v>326013.66813858796</v>
          </cell>
          <cell r="V76">
            <v>51086.51532778384</v>
          </cell>
        </row>
        <row r="77">
          <cell r="D77">
            <v>291991.30851351382</v>
          </cell>
          <cell r="E77">
            <v>30209.871530665841</v>
          </cell>
          <cell r="F77">
            <v>2557.3633851288914</v>
          </cell>
          <cell r="G77">
            <v>99380.001059069546</v>
          </cell>
          <cell r="H77">
            <v>114309.57849146918</v>
          </cell>
          <cell r="I77">
            <v>8328.9157862528064</v>
          </cell>
          <cell r="J77">
            <v>6582.228307608968</v>
          </cell>
          <cell r="K77">
            <v>66763.301174046544</v>
          </cell>
          <cell r="L77">
            <v>2483.0281384463879</v>
          </cell>
          <cell r="M77">
            <v>21649.14893756156</v>
          </cell>
          <cell r="N77">
            <v>169274.67218744644</v>
          </cell>
          <cell r="O77">
            <v>332611.80372490385</v>
          </cell>
          <cell r="P77">
            <v>51608.285285174017</v>
          </cell>
          <cell r="Q77">
            <v>106317.70991871237</v>
          </cell>
          <cell r="U77">
            <v>223992.76978400382</v>
          </cell>
          <cell r="V77">
            <v>35099.786251964324</v>
          </cell>
        </row>
        <row r="78">
          <cell r="D78">
            <v>1914538.9116418255</v>
          </cell>
          <cell r="E78">
            <v>198081.15130414406</v>
          </cell>
          <cell r="F78">
            <v>16768.210454492757</v>
          </cell>
          <cell r="G78">
            <v>651618.2965692234</v>
          </cell>
          <cell r="H78">
            <v>749509.07651816099</v>
          </cell>
          <cell r="I78">
            <v>54611.328829436236</v>
          </cell>
          <cell r="J78">
            <v>43158.586755141201</v>
          </cell>
          <cell r="K78">
            <v>437755.96821046714</v>
          </cell>
          <cell r="L78">
            <v>16280.806486872396</v>
          </cell>
          <cell r="M78">
            <v>141949.90342656928</v>
          </cell>
          <cell r="N78">
            <v>1109906.1417551797</v>
          </cell>
          <cell r="O78">
            <v>2180880.8075300292</v>
          </cell>
          <cell r="P78">
            <v>338387.02543779655</v>
          </cell>
          <cell r="Q78">
            <v>697107.71074750088</v>
          </cell>
          <cell r="U78">
            <v>1225460.8958063202</v>
          </cell>
          <cell r="V78">
            <v>192030.37466084459</v>
          </cell>
        </row>
        <row r="79">
          <cell r="D79">
            <v>213648.72814905457</v>
          </cell>
          <cell r="E79">
            <v>22104.427227409658</v>
          </cell>
          <cell r="F79">
            <v>1871.2112953953258</v>
          </cell>
          <cell r="G79">
            <v>72715.900133511095</v>
          </cell>
          <cell r="H79">
            <v>83639.804843117847</v>
          </cell>
          <cell r="I79">
            <v>6094.2302483333633</v>
          </cell>
          <cell r="J79">
            <v>4816.1868703097871</v>
          </cell>
          <cell r="K79">
            <v>48850.407416175432</v>
          </cell>
          <cell r="L79">
            <v>1816.820529481045</v>
          </cell>
          <cell r="M79">
            <v>15840.58498030744</v>
          </cell>
          <cell r="N79">
            <v>123857.51687202117</v>
          </cell>
          <cell r="O79">
            <v>243370.56193540708</v>
          </cell>
          <cell r="P79">
            <v>37761.5504011507</v>
          </cell>
          <cell r="Q79">
            <v>77792.190526115446</v>
          </cell>
          <cell r="U79">
            <v>166483.78532406795</v>
          </cell>
          <cell r="V79">
            <v>26088.097776225681</v>
          </cell>
        </row>
        <row r="80">
          <cell r="D80">
            <v>240232.93010100737</v>
          </cell>
          <cell r="E80">
            <v>24854.869799835065</v>
          </cell>
          <cell r="F80">
            <v>2104.0451596664934</v>
          </cell>
          <cell r="G80">
            <v>81763.902389432056</v>
          </cell>
          <cell r="H80">
            <v>94047.062973950786</v>
          </cell>
          <cell r="I80">
            <v>6852.5322006406341</v>
          </cell>
          <cell r="J80">
            <v>5415.4625388704444</v>
          </cell>
          <cell r="K80">
            <v>54928.83862162946</v>
          </cell>
          <cell r="L80">
            <v>2042.8865785729997</v>
          </cell>
          <cell r="M80">
            <v>17811.620866183486</v>
          </cell>
          <cell r="N80">
            <v>139269.04433731013</v>
          </cell>
          <cell r="O80">
            <v>273653.03646124352</v>
          </cell>
          <cell r="P80">
            <v>42460.200800710671</v>
          </cell>
          <cell r="Q80">
            <v>87471.832998820668</v>
          </cell>
          <cell r="U80">
            <v>177556.43945650748</v>
          </cell>
          <cell r="V80">
            <v>27823.188572528299</v>
          </cell>
        </row>
        <row r="81">
          <cell r="D81">
            <v>453625.487857448</v>
          </cell>
          <cell r="E81">
            <v>46932.793242970372</v>
          </cell>
          <cell r="F81">
            <v>3973.0128239559476</v>
          </cell>
          <cell r="G81">
            <v>154392.61426374846</v>
          </cell>
          <cell r="H81">
            <v>177586.58151145637</v>
          </cell>
          <cell r="I81">
            <v>12939.4553080941</v>
          </cell>
          <cell r="J81">
            <v>10225.874675615663</v>
          </cell>
          <cell r="K81">
            <v>103720.67312629931</v>
          </cell>
          <cell r="L81">
            <v>3857.5286928938963</v>
          </cell>
          <cell r="M81">
            <v>33633.212572302975</v>
          </cell>
          <cell r="N81">
            <v>262978.0528189459</v>
          </cell>
          <cell r="O81">
            <v>516731.79075079289</v>
          </cell>
          <cell r="P81">
            <v>80176.47411888605</v>
          </cell>
          <cell r="Q81">
            <v>165170.74866127543</v>
          </cell>
          <cell r="U81">
            <v>376914.51584352733</v>
          </cell>
          <cell r="V81">
            <v>59062.705256637302</v>
          </cell>
        </row>
        <row r="82">
          <cell r="D82">
            <v>145021.10216295859</v>
          </cell>
          <cell r="E82">
            <v>15004.107101276206</v>
          </cell>
          <cell r="F82">
            <v>1270.1462198674385</v>
          </cell>
          <cell r="G82">
            <v>49358.309190477958</v>
          </cell>
          <cell r="H82">
            <v>56773.268851763991</v>
          </cell>
          <cell r="I82">
            <v>4136.6592495301784</v>
          </cell>
          <cell r="J82">
            <v>3269.1452657177274</v>
          </cell>
          <cell r="K82">
            <v>33158.820958020653</v>
          </cell>
          <cell r="L82">
            <v>1233.2266983298541</v>
          </cell>
          <cell r="M82">
            <v>10752.318128229203</v>
          </cell>
          <cell r="N82">
            <v>84072.363844901425</v>
          </cell>
          <cell r="O82">
            <v>165195.77453916846</v>
          </cell>
          <cell r="P82">
            <v>25631.894493359374</v>
          </cell>
          <cell r="Q82">
            <v>52804.008278005975</v>
          </cell>
          <cell r="U82">
            <v>109331.06629816499</v>
          </cell>
          <cell r="V82">
            <v>17132.236283632858</v>
          </cell>
        </row>
      </sheetData>
      <sheetData sheetId="11" refreshError="1">
        <row r="4">
          <cell r="D4">
            <v>10550011.870582506</v>
          </cell>
          <cell r="E4">
            <v>949182.89941526309</v>
          </cell>
          <cell r="F4">
            <v>140376.02301943977</v>
          </cell>
          <cell r="G4">
            <v>4840790.7259870665</v>
          </cell>
          <cell r="H4">
            <v>5972269.1027582083</v>
          </cell>
          <cell r="I4">
            <v>637330.73204063589</v>
          </cell>
          <cell r="J4">
            <v>337842.8780438145</v>
          </cell>
          <cell r="K4">
            <v>2001960.4336861575</v>
          </cell>
          <cell r="L4">
            <v>121304.30759839473</v>
          </cell>
          <cell r="M4">
            <v>1046145.8808564451</v>
          </cell>
          <cell r="N4">
            <v>7940567.007872642</v>
          </cell>
          <cell r="O4">
            <v>16500074.723251104</v>
          </cell>
          <cell r="P4">
            <v>2731815.0481237052</v>
          </cell>
          <cell r="Q4">
            <v>5464765.8371012611</v>
          </cell>
          <cell r="U4">
            <v>10043923.887900803</v>
          </cell>
          <cell r="V4">
            <v>1400991.2069003803</v>
          </cell>
        </row>
        <row r="5">
          <cell r="D5">
            <v>8010195.3544003014</v>
          </cell>
          <cell r="E5">
            <v>720676.00914960401</v>
          </cell>
          <cell r="F5">
            <v>106581.81064183218</v>
          </cell>
          <cell r="G5">
            <v>3675415.7114313003</v>
          </cell>
          <cell r="H5">
            <v>4534501.2696654806</v>
          </cell>
          <cell r="I5">
            <v>483899.32936886547</v>
          </cell>
          <cell r="J5">
            <v>256510.37035983655</v>
          </cell>
          <cell r="K5">
            <v>1520007.2153777266</v>
          </cell>
          <cell r="L5">
            <v>92101.432028034018</v>
          </cell>
          <cell r="M5">
            <v>794296.06124212127</v>
          </cell>
          <cell r="N5">
            <v>6028949.8948453646</v>
          </cell>
          <cell r="O5">
            <v>12527836.320637839</v>
          </cell>
          <cell r="P5">
            <v>2074156.1693004174</v>
          </cell>
          <cell r="Q5">
            <v>4149174.6604847265</v>
          </cell>
          <cell r="U5">
            <v>7408484.1351646474</v>
          </cell>
          <cell r="V5">
            <v>1033383.0926705593</v>
          </cell>
        </row>
        <row r="6">
          <cell r="D6">
            <v>1244701.8120383569</v>
          </cell>
          <cell r="E6">
            <v>111985.62516809444</v>
          </cell>
          <cell r="F6">
            <v>16561.715035244557</v>
          </cell>
          <cell r="G6">
            <v>571121.72595137509</v>
          </cell>
          <cell r="H6">
            <v>704614.7687200082</v>
          </cell>
          <cell r="I6">
            <v>75192.969142594113</v>
          </cell>
          <cell r="J6">
            <v>39859.068183415358</v>
          </cell>
          <cell r="K6">
            <v>236193.45741083717</v>
          </cell>
          <cell r="L6">
            <v>14311.613420719645</v>
          </cell>
          <cell r="M6">
            <v>123425.4225996984</v>
          </cell>
          <cell r="N6">
            <v>936836.68459847523</v>
          </cell>
          <cell r="O6">
            <v>1946696.6633531363</v>
          </cell>
          <cell r="P6">
            <v>322302.49427818746</v>
          </cell>
          <cell r="Q6">
            <v>644738.98449079995</v>
          </cell>
          <cell r="U6">
            <v>1351455.0250043545</v>
          </cell>
          <cell r="V6">
            <v>188509.65296872167</v>
          </cell>
        </row>
        <row r="7">
          <cell r="D7">
            <v>525006.32948962925</v>
          </cell>
          <cell r="E7">
            <v>47234.736429620403</v>
          </cell>
          <cell r="F7">
            <v>6985.6130493357086</v>
          </cell>
          <cell r="G7">
            <v>240895.06268371476</v>
          </cell>
          <cell r="H7">
            <v>297201.47416197043</v>
          </cell>
          <cell r="I7">
            <v>31715.857043971078</v>
          </cell>
          <cell r="J7">
            <v>16812.27012081099</v>
          </cell>
          <cell r="K7">
            <v>99624.712461579824</v>
          </cell>
          <cell r="L7">
            <v>6036.536267896905</v>
          </cell>
          <cell r="M7">
            <v>52059.961235741437</v>
          </cell>
          <cell r="N7">
            <v>395151.01878643536</v>
          </cell>
          <cell r="O7">
            <v>821102.74121240166</v>
          </cell>
          <cell r="P7">
            <v>135944.88886397556</v>
          </cell>
          <cell r="Q7">
            <v>271946.29625553626</v>
          </cell>
          <cell r="U7">
            <v>613625.54098377668</v>
          </cell>
          <cell r="V7">
            <v>85592.443435713387</v>
          </cell>
        </row>
        <row r="8">
          <cell r="D8">
            <v>228564.40004108229</v>
          </cell>
          <cell r="E8">
            <v>20563.902922142017</v>
          </cell>
          <cell r="F8">
            <v>3041.2251545476111</v>
          </cell>
          <cell r="G8">
            <v>104874.99365709993</v>
          </cell>
          <cell r="H8">
            <v>129388.30032619227</v>
          </cell>
          <cell r="I8">
            <v>13807.673221941946</v>
          </cell>
          <cell r="J8">
            <v>7319.3144875554972</v>
          </cell>
          <cell r="K8">
            <v>43372.167827352125</v>
          </cell>
          <cell r="L8">
            <v>2628.0393452386843</v>
          </cell>
          <cell r="M8">
            <v>22664.591144218371</v>
          </cell>
          <cell r="N8">
            <v>172031.17460001621</v>
          </cell>
          <cell r="O8">
            <v>357471.60534187028</v>
          </cell>
          <cell r="P8">
            <v>59184.356866806054</v>
          </cell>
          <cell r="Q8">
            <v>118393.31938619781</v>
          </cell>
          <cell r="U8">
            <v>367847.2646490176</v>
          </cell>
          <cell r="V8">
            <v>51309.706147458659</v>
          </cell>
        </row>
        <row r="9">
          <cell r="D9">
            <v>2320123.5974051207</v>
          </cell>
          <cell r="E9">
            <v>208741.15310973296</v>
          </cell>
          <cell r="F9">
            <v>30871.029105231151</v>
          </cell>
          <cell r="G9">
            <v>1064570.6309373414</v>
          </cell>
          <cell r="H9">
            <v>1313401.6004285086</v>
          </cell>
          <cell r="I9">
            <v>140159.65942958841</v>
          </cell>
          <cell r="J9">
            <v>74297.284513049148</v>
          </cell>
          <cell r="K9">
            <v>440264.49450906517</v>
          </cell>
          <cell r="L9">
            <v>26676.840744671648</v>
          </cell>
          <cell r="M9">
            <v>230064.93018942833</v>
          </cell>
          <cell r="N9">
            <v>1746263.143372623</v>
          </cell>
          <cell r="O9">
            <v>3628641.6730115921</v>
          </cell>
          <cell r="P9">
            <v>600771.69908892829</v>
          </cell>
          <cell r="Q9">
            <v>1201793.166537161</v>
          </cell>
          <cell r="U9">
            <v>2514612.5432364079</v>
          </cell>
          <cell r="V9">
            <v>350754.35667921137</v>
          </cell>
        </row>
        <row r="10">
          <cell r="D10">
            <v>567486.16932545067</v>
          </cell>
          <cell r="E10">
            <v>51056.640901073355</v>
          </cell>
          <cell r="F10">
            <v>7550.8399938932735</v>
          </cell>
          <cell r="G10">
            <v>260386.60612851908</v>
          </cell>
          <cell r="H10">
            <v>321248.93856805423</v>
          </cell>
          <cell r="I10">
            <v>34282.082347946802</v>
          </cell>
          <cell r="J10">
            <v>18172.601419488645</v>
          </cell>
          <cell r="K10">
            <v>107685.64733292078</v>
          </cell>
          <cell r="L10">
            <v>6524.9705579609326</v>
          </cell>
          <cell r="M10">
            <v>56272.289146727235</v>
          </cell>
          <cell r="N10">
            <v>427123.87520004745</v>
          </cell>
          <cell r="O10">
            <v>887540.63153148547</v>
          </cell>
          <cell r="P10">
            <v>146944.59835520046</v>
          </cell>
          <cell r="Q10">
            <v>293950.28832189902</v>
          </cell>
          <cell r="U10">
            <v>642742.7116292346</v>
          </cell>
          <cell r="V10">
            <v>89653.893970324149</v>
          </cell>
        </row>
        <row r="11">
          <cell r="D11">
            <v>286860.66029192775</v>
          </cell>
          <cell r="E11">
            <v>25808.808236822872</v>
          </cell>
          <cell r="F11">
            <v>3816.9017387359568</v>
          </cell>
          <cell r="G11">
            <v>131623.77834509665</v>
          </cell>
          <cell r="H11">
            <v>162389.30147892868</v>
          </cell>
          <cell r="I11">
            <v>17329.375251918085</v>
          </cell>
          <cell r="J11">
            <v>9186.1347891756341</v>
          </cell>
          <cell r="K11">
            <v>54434.411916336256</v>
          </cell>
          <cell r="L11">
            <v>3298.3312436793808</v>
          </cell>
          <cell r="M11">
            <v>28445.285353749157</v>
          </cell>
          <cell r="N11">
            <v>215908.41061725514</v>
          </cell>
          <cell r="O11">
            <v>448646.16154376144</v>
          </cell>
          <cell r="P11">
            <v>74279.562725925382</v>
          </cell>
          <cell r="Q11">
            <v>148590.00687409489</v>
          </cell>
          <cell r="U11">
            <v>342847.05699307978</v>
          </cell>
          <cell r="V11">
            <v>47822.516132125646</v>
          </cell>
        </row>
        <row r="12">
          <cell r="D12">
            <v>1128748.3006748282</v>
          </cell>
          <cell r="E12">
            <v>101553.30608982805</v>
          </cell>
          <cell r="F12">
            <v>15018.864374977682</v>
          </cell>
          <cell r="G12">
            <v>517917.36093835131</v>
          </cell>
          <cell r="H12">
            <v>638974.50387787132</v>
          </cell>
          <cell r="I12">
            <v>68188.167898145883</v>
          </cell>
          <cell r="J12">
            <v>36145.890560594577</v>
          </cell>
          <cell r="K12">
            <v>214190.227012202</v>
          </cell>
          <cell r="L12">
            <v>12978.376967329872</v>
          </cell>
          <cell r="M12">
            <v>111927.39873282109</v>
          </cell>
          <cell r="N12">
            <v>849563.16888352251</v>
          </cell>
          <cell r="O12">
            <v>1765346.9525289787</v>
          </cell>
          <cell r="P12">
            <v>292277.54728178366</v>
          </cell>
          <cell r="Q12">
            <v>584676.60774995189</v>
          </cell>
          <cell r="U12">
            <v>1267130.6543683582</v>
          </cell>
          <cell r="V12">
            <v>176747.54653432791</v>
          </cell>
        </row>
        <row r="13">
          <cell r="D13">
            <v>1342818.7132759171</v>
          </cell>
          <cell r="E13">
            <v>120813.18725435078</v>
          </cell>
          <cell r="F13">
            <v>17867.235877844269</v>
          </cell>
          <cell r="G13">
            <v>616141.90141655644</v>
          </cell>
          <cell r="H13">
            <v>760157.88515510911</v>
          </cell>
          <cell r="I13">
            <v>81120.253136051877</v>
          </cell>
          <cell r="J13">
            <v>43001.064297302939</v>
          </cell>
          <cell r="K13">
            <v>254812.02927246693</v>
          </cell>
          <cell r="L13">
            <v>15439.764072522199</v>
          </cell>
          <cell r="M13">
            <v>133154.75687260902</v>
          </cell>
          <cell r="N13">
            <v>1010685.3056653492</v>
          </cell>
          <cell r="O13">
            <v>2100150.159130502</v>
          </cell>
          <cell r="P13">
            <v>347708.83794529032</v>
          </cell>
          <cell r="Q13">
            <v>695562.23440773599</v>
          </cell>
          <cell r="U13">
            <v>1644177.9645614375</v>
          </cell>
          <cell r="V13">
            <v>229340.5343010191</v>
          </cell>
        </row>
        <row r="14">
          <cell r="D14">
            <v>6055120.3173429882</v>
          </cell>
          <cell r="E14">
            <v>544778.21727858868</v>
          </cell>
          <cell r="F14">
            <v>80568.033427803675</v>
          </cell>
          <cell r="G14">
            <v>2778344.7674273942</v>
          </cell>
          <cell r="H14">
            <v>3427750.4545361544</v>
          </cell>
          <cell r="I14">
            <v>365792.40969453601</v>
          </cell>
          <cell r="J14">
            <v>193903.03063230403</v>
          </cell>
          <cell r="K14">
            <v>1149013.9959302745</v>
          </cell>
          <cell r="L14">
            <v>69621.929011128988</v>
          </cell>
          <cell r="M14">
            <v>600429.5782587385</v>
          </cell>
          <cell r="N14">
            <v>4557444.0304339034</v>
          </cell>
          <cell r="O14">
            <v>9470125.6188177969</v>
          </cell>
          <cell r="P14">
            <v>1567909.9705319901</v>
          </cell>
          <cell r="Q14">
            <v>3136471.793175973</v>
          </cell>
          <cell r="U14">
            <v>5859637.9000331191</v>
          </cell>
          <cell r="V14">
            <v>817340.04211797821</v>
          </cell>
        </row>
        <row r="15">
          <cell r="D15">
            <v>991548.22814595804</v>
          </cell>
          <cell r="E15">
            <v>89209.437263854197</v>
          </cell>
          <cell r="F15">
            <v>13193.3118755265</v>
          </cell>
          <cell r="G15">
            <v>454964.17691829975</v>
          </cell>
          <cell r="H15">
            <v>561306.74728082435</v>
          </cell>
          <cell r="I15">
            <v>59899.852801110334</v>
          </cell>
          <cell r="J15">
            <v>31752.334615864209</v>
          </cell>
          <cell r="K15">
            <v>188155.26894096489</v>
          </cell>
          <cell r="L15">
            <v>11400.847007674458</v>
          </cell>
          <cell r="M15">
            <v>98322.552360135611</v>
          </cell>
          <cell r="N15">
            <v>746298.22636357346</v>
          </cell>
          <cell r="O15">
            <v>1550767.9097248456</v>
          </cell>
          <cell r="P15">
            <v>256751.02585832123</v>
          </cell>
          <cell r="Q15">
            <v>513608.79489807988</v>
          </cell>
          <cell r="U15">
            <v>1137915.4729228534</v>
          </cell>
          <cell r="V15">
            <v>158723.78062136011</v>
          </cell>
        </row>
        <row r="16">
          <cell r="D16">
            <v>941467.19193928083</v>
          </cell>
          <cell r="E16">
            <v>84703.654357114225</v>
          </cell>
          <cell r="F16">
            <v>12526.945166405658</v>
          </cell>
          <cell r="G16">
            <v>431984.88375815668</v>
          </cell>
          <cell r="H16">
            <v>532956.312339111</v>
          </cell>
          <cell r="I16">
            <v>56874.435971395171</v>
          </cell>
          <cell r="J16">
            <v>30148.590315380683</v>
          </cell>
          <cell r="K16">
            <v>178651.93812070903</v>
          </cell>
          <cell r="L16">
            <v>10825.013966405502</v>
          </cell>
          <cell r="M16">
            <v>93356.484987005257</v>
          </cell>
          <cell r="N16">
            <v>708604.25703907653</v>
          </cell>
          <cell r="O16">
            <v>1472441.8519189609</v>
          </cell>
          <cell r="P16">
            <v>243783.06619976263</v>
          </cell>
          <cell r="Q16">
            <v>487667.48420514993</v>
          </cell>
          <cell r="U16">
            <v>1175458.4024572396</v>
          </cell>
          <cell r="V16">
            <v>163960.51028458626</v>
          </cell>
        </row>
        <row r="17">
          <cell r="D17">
            <v>1532175.2431332921</v>
          </cell>
          <cell r="E17">
            <v>137849.56429714858</v>
          </cell>
          <cell r="F17">
            <v>20386.770160858538</v>
          </cell>
          <cell r="G17">
            <v>703026.6694038423</v>
          </cell>
          <cell r="H17">
            <v>867350.95437108458</v>
          </cell>
          <cell r="I17">
            <v>92559.3621409607</v>
          </cell>
          <cell r="J17">
            <v>49064.825723182068</v>
          </cell>
          <cell r="K17">
            <v>290744.14814444748</v>
          </cell>
          <cell r="L17">
            <v>17616.990318838769</v>
          </cell>
          <cell r="M17">
            <v>151931.47069564532</v>
          </cell>
          <cell r="N17">
            <v>1153206.3030021703</v>
          </cell>
          <cell r="O17">
            <v>2396301.190078082</v>
          </cell>
          <cell r="P17">
            <v>396740.72758394165</v>
          </cell>
          <cell r="Q17">
            <v>793646.39849119249</v>
          </cell>
          <cell r="U17">
            <v>1708118.6886987116</v>
          </cell>
          <cell r="V17">
            <v>238259.39841020206</v>
          </cell>
        </row>
        <row r="18">
          <cell r="D18">
            <v>1675098.1133533046</v>
          </cell>
          <cell r="E18">
            <v>150708.31232628159</v>
          </cell>
          <cell r="F18">
            <v>22288.468885572966</v>
          </cell>
          <cell r="G18">
            <v>768605.71454422374</v>
          </cell>
          <cell r="H18">
            <v>948258.33650139219</v>
          </cell>
          <cell r="I18">
            <v>101193.39389562259</v>
          </cell>
          <cell r="J18">
            <v>53641.642735876623</v>
          </cell>
          <cell r="K18">
            <v>317865.05897935905</v>
          </cell>
          <cell r="L18">
            <v>19260.321153409346</v>
          </cell>
          <cell r="M18">
            <v>166103.79332380844</v>
          </cell>
          <cell r="N18">
            <v>1260778.5637599048</v>
          </cell>
          <cell r="O18">
            <v>2619830.610444651</v>
          </cell>
          <cell r="P18">
            <v>433749.10751541407</v>
          </cell>
          <cell r="Q18">
            <v>867678.54443565547</v>
          </cell>
          <cell r="U18">
            <v>1737775.9740192387</v>
          </cell>
          <cell r="V18">
            <v>242396.18761911333</v>
          </cell>
        </row>
        <row r="19">
          <cell r="D19">
            <v>1340134.4743651897</v>
          </cell>
          <cell r="E19">
            <v>120571.6867040896</v>
          </cell>
          <cell r="F19">
            <v>17831.520014417361</v>
          </cell>
          <cell r="G19">
            <v>614910.25931181002</v>
          </cell>
          <cell r="H19">
            <v>758638.36107232957</v>
          </cell>
          <cell r="I19">
            <v>80958.097114719218</v>
          </cell>
          <cell r="J19">
            <v>42915.10695336041</v>
          </cell>
          <cell r="K19">
            <v>254302.67059498324</v>
          </cell>
          <cell r="L19">
            <v>15408.900624548041</v>
          </cell>
          <cell r="M19">
            <v>132888.5860365816</v>
          </cell>
          <cell r="N19">
            <v>1008664.9876602857</v>
          </cell>
          <cell r="O19">
            <v>2095952.0460719224</v>
          </cell>
          <cell r="P19">
            <v>347013.7824004211</v>
          </cell>
          <cell r="Q19">
            <v>694171.83435151773</v>
          </cell>
          <cell r="U19">
            <v>1384716.6393716389</v>
          </cell>
          <cell r="V19">
            <v>193149.19721218332</v>
          </cell>
        </row>
        <row r="20">
          <cell r="D20">
            <v>434507.77053671645</v>
          </cell>
          <cell r="E20">
            <v>39092.59539380316</v>
          </cell>
          <cell r="F20">
            <v>5781.4601108709303</v>
          </cell>
          <cell r="G20">
            <v>199370.50420278995</v>
          </cell>
          <cell r="H20">
            <v>245971.03441377508</v>
          </cell>
          <cell r="I20">
            <v>26248.800368242621</v>
          </cell>
          <cell r="J20">
            <v>13914.236072079462</v>
          </cell>
          <cell r="K20">
            <v>82451.790141508303</v>
          </cell>
          <cell r="L20">
            <v>4995.9815114566672</v>
          </cell>
          <cell r="M20">
            <v>43086.06662468196</v>
          </cell>
          <cell r="N20">
            <v>327036.41566591401</v>
          </cell>
          <cell r="O20">
            <v>679564.22889723408</v>
          </cell>
          <cell r="P20">
            <v>112511.2351189559</v>
          </cell>
          <cell r="Q20">
            <v>225069.24632047623</v>
          </cell>
          <cell r="U20">
            <v>570576.39233939024</v>
          </cell>
          <cell r="V20">
            <v>79587.67085992897</v>
          </cell>
        </row>
        <row r="21">
          <cell r="D21">
            <v>412562.65426537336</v>
          </cell>
          <cell r="E21">
            <v>37118.196753691635</v>
          </cell>
          <cell r="F21">
            <v>5489.4634586718794</v>
          </cell>
          <cell r="G21">
            <v>189301.15862951713</v>
          </cell>
          <cell r="H21">
            <v>233548.09674588198</v>
          </cell>
          <cell r="I21">
            <v>24923.086502751044</v>
          </cell>
          <cell r="J21">
            <v>13211.487930080704</v>
          </cell>
          <cell r="K21">
            <v>78287.505302135381</v>
          </cell>
          <cell r="L21">
            <v>4743.6560006310046</v>
          </cell>
          <cell r="M21">
            <v>40909.974950681426</v>
          </cell>
          <cell r="N21">
            <v>310519.21470104583</v>
          </cell>
          <cell r="O21">
            <v>645242.3662558035</v>
          </cell>
          <cell r="P21">
            <v>106828.77716551574</v>
          </cell>
          <cell r="Q21">
            <v>213701.96795510795</v>
          </cell>
          <cell r="U21">
            <v>532329.68179589708</v>
          </cell>
          <cell r="V21">
            <v>74252.773287791264</v>
          </cell>
        </row>
        <row r="22">
          <cell r="D22">
            <v>209293.34604650034</v>
          </cell>
          <cell r="E22">
            <v>18830.089242143247</v>
          </cell>
          <cell r="F22">
            <v>2784.8089578326649</v>
          </cell>
          <cell r="G22">
            <v>96032.620719388942</v>
          </cell>
          <cell r="H22">
            <v>118479.12583792962</v>
          </cell>
          <cell r="I22">
            <v>12643.500602969965</v>
          </cell>
          <cell r="J22">
            <v>6702.1978032964635</v>
          </cell>
          <cell r="K22">
            <v>39715.310556872813</v>
          </cell>
          <cell r="L22">
            <v>2406.4602711883181</v>
          </cell>
          <cell r="M22">
            <v>20753.661184754645</v>
          </cell>
          <cell r="N22">
            <v>157526.63209964262</v>
          </cell>
          <cell r="O22">
            <v>327331.93964224751</v>
          </cell>
          <cell r="P22">
            <v>54194.319325483688</v>
          </cell>
          <cell r="Q22">
            <v>108411.16971599932</v>
          </cell>
          <cell r="U22">
            <v>271623.78174113622</v>
          </cell>
          <cell r="V22">
            <v>37887.834879232039</v>
          </cell>
        </row>
        <row r="23">
          <cell r="D23">
            <v>582734.23359739967</v>
          </cell>
          <cell r="E23">
            <v>52428.506831999533</v>
          </cell>
          <cell r="F23">
            <v>7753.7272178602389</v>
          </cell>
          <cell r="G23">
            <v>267383.06158490805</v>
          </cell>
          <cell r="H23">
            <v>329880.73389163654</v>
          </cell>
          <cell r="I23">
            <v>35203.224436112752</v>
          </cell>
          <cell r="J23">
            <v>18660.889961854795</v>
          </cell>
          <cell r="K23">
            <v>110579.105817822</v>
          </cell>
          <cell r="L23">
            <v>6700.2931927991121</v>
          </cell>
          <cell r="M23">
            <v>57784.296888975681</v>
          </cell>
          <cell r="N23">
            <v>438600.47613443818</v>
          </cell>
          <cell r="O23">
            <v>911388.39615567867</v>
          </cell>
          <cell r="P23">
            <v>150892.92485415138</v>
          </cell>
          <cell r="Q23">
            <v>301848.58282027958</v>
          </cell>
          <cell r="U23">
            <v>713237.46516438865</v>
          </cell>
          <cell r="V23">
            <v>99486.956321018821</v>
          </cell>
        </row>
        <row r="24">
          <cell r="D24">
            <v>855182.98440718721</v>
          </cell>
          <cell r="E24">
            <v>76940.677852089764</v>
          </cell>
          <cell r="F24">
            <v>11378.867415278868</v>
          </cell>
          <cell r="G24">
            <v>392394.0475824016</v>
          </cell>
          <cell r="H24">
            <v>484111.57993299974</v>
          </cell>
          <cell r="I24">
            <v>51661.970068554518</v>
          </cell>
          <cell r="J24">
            <v>27385.512381444405</v>
          </cell>
          <cell r="K24">
            <v>162278.7272039635</v>
          </cell>
          <cell r="L24">
            <v>9832.9159309007409</v>
          </cell>
          <cell r="M24">
            <v>84800.488140749701</v>
          </cell>
          <cell r="N24">
            <v>643661.62569093285</v>
          </cell>
          <cell r="O24">
            <v>1337494.5277660976</v>
          </cell>
          <cell r="P24">
            <v>221440.67460408495</v>
          </cell>
          <cell r="Q24">
            <v>442973.41225651751</v>
          </cell>
          <cell r="U24">
            <v>942769.15444481641</v>
          </cell>
          <cell r="V24">
            <v>131503.51498632733</v>
          </cell>
        </row>
        <row r="25">
          <cell r="D25">
            <v>348954.71344895783</v>
          </cell>
          <cell r="E25">
            <v>31395.4003786174</v>
          </cell>
          <cell r="F25">
            <v>4643.1108788077863</v>
          </cell>
          <cell r="G25">
            <v>160115.15071024478</v>
          </cell>
          <cell r="H25">
            <v>197540.19985552743</v>
          </cell>
          <cell r="I25">
            <v>21080.503576644325</v>
          </cell>
          <cell r="J25">
            <v>11174.57175828194</v>
          </cell>
          <cell r="K25">
            <v>66217.321652599479</v>
          </cell>
          <cell r="L25">
            <v>4012.2902625497136</v>
          </cell>
          <cell r="M25">
            <v>34602.571121079905</v>
          </cell>
          <cell r="N25">
            <v>262644.09166977124</v>
          </cell>
          <cell r="O25">
            <v>545760.41407056479</v>
          </cell>
          <cell r="P25">
            <v>90358.167271040656</v>
          </cell>
          <cell r="Q25">
            <v>180753.90057793696</v>
          </cell>
          <cell r="U25">
            <v>494174.8656150013</v>
          </cell>
          <cell r="V25">
            <v>68930.69373333265</v>
          </cell>
        </row>
        <row r="26">
          <cell r="D26">
            <v>632446.70228456822</v>
          </cell>
          <cell r="E26">
            <v>56901.129777301656</v>
          </cell>
          <cell r="F26">
            <v>8415.1898526314581</v>
          </cell>
          <cell r="G26">
            <v>290193.24041113164</v>
          </cell>
          <cell r="H26">
            <v>358022.52599616232</v>
          </cell>
          <cell r="I26">
            <v>38206.375944243795</v>
          </cell>
          <cell r="J26">
            <v>20252.831629974335</v>
          </cell>
          <cell r="K26">
            <v>120012.49760860094</v>
          </cell>
          <cell r="L26">
            <v>7271.8884352574414</v>
          </cell>
          <cell r="M26">
            <v>62713.816872673568</v>
          </cell>
          <cell r="N26">
            <v>476017.03960181528</v>
          </cell>
          <cell r="O26">
            <v>989138.01938622305</v>
          </cell>
          <cell r="P26">
            <v>163765.44781478072</v>
          </cell>
          <cell r="Q26">
            <v>327598.98043993692</v>
          </cell>
          <cell r="U26">
            <v>739434.81775213941</v>
          </cell>
          <cell r="V26">
            <v>103141.13182345571</v>
          </cell>
        </row>
        <row r="27">
          <cell r="D27">
            <v>484902.46143718442</v>
          </cell>
          <cell r="E27">
            <v>43626.597763736143</v>
          </cell>
          <cell r="F27">
            <v>6452.0002369562153</v>
          </cell>
          <cell r="G27">
            <v>222493.71537473158</v>
          </cell>
          <cell r="H27">
            <v>274499.02652410971</v>
          </cell>
          <cell r="I27">
            <v>29293.165212240037</v>
          </cell>
          <cell r="J27">
            <v>15528.024532300644</v>
          </cell>
          <cell r="K27">
            <v>92014.639784540079</v>
          </cell>
          <cell r="L27">
            <v>5575.4209624550158</v>
          </cell>
          <cell r="M27">
            <v>48083.236196553495</v>
          </cell>
          <cell r="N27">
            <v>364966.46018576925</v>
          </cell>
          <cell r="O27">
            <v>758380.83836773632</v>
          </cell>
          <cell r="P27">
            <v>125560.41237451095</v>
          </cell>
          <cell r="Q27">
            <v>251173.02597328048</v>
          </cell>
          <cell r="U27">
            <v>567517.61576783599</v>
          </cell>
          <cell r="V27">
            <v>79161.012999072147</v>
          </cell>
        </row>
        <row r="28">
          <cell r="D28">
            <v>538767.99912266817</v>
          </cell>
          <cell r="E28">
            <v>48472.871669970766</v>
          </cell>
          <cell r="F28">
            <v>7168.7226492954987</v>
          </cell>
          <cell r="G28">
            <v>247209.49754415953</v>
          </cell>
          <cell r="H28">
            <v>304991.83452933049</v>
          </cell>
          <cell r="I28">
            <v>32547.205395889261</v>
          </cell>
          <cell r="J28">
            <v>17252.959869083024</v>
          </cell>
          <cell r="K28">
            <v>102236.11408318605</v>
          </cell>
          <cell r="L28">
            <v>6194.7682989800569</v>
          </cell>
          <cell r="M28">
            <v>53424.577141099275</v>
          </cell>
          <cell r="N28">
            <v>405508.8706260199</v>
          </cell>
          <cell r="O28">
            <v>842625.80488733388</v>
          </cell>
          <cell r="P28">
            <v>139508.32904319186</v>
          </cell>
          <cell r="Q28">
            <v>279074.65809954552</v>
          </cell>
          <cell r="U28">
            <v>583282.55216663191</v>
          </cell>
          <cell r="V28">
            <v>81360.007885787985</v>
          </cell>
        </row>
        <row r="29">
          <cell r="D29">
            <v>196179.77108949571</v>
          </cell>
          <cell r="E29">
            <v>17650.262977293576</v>
          </cell>
          <cell r="F29">
            <v>2610.3227560526857</v>
          </cell>
          <cell r="G29">
            <v>90015.559050158859</v>
          </cell>
          <cell r="H29">
            <v>111055.64617713389</v>
          </cell>
          <cell r="I29">
            <v>11851.303927786881</v>
          </cell>
          <cell r="J29">
            <v>6282.2619814922064</v>
          </cell>
          <cell r="K29">
            <v>37226.890777810382</v>
          </cell>
          <cell r="L29">
            <v>2255.6800493447131</v>
          </cell>
          <cell r="M29">
            <v>19453.310759289659</v>
          </cell>
          <cell r="N29">
            <v>147656.57489627507</v>
          </cell>
          <cell r="O29">
            <v>306822.4872042964</v>
          </cell>
          <cell r="P29">
            <v>50798.696472950767</v>
          </cell>
          <cell r="Q29">
            <v>101618.5122947192</v>
          </cell>
          <cell r="U29">
            <v>246660.66373477774</v>
          </cell>
          <cell r="V29">
            <v>34405.81836715409</v>
          </cell>
        </row>
        <row r="30">
          <cell r="D30">
            <v>774298.33500585856</v>
          </cell>
          <cell r="E30">
            <v>69663.498738100679</v>
          </cell>
          <cell r="F30">
            <v>10302.634938428269</v>
          </cell>
          <cell r="G30">
            <v>355280.75657384394</v>
          </cell>
          <cell r="H30">
            <v>438323.48998269776</v>
          </cell>
          <cell r="I30">
            <v>46775.693783165596</v>
          </cell>
          <cell r="J30">
            <v>24795.344419690162</v>
          </cell>
          <cell r="K30">
            <v>146930.13141275363</v>
          </cell>
          <cell r="L30">
            <v>8902.9021535394331</v>
          </cell>
          <cell r="M30">
            <v>76779.914909769475</v>
          </cell>
          <cell r="N30">
            <v>582783.02324400749</v>
          </cell>
          <cell r="O30">
            <v>1210992.0389103955</v>
          </cell>
          <cell r="P30">
            <v>200496.44201863292</v>
          </cell>
          <cell r="Q30">
            <v>401076.23960718582</v>
          </cell>
          <cell r="U30">
            <v>817087.62056051707</v>
          </cell>
          <cell r="V30">
            <v>113972.64499897457</v>
          </cell>
        </row>
        <row r="31">
          <cell r="D31">
            <v>561708.89993953542</v>
          </cell>
          <cell r="E31">
            <v>50536.860888150644</v>
          </cell>
          <cell r="F31">
            <v>7473.9689808313733</v>
          </cell>
          <cell r="G31">
            <v>257735.75109556416</v>
          </cell>
          <cell r="H31">
            <v>317978.47708658216</v>
          </cell>
          <cell r="I31">
            <v>33933.075031927729</v>
          </cell>
          <cell r="J31">
            <v>17987.596005227981</v>
          </cell>
          <cell r="K31">
            <v>106589.35807114289</v>
          </cell>
          <cell r="L31">
            <v>6458.5433660994731</v>
          </cell>
          <cell r="M31">
            <v>55699.411443383033</v>
          </cell>
          <cell r="N31">
            <v>422775.55832191126</v>
          </cell>
          <cell r="O31">
            <v>878505.06098110939</v>
          </cell>
          <cell r="P31">
            <v>145448.63497249421</v>
          </cell>
          <cell r="Q31">
            <v>290957.73961587204</v>
          </cell>
          <cell r="U31">
            <v>657629.63578567945</v>
          </cell>
          <cell r="V31">
            <v>91730.418053316898</v>
          </cell>
        </row>
        <row r="32">
          <cell r="D32">
            <v>405585.43290583184</v>
          </cell>
          <cell r="E32">
            <v>36490.457251485175</v>
          </cell>
          <cell r="F32">
            <v>5396.6261615964358</v>
          </cell>
          <cell r="G32">
            <v>186099.71498521132</v>
          </cell>
          <cell r="H32">
            <v>229598.35298636206</v>
          </cell>
          <cell r="I32">
            <v>24501.58957447881</v>
          </cell>
          <cell r="J32">
            <v>12988.056471066988</v>
          </cell>
          <cell r="K32">
            <v>76963.514270635176</v>
          </cell>
          <cell r="L32">
            <v>4663.4317301408537</v>
          </cell>
          <cell r="M32">
            <v>40218.109247149769</v>
          </cell>
          <cell r="N32">
            <v>305267.74253079318</v>
          </cell>
          <cell r="O32">
            <v>634330.08717921691</v>
          </cell>
          <cell r="P32">
            <v>105022.09879037255</v>
          </cell>
          <cell r="Q32">
            <v>210087.86008572881</v>
          </cell>
          <cell r="U32">
            <v>466244.64610548574</v>
          </cell>
          <cell r="V32">
            <v>65034.806789509239</v>
          </cell>
        </row>
        <row r="33">
          <cell r="D33">
            <v>2643565.2778194663</v>
          </cell>
          <cell r="E33">
            <v>237841.14994134623</v>
          </cell>
          <cell r="F33">
            <v>35174.669454858886</v>
          </cell>
          <cell r="G33">
            <v>1212979.3252738139</v>
          </cell>
          <cell r="H33">
            <v>1496499.0962587323</v>
          </cell>
          <cell r="I33">
            <v>159698.90976216141</v>
          </cell>
          <cell r="J33">
            <v>84654.852782256872</v>
          </cell>
          <cell r="K33">
            <v>501640.48675794696</v>
          </cell>
          <cell r="L33">
            <v>30395.781497764576</v>
          </cell>
          <cell r="M33">
            <v>262137.61274310885</v>
          </cell>
          <cell r="N33">
            <v>1989704.607512628</v>
          </cell>
          <cell r="O33">
            <v>4134500.0512691261</v>
          </cell>
          <cell r="P33">
            <v>684523.5337394746</v>
          </cell>
          <cell r="Q33">
            <v>1369331.6553185338</v>
          </cell>
          <cell r="U33">
            <v>2545999.7079363121</v>
          </cell>
          <cell r="V33">
            <v>355132.44060785114</v>
          </cell>
        </row>
        <row r="34">
          <cell r="D34">
            <v>275429.89588952885</v>
          </cell>
          <cell r="E34">
            <v>24780.384171419169</v>
          </cell>
          <cell r="F34">
            <v>3664.8066258048329</v>
          </cell>
          <cell r="G34">
            <v>126378.86118397309</v>
          </cell>
          <cell r="H34">
            <v>155918.44609992084</v>
          </cell>
          <cell r="I34">
            <v>16638.837882507265</v>
          </cell>
          <cell r="J34">
            <v>8820.0875855022987</v>
          </cell>
          <cell r="K34">
            <v>52265.320701927289</v>
          </cell>
          <cell r="L34">
            <v>3166.9000208368975</v>
          </cell>
          <cell r="M34">
            <v>27311.803492183266</v>
          </cell>
          <cell r="N34">
            <v>207304.93682007899</v>
          </cell>
          <cell r="O34">
            <v>430768.60186921986</v>
          </cell>
          <cell r="P34">
            <v>71319.686036771862</v>
          </cell>
          <cell r="Q34">
            <v>142669.02293924612</v>
          </cell>
          <cell r="U34">
            <v>353295.38916297443</v>
          </cell>
          <cell r="V34">
            <v>49279.916811399031</v>
          </cell>
        </row>
        <row r="35">
          <cell r="D35">
            <v>349908.12496907864</v>
          </cell>
          <cell r="E35">
            <v>31481.178662291906</v>
          </cell>
          <cell r="F35">
            <v>4655.7967524482392</v>
          </cell>
          <cell r="G35">
            <v>160552.61615590169</v>
          </cell>
          <cell r="H35">
            <v>198079.91774719243</v>
          </cell>
          <cell r="I35">
            <v>21138.099574592812</v>
          </cell>
          <cell r="J35">
            <v>11205.102841646492</v>
          </cell>
          <cell r="K35">
            <v>66398.240135319356</v>
          </cell>
          <cell r="L35">
            <v>4023.2526127084916</v>
          </cell>
          <cell r="M35">
            <v>34697.112013239152</v>
          </cell>
          <cell r="N35">
            <v>263361.68593928171</v>
          </cell>
          <cell r="O35">
            <v>547251.53668890672</v>
          </cell>
          <cell r="P35">
            <v>90605.043195889899</v>
          </cell>
          <cell r="Q35">
            <v>181247.75506528432</v>
          </cell>
          <cell r="U35">
            <v>373253.16797094943</v>
          </cell>
          <cell r="V35">
            <v>52063.756367662296</v>
          </cell>
        </row>
        <row r="36">
          <cell r="D36">
            <v>650091.10059025616</v>
          </cell>
          <cell r="E36">
            <v>58488.593502241129</v>
          </cell>
          <cell r="F36">
            <v>8649.9621441802301</v>
          </cell>
          <cell r="G36">
            <v>298289.23506322858</v>
          </cell>
          <cell r="H36">
            <v>368010.86497914023</v>
          </cell>
          <cell r="I36">
            <v>39272.281596912959</v>
          </cell>
          <cell r="J36">
            <v>20817.857942557606</v>
          </cell>
          <cell r="K36">
            <v>123360.68220948099</v>
          </cell>
          <cell r="L36">
            <v>7474.7641803956858</v>
          </cell>
          <cell r="M36">
            <v>64463.446620404524</v>
          </cell>
          <cell r="N36">
            <v>489297.26419100084</v>
          </cell>
          <cell r="O36">
            <v>1016733.6177667754</v>
          </cell>
          <cell r="P36">
            <v>168334.27990690095</v>
          </cell>
          <cell r="Q36">
            <v>336738.5440973005</v>
          </cell>
          <cell r="U36">
            <v>800058.81780413317</v>
          </cell>
          <cell r="V36">
            <v>111597.35789086798</v>
          </cell>
        </row>
        <row r="37">
          <cell r="D37">
            <v>198423.41002616257</v>
          </cell>
          <cell r="E37">
            <v>17852.122817573436</v>
          </cell>
          <cell r="F37">
            <v>2640.1760979147048</v>
          </cell>
          <cell r="G37">
            <v>91045.035290594664</v>
          </cell>
          <cell r="H37">
            <v>112325.75048256734</v>
          </cell>
          <cell r="I37">
            <v>11986.843116129216</v>
          </cell>
          <cell r="J37">
            <v>6354.1099988170281</v>
          </cell>
          <cell r="K37">
            <v>37652.641614281878</v>
          </cell>
          <cell r="L37">
            <v>2281.4774674947407</v>
          </cell>
          <cell r="M37">
            <v>19675.79142191981</v>
          </cell>
          <cell r="N37">
            <v>149345.2711306132</v>
          </cell>
          <cell r="O37">
            <v>310331.50791073049</v>
          </cell>
          <cell r="P37">
            <v>51379.663270422665</v>
          </cell>
          <cell r="Q37">
            <v>102780.68742421603</v>
          </cell>
          <cell r="U37">
            <v>220689.3866485864</v>
          </cell>
          <cell r="V37">
            <v>30783.177332054405</v>
          </cell>
        </row>
        <row r="49">
          <cell r="D49">
            <v>7230459.8660657406</v>
          </cell>
          <cell r="E49">
            <v>789616.36138603103</v>
          </cell>
          <cell r="F49">
            <v>72546.49940716743</v>
          </cell>
          <cell r="G49">
            <v>2759994.8166400567</v>
          </cell>
          <cell r="H49">
            <v>3067986.0966844144</v>
          </cell>
          <cell r="I49">
            <v>327039.89470803016</v>
          </cell>
          <cell r="J49">
            <v>184572.60421789638</v>
          </cell>
          <cell r="K49">
            <v>1809734.0623138044</v>
          </cell>
          <cell r="L49">
            <v>64919.245702820117</v>
          </cell>
          <cell r="M49">
            <v>576074.07263921632</v>
          </cell>
          <cell r="N49">
            <v>4665449.5344427219</v>
          </cell>
          <cell r="O49">
            <v>8985952.7331424616</v>
          </cell>
          <cell r="P49">
            <v>1419486.1211635522</v>
          </cell>
          <cell r="Q49">
            <v>3009500.4176373142</v>
          </cell>
          <cell r="U49">
            <v>5278847.708505122</v>
          </cell>
          <cell r="V49">
            <v>888827.10245729703</v>
          </cell>
        </row>
        <row r="50">
          <cell r="D50">
            <v>5917507.7030791361</v>
          </cell>
          <cell r="E50">
            <v>646232.8797243716</v>
          </cell>
          <cell r="F50">
            <v>59373.051925524109</v>
          </cell>
          <cell r="G50">
            <v>2258817.6810962372</v>
          </cell>
          <cell r="H50">
            <v>2510881.9765772629</v>
          </cell>
          <cell r="I50">
            <v>267653.94345546351</v>
          </cell>
          <cell r="J50">
            <v>151056.75537496278</v>
          </cell>
          <cell r="K50">
            <v>1481111.2228873642</v>
          </cell>
          <cell r="L50">
            <v>53130.802693128775</v>
          </cell>
          <cell r="M50">
            <v>471466.93647877278</v>
          </cell>
          <cell r="N50">
            <v>3818268.0036662505</v>
          </cell>
          <cell r="O50">
            <v>7354227.186494153</v>
          </cell>
          <cell r="P50">
            <v>1161726.9457260373</v>
          </cell>
          <cell r="Q50">
            <v>2463016.4932343136</v>
          </cell>
          <cell r="U50">
            <v>3880452.3038063976</v>
          </cell>
          <cell r="V50">
            <v>653371.97961952467</v>
          </cell>
        </row>
        <row r="51">
          <cell r="D51">
            <v>797059.93973539164</v>
          </cell>
          <cell r="E51">
            <v>87044.473114942375</v>
          </cell>
          <cell r="F51">
            <v>7997.265667274055</v>
          </cell>
          <cell r="G51">
            <v>304251.92075896595</v>
          </cell>
          <cell r="H51">
            <v>338203.77384417743</v>
          </cell>
          <cell r="I51">
            <v>36051.70398503133</v>
          </cell>
          <cell r="J51">
            <v>20346.621310377275</v>
          </cell>
          <cell r="K51">
            <v>199498.58644742134</v>
          </cell>
          <cell r="L51">
            <v>7156.4645992167407</v>
          </cell>
          <cell r="M51">
            <v>63504.337777450113</v>
          </cell>
          <cell r="N51">
            <v>514302.40864953812</v>
          </cell>
          <cell r="O51">
            <v>990579.17153488111</v>
          </cell>
          <cell r="P51">
            <v>156479.0543267997</v>
          </cell>
          <cell r="Q51">
            <v>331756.52253787423</v>
          </cell>
          <cell r="U51">
            <v>703730.80483790953</v>
          </cell>
          <cell r="V51">
            <v>118490.82351177545</v>
          </cell>
        </row>
        <row r="52">
          <cell r="D52">
            <v>389439.60099784931</v>
          </cell>
          <cell r="E52">
            <v>42529.50523420464</v>
          </cell>
          <cell r="F52">
            <v>3907.4250194670976</v>
          </cell>
          <cell r="G52">
            <v>148656.00529683699</v>
          </cell>
          <cell r="H52">
            <v>165244.71520368775</v>
          </cell>
          <cell r="I52">
            <v>17614.686820020292</v>
          </cell>
          <cell r="J52">
            <v>9941.2599852881867</v>
          </cell>
          <cell r="K52">
            <v>97474.036810219259</v>
          </cell>
          <cell r="L52">
            <v>3496.6137164031024</v>
          </cell>
          <cell r="M52">
            <v>31027.909863206853</v>
          </cell>
          <cell r="N52">
            <v>251285.64971312098</v>
          </cell>
          <cell r="O52">
            <v>483992.15427561518</v>
          </cell>
          <cell r="P52">
            <v>76454.903130347084</v>
          </cell>
          <cell r="Q52">
            <v>162094.61964488556</v>
          </cell>
          <cell r="U52">
            <v>309461.9972323993</v>
          </cell>
          <cell r="V52">
            <v>52105.729414689493</v>
          </cell>
        </row>
        <row r="53">
          <cell r="D53">
            <v>183113.60950526345</v>
          </cell>
          <cell r="E53">
            <v>19997.276070420005</v>
          </cell>
          <cell r="F53">
            <v>1837.2623055089512</v>
          </cell>
          <cell r="G53">
            <v>69897.713624372045</v>
          </cell>
          <cell r="H53">
            <v>77697.68707415981</v>
          </cell>
          <cell r="I53">
            <v>8282.3854473303036</v>
          </cell>
          <cell r="J53">
            <v>4674.3577034078135</v>
          </cell>
          <cell r="K53">
            <v>45832.069126084418</v>
          </cell>
          <cell r="L53">
            <v>1644.0997705821953</v>
          </cell>
          <cell r="M53">
            <v>14589.252238082356</v>
          </cell>
          <cell r="N53">
            <v>118153.93765283508</v>
          </cell>
          <cell r="O53">
            <v>227572.00375758825</v>
          </cell>
          <cell r="P53">
            <v>35948.920553280957</v>
          </cell>
          <cell r="Q53">
            <v>76216.519348584945</v>
          </cell>
          <cell r="U53">
            <v>178882.85209758201</v>
          </cell>
          <cell r="V53">
            <v>30119.438159396326</v>
          </cell>
        </row>
        <row r="54">
          <cell r="D54">
            <v>1712934.5366383232</v>
          </cell>
          <cell r="E54">
            <v>187064.33078492136</v>
          </cell>
          <cell r="F54">
            <v>17186.652944436508</v>
          </cell>
          <cell r="G54">
            <v>653857.5042168037</v>
          </cell>
          <cell r="H54">
            <v>726822.28243892372</v>
          </cell>
          <cell r="I54">
            <v>77477.496712634718</v>
          </cell>
          <cell r="J54">
            <v>43726.235141132369</v>
          </cell>
          <cell r="K54">
            <v>428735.65926517546</v>
          </cell>
          <cell r="L54">
            <v>15379.715829524053</v>
          </cell>
          <cell r="M54">
            <v>136475.02274603402</v>
          </cell>
          <cell r="N54">
            <v>1105269.897699957</v>
          </cell>
          <cell r="O54">
            <v>2128820.1672260426</v>
          </cell>
          <cell r="P54">
            <v>336283.83896180149</v>
          </cell>
          <cell r="Q54">
            <v>712966.71289089252</v>
          </cell>
          <cell r="U54">
            <v>1342579.9411166951</v>
          </cell>
          <cell r="V54">
            <v>226057.18231980753</v>
          </cell>
        </row>
        <row r="55">
          <cell r="D55">
            <v>419049.30637721036</v>
          </cell>
          <cell r="E55">
            <v>45763.090408101096</v>
          </cell>
          <cell r="F55">
            <v>4204.5126893443176</v>
          </cell>
          <cell r="G55">
            <v>159958.55518758731</v>
          </cell>
          <cell r="H55">
            <v>177808.53079958717</v>
          </cell>
          <cell r="I55">
            <v>18953.959163547053</v>
          </cell>
          <cell r="J55">
            <v>10697.109617708185</v>
          </cell>
          <cell r="K55">
            <v>104885.14113728931</v>
          </cell>
          <cell r="L55">
            <v>3762.4667567791903</v>
          </cell>
          <cell r="M55">
            <v>33387.010651192722</v>
          </cell>
          <cell r="N55">
            <v>270391.29288603482</v>
          </cell>
          <cell r="O55">
            <v>520790.83899412799</v>
          </cell>
          <cell r="P55">
            <v>82267.889664579066</v>
          </cell>
          <cell r="Q55">
            <v>174418.92852093943</v>
          </cell>
          <cell r="U55">
            <v>323506.6333460696</v>
          </cell>
          <cell r="V55">
            <v>54470.497998914419</v>
          </cell>
        </row>
        <row r="56">
          <cell r="D56">
            <v>211882.54833199971</v>
          </cell>
          <cell r="E56">
            <v>23139.043705963955</v>
          </cell>
          <cell r="F56">
            <v>2125.9141813507417</v>
          </cell>
          <cell r="G56">
            <v>80879.328004762967</v>
          </cell>
          <cell r="H56">
            <v>89904.753563945473</v>
          </cell>
          <cell r="I56">
            <v>9583.6291993237719</v>
          </cell>
          <cell r="J56">
            <v>5408.7450118495562</v>
          </cell>
          <cell r="K56">
            <v>53032.735403995182</v>
          </cell>
          <cell r="L56">
            <v>1902.4039231393035</v>
          </cell>
          <cell r="M56">
            <v>16881.366441386021</v>
          </cell>
          <cell r="N56">
            <v>136717.07675350751</v>
          </cell>
          <cell r="O56">
            <v>263325.79110560979</v>
          </cell>
          <cell r="P56">
            <v>41596.847537401787</v>
          </cell>
          <cell r="Q56">
            <v>88190.879903490466</v>
          </cell>
          <cell r="U56">
            <v>176804.03862262503</v>
          </cell>
          <cell r="V56">
            <v>29769.417499675794</v>
          </cell>
        </row>
        <row r="57">
          <cell r="D57">
            <v>833557.50237047859</v>
          </cell>
          <cell r="E57">
            <v>91030.26006919003</v>
          </cell>
          <cell r="F57">
            <v>8363.4623484140757</v>
          </cell>
          <cell r="G57">
            <v>318183.68797139457</v>
          </cell>
          <cell r="H57">
            <v>353690.20441726397</v>
          </cell>
          <cell r="I57">
            <v>37702.520013662892</v>
          </cell>
          <cell r="J57">
            <v>21278.297899134726</v>
          </cell>
          <cell r="K57">
            <v>208633.67377459691</v>
          </cell>
          <cell r="L57">
            <v>7484.1608011390281</v>
          </cell>
          <cell r="M57">
            <v>66412.216382416314</v>
          </cell>
          <cell r="N57">
            <v>537852.4372449962</v>
          </cell>
          <cell r="O57">
            <v>1035938.025437524</v>
          </cell>
          <cell r="P57">
            <v>163644.26713158266</v>
          </cell>
          <cell r="Q57">
            <v>346947.73195299599</v>
          </cell>
          <cell r="U57">
            <v>666575.25414729037</v>
          </cell>
          <cell r="V57">
            <v>112234.7497842952</v>
          </cell>
        </row>
        <row r="58">
          <cell r="D58">
            <v>992633.19771110127</v>
          </cell>
          <cell r="E58">
            <v>108402.42920732839</v>
          </cell>
          <cell r="F58">
            <v>9959.5413048695264</v>
          </cell>
          <cell r="G58">
            <v>378905.70326866332</v>
          </cell>
          <cell r="H58">
            <v>421188.26549024397</v>
          </cell>
          <cell r="I58">
            <v>44897.650007947952</v>
          </cell>
          <cell r="J58">
            <v>25339.037589370699</v>
          </cell>
          <cell r="K58">
            <v>248449.21935217342</v>
          </cell>
          <cell r="L58">
            <v>8912.4342916859077</v>
          </cell>
          <cell r="M58">
            <v>79086.290420621415</v>
          </cell>
          <cell r="N58">
            <v>640495.92638891516</v>
          </cell>
          <cell r="O58">
            <v>1233635.9182135197</v>
          </cell>
          <cell r="P58">
            <v>194874.05692824762</v>
          </cell>
          <cell r="Q58">
            <v>413159.06296534039</v>
          </cell>
          <cell r="U58">
            <v>860835.87896577455</v>
          </cell>
          <cell r="V58">
            <v>144943.42368689066</v>
          </cell>
        </row>
        <row r="59">
          <cell r="D59">
            <v>4470521.4962468594</v>
          </cell>
          <cell r="E59">
            <v>488211.95093435084</v>
          </cell>
          <cell r="F59">
            <v>44854.779790607208</v>
          </cell>
          <cell r="G59">
            <v>1706477.3729299472</v>
          </cell>
          <cell r="H59">
            <v>1896905.3213038703</v>
          </cell>
          <cell r="I59">
            <v>202205.51756109632</v>
          </cell>
          <cell r="J59">
            <v>114119.40734875346</v>
          </cell>
          <cell r="K59">
            <v>1118940.5899387447</v>
          </cell>
          <cell r="L59">
            <v>40138.924606534856</v>
          </cell>
          <cell r="M59">
            <v>356180.8754725029</v>
          </cell>
          <cell r="N59">
            <v>2884601.0931155146</v>
          </cell>
          <cell r="O59">
            <v>5555925.2940892195</v>
          </cell>
          <cell r="P59">
            <v>877654.16527215356</v>
          </cell>
          <cell r="Q59">
            <v>1860744.2070392359</v>
          </cell>
          <cell r="U59">
            <v>3078614.9311492373</v>
          </cell>
          <cell r="V59">
            <v>518362.44194474712</v>
          </cell>
        </row>
        <row r="60">
          <cell r="D60">
            <v>732503.41528212279</v>
          </cell>
          <cell r="E60">
            <v>79994.452938251299</v>
          </cell>
          <cell r="F60">
            <v>7349.5406332194543</v>
          </cell>
          <cell r="G60">
            <v>279609.54998701275</v>
          </cell>
          <cell r="H60">
            <v>310811.53003926657</v>
          </cell>
          <cell r="I60">
            <v>33131.757072802458</v>
          </cell>
          <cell r="J60">
            <v>18698.681060612835</v>
          </cell>
          <cell r="K60">
            <v>183340.53517381064</v>
          </cell>
          <cell r="L60">
            <v>6576.8388284727462</v>
          </cell>
          <cell r="M60">
            <v>58360.911128784777</v>
          </cell>
          <cell r="N60">
            <v>472647.35315724823</v>
          </cell>
          <cell r="O60">
            <v>910348.88354509731</v>
          </cell>
          <cell r="P60">
            <v>143805.29744419185</v>
          </cell>
          <cell r="Q60">
            <v>304886.46297013614</v>
          </cell>
          <cell r="U60">
            <v>590590.41624272673</v>
          </cell>
          <cell r="V60">
            <v>99440.786587253839</v>
          </cell>
        </row>
        <row r="61">
          <cell r="D61">
            <v>695151.21918059525</v>
          </cell>
          <cell r="E61">
            <v>75915.334082493922</v>
          </cell>
          <cell r="F61">
            <v>6974.7690249772904</v>
          </cell>
          <cell r="G61">
            <v>265351.55401718878</v>
          </cell>
          <cell r="H61">
            <v>294962.46643296088</v>
          </cell>
          <cell r="I61">
            <v>31442.285240244721</v>
          </cell>
          <cell r="J61">
            <v>17745.188165911546</v>
          </cell>
          <cell r="K61">
            <v>173991.53900492095</v>
          </cell>
          <cell r="L61">
            <v>6241.4692335683467</v>
          </cell>
          <cell r="M61">
            <v>55384.9411173595</v>
          </cell>
          <cell r="N61">
            <v>448545.87287241174</v>
          </cell>
          <cell r="O61">
            <v>863927.89859189163</v>
          </cell>
          <cell r="P61">
            <v>136472.30273248098</v>
          </cell>
          <cell r="Q61">
            <v>289339.53347332892</v>
          </cell>
          <cell r="U61">
            <v>591985.98388196935</v>
          </cell>
          <cell r="V61">
            <v>99675.765584483233</v>
          </cell>
        </row>
        <row r="62">
          <cell r="D62">
            <v>1131902.9656456583</v>
          </cell>
          <cell r="E62">
            <v>123611.65371650181</v>
          </cell>
          <cell r="F62">
            <v>11356.898364317289</v>
          </cell>
          <cell r="G62">
            <v>432067.44467020885</v>
          </cell>
          <cell r="H62">
            <v>480282.39222995535</v>
          </cell>
          <cell r="I62">
            <v>51196.940936190433</v>
          </cell>
          <cell r="J62">
            <v>28894.189575919256</v>
          </cell>
          <cell r="K62">
            <v>283307.47837724531</v>
          </cell>
          <cell r="L62">
            <v>10162.878724128048</v>
          </cell>
          <cell r="M62">
            <v>90182.362302040157</v>
          </cell>
          <cell r="N62">
            <v>730359.65373241145</v>
          </cell>
          <cell r="O62">
            <v>1406719.1764014396</v>
          </cell>
          <cell r="P62">
            <v>222215.54091996234</v>
          </cell>
          <cell r="Q62">
            <v>471126.66565274185</v>
          </cell>
          <cell r="U62">
            <v>913248.71987977996</v>
          </cell>
          <cell r="V62">
            <v>153768.4468914989</v>
          </cell>
        </row>
        <row r="63">
          <cell r="D63">
            <v>1236101.912361668</v>
          </cell>
          <cell r="E63">
            <v>134990.90132871785</v>
          </cell>
          <cell r="F63">
            <v>12402.373889551571</v>
          </cell>
          <cell r="G63">
            <v>471842.0313718461</v>
          </cell>
          <cell r="H63">
            <v>524495.47490180819</v>
          </cell>
          <cell r="I63">
            <v>55909.948572485308</v>
          </cell>
          <cell r="J63">
            <v>31554.085531140212</v>
          </cell>
          <cell r="K63">
            <v>309387.75357719476</v>
          </cell>
          <cell r="L63">
            <v>11098.437063311863</v>
          </cell>
          <cell r="M63">
            <v>98484.228671719655</v>
          </cell>
          <cell r="N63">
            <v>797593.95645320741</v>
          </cell>
          <cell r="O63">
            <v>1536216.7225295492</v>
          </cell>
          <cell r="P63">
            <v>242671.91042384526</v>
          </cell>
          <cell r="Q63">
            <v>514496.90481704962</v>
          </cell>
          <cell r="U63">
            <v>909443.02634504414</v>
          </cell>
          <cell r="V63">
            <v>153127.66243547646</v>
          </cell>
        </row>
        <row r="64">
          <cell r="D64">
            <v>991562.78089293116</v>
          </cell>
          <cell r="E64">
            <v>108285.53226732921</v>
          </cell>
          <cell r="F64">
            <v>9948.8013250475997</v>
          </cell>
          <cell r="G64">
            <v>378497.10617739672</v>
          </cell>
          <cell r="H64">
            <v>420734.07253756386</v>
          </cell>
          <cell r="I64">
            <v>44849.234138142623</v>
          </cell>
          <cell r="J64">
            <v>25311.712962253194</v>
          </cell>
          <cell r="K64">
            <v>248181.30143096234</v>
          </cell>
          <cell r="L64">
            <v>8902.823471114265</v>
          </cell>
          <cell r="M64">
            <v>79001.006858125096</v>
          </cell>
          <cell r="N64">
            <v>639805.24063192343</v>
          </cell>
          <cell r="O64">
            <v>1232305.6134872627</v>
          </cell>
          <cell r="P64">
            <v>194663.91236685065</v>
          </cell>
          <cell r="Q64">
            <v>412713.52839063818</v>
          </cell>
          <cell r="U64">
            <v>716432.2249117418</v>
          </cell>
          <cell r="V64">
            <v>120629.42781042347</v>
          </cell>
        </row>
        <row r="65">
          <cell r="D65">
            <v>321266.71813697071</v>
          </cell>
          <cell r="E65">
            <v>35084.553639570673</v>
          </cell>
          <cell r="F65">
            <v>3223.4154132091367</v>
          </cell>
          <cell r="G65">
            <v>122633.20635779592</v>
          </cell>
          <cell r="H65">
            <v>136317.99952275612</v>
          </cell>
          <cell r="I65">
            <v>14531.168918565438</v>
          </cell>
          <cell r="J65">
            <v>8201.004626742013</v>
          </cell>
          <cell r="K65">
            <v>80410.836056075248</v>
          </cell>
          <cell r="L65">
            <v>2884.5181907110286</v>
          </cell>
          <cell r="M65">
            <v>25596.356269010397</v>
          </cell>
          <cell r="N65">
            <v>207297.14130612163</v>
          </cell>
          <cell r="O65">
            <v>399267.48746085539</v>
          </cell>
          <cell r="P65">
            <v>63071.18164467888</v>
          </cell>
          <cell r="Q65">
            <v>133719.34016864534</v>
          </cell>
          <cell r="U65">
            <v>286645.67804482143</v>
          </cell>
          <cell r="V65">
            <v>48264.026832597279</v>
          </cell>
        </row>
        <row r="66">
          <cell r="D66">
            <v>310723.39716512075</v>
          </cell>
          <cell r="E66">
            <v>33933.1498703873</v>
          </cell>
          <cell r="F66">
            <v>3117.629468358843</v>
          </cell>
          <cell r="G66">
            <v>118608.63367894749</v>
          </cell>
          <cell r="H66">
            <v>131844.31973562005</v>
          </cell>
          <cell r="I66">
            <v>14054.285477625606</v>
          </cell>
          <cell r="J66">
            <v>7931.8643168686976</v>
          </cell>
          <cell r="K66">
            <v>77771.915787363978</v>
          </cell>
          <cell r="L66">
            <v>2789.854164165833</v>
          </cell>
          <cell r="M66">
            <v>24756.33586036371</v>
          </cell>
          <cell r="N66">
            <v>200494.07029393685</v>
          </cell>
          <cell r="O66">
            <v>386164.33971391345</v>
          </cell>
          <cell r="P66">
            <v>61001.313604783783</v>
          </cell>
          <cell r="Q66">
            <v>129330.94310181651</v>
          </cell>
          <cell r="U66">
            <v>272209.93066189933</v>
          </cell>
          <cell r="V66">
            <v>45833.404805465216</v>
          </cell>
        </row>
        <row r="67">
          <cell r="D67">
            <v>154697.39154014917</v>
          </cell>
          <cell r="E67">
            <v>16894.027999122034</v>
          </cell>
          <cell r="F67">
            <v>1552.1494388384372</v>
          </cell>
          <cell r="G67">
            <v>59050.739054979371</v>
          </cell>
          <cell r="H67">
            <v>65640.285020594238</v>
          </cell>
          <cell r="I67">
            <v>6997.0955621147359</v>
          </cell>
          <cell r="J67">
            <v>3948.9743323638963</v>
          </cell>
          <cell r="K67">
            <v>38719.686438649253</v>
          </cell>
          <cell r="L67">
            <v>1388.9625496870158</v>
          </cell>
          <cell r="M67">
            <v>12325.240444172174</v>
          </cell>
          <cell r="N67">
            <v>99818.39145913189</v>
          </cell>
          <cell r="O67">
            <v>192256.57483340686</v>
          </cell>
          <cell r="P67">
            <v>30370.239837999419</v>
          </cell>
          <cell r="Q67">
            <v>64388.970144551116</v>
          </cell>
          <cell r="U67">
            <v>135484.42092752457</v>
          </cell>
          <cell r="V67">
            <v>22812.218107200883</v>
          </cell>
        </row>
        <row r="68">
          <cell r="D68">
            <v>430273.67795932491</v>
          </cell>
          <cell r="E68">
            <v>46988.869627084103</v>
          </cell>
          <cell r="F68">
            <v>4317.1319253834181</v>
          </cell>
          <cell r="G68">
            <v>164243.09696785096</v>
          </cell>
          <cell r="H68">
            <v>182571.18996592381</v>
          </cell>
          <cell r="I68">
            <v>19461.647107104636</v>
          </cell>
          <cell r="J68">
            <v>10983.63516822583</v>
          </cell>
          <cell r="K68">
            <v>107694.52366018444</v>
          </cell>
          <cell r="L68">
            <v>3863.2456491452076</v>
          </cell>
          <cell r="M68">
            <v>34281.292559937057</v>
          </cell>
          <cell r="N68">
            <v>277633.81136234337</v>
          </cell>
          <cell r="O68">
            <v>534740.39052534883</v>
          </cell>
          <cell r="P68">
            <v>84471.461771295377</v>
          </cell>
          <cell r="Q68">
            <v>179090.79609088838</v>
          </cell>
          <cell r="U68">
            <v>363179.7411485429</v>
          </cell>
          <cell r="V68">
            <v>61150.465939026501</v>
          </cell>
        </row>
        <row r="69">
          <cell r="D69">
            <v>631793.01294803806</v>
          </cell>
          <cell r="E69">
            <v>68996.178565969458</v>
          </cell>
          <cell r="F69">
            <v>6339.0672638124897</v>
          </cell>
          <cell r="G69">
            <v>241166.60257113099</v>
          </cell>
          <cell r="H69">
            <v>268078.68594969861</v>
          </cell>
          <cell r="I69">
            <v>28576.539287842425</v>
          </cell>
          <cell r="J69">
            <v>16127.837493957579</v>
          </cell>
          <cell r="K69">
            <v>158133.41848836915</v>
          </cell>
          <cell r="L69">
            <v>5672.6026560764503</v>
          </cell>
          <cell r="M69">
            <v>50336.988348711522</v>
          </cell>
          <cell r="N69">
            <v>407664.0314340677</v>
          </cell>
          <cell r="O69">
            <v>785186.87008076336</v>
          </cell>
          <cell r="P69">
            <v>124033.80005424547</v>
          </cell>
          <cell r="Q69">
            <v>262968.2442815415</v>
          </cell>
          <cell r="U69">
            <v>479644.49118717131</v>
          </cell>
          <cell r="V69">
            <v>80760.242926618681</v>
          </cell>
        </row>
        <row r="70">
          <cell r="D70">
            <v>260315.76473960126</v>
          </cell>
          <cell r="E70">
            <v>28428.286827204294</v>
          </cell>
          <cell r="F70">
            <v>2611.8667169414198</v>
          </cell>
          <cell r="G70">
            <v>99367.146029389158</v>
          </cell>
          <cell r="H70">
            <v>110455.65036839475</v>
          </cell>
          <cell r="I70">
            <v>11774.305074402235</v>
          </cell>
          <cell r="J70">
            <v>6645.1041160546574</v>
          </cell>
          <cell r="K70">
            <v>65155.234263524224</v>
          </cell>
          <cell r="L70">
            <v>2337.2653198396215</v>
          </cell>
          <cell r="M70">
            <v>20740.197102751026</v>
          </cell>
          <cell r="N70">
            <v>167968.57819685346</v>
          </cell>
          <cell r="O70">
            <v>323518.17186901759</v>
          </cell>
          <cell r="P70">
            <v>51105.271588901276</v>
          </cell>
          <cell r="Q70">
            <v>108350.01054057214</v>
          </cell>
          <cell r="U70">
            <v>246404.39618253702</v>
          </cell>
          <cell r="V70">
            <v>41488.392464666176</v>
          </cell>
        </row>
        <row r="71">
          <cell r="D71">
            <v>468126.04687402799</v>
          </cell>
          <cell r="E71">
            <v>51122.610822792136</v>
          </cell>
          <cell r="F71">
            <v>4696.9219954339114</v>
          </cell>
          <cell r="G71">
            <v>178692.01777473366</v>
          </cell>
          <cell r="H71">
            <v>198632.48395109706</v>
          </cell>
          <cell r="I71">
            <v>21173.742184543997</v>
          </cell>
          <cell r="J71">
            <v>11949.896019654194</v>
          </cell>
          <cell r="K71">
            <v>117168.70962250556</v>
          </cell>
          <cell r="L71">
            <v>4203.1060845153434</v>
          </cell>
          <cell r="M71">
            <v>37297.112953612806</v>
          </cell>
          <cell r="N71">
            <v>302058.02783016075</v>
          </cell>
          <cell r="O71">
            <v>581782.98590733123</v>
          </cell>
          <cell r="P71">
            <v>91902.650564660449</v>
          </cell>
          <cell r="Q71">
            <v>194845.91017318881</v>
          </cell>
          <cell r="U71">
            <v>381862.32722047489</v>
          </cell>
          <cell r="V71">
            <v>64296.150331089928</v>
          </cell>
        </row>
        <row r="72">
          <cell r="D72">
            <v>358577.68535301485</v>
          </cell>
          <cell r="E72">
            <v>39159.170015106531</v>
          </cell>
          <cell r="F72">
            <v>3597.7733532515322</v>
          </cell>
          <cell r="G72">
            <v>136875.46453053114</v>
          </cell>
          <cell r="H72">
            <v>152149.56913147549</v>
          </cell>
          <cell r="I72">
            <v>16218.775933308376</v>
          </cell>
          <cell r="J72">
            <v>9153.4450679474448</v>
          </cell>
          <cell r="K72">
            <v>89749.512920274414</v>
          </cell>
          <cell r="L72">
            <v>3219.5176088636963</v>
          </cell>
          <cell r="M72">
            <v>28569.041442069818</v>
          </cell>
          <cell r="N72">
            <v>231372.01867936645</v>
          </cell>
          <cell r="O72">
            <v>445637.23351320869</v>
          </cell>
          <cell r="P72">
            <v>70396.08228881743</v>
          </cell>
          <cell r="Q72">
            <v>149249.1091597061</v>
          </cell>
          <cell r="U72">
            <v>291532.24211025418</v>
          </cell>
          <cell r="V72">
            <v>49086.803093456772</v>
          </cell>
        </row>
        <row r="73">
          <cell r="D73">
            <v>399349.44571385923</v>
          </cell>
          <cell r="E73">
            <v>43611.729003024768</v>
          </cell>
          <cell r="F73">
            <v>4006.8550083104378</v>
          </cell>
          <cell r="G73">
            <v>152438.76884943765</v>
          </cell>
          <cell r="H73">
            <v>169449.60208117525</v>
          </cell>
          <cell r="I73">
            <v>18062.917587154097</v>
          </cell>
          <cell r="J73">
            <v>10194.229489373707</v>
          </cell>
          <cell r="K73">
            <v>99954.402356396065</v>
          </cell>
          <cell r="L73">
            <v>3585.5900271651312</v>
          </cell>
          <cell r="M73">
            <v>31817.459174111242</v>
          </cell>
          <cell r="N73">
            <v>257679.97058248846</v>
          </cell>
          <cell r="O73">
            <v>496308.02323282731</v>
          </cell>
          <cell r="P73">
            <v>78400.406915421845</v>
          </cell>
          <cell r="Q73">
            <v>166219.34785913405</v>
          </cell>
          <cell r="U73">
            <v>297777.70086788165</v>
          </cell>
          <cell r="V73">
            <v>50138.383536308858</v>
          </cell>
        </row>
        <row r="74">
          <cell r="D74">
            <v>145039.77651023262</v>
          </cell>
          <cell r="E74">
            <v>15839.349461263124</v>
          </cell>
          <cell r="F74">
            <v>1455.2501853994277</v>
          </cell>
          <cell r="G74">
            <v>55364.256048722345</v>
          </cell>
          <cell r="H74">
            <v>61542.422756262727</v>
          </cell>
          <cell r="I74">
            <v>6560.2733597901188</v>
          </cell>
          <cell r="J74">
            <v>3702.4435183320766</v>
          </cell>
          <cell r="K74">
            <v>36302.45223721474</v>
          </cell>
          <cell r="L74">
            <v>1302.2509027594263</v>
          </cell>
          <cell r="M74">
            <v>11555.787086388314</v>
          </cell>
          <cell r="N74">
            <v>93586.821630964419</v>
          </cell>
          <cell r="O74">
            <v>180254.17473974079</v>
          </cell>
          <cell r="P74">
            <v>28474.253863048376</v>
          </cell>
          <cell r="Q74">
            <v>60369.226310231366</v>
          </cell>
          <cell r="U74">
            <v>130019.4536315642</v>
          </cell>
          <cell r="V74">
            <v>21892.053079733578</v>
          </cell>
        </row>
        <row r="75">
          <cell r="D75">
            <v>572082.19042507897</v>
          </cell>
          <cell r="E75">
            <v>62475.342645528792</v>
          </cell>
          <cell r="F75">
            <v>5739.9613658469198</v>
          </cell>
          <cell r="G75">
            <v>218373.92220039354</v>
          </cell>
          <cell r="H75">
            <v>242742.54181565912</v>
          </cell>
          <cell r="I75">
            <v>25875.767625657129</v>
          </cell>
          <cell r="J75">
            <v>14603.593916480677</v>
          </cell>
          <cell r="K75">
            <v>143188.21287071155</v>
          </cell>
          <cell r="L75">
            <v>5136.4843966171538</v>
          </cell>
          <cell r="M75">
            <v>45579.634411533094</v>
          </cell>
          <cell r="N75">
            <v>369135.66196639894</v>
          </cell>
          <cell r="O75">
            <v>710978.77837050217</v>
          </cell>
          <cell r="P75">
            <v>112311.35287596945</v>
          </cell>
          <cell r="Q75">
            <v>238115.08851427332</v>
          </cell>
          <cell r="U75">
            <v>434970.93932221457</v>
          </cell>
          <cell r="V75">
            <v>73238.324156992036</v>
          </cell>
        </row>
        <row r="76">
          <cell r="D76">
            <v>411707.05912216421</v>
          </cell>
          <cell r="E76">
            <v>44961.266088580916</v>
          </cell>
          <cell r="F76">
            <v>4130.844576111941</v>
          </cell>
          <cell r="G76">
            <v>157155.88914119604</v>
          </cell>
          <cell r="H76">
            <v>174693.11173715375</v>
          </cell>
          <cell r="I76">
            <v>18621.863029457429</v>
          </cell>
          <cell r="J76">
            <v>10509.683406681726</v>
          </cell>
          <cell r="K76">
            <v>103047.42746519654</v>
          </cell>
          <cell r="L76">
            <v>3696.5438193187051</v>
          </cell>
          <cell r="M76">
            <v>32802.030116498179</v>
          </cell>
          <cell r="N76">
            <v>265653.71261142672</v>
          </cell>
          <cell r="O76">
            <v>511665.95786470821</v>
          </cell>
          <cell r="P76">
            <v>80826.457408575094</v>
          </cell>
          <cell r="Q76">
            <v>171362.89936238452</v>
          </cell>
          <cell r="U76">
            <v>341012.03654918412</v>
          </cell>
          <cell r="V76">
            <v>57417.973975783825</v>
          </cell>
        </row>
        <row r="77">
          <cell r="D77">
            <v>299669.43191626202</v>
          </cell>
          <cell r="E77">
            <v>32725.98020478195</v>
          </cell>
          <cell r="F77">
            <v>3006.719996730792</v>
          </cell>
          <cell r="G77">
            <v>114389.13901950614</v>
          </cell>
          <cell r="H77">
            <v>127153.96637982661</v>
          </cell>
          <cell r="I77">
            <v>13554.305158523159</v>
          </cell>
          <cell r="J77">
            <v>7649.6887442621191</v>
          </cell>
          <cell r="K77">
            <v>75005.184790297004</v>
          </cell>
          <cell r="L77">
            <v>2690.6052783032565</v>
          </cell>
          <cell r="M77">
            <v>23875.63077414803</v>
          </cell>
          <cell r="N77">
            <v>193361.50639353096</v>
          </cell>
          <cell r="O77">
            <v>372426.5676938757</v>
          </cell>
          <cell r="P77">
            <v>58831.195722210301</v>
          </cell>
          <cell r="Q77">
            <v>124730.00296118752</v>
          </cell>
          <cell r="U77">
            <v>237578.34075898404</v>
          </cell>
          <cell r="V77">
            <v>40002.303510896076</v>
          </cell>
        </row>
        <row r="78">
          <cell r="D78">
            <v>1951958.8679539419</v>
          </cell>
          <cell r="E78">
            <v>213167.44542386127</v>
          </cell>
          <cell r="F78">
            <v>19584.893005413767</v>
          </cell>
          <cell r="G78">
            <v>745097.33234697836</v>
          </cell>
          <cell r="H78">
            <v>828243.67731966544</v>
          </cell>
          <cell r="I78">
            <v>88288.772011041379</v>
          </cell>
          <cell r="J78">
            <v>49827.830906765223</v>
          </cell>
          <cell r="K78">
            <v>488561.79510112846</v>
          </cell>
          <cell r="L78">
            <v>17525.814360055589</v>
          </cell>
          <cell r="M78">
            <v>155518.86263332699</v>
          </cell>
          <cell r="N78">
            <v>1259500.1923027425</v>
          </cell>
          <cell r="O78">
            <v>2425877.5305278646</v>
          </cell>
          <cell r="P78">
            <v>383209.1697440517</v>
          </cell>
          <cell r="Q78">
            <v>812454.68989991851</v>
          </cell>
          <cell r="U78">
            <v>1338156.7597315123</v>
          </cell>
          <cell r="V78">
            <v>225312.42821600928</v>
          </cell>
        </row>
        <row r="79">
          <cell r="D79">
            <v>116701.74762871182</v>
          </cell>
          <cell r="E79">
            <v>12744.640180143209</v>
          </cell>
          <cell r="F79">
            <v>1170.9218254424054</v>
          </cell>
          <cell r="G79">
            <v>44547.127639799859</v>
          </cell>
          <cell r="H79">
            <v>49518.197433613408</v>
          </cell>
          <cell r="I79">
            <v>5278.5200338168934</v>
          </cell>
          <cell r="J79">
            <v>2979.0560871104649</v>
          </cell>
          <cell r="K79">
            <v>29209.639736254758</v>
          </cell>
          <cell r="L79">
            <v>1047.8157086264594</v>
          </cell>
          <cell r="M79">
            <v>9298.0048691103257</v>
          </cell>
          <cell r="N79">
            <v>75301.726892688253</v>
          </cell>
          <cell r="O79">
            <v>145035.91852966524</v>
          </cell>
          <cell r="P79">
            <v>22910.923252883702</v>
          </cell>
          <cell r="Q79">
            <v>48574.221381954274</v>
          </cell>
          <cell r="U79">
            <v>182321.13086595252</v>
          </cell>
          <cell r="V79">
            <v>30698.359076210694</v>
          </cell>
        </row>
        <row r="80">
          <cell r="D80">
            <v>259304.07242468061</v>
          </cell>
          <cell r="E80">
            <v>28317.803010220672</v>
          </cell>
          <cell r="F80">
            <v>2601.7159468266327</v>
          </cell>
          <cell r="G80">
            <v>98980.965122926995</v>
          </cell>
          <cell r="H80">
            <v>110026.37505067034</v>
          </cell>
          <cell r="I80">
            <v>11728.545364193291</v>
          </cell>
          <cell r="J80">
            <v>6619.2785546531613</v>
          </cell>
          <cell r="K80">
            <v>64902.014679043052</v>
          </cell>
          <cell r="L80">
            <v>2328.1817617832066</v>
          </cell>
          <cell r="M80">
            <v>20659.592310952179</v>
          </cell>
          <cell r="N80">
            <v>167315.78438745858</v>
          </cell>
          <cell r="O80">
            <v>322260.84944544308</v>
          </cell>
          <cell r="P80">
            <v>50906.655840177256</v>
          </cell>
          <cell r="Q80">
            <v>107928.91859058932</v>
          </cell>
          <cell r="U80">
            <v>196585.62332084993</v>
          </cell>
          <cell r="V80">
            <v>33100.146018516862</v>
          </cell>
        </row>
        <row r="81">
          <cell r="D81">
            <v>476721.51251514745</v>
          </cell>
          <cell r="E81">
            <v>52061.295281274921</v>
          </cell>
          <cell r="F81">
            <v>4783.1642199381049</v>
          </cell>
          <cell r="G81">
            <v>181973.05951419994</v>
          </cell>
          <cell r="H81">
            <v>202279.66124963202</v>
          </cell>
          <cell r="I81">
            <v>21562.522459977259</v>
          </cell>
          <cell r="J81">
            <v>12169.313249987306</v>
          </cell>
          <cell r="K81">
            <v>119320.09518308207</v>
          </cell>
          <cell r="L81">
            <v>4280.2811406282835</v>
          </cell>
          <cell r="M81">
            <v>37981.941441680246</v>
          </cell>
          <cell r="N81">
            <v>307604.24645477219</v>
          </cell>
          <cell r="O81">
            <v>592465.35596417205</v>
          </cell>
          <cell r="P81">
            <v>93590.115042510617</v>
          </cell>
          <cell r="Q81">
            <v>198423.56054618116</v>
          </cell>
          <cell r="U81">
            <v>413641.82972837432</v>
          </cell>
          <cell r="V81">
            <v>69647.030805652728</v>
          </cell>
        </row>
        <row r="82">
          <cell r="D82">
            <v>146973.8874639328</v>
          </cell>
          <cell r="E82">
            <v>16050.56779067328</v>
          </cell>
          <cell r="F82">
            <v>1474.6560021462333</v>
          </cell>
          <cell r="G82">
            <v>56102.540515533699</v>
          </cell>
          <cell r="H82">
            <v>62363.093311844663</v>
          </cell>
          <cell r="I82">
            <v>6647.7548553475963</v>
          </cell>
          <cell r="J82">
            <v>3751.8157439143256</v>
          </cell>
          <cell r="K82">
            <v>36786.546822903932</v>
          </cell>
          <cell r="L82">
            <v>1319.6164682345993</v>
          </cell>
          <cell r="M82">
            <v>11709.88394809186</v>
          </cell>
          <cell r="N82">
            <v>94834.805468182065</v>
          </cell>
          <cell r="O82">
            <v>182657.87103742312</v>
          </cell>
          <cell r="P82">
            <v>28853.959124736193</v>
          </cell>
          <cell r="Q82">
            <v>61174.252246442629</v>
          </cell>
          <cell r="U82">
            <v>116457.87152232758</v>
          </cell>
          <cell r="V82">
            <v>19608.618815951235</v>
          </cell>
        </row>
      </sheetData>
      <sheetData sheetId="12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MAHARASHTRA-prov. by CSO"/>
      <sheetName val="Sheet1"/>
      <sheetName val="Act Pop"/>
      <sheetName val="Pop_Proj"/>
    </sheetNames>
    <sheetDataSet>
      <sheetData sheetId="0" refreshError="1"/>
      <sheetData sheetId="1" refreshError="1"/>
      <sheetData sheetId="2" refreshError="1"/>
      <sheetData sheetId="3" refreshError="1">
        <row r="6">
          <cell r="AI6">
            <v>3549376.3582101464</v>
          </cell>
          <cell r="AL6">
            <v>3602926.6481167725</v>
          </cell>
          <cell r="AO6">
            <v>3653987.6388327274</v>
          </cell>
          <cell r="AR6">
            <v>3703287.905730891</v>
          </cell>
        </row>
        <row r="7">
          <cell r="AI7">
            <v>10764005.089587977</v>
          </cell>
          <cell r="AL7">
            <v>10926404.208455862</v>
          </cell>
          <cell r="AO7">
            <v>11081254.161934197</v>
          </cell>
          <cell r="AR7">
            <v>11230764.461844314</v>
          </cell>
        </row>
        <row r="8">
          <cell r="AI8">
            <v>12456440.282597225</v>
          </cell>
          <cell r="AL8">
            <v>12614972.282224953</v>
          </cell>
          <cell r="AO8">
            <v>12764277.601365078</v>
          </cell>
          <cell r="AR8">
            <v>12907028.491441576</v>
          </cell>
        </row>
        <row r="9">
          <cell r="AI9">
            <v>2855861.6901880126</v>
          </cell>
          <cell r="AL9">
            <v>2879728.7716679615</v>
          </cell>
          <cell r="AO9">
            <v>2901272.2594554983</v>
          </cell>
          <cell r="AR9">
            <v>2921153.7686399454</v>
          </cell>
        </row>
        <row r="10">
          <cell r="AI10">
            <v>1716258.9475308412</v>
          </cell>
          <cell r="AL10">
            <v>1726543.9183424457</v>
          </cell>
          <cell r="AO10">
            <v>1735364.7922270927</v>
          </cell>
          <cell r="AR10">
            <v>1743135.093004741</v>
          </cell>
        </row>
        <row r="11">
          <cell r="AI11">
            <v>899557.89227149088</v>
          </cell>
          <cell r="AL11">
            <v>904551.86219259584</v>
          </cell>
          <cell r="AO11">
            <v>908771.82191767532</v>
          </cell>
          <cell r="AR11">
            <v>912436.07182620384</v>
          </cell>
        </row>
        <row r="13">
          <cell r="AI13">
            <v>6657581.8489109082</v>
          </cell>
          <cell r="AL13">
            <v>6717486.4889241252</v>
          </cell>
          <cell r="AO13">
            <v>6772045.5421100436</v>
          </cell>
          <cell r="AR13">
            <v>6822784.6312365234</v>
          </cell>
        </row>
        <row r="14">
          <cell r="AI14">
            <v>2204114.0836757957</v>
          </cell>
          <cell r="AL14">
            <v>2220275.441301344</v>
          </cell>
          <cell r="AO14">
            <v>2234605.7923574755</v>
          </cell>
          <cell r="AR14">
            <v>2247624.6234455062</v>
          </cell>
        </row>
        <row r="15">
          <cell r="AI15">
            <v>1752229.8452262923</v>
          </cell>
          <cell r="AL15">
            <v>1762809.4719147955</v>
          </cell>
          <cell r="AO15">
            <v>1771895.6354817038</v>
          </cell>
          <cell r="AR15">
            <v>1779910.2164788386</v>
          </cell>
        </row>
        <row r="16">
          <cell r="AI16">
            <v>4563293.2475199411</v>
          </cell>
          <cell r="AL16">
            <v>4598792.2497575441</v>
          </cell>
          <cell r="AO16">
            <v>4630534.4478955939</v>
          </cell>
          <cell r="AR16">
            <v>4659587.3625764139</v>
          </cell>
        </row>
        <row r="17">
          <cell r="AI17">
            <v>4845707.7697374523</v>
          </cell>
          <cell r="AL17">
            <v>4876881.7709370628</v>
          </cell>
          <cell r="AO17">
            <v>4903957.6484543495</v>
          </cell>
          <cell r="AR17">
            <v>4928094.5744897909</v>
          </cell>
        </row>
        <row r="19">
          <cell r="AI19">
            <v>10461722.041561225</v>
          </cell>
          <cell r="AL19">
            <v>10577075.421990208</v>
          </cell>
          <cell r="AO19">
            <v>10684382.786142878</v>
          </cell>
          <cell r="AR19">
            <v>10785958.257954242</v>
          </cell>
        </row>
        <row r="20">
          <cell r="AI20">
            <v>3200312.9828524785</v>
          </cell>
          <cell r="AL20">
            <v>3220490.4613847388</v>
          </cell>
          <cell r="AO20">
            <v>3237954.5032791425</v>
          </cell>
          <cell r="AR20">
            <v>3253472.2884448683</v>
          </cell>
        </row>
        <row r="21">
          <cell r="AI21">
            <v>3026064.8761271979</v>
          </cell>
          <cell r="AL21">
            <v>3047431.7409865139</v>
          </cell>
          <cell r="AO21">
            <v>3066271.0827901284</v>
          </cell>
          <cell r="AR21">
            <v>3083299.3352646111</v>
          </cell>
        </row>
        <row r="22">
          <cell r="AI22">
            <v>4661042.799656773</v>
          </cell>
          <cell r="AL22">
            <v>4697653.2075302536</v>
          </cell>
          <cell r="AO22">
            <v>4730432.1935487865</v>
          </cell>
          <cell r="AR22">
            <v>4760468.7686794549</v>
          </cell>
        </row>
        <row r="23">
          <cell r="AI23">
            <v>4181446.2429746911</v>
          </cell>
          <cell r="AL23">
            <v>4213970.3555214237</v>
          </cell>
          <cell r="AO23">
            <v>4243051.9521033233</v>
          </cell>
          <cell r="AR23">
            <v>4269669.2427127343</v>
          </cell>
        </row>
        <row r="25">
          <cell r="AI25">
            <v>4039675.7463448178</v>
          </cell>
          <cell r="AL25">
            <v>4076585.5449916758</v>
          </cell>
          <cell r="AO25">
            <v>4110261.1174904834</v>
          </cell>
          <cell r="AR25">
            <v>4141625.9779569944</v>
          </cell>
        </row>
        <row r="26">
          <cell r="AI26">
            <v>2087819.6432933493</v>
          </cell>
          <cell r="AL26">
            <v>2101050.7082397249</v>
          </cell>
          <cell r="AO26">
            <v>2112512.7111542542</v>
          </cell>
          <cell r="AR26">
            <v>2122705.8792210775</v>
          </cell>
        </row>
        <row r="27">
          <cell r="AI27">
            <v>1979429.4101223936</v>
          </cell>
          <cell r="AL27">
            <v>1994667.4462062949</v>
          </cell>
          <cell r="AO27">
            <v>2008273.208469338</v>
          </cell>
          <cell r="AR27">
            <v>2020710.3869920305</v>
          </cell>
        </row>
        <row r="28">
          <cell r="AI28">
            <v>1249693.0960001005</v>
          </cell>
          <cell r="AL28">
            <v>1257013.1084760716</v>
          </cell>
          <cell r="AO28">
            <v>1263264.2200567073</v>
          </cell>
          <cell r="AR28">
            <v>1268748.2007978174</v>
          </cell>
        </row>
        <row r="29">
          <cell r="AI29">
            <v>2756676.6515118908</v>
          </cell>
          <cell r="AL29">
            <v>2774349.2100906973</v>
          </cell>
          <cell r="AO29">
            <v>2789689.3504523942</v>
          </cell>
          <cell r="AR29">
            <v>2803356.7578770015</v>
          </cell>
        </row>
        <row r="30">
          <cell r="AI30">
            <v>3610159.3278979044</v>
          </cell>
          <cell r="AL30">
            <v>3636358.1920503797</v>
          </cell>
          <cell r="AO30">
            <v>3659553.4762920961</v>
          </cell>
          <cell r="AR30">
            <v>3680597.1248492198</v>
          </cell>
        </row>
        <row r="31">
          <cell r="AI31">
            <v>1762518.7694801302</v>
          </cell>
          <cell r="AL31">
            <v>1773210.9141091532</v>
          </cell>
          <cell r="AO31">
            <v>1782401.6669785483</v>
          </cell>
          <cell r="AR31">
            <v>1790515.188190084</v>
          </cell>
        </row>
        <row r="32">
          <cell r="AI32">
            <v>2631469.1589526972</v>
          </cell>
          <cell r="AL32">
            <v>2650042.5172208305</v>
          </cell>
          <cell r="AO32">
            <v>2666417.8171898127</v>
          </cell>
          <cell r="AR32">
            <v>2681218.098968084</v>
          </cell>
        </row>
        <row r="34">
          <cell r="AI34">
            <v>2761564.1623694375</v>
          </cell>
          <cell r="AL34">
            <v>2779695.7017559716</v>
          </cell>
          <cell r="AO34">
            <v>2795497.8227974055</v>
          </cell>
          <cell r="AR34">
            <v>2809629.702793485</v>
          </cell>
        </row>
        <row r="35">
          <cell r="AI35">
            <v>1971958.5512487027</v>
          </cell>
          <cell r="AL35">
            <v>1989071.8763553109</v>
          </cell>
          <cell r="AO35">
            <v>2004591.3364936155</v>
          </cell>
          <cell r="AR35">
            <v>2018971.289638943</v>
          </cell>
        </row>
        <row r="36">
          <cell r="AI36">
            <v>1273836.514284973</v>
          </cell>
          <cell r="AL36">
            <v>1281669.3806726332</v>
          </cell>
          <cell r="AO36">
            <v>1288418.8928479338</v>
          </cell>
          <cell r="AR36">
            <v>1294391.1938350867</v>
          </cell>
        </row>
        <row r="37">
          <cell r="AI37">
            <v>3128717.4986371272</v>
          </cell>
          <cell r="AL37">
            <v>3154539.5218037507</v>
          </cell>
          <cell r="AO37">
            <v>3177810.5208114898</v>
          </cell>
          <cell r="AR37">
            <v>3199256.5994166713</v>
          </cell>
        </row>
        <row r="38">
          <cell r="AI38">
            <v>2961295.52929324</v>
          </cell>
          <cell r="AL38">
            <v>2980860.3982923259</v>
          </cell>
          <cell r="AO38">
            <v>2997929.4075527121</v>
          </cell>
          <cell r="AR38">
            <v>3013208.9312496856</v>
          </cell>
        </row>
        <row r="40">
          <cell r="AI40">
            <v>1404382.6352632663</v>
          </cell>
          <cell r="AL40">
            <v>1415435.6827832619</v>
          </cell>
          <cell r="AO40">
            <v>1425334.685545614</v>
          </cell>
          <cell r="AR40">
            <v>1434407.6777126535</v>
          </cell>
        </row>
        <row r="41">
          <cell r="AI41">
            <v>5198727.2674402343</v>
          </cell>
          <cell r="AL41">
            <v>5260126.9957418358</v>
          </cell>
          <cell r="AO41">
            <v>5317596.4591656439</v>
          </cell>
          <cell r="AR41">
            <v>5372269.6170171872</v>
          </cell>
        </row>
        <row r="42">
          <cell r="AI42">
            <v>1279505.3306913387</v>
          </cell>
          <cell r="AL42">
            <v>1287646.0004989402</v>
          </cell>
          <cell r="AO42">
            <v>1294703.0489823469</v>
          </cell>
          <cell r="AR42">
            <v>1300982.9108452029</v>
          </cell>
        </row>
        <row r="43">
          <cell r="AI43">
            <v>1406413.0828775691</v>
          </cell>
          <cell r="AL43">
            <v>1414966.0286027757</v>
          </cell>
          <cell r="AO43">
            <v>1422321.2809335543</v>
          </cell>
          <cell r="AR43">
            <v>1428817.218429805</v>
          </cell>
        </row>
        <row r="44">
          <cell r="AI44">
            <v>2385969.2217560261</v>
          </cell>
          <cell r="AL44">
            <v>2405462.1539872573</v>
          </cell>
          <cell r="AO44">
            <v>2423006.3470700886</v>
          </cell>
          <cell r="AR44">
            <v>2439156.3105925862</v>
          </cell>
        </row>
        <row r="45">
          <cell r="AI45">
            <v>1134172.4039063526</v>
          </cell>
          <cell r="AL45">
            <v>1140254.3168725104</v>
          </cell>
          <cell r="AO45">
            <v>1145356.7698202652</v>
          </cell>
          <cell r="AR45">
            <v>1149755.8398457279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2011-12"/>
      <sheetName val="2012-13"/>
      <sheetName val="2013-14"/>
      <sheetName val="2014-15"/>
      <sheetName val="2015-16"/>
      <sheetName val="2016-17"/>
      <sheetName val="2017-18"/>
      <sheetName val="2018-19"/>
      <sheetName val="2019-20"/>
      <sheetName val="2020-21"/>
      <sheetName val="2021-22"/>
      <sheetName val="2022-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">
          <cell r="D4">
            <v>6113317.735460816</v>
          </cell>
          <cell r="E4">
            <v>735912.04892981646</v>
          </cell>
          <cell r="F4">
            <v>62691.913006234587</v>
          </cell>
          <cell r="G4">
            <v>2657529.0913399574</v>
          </cell>
          <cell r="H4">
            <v>4487960.4434978152</v>
          </cell>
          <cell r="I4">
            <v>461338.38275332469</v>
          </cell>
          <cell r="J4">
            <v>222643.92015502253</v>
          </cell>
          <cell r="K4">
            <v>1276197.5423182619</v>
          </cell>
          <cell r="L4">
            <v>83685.263814177611</v>
          </cell>
          <cell r="M4">
            <v>454840.41897573153</v>
          </cell>
          <cell r="N4">
            <v>5063011.9282301571</v>
          </cell>
          <cell r="O4">
            <v>8583714.4671216272</v>
          </cell>
          <cell r="P4">
            <v>1571068.2060176623</v>
          </cell>
          <cell r="Q4">
            <v>3882738.9060224607</v>
          </cell>
          <cell r="U4">
            <v>6563437.0188255254</v>
          </cell>
          <cell r="V4">
            <v>628872.27298787201</v>
          </cell>
        </row>
        <row r="5">
          <cell r="D5">
            <v>4813614.1303593814</v>
          </cell>
          <cell r="E5">
            <v>579455.67214383732</v>
          </cell>
          <cell r="F5">
            <v>49363.486631097599</v>
          </cell>
          <cell r="G5">
            <v>2092533.0793314104</v>
          </cell>
          <cell r="H5">
            <v>3533811.0568019738</v>
          </cell>
          <cell r="I5">
            <v>363256.91779721534</v>
          </cell>
          <cell r="J5">
            <v>175309.37642586586</v>
          </cell>
          <cell r="K5">
            <v>1004875.3866005356</v>
          </cell>
          <cell r="L5">
            <v>65893.608974736708</v>
          </cell>
          <cell r="M5">
            <v>358140.43414432899</v>
          </cell>
          <cell r="N5">
            <v>3986605.4431521688</v>
          </cell>
          <cell r="O5">
            <v>6758799.5647984007</v>
          </cell>
          <cell r="P5">
            <v>1237055.9561100462</v>
          </cell>
          <cell r="Q5">
            <v>3057260.8313997611</v>
          </cell>
          <cell r="U5">
            <v>4874122.7103096386</v>
          </cell>
          <cell r="V5">
            <v>467011.5091928959</v>
          </cell>
        </row>
        <row r="6">
          <cell r="D6">
            <v>693967.64449299732</v>
          </cell>
          <cell r="E6">
            <v>83538.787488091199</v>
          </cell>
          <cell r="F6">
            <v>7116.6199893938701</v>
          </cell>
          <cell r="G6">
            <v>301675.66671549564</v>
          </cell>
          <cell r="H6">
            <v>509461.3877970074</v>
          </cell>
          <cell r="I6">
            <v>52369.911829783319</v>
          </cell>
          <cell r="J6">
            <v>25273.948372490617</v>
          </cell>
          <cell r="K6">
            <v>144870.56630692165</v>
          </cell>
          <cell r="L6">
            <v>9499.7295938066054</v>
          </cell>
          <cell r="M6">
            <v>51632.280184927025</v>
          </cell>
          <cell r="N6">
            <v>574739.70991121419</v>
          </cell>
          <cell r="O6">
            <v>974400.5411653677</v>
          </cell>
          <cell r="P6">
            <v>178343.50338830089</v>
          </cell>
          <cell r="Q6">
            <v>440758.24116977869</v>
          </cell>
          <cell r="U6">
            <v>895454.57646281377</v>
          </cell>
          <cell r="V6">
            <v>85797.510243852244</v>
          </cell>
        </row>
        <row r="7">
          <cell r="D7">
            <v>319071.04868509847</v>
          </cell>
          <cell r="E7">
            <v>38409.295795311125</v>
          </cell>
          <cell r="F7">
            <v>3272.0652340617162</v>
          </cell>
          <cell r="G7">
            <v>138703.83166352473</v>
          </cell>
          <cell r="H7">
            <v>234239.13284561946</v>
          </cell>
          <cell r="I7">
            <v>24078.53279569394</v>
          </cell>
          <cell r="J7">
            <v>11620.405181159704</v>
          </cell>
          <cell r="K7">
            <v>66608.297781554618</v>
          </cell>
          <cell r="L7">
            <v>4367.7665778426999</v>
          </cell>
          <cell r="M7">
            <v>23739.386000688013</v>
          </cell>
          <cell r="N7">
            <v>264252.66857551731</v>
          </cell>
          <cell r="O7">
            <v>448007.92223692592</v>
          </cell>
          <cell r="P7">
            <v>81998.417511025327</v>
          </cell>
          <cell r="Q7">
            <v>202650.93818514468</v>
          </cell>
          <cell r="U7">
            <v>422528.01772374619</v>
          </cell>
          <cell r="V7">
            <v>40484.300244651386</v>
          </cell>
        </row>
        <row r="8">
          <cell r="D8">
            <v>144212.36970793884</v>
          </cell>
          <cell r="E8">
            <v>17360.069452498963</v>
          </cell>
          <cell r="F8">
            <v>1478.8940682258751</v>
          </cell>
          <cell r="G8">
            <v>62690.765377178897</v>
          </cell>
          <cell r="H8">
            <v>105870.40273697228</v>
          </cell>
          <cell r="I8">
            <v>10882.912404203709</v>
          </cell>
          <cell r="J8">
            <v>5252.1410985029797</v>
          </cell>
          <cell r="K8">
            <v>30105.333921318099</v>
          </cell>
          <cell r="L8">
            <v>1974.1244814207037</v>
          </cell>
          <cell r="M8">
            <v>10729.626284425018</v>
          </cell>
          <cell r="N8">
            <v>119435.7924166678</v>
          </cell>
          <cell r="O8">
            <v>202488.70707627587</v>
          </cell>
          <cell r="P8">
            <v>37061.294499447256</v>
          </cell>
          <cell r="Q8">
            <v>91593.305439816351</v>
          </cell>
          <cell r="U8">
            <v>254800.91693487286</v>
          </cell>
          <cell r="V8">
            <v>24413.616117992497</v>
          </cell>
        </row>
        <row r="9">
          <cell r="D9">
            <v>1384434.3927283145</v>
          </cell>
          <cell r="E9">
            <v>166656.14231889785</v>
          </cell>
          <cell r="F9">
            <v>14197.338379504386</v>
          </cell>
          <cell r="G9">
            <v>601829.45381453016</v>
          </cell>
          <cell r="H9">
            <v>1016352.6680679297</v>
          </cell>
          <cell r="I9">
            <v>104475.6303217434</v>
          </cell>
          <cell r="J9">
            <v>50420.395885285252</v>
          </cell>
          <cell r="K9">
            <v>289010.29620171862</v>
          </cell>
          <cell r="L9">
            <v>18951.535385908839</v>
          </cell>
          <cell r="M9">
            <v>103004.08820244203</v>
          </cell>
          <cell r="N9">
            <v>1146579.9992002489</v>
          </cell>
          <cell r="O9">
            <v>1943885.4710120845</v>
          </cell>
          <cell r="P9">
            <v>355787.30762124737</v>
          </cell>
          <cell r="Q9">
            <v>879292.96530775074</v>
          </cell>
          <cell r="U9">
            <v>1681723.7843919543</v>
          </cell>
          <cell r="V9">
            <v>161133.48171010279</v>
          </cell>
        </row>
        <row r="10">
          <cell r="D10">
            <v>340586.16605969466</v>
          </cell>
          <cell r="E10">
            <v>40999.253457459541</v>
          </cell>
          <cell r="F10">
            <v>3492.7021983312384</v>
          </cell>
          <cell r="G10">
            <v>148056.69909178265</v>
          </cell>
          <cell r="H10">
            <v>250033.99250984099</v>
          </cell>
          <cell r="I10">
            <v>25702.160076960376</v>
          </cell>
          <cell r="J10">
            <v>12403.974804424906</v>
          </cell>
          <cell r="K10">
            <v>71099.727984319761</v>
          </cell>
          <cell r="L10">
            <v>4662.2872213620331</v>
          </cell>
          <cell r="M10">
            <v>25340.144447154675</v>
          </cell>
          <cell r="N10">
            <v>282071.35568104545</v>
          </cell>
          <cell r="O10">
            <v>478217.31626185786</v>
          </cell>
          <cell r="P10">
            <v>87527.61103877156</v>
          </cell>
          <cell r="Q10">
            <v>216315.79038371722</v>
          </cell>
          <cell r="U10">
            <v>436204.49755202647</v>
          </cell>
          <cell r="V10">
            <v>41794.704980983028</v>
          </cell>
        </row>
        <row r="11">
          <cell r="D11">
            <v>172533.56572805671</v>
          </cell>
          <cell r="E11">
            <v>20769.33268617855</v>
          </cell>
          <cell r="F11">
            <v>1769.3271904610815</v>
          </cell>
          <cell r="G11">
            <v>75002.31298224238</v>
          </cell>
          <cell r="H11">
            <v>126661.79833441635</v>
          </cell>
          <cell r="I11">
            <v>13020.156914459187</v>
          </cell>
          <cell r="J11">
            <v>6283.5846416419263</v>
          </cell>
          <cell r="K11">
            <v>36017.58031851337</v>
          </cell>
          <cell r="L11">
            <v>2361.8135993490637</v>
          </cell>
          <cell r="M11">
            <v>12836.767647119661</v>
          </cell>
          <cell r="N11">
            <v>142891.23175034617</v>
          </cell>
          <cell r="O11">
            <v>242254.52173268492</v>
          </cell>
          <cell r="P11">
            <v>44339.589616598925</v>
          </cell>
          <cell r="Q11">
            <v>109580.88835482595</v>
          </cell>
          <cell r="U11">
            <v>230792.12871626081</v>
          </cell>
          <cell r="V11">
            <v>22113.226676390947</v>
          </cell>
        </row>
        <row r="12">
          <cell r="D12">
            <v>657242.7748434036</v>
          </cell>
          <cell r="E12">
            <v>79117.90258728771</v>
          </cell>
          <cell r="F12">
            <v>6740.0074145423059</v>
          </cell>
          <cell r="G12">
            <v>285710.94613450224</v>
          </cell>
          <cell r="H12">
            <v>482500.61634488101</v>
          </cell>
          <cell r="I12">
            <v>49598.488405691802</v>
          </cell>
          <cell r="J12">
            <v>23936.44731336214</v>
          </cell>
          <cell r="K12">
            <v>137203.9946649952</v>
          </cell>
          <cell r="L12">
            <v>8997.0025087509039</v>
          </cell>
          <cell r="M12">
            <v>48899.892335795994</v>
          </cell>
          <cell r="N12">
            <v>544324.40006725839</v>
          </cell>
          <cell r="O12">
            <v>922835.12144477596</v>
          </cell>
          <cell r="P12">
            <v>168905.53900082243</v>
          </cell>
          <cell r="Q12">
            <v>417433.25032561604</v>
          </cell>
          <cell r="U12">
            <v>824896.12111522164</v>
          </cell>
          <cell r="V12">
            <v>79036.988878951015</v>
          </cell>
        </row>
        <row r="13">
          <cell r="D13">
            <v>799741.42783158913</v>
          </cell>
          <cell r="E13">
            <v>96271.677383252856</v>
          </cell>
          <cell r="F13">
            <v>8201.3273627631115</v>
          </cell>
          <cell r="G13">
            <v>347656.7392667997</v>
          </cell>
          <cell r="H13">
            <v>587112.93089104968</v>
          </cell>
          <cell r="I13">
            <v>60352.076057903258</v>
          </cell>
          <cell r="J13">
            <v>29126.175721239229</v>
          </cell>
          <cell r="K13">
            <v>166951.57831704582</v>
          </cell>
          <cell r="L13">
            <v>10947.667905922895</v>
          </cell>
          <cell r="M13">
            <v>59502.015410908505</v>
          </cell>
          <cell r="N13">
            <v>662340.90289860184</v>
          </cell>
          <cell r="O13">
            <v>1122917.5974634762</v>
          </cell>
          <cell r="P13">
            <v>205526.42356755704</v>
          </cell>
          <cell r="Q13">
            <v>507938.12639375246</v>
          </cell>
          <cell r="U13">
            <v>1113343.7572517698</v>
          </cell>
          <cell r="V13">
            <v>106674.44773699749</v>
          </cell>
        </row>
        <row r="14">
          <cell r="D14">
            <v>3633719.0980119859</v>
          </cell>
          <cell r="E14">
            <v>437421.67221933766</v>
          </cell>
          <cell r="F14">
            <v>37263.694026610072</v>
          </cell>
          <cell r="G14">
            <v>1579619.223242701</v>
          </cell>
          <cell r="H14">
            <v>2667616.5513309562</v>
          </cell>
          <cell r="I14">
            <v>274216.74524338392</v>
          </cell>
          <cell r="J14">
            <v>132338.19993205005</v>
          </cell>
          <cell r="K14">
            <v>758564.10267349996</v>
          </cell>
          <cell r="L14">
            <v>49742.014811344758</v>
          </cell>
          <cell r="M14">
            <v>270354.39486367634</v>
          </cell>
          <cell r="N14">
            <v>3009423.6768286703</v>
          </cell>
          <cell r="O14">
            <v>5102107.9781501824</v>
          </cell>
          <cell r="P14">
            <v>933833.44225203805</v>
          </cell>
          <cell r="Q14">
            <v>2307876.5289048846</v>
          </cell>
          <cell r="U14">
            <v>3961826.8578320066</v>
          </cell>
          <cell r="V14">
            <v>379600.36092721496</v>
          </cell>
        </row>
        <row r="15">
          <cell r="D15">
            <v>595872.23324037681</v>
          </cell>
          <cell r="E15">
            <v>71730.208544649882</v>
          </cell>
          <cell r="F15">
            <v>6110.6541203392126</v>
          </cell>
          <cell r="G15">
            <v>259032.47026937711</v>
          </cell>
          <cell r="H15">
            <v>437446.75606329046</v>
          </cell>
          <cell r="I15">
            <v>44967.192007075624</v>
          </cell>
          <cell r="J15">
            <v>21701.36342670647</v>
          </cell>
          <cell r="K15">
            <v>124392.46780614795</v>
          </cell>
          <cell r="L15">
            <v>8156.9005891864144</v>
          </cell>
          <cell r="M15">
            <v>44333.82787401088</v>
          </cell>
          <cell r="N15">
            <v>493497.69718287967</v>
          </cell>
          <cell r="O15">
            <v>836664.69343686837</v>
          </cell>
          <cell r="P15">
            <v>153133.85644303178</v>
          </cell>
          <cell r="Q15">
            <v>378455.10459902545</v>
          </cell>
          <cell r="U15">
            <v>759179.19935597957</v>
          </cell>
          <cell r="V15">
            <v>72740.356513627281</v>
          </cell>
        </row>
        <row r="16">
          <cell r="D16">
            <v>565695.32894100109</v>
          </cell>
          <cell r="E16">
            <v>68097.557922795939</v>
          </cell>
          <cell r="F16">
            <v>5801.1907583810898</v>
          </cell>
          <cell r="G16">
            <v>245914.22506563301</v>
          </cell>
          <cell r="H16">
            <v>415293.03223224735</v>
          </cell>
          <cell r="I16">
            <v>42689.907424724966</v>
          </cell>
          <cell r="J16">
            <v>20602.335932620317</v>
          </cell>
          <cell r="K16">
            <v>118092.8294153203</v>
          </cell>
          <cell r="L16">
            <v>7743.8086632196273</v>
          </cell>
          <cell r="M16">
            <v>42088.61890747842</v>
          </cell>
          <cell r="N16">
            <v>468505.37173273164</v>
          </cell>
          <cell r="O16">
            <v>794293.27725724305</v>
          </cell>
          <cell r="P16">
            <v>145378.66082710933</v>
          </cell>
          <cell r="Q16">
            <v>359288.90950550808</v>
          </cell>
          <cell r="U16">
            <v>789449.11129506375</v>
          </cell>
          <cell r="V16">
            <v>75640.652238211071</v>
          </cell>
        </row>
        <row r="17">
          <cell r="D17">
            <v>894593.90239009843</v>
          </cell>
          <cell r="E17">
            <v>107689.87645599488</v>
          </cell>
          <cell r="F17">
            <v>9174.0370010917522</v>
          </cell>
          <cell r="G17">
            <v>388890.19406707119</v>
          </cell>
          <cell r="H17">
            <v>656746.83055198146</v>
          </cell>
          <cell r="I17">
            <v>67510.069328749509</v>
          </cell>
          <cell r="J17">
            <v>32580.654563327287</v>
          </cell>
          <cell r="K17">
            <v>186752.69125645864</v>
          </cell>
          <cell r="L17">
            <v>12246.104319723672</v>
          </cell>
          <cell r="M17">
            <v>66559.188150160087</v>
          </cell>
          <cell r="N17">
            <v>740897.13551942771</v>
          </cell>
          <cell r="O17">
            <v>1256100.03510898</v>
          </cell>
          <cell r="P17">
            <v>229902.66466763467</v>
          </cell>
          <cell r="Q17">
            <v>568181.58325917076</v>
          </cell>
          <cell r="U17">
            <v>1163981.7765658074</v>
          </cell>
          <cell r="V17">
            <v>111526.30297904277</v>
          </cell>
        </row>
        <row r="18">
          <cell r="D18">
            <v>980815.47699517617</v>
          </cell>
          <cell r="E18">
            <v>118069.10069646285</v>
          </cell>
          <cell r="F18">
            <v>10058.236986812703</v>
          </cell>
          <cell r="G18">
            <v>426371.69801132195</v>
          </cell>
          <cell r="H18">
            <v>720044.54105034075</v>
          </cell>
          <cell r="I18">
            <v>74016.736167938958</v>
          </cell>
          <cell r="J18">
            <v>35720.80042236895</v>
          </cell>
          <cell r="K18">
            <v>204752.04387762849</v>
          </cell>
          <cell r="L18">
            <v>13426.392263117445</v>
          </cell>
          <cell r="M18">
            <v>72974.208408413469</v>
          </cell>
          <cell r="N18">
            <v>812305.31019422051</v>
          </cell>
          <cell r="O18">
            <v>1377163.8190216976</v>
          </cell>
          <cell r="P18">
            <v>252060.84135605872</v>
          </cell>
          <cell r="Q18">
            <v>622943.31440815993</v>
          </cell>
          <cell r="U18">
            <v>1178416.5745565025</v>
          </cell>
          <cell r="V18">
            <v>112909.36557208546</v>
          </cell>
        </row>
        <row r="19">
          <cell r="D19">
            <v>808586.28846674587</v>
          </cell>
          <cell r="E19">
            <v>97336.408482498795</v>
          </cell>
          <cell r="F19">
            <v>8292.0311765490515</v>
          </cell>
          <cell r="G19">
            <v>351501.70127661497</v>
          </cell>
          <cell r="H19">
            <v>593606.19467620808</v>
          </cell>
          <cell r="I19">
            <v>61019.548922503869</v>
          </cell>
          <cell r="J19">
            <v>29448.301043404852</v>
          </cell>
          <cell r="K19">
            <v>168798.00441383754</v>
          </cell>
          <cell r="L19">
            <v>11068.745286108653</v>
          </cell>
          <cell r="M19">
            <v>60160.086901899551</v>
          </cell>
          <cell r="N19">
            <v>669666.16175756359</v>
          </cell>
          <cell r="O19">
            <v>1135336.6735656848</v>
          </cell>
          <cell r="P19">
            <v>207799.47396864253</v>
          </cell>
          <cell r="Q19">
            <v>513555.74451742112</v>
          </cell>
          <cell r="U19">
            <v>927761.64402178093</v>
          </cell>
          <cell r="V19">
            <v>88892.99496490712</v>
          </cell>
        </row>
        <row r="20">
          <cell r="D20">
            <v>262160.05965424166</v>
          </cell>
          <cell r="E20">
            <v>31558.436023802256</v>
          </cell>
          <cell r="F20">
            <v>2688.4445344985993</v>
          </cell>
          <cell r="G20">
            <v>113963.97427166434</v>
          </cell>
          <cell r="H20">
            <v>192459.15695964976</v>
          </cell>
          <cell r="I20">
            <v>19783.774241252697</v>
          </cell>
          <cell r="J20">
            <v>9547.735929203287</v>
          </cell>
          <cell r="K20">
            <v>54727.733499612164</v>
          </cell>
          <cell r="L20">
            <v>3588.7115152623442</v>
          </cell>
          <cell r="M20">
            <v>19505.119238309926</v>
          </cell>
          <cell r="N20">
            <v>217119.33954221386</v>
          </cell>
          <cell r="O20">
            <v>368099.15566836746</v>
          </cell>
          <cell r="P20">
            <v>67372.8002425554</v>
          </cell>
          <cell r="Q20">
            <v>166505.17890151261</v>
          </cell>
          <cell r="U20">
            <v>362789.8239394569</v>
          </cell>
          <cell r="V20">
            <v>34760.516562174846</v>
          </cell>
        </row>
        <row r="21">
          <cell r="D21">
            <v>257118.58389554414</v>
          </cell>
          <cell r="E21">
            <v>30951.550709516621</v>
          </cell>
          <cell r="F21">
            <v>2636.7443328463978</v>
          </cell>
          <cell r="G21">
            <v>111772.3871381659</v>
          </cell>
          <cell r="H21">
            <v>188758.06619993941</v>
          </cell>
          <cell r="I21">
            <v>19403.321862715842</v>
          </cell>
          <cell r="J21">
            <v>9364.1279482583341</v>
          </cell>
          <cell r="K21">
            <v>53675.290415297015</v>
          </cell>
          <cell r="L21">
            <v>3519.6987063202978</v>
          </cell>
          <cell r="M21">
            <v>19130.025541962226</v>
          </cell>
          <cell r="N21">
            <v>212944.02050814693</v>
          </cell>
          <cell r="O21">
            <v>361020.41540355893</v>
          </cell>
          <cell r="P21">
            <v>66077.185877551121</v>
          </cell>
          <cell r="Q21">
            <v>163303.19678327278</v>
          </cell>
          <cell r="U21">
            <v>326060.56451600004</v>
          </cell>
          <cell r="V21">
            <v>31241.321848713003</v>
          </cell>
        </row>
        <row r="22">
          <cell r="D22">
            <v>123531.96474723713</v>
          </cell>
          <cell r="E22">
            <v>14870.593222750678</v>
          </cell>
          <cell r="F22">
            <v>1266.8170578637946</v>
          </cell>
          <cell r="G22">
            <v>53700.756975527715</v>
          </cell>
          <cell r="H22">
            <v>90688.329199263535</v>
          </cell>
          <cell r="I22">
            <v>9322.2762664952897</v>
          </cell>
          <cell r="J22">
            <v>4498.9712764706674</v>
          </cell>
          <cell r="K22">
            <v>25788.155733130166</v>
          </cell>
          <cell r="L22">
            <v>1691.0302239634811</v>
          </cell>
          <cell r="M22">
            <v>9190.9717495312379</v>
          </cell>
          <cell r="N22">
            <v>102308.40896834614</v>
          </cell>
          <cell r="O22">
            <v>173451.33343913933</v>
          </cell>
          <cell r="P22">
            <v>31746.614627196308</v>
          </cell>
          <cell r="Q22">
            <v>78458.602418010531</v>
          </cell>
          <cell r="U22">
            <v>179270.20102935136</v>
          </cell>
          <cell r="V22">
            <v>17176.680217538604</v>
          </cell>
        </row>
        <row r="23">
          <cell r="D23">
            <v>339599.58413034369</v>
          </cell>
          <cell r="E23">
            <v>40880.490199849948</v>
          </cell>
          <cell r="F23">
            <v>3482.5848265267887</v>
          </cell>
          <cell r="G23">
            <v>147627.82065102502</v>
          </cell>
          <cell r="H23">
            <v>249309.71465208899</v>
          </cell>
          <cell r="I23">
            <v>25627.708178427391</v>
          </cell>
          <cell r="J23">
            <v>12368.043992742951</v>
          </cell>
          <cell r="K23">
            <v>70893.772153457248</v>
          </cell>
          <cell r="L23">
            <v>4648.7818920785367</v>
          </cell>
          <cell r="M23">
            <v>25266.741205655067</v>
          </cell>
          <cell r="N23">
            <v>281254.27463068452</v>
          </cell>
          <cell r="O23">
            <v>476832.05576233438</v>
          </cell>
          <cell r="P23">
            <v>87274.06827052249</v>
          </cell>
          <cell r="Q23">
            <v>215689.18463429742</v>
          </cell>
          <cell r="U23">
            <v>430610.56445720635</v>
          </cell>
          <cell r="V23">
            <v>41258.725217607294</v>
          </cell>
        </row>
        <row r="24">
          <cell r="D24">
            <v>506679.80179225729</v>
          </cell>
          <cell r="E24">
            <v>60993.356999165786</v>
          </cell>
          <cell r="F24">
            <v>5195.9880756274779</v>
          </cell>
          <cell r="G24">
            <v>220259.5009002568</v>
          </cell>
          <cell r="H24">
            <v>371968.05505015276</v>
          </cell>
          <cell r="I24">
            <v>38236.33098222976</v>
          </cell>
          <cell r="J24">
            <v>18453.020473651941</v>
          </cell>
          <cell r="K24">
            <v>105772.92818248074</v>
          </cell>
          <cell r="L24">
            <v>6935.9445586062075</v>
          </cell>
          <cell r="M24">
            <v>37697.771211356674</v>
          </cell>
          <cell r="N24">
            <v>419629.07725000143</v>
          </cell>
          <cell r="O24">
            <v>711429.52698411967</v>
          </cell>
          <cell r="P24">
            <v>130212.19600769573</v>
          </cell>
          <cell r="Q24">
            <v>321806.49926029937</v>
          </cell>
          <cell r="U24">
            <v>624549.65083683329</v>
          </cell>
          <cell r="V24">
            <v>59840.896985680658</v>
          </cell>
        </row>
        <row r="25">
          <cell r="D25">
            <v>213452.14317417977</v>
          </cell>
          <cell r="E25">
            <v>25695.049861485808</v>
          </cell>
          <cell r="F25">
            <v>2188.9461287523454</v>
          </cell>
          <cell r="G25">
            <v>92790.086274075409</v>
          </cell>
          <cell r="H25">
            <v>156701.28997038634</v>
          </cell>
          <cell r="I25">
            <v>16108.05634328515</v>
          </cell>
          <cell r="J25">
            <v>7773.8184040598071</v>
          </cell>
          <cell r="K25">
            <v>44559.617593787669</v>
          </cell>
          <cell r="L25">
            <v>2921.9483897619402</v>
          </cell>
          <cell r="M25">
            <v>15881.173927776137</v>
          </cell>
          <cell r="N25">
            <v>176779.74444685076</v>
          </cell>
          <cell r="O25">
            <v>299708.33002420631</v>
          </cell>
          <cell r="P25">
            <v>54855.299553967248</v>
          </cell>
          <cell r="Q25">
            <v>135569.42019696801</v>
          </cell>
          <cell r="U25">
            <v>302260.999219844</v>
          </cell>
          <cell r="V25">
            <v>28960.978991611111</v>
          </cell>
        </row>
        <row r="26">
          <cell r="D26">
            <v>377603.51594662055</v>
          </cell>
          <cell r="E26">
            <v>45455.346691943792</v>
          </cell>
          <cell r="F26">
            <v>3872.3141503439992</v>
          </cell>
          <cell r="G26">
            <v>164148.56417482664</v>
          </cell>
          <cell r="H26">
            <v>277209.48202382069</v>
          </cell>
          <cell r="I26">
            <v>28495.65537192742</v>
          </cell>
          <cell r="J26">
            <v>13752.127844920195</v>
          </cell>
          <cell r="K26">
            <v>78827.356907449663</v>
          </cell>
          <cell r="L26">
            <v>5169.0180711295861</v>
          </cell>
          <cell r="M26">
            <v>28094.293284254418</v>
          </cell>
          <cell r="N26">
            <v>312728.89584811934</v>
          </cell>
          <cell r="O26">
            <v>530193.40772456629</v>
          </cell>
          <cell r="P26">
            <v>97040.740242090644</v>
          </cell>
          <cell r="Q26">
            <v>239826.5435988009</v>
          </cell>
          <cell r="U26">
            <v>499011.43604091631</v>
          </cell>
          <cell r="V26">
            <v>47812.518826629617</v>
          </cell>
        </row>
        <row r="27">
          <cell r="D27">
            <v>288994.85700309149</v>
          </cell>
          <cell r="E27">
            <v>34788.76880775985</v>
          </cell>
          <cell r="F27">
            <v>2963.6346773527098</v>
          </cell>
          <cell r="G27">
            <v>125629.36738563853</v>
          </cell>
          <cell r="H27">
            <v>212159.34501176648</v>
          </cell>
          <cell r="I27">
            <v>21808.848439281177</v>
          </cell>
          <cell r="J27">
            <v>10525.045589333879</v>
          </cell>
          <cell r="K27">
            <v>60329.683849184381</v>
          </cell>
          <cell r="L27">
            <v>3956.0533078395979</v>
          </cell>
          <cell r="M27">
            <v>21501.670210702607</v>
          </cell>
          <cell r="N27">
            <v>239343.75269201139</v>
          </cell>
          <cell r="O27">
            <v>405777.91672629188</v>
          </cell>
          <cell r="P27">
            <v>74269.104140708194</v>
          </cell>
          <cell r="Q27">
            <v>183548.70848892961</v>
          </cell>
          <cell r="U27">
            <v>371309.66150821029</v>
          </cell>
          <cell r="V27">
            <v>35576.840326992227</v>
          </cell>
        </row>
        <row r="28">
          <cell r="D28">
            <v>325214.42875592969</v>
          </cell>
          <cell r="E28">
            <v>39148.826703226412</v>
          </cell>
          <cell r="F28">
            <v>3335.0654355285474</v>
          </cell>
          <cell r="G28">
            <v>141374.42919564553</v>
          </cell>
          <cell r="H28">
            <v>238749.16290463859</v>
          </cell>
          <cell r="I28">
            <v>24542.139817144234</v>
          </cell>
          <cell r="J28">
            <v>11844.143956266733</v>
          </cell>
          <cell r="K28">
            <v>67890.771045203932</v>
          </cell>
          <cell r="L28">
            <v>4451.863365247701</v>
          </cell>
          <cell r="M28">
            <v>24196.463104522431</v>
          </cell>
          <cell r="N28">
            <v>269340.57794391934</v>
          </cell>
          <cell r="O28">
            <v>456633.84725389956</v>
          </cell>
          <cell r="P28">
            <v>83577.21146946463</v>
          </cell>
          <cell r="Q28">
            <v>206552.77052033268</v>
          </cell>
          <cell r="U28">
            <v>382825.32971854723</v>
          </cell>
          <cell r="V28">
            <v>36680.208032302311</v>
          </cell>
        </row>
        <row r="29">
          <cell r="D29">
            <v>115860.47281109693</v>
          </cell>
          <cell r="E29">
            <v>13947.110493180438</v>
          </cell>
          <cell r="F29">
            <v>1188.1461093052412</v>
          </cell>
          <cell r="G29">
            <v>50365.871750109982</v>
          </cell>
          <cell r="H29">
            <v>85056.468752635788</v>
          </cell>
          <cell r="I29">
            <v>8743.3510680559993</v>
          </cell>
          <cell r="J29">
            <v>4219.579445060951</v>
          </cell>
          <cell r="K29">
            <v>24186.678502848677</v>
          </cell>
          <cell r="L29">
            <v>1586.0150989029423</v>
          </cell>
          <cell r="M29">
            <v>8620.2007283943931</v>
          </cell>
          <cell r="N29">
            <v>95954.926806818738</v>
          </cell>
          <cell r="O29">
            <v>162679.78529357418</v>
          </cell>
          <cell r="P29">
            <v>29775.109530433616</v>
          </cell>
          <cell r="Q29">
            <v>73586.223540186038</v>
          </cell>
          <cell r="U29">
            <v>158725.18783181539</v>
          </cell>
          <cell r="V29">
            <v>15208.17056153946</v>
          </cell>
        </row>
        <row r="30">
          <cell r="D30">
            <v>458526.90458568832</v>
          </cell>
          <cell r="E30">
            <v>55196.783227179134</v>
          </cell>
          <cell r="F30">
            <v>4702.1813779710492</v>
          </cell>
          <cell r="G30">
            <v>199326.88612440895</v>
          </cell>
          <cell r="H30">
            <v>336617.64349713572</v>
          </cell>
          <cell r="I30">
            <v>34602.497328646386</v>
          </cell>
          <cell r="J30">
            <v>16699.316467935932</v>
          </cell>
          <cell r="K30">
            <v>95720.676405337508</v>
          </cell>
          <cell r="L30">
            <v>6276.779097145868</v>
          </cell>
          <cell r="M30">
            <v>34115.120204475839</v>
          </cell>
          <cell r="N30">
            <v>379749.14568329672</v>
          </cell>
          <cell r="O30">
            <v>643818.00435896846</v>
          </cell>
          <cell r="P30">
            <v>117837.33032877733</v>
          </cell>
          <cell r="Q30">
            <v>291223.24880414549</v>
          </cell>
          <cell r="U30">
            <v>568786.93803348066</v>
          </cell>
          <cell r="V30">
            <v>54498.021926769929</v>
          </cell>
        </row>
        <row r="31">
          <cell r="D31">
            <v>335182.89346389822</v>
          </cell>
          <cell r="E31">
            <v>40348.815580848968</v>
          </cell>
          <cell r="F31">
            <v>3437.291779605619</v>
          </cell>
          <cell r="G31">
            <v>145707.83473806578</v>
          </cell>
          <cell r="H31">
            <v>246067.29640067133</v>
          </cell>
          <cell r="I31">
            <v>25294.404885951615</v>
          </cell>
          <cell r="J31">
            <v>12207.19036683283</v>
          </cell>
          <cell r="K31">
            <v>69971.757297104821</v>
          </cell>
          <cell r="L31">
            <v>4588.3217721238461</v>
          </cell>
          <cell r="M31">
            <v>24938.132499197764</v>
          </cell>
          <cell r="N31">
            <v>277596.39874476334</v>
          </cell>
          <cell r="O31">
            <v>470630.57676011277</v>
          </cell>
          <cell r="P31">
            <v>86139.018109197219</v>
          </cell>
          <cell r="Q31">
            <v>212884.02098526922</v>
          </cell>
          <cell r="U31">
            <v>437607.66508093075</v>
          </cell>
          <cell r="V31">
            <v>41929.148741280238</v>
          </cell>
        </row>
        <row r="32">
          <cell r="D32">
            <v>233778.23080305124</v>
          </cell>
          <cell r="E32">
            <v>28141.873900570739</v>
          </cell>
          <cell r="F32">
            <v>2397.3896241713278</v>
          </cell>
          <cell r="G32">
            <v>101626.06888193496</v>
          </cell>
          <cell r="H32">
            <v>171623.2490762088</v>
          </cell>
          <cell r="I32">
            <v>17641.954105544857</v>
          </cell>
          <cell r="J32">
            <v>8514.0841692197009</v>
          </cell>
          <cell r="K32">
            <v>48802.829577755656</v>
          </cell>
          <cell r="L32">
            <v>3200.1923939407907</v>
          </cell>
          <cell r="M32">
            <v>17393.466697972948</v>
          </cell>
          <cell r="N32">
            <v>193613.6844729486</v>
          </cell>
          <cell r="O32">
            <v>328248.20640391397</v>
          </cell>
          <cell r="P32">
            <v>60078.923027881414</v>
          </cell>
          <cell r="Q32">
            <v>148479.08638134671</v>
          </cell>
          <cell r="U32">
            <v>313059.11441278493</v>
          </cell>
          <cell r="V32">
            <v>29995.594731183606</v>
          </cell>
        </row>
        <row r="33">
          <cell r="D33">
            <v>1582435.7653951938</v>
          </cell>
          <cell r="E33">
            <v>190491.25152727202</v>
          </cell>
          <cell r="F33">
            <v>16227.837262025067</v>
          </cell>
          <cell r="G33">
            <v>687902.91355558718</v>
          </cell>
          <cell r="H33">
            <v>1161711.1079102915</v>
          </cell>
          <cell r="I33">
            <v>119417.70220510365</v>
          </cell>
          <cell r="J33">
            <v>57631.505092143212</v>
          </cell>
          <cell r="K33">
            <v>330344.45812616276</v>
          </cell>
          <cell r="L33">
            <v>21661.978033292042</v>
          </cell>
          <cell r="M33">
            <v>117735.70059339929</v>
          </cell>
          <cell r="N33">
            <v>1310563.5110997474</v>
          </cell>
          <cell r="O33">
            <v>2221899.3614421585</v>
          </cell>
          <cell r="P33">
            <v>406671.89677655656</v>
          </cell>
          <cell r="Q33">
            <v>1005049.1694455019</v>
          </cell>
          <cell r="U33">
            <v>1676775.8099726569</v>
          </cell>
          <cell r="V33">
            <v>160659.39413817602</v>
          </cell>
        </row>
        <row r="34">
          <cell r="D34">
            <v>176685.38045929934</v>
          </cell>
          <cell r="E34">
            <v>21269.121936117717</v>
          </cell>
          <cell r="F34">
            <v>1811.903941615248</v>
          </cell>
          <cell r="G34">
            <v>76807.154298788053</v>
          </cell>
          <cell r="H34">
            <v>129709.76362738079</v>
          </cell>
          <cell r="I34">
            <v>13333.471480540469</v>
          </cell>
          <cell r="J34">
            <v>6434.7916208177849</v>
          </cell>
          <cell r="K34">
            <v>36884.300483480103</v>
          </cell>
          <cell r="L34">
            <v>2418.6478301426373</v>
          </cell>
          <cell r="M34">
            <v>13145.669168942111</v>
          </cell>
          <cell r="N34">
            <v>146329.73902539763</v>
          </cell>
          <cell r="O34">
            <v>248084.08821614366</v>
          </cell>
          <cell r="P34">
            <v>45406.569021856259</v>
          </cell>
          <cell r="Q34">
            <v>112217.82189650746</v>
          </cell>
          <cell r="U34">
            <v>230495.8376892065</v>
          </cell>
          <cell r="V34">
            <v>22084.837707148898</v>
          </cell>
        </row>
        <row r="35">
          <cell r="D35">
            <v>185208.30574912817</v>
          </cell>
          <cell r="E35">
            <v>22295.098939820909</v>
          </cell>
          <cell r="F35">
            <v>1899.3063168801921</v>
          </cell>
          <cell r="G35">
            <v>80512.167334451864</v>
          </cell>
          <cell r="H35">
            <v>135966.68551805292</v>
          </cell>
          <cell r="I35">
            <v>13976.649659670504</v>
          </cell>
          <cell r="J35">
            <v>6745.192221576488</v>
          </cell>
          <cell r="K35">
            <v>38663.520340669776</v>
          </cell>
          <cell r="L35">
            <v>2535.3182343669469</v>
          </cell>
          <cell r="M35">
            <v>13779.788165773933</v>
          </cell>
          <cell r="N35">
            <v>153388.37302302432</v>
          </cell>
          <cell r="O35">
            <v>260051.13463484019</v>
          </cell>
          <cell r="P35">
            <v>47596.884906706073</v>
          </cell>
          <cell r="Q35">
            <v>117630.96988716177</v>
          </cell>
          <cell r="U35">
            <v>243670.54841528827</v>
          </cell>
          <cell r="V35">
            <v>23347.165700318448</v>
          </cell>
        </row>
        <row r="36">
          <cell r="D36">
            <v>397106.97393918986</v>
          </cell>
          <cell r="E36">
            <v>47803.14380533011</v>
          </cell>
          <cell r="F36">
            <v>4072.3216004227802</v>
          </cell>
          <cell r="G36">
            <v>172626.94027759807</v>
          </cell>
          <cell r="H36">
            <v>291527.52531385666</v>
          </cell>
          <cell r="I36">
            <v>29967.4738112337</v>
          </cell>
          <cell r="J36">
            <v>14462.43385745679</v>
          </cell>
          <cell r="K36">
            <v>82898.839240593632</v>
          </cell>
          <cell r="L36">
            <v>5436.0010905021045</v>
          </cell>
          <cell r="M36">
            <v>29545.381120464703</v>
          </cell>
          <cell r="N36">
            <v>328881.53909866203</v>
          </cell>
          <cell r="O36">
            <v>557578.22915444686</v>
          </cell>
          <cell r="P36">
            <v>102052.95522672813</v>
          </cell>
          <cell r="Q36">
            <v>252213.73471606668</v>
          </cell>
          <cell r="U36">
            <v>527283.51182086102</v>
          </cell>
          <cell r="V36">
            <v>50521.392928235706</v>
          </cell>
        </row>
        <row r="37">
          <cell r="D37">
            <v>120480.71804142861</v>
          </cell>
          <cell r="E37">
            <v>14503.288706246163</v>
          </cell>
          <cell r="F37">
            <v>1235.5266029392089</v>
          </cell>
          <cell r="G37">
            <v>52374.345158503107</v>
          </cell>
          <cell r="H37">
            <v>88448.322199530943</v>
          </cell>
          <cell r="I37">
            <v>9092.015501138063</v>
          </cell>
          <cell r="J37">
            <v>4387.8464245754803</v>
          </cell>
          <cell r="K37">
            <v>25151.18678836682</v>
          </cell>
          <cell r="L37">
            <v>1649.2616791916989</v>
          </cell>
          <cell r="M37">
            <v>8963.9542133711184</v>
          </cell>
          <cell r="N37">
            <v>99781.385323252209</v>
          </cell>
          <cell r="O37">
            <v>169167.07542659037</v>
          </cell>
          <cell r="P37">
            <v>30962.471401594674</v>
          </cell>
          <cell r="Q37">
            <v>76520.670380257128</v>
          </cell>
          <cell r="U37">
            <v>155670.57660703204</v>
          </cell>
          <cell r="V37">
            <v>14915.49459031981</v>
          </cell>
        </row>
        <row r="49">
          <cell r="D49">
            <v>5919811.7176982425</v>
          </cell>
          <cell r="E49">
            <v>410763.33594537806</v>
          </cell>
          <cell r="F49">
            <v>34636.927787553483</v>
          </cell>
          <cell r="G49">
            <v>1783906.3192768099</v>
          </cell>
          <cell r="H49">
            <v>2738233.6899754582</v>
          </cell>
          <cell r="I49">
            <v>279931.93301564001</v>
          </cell>
          <cell r="J49">
            <v>120139.91583048548</v>
          </cell>
          <cell r="K49">
            <v>1418924.6095625234</v>
          </cell>
          <cell r="L49">
            <v>59206.662890439278</v>
          </cell>
          <cell r="M49">
            <v>358289.90009439905</v>
          </cell>
          <cell r="N49">
            <v>3672631.6618379555</v>
          </cell>
          <cell r="O49">
            <v>5837042.1831297977</v>
          </cell>
          <cell r="P49">
            <v>924393.36388438521</v>
          </cell>
          <cell r="Q49">
            <v>2678503.2319837301</v>
          </cell>
          <cell r="U49">
            <v>5072017.2748774057</v>
          </cell>
          <cell r="V49">
            <v>494352.34382320353</v>
          </cell>
        </row>
        <row r="50">
          <cell r="D50">
            <v>4970443.6366312644</v>
          </cell>
          <cell r="E50">
            <v>344888.67326763301</v>
          </cell>
          <cell r="F50">
            <v>29082.157596228739</v>
          </cell>
          <cell r="G50">
            <v>1497818.8894905155</v>
          </cell>
          <cell r="H50">
            <v>2299099.510083715</v>
          </cell>
          <cell r="I50">
            <v>235038.87648786235</v>
          </cell>
          <cell r="J50">
            <v>100872.91769090881</v>
          </cell>
          <cell r="K50">
            <v>1191369.7821460089</v>
          </cell>
          <cell r="L50">
            <v>49711.611592332949</v>
          </cell>
          <cell r="M50">
            <v>300830.47213634965</v>
          </cell>
          <cell r="N50">
            <v>3083646.8360468028</v>
          </cell>
          <cell r="O50">
            <v>4900947.9624406984</v>
          </cell>
          <cell r="P50">
            <v>776147.17027686397</v>
          </cell>
          <cell r="Q50">
            <v>2248948.1051073601</v>
          </cell>
          <cell r="U50">
            <v>3744745.5453266241</v>
          </cell>
          <cell r="V50">
            <v>364987.66408449633</v>
          </cell>
        </row>
        <row r="51">
          <cell r="D51">
            <v>633257.96316418692</v>
          </cell>
          <cell r="E51">
            <v>43940.443694455374</v>
          </cell>
          <cell r="F51">
            <v>3705.2040482023353</v>
          </cell>
          <cell r="G51">
            <v>190829.19121289169</v>
          </cell>
          <cell r="H51">
            <v>292916.12163902342</v>
          </cell>
          <cell r="I51">
            <v>29945.061461350688</v>
          </cell>
          <cell r="J51">
            <v>12851.685496360949</v>
          </cell>
          <cell r="K51">
            <v>151786.12952313249</v>
          </cell>
          <cell r="L51">
            <v>6333.4937892799062</v>
          </cell>
          <cell r="M51">
            <v>38327.221063088</v>
          </cell>
          <cell r="N51">
            <v>392871.15140413644</v>
          </cell>
          <cell r="O51">
            <v>624403.88648533612</v>
          </cell>
          <cell r="P51">
            <v>98884.810310069428</v>
          </cell>
          <cell r="Q51">
            <v>286526.59609826643</v>
          </cell>
          <cell r="U51">
            <v>684021.13555120374</v>
          </cell>
          <cell r="V51">
            <v>66669.223162793744</v>
          </cell>
        </row>
        <row r="52">
          <cell r="D52">
            <v>326559.28124575375</v>
          </cell>
          <cell r="E52">
            <v>22659.264541708577</v>
          </cell>
          <cell r="F52">
            <v>1910.7043909941308</v>
          </cell>
          <cell r="G52">
            <v>98407.042861035836</v>
          </cell>
          <cell r="H52">
            <v>151051.36249653852</v>
          </cell>
          <cell r="I52">
            <v>15442.107824143077</v>
          </cell>
          <cell r="J52">
            <v>6627.373712788165</v>
          </cell>
          <cell r="K52">
            <v>78273.266572879351</v>
          </cell>
          <cell r="L52">
            <v>3266.0642264445496</v>
          </cell>
          <cell r="M52">
            <v>19764.630672735864</v>
          </cell>
          <cell r="N52">
            <v>202596.30085609015</v>
          </cell>
          <cell r="O52">
            <v>321993.399591628</v>
          </cell>
          <cell r="P52">
            <v>50993.046213943264</v>
          </cell>
          <cell r="Q52">
            <v>147756.40374439725</v>
          </cell>
          <cell r="U52">
            <v>308255.04273609462</v>
          </cell>
          <cell r="V52">
            <v>30044.574892658155</v>
          </cell>
        </row>
        <row r="53">
          <cell r="D53">
            <v>143095.10449029415</v>
          </cell>
          <cell r="E53">
            <v>9929.0695854664737</v>
          </cell>
          <cell r="F53">
            <v>837.2521014756004</v>
          </cell>
          <cell r="G53">
            <v>43121.010148793248</v>
          </cell>
          <cell r="H53">
            <v>66189.239568962745</v>
          </cell>
          <cell r="I53">
            <v>6766.5816271295298</v>
          </cell>
          <cell r="J53">
            <v>2904.0507754362975</v>
          </cell>
          <cell r="K53">
            <v>34298.584980697</v>
          </cell>
          <cell r="L53">
            <v>1431.1576139322226</v>
          </cell>
          <cell r="M53">
            <v>8660.6691457004381</v>
          </cell>
          <cell r="N53">
            <v>88775.730794594434</v>
          </cell>
          <cell r="O53">
            <v>141094.37950739049</v>
          </cell>
          <cell r="P53">
            <v>22344.657449105929</v>
          </cell>
          <cell r="Q53">
            <v>64745.420654583024</v>
          </cell>
          <cell r="U53">
            <v>178884.3004551972</v>
          </cell>
          <cell r="V53">
            <v>17435.246847683175</v>
          </cell>
        </row>
        <row r="54">
          <cell r="D54">
            <v>1432332.9160070079</v>
          </cell>
          <cell r="E54">
            <v>99386.580996223536</v>
          </cell>
          <cell r="F54">
            <v>8380.6063681296873</v>
          </cell>
          <cell r="G54">
            <v>431626.5215892003</v>
          </cell>
          <cell r="H54">
            <v>662531.58595323772</v>
          </cell>
          <cell r="I54">
            <v>67731.16122951133</v>
          </cell>
          <cell r="J54">
            <v>29068.552206796285</v>
          </cell>
          <cell r="K54">
            <v>343317.07164481014</v>
          </cell>
          <cell r="L54">
            <v>14325.396845202431</v>
          </cell>
          <cell r="M54">
            <v>86690.327640624731</v>
          </cell>
          <cell r="N54">
            <v>888614.61622049659</v>
          </cell>
          <cell r="O54">
            <v>1412306.345153322</v>
          </cell>
          <cell r="P54">
            <v>223662.35711038209</v>
          </cell>
          <cell r="Q54">
            <v>648079.45383323322</v>
          </cell>
          <cell r="U54">
            <v>1262079.5522285274</v>
          </cell>
          <cell r="V54">
            <v>123010.61903433524</v>
          </cell>
        </row>
        <row r="55">
          <cell r="D55">
            <v>351658.45091926388</v>
          </cell>
          <cell r="E55">
            <v>24400.843354718323</v>
          </cell>
          <cell r="F55">
            <v>2057.5600967102155</v>
          </cell>
          <cell r="G55">
            <v>105970.55493276521</v>
          </cell>
          <cell r="H55">
            <v>162661.08849254347</v>
          </cell>
          <cell r="I55">
            <v>16628.979876642257</v>
          </cell>
          <cell r="J55">
            <v>7136.7500706502769</v>
          </cell>
          <cell r="K55">
            <v>84289.307492365959</v>
          </cell>
          <cell r="L55">
            <v>3517.0921558036371</v>
          </cell>
          <cell r="M55">
            <v>21283.729492701532</v>
          </cell>
          <cell r="N55">
            <v>218167.74292631497</v>
          </cell>
          <cell r="O55">
            <v>346741.63807154633</v>
          </cell>
          <cell r="P55">
            <v>54912.344156449835</v>
          </cell>
          <cell r="Q55">
            <v>159112.88099343123</v>
          </cell>
          <cell r="U55">
            <v>315420.26579990721</v>
          </cell>
          <cell r="V55">
            <v>30742.944914613068</v>
          </cell>
        </row>
        <row r="56">
          <cell r="D56">
            <v>178057.2902442622</v>
          </cell>
          <cell r="E56">
            <v>12355.022426045305</v>
          </cell>
          <cell r="F56">
            <v>1041.8164965955996</v>
          </cell>
          <cell r="G56">
            <v>53656.693896262834</v>
          </cell>
          <cell r="H56">
            <v>82361.144938939484</v>
          </cell>
          <cell r="I56">
            <v>8419.8491138808786</v>
          </cell>
          <cell r="J56">
            <v>3613.5926078519942</v>
          </cell>
          <cell r="K56">
            <v>42678.700453303718</v>
          </cell>
          <cell r="L56">
            <v>1780.8299421347433</v>
          </cell>
          <cell r="M56">
            <v>10776.715844182545</v>
          </cell>
          <cell r="N56">
            <v>110466.15550577245</v>
          </cell>
          <cell r="O56">
            <v>175567.73149765964</v>
          </cell>
          <cell r="P56">
            <v>27804.089951196991</v>
          </cell>
          <cell r="Q56">
            <v>80564.56018215415</v>
          </cell>
          <cell r="U56">
            <v>173817.45224680865</v>
          </cell>
          <cell r="V56">
            <v>16941.398315261955</v>
          </cell>
        </row>
        <row r="57">
          <cell r="D57">
            <v>686865.55113925447</v>
          </cell>
          <cell r="E57">
            <v>47660.161942046179</v>
          </cell>
          <cell r="F57">
            <v>4018.8630363769284</v>
          </cell>
          <cell r="G57">
            <v>206983.57576265803</v>
          </cell>
          <cell r="H57">
            <v>317712.53585483372</v>
          </cell>
          <cell r="I57">
            <v>32480.019740733511</v>
          </cell>
          <cell r="J57">
            <v>13939.627379368021</v>
          </cell>
          <cell r="K57">
            <v>164635.37701012639</v>
          </cell>
          <cell r="L57">
            <v>6869.6470557968833</v>
          </cell>
          <cell r="M57">
            <v>41571.759615296673</v>
          </cell>
          <cell r="N57">
            <v>426129.12214725802</v>
          </cell>
          <cell r="O57">
            <v>677261.9446919536</v>
          </cell>
          <cell r="P57">
            <v>107255.76887110769</v>
          </cell>
          <cell r="Q57">
            <v>310782.11375616596</v>
          </cell>
          <cell r="U57">
            <v>619136.38202211063</v>
          </cell>
          <cell r="V57">
            <v>60345.126014233996</v>
          </cell>
        </row>
        <row r="58">
          <cell r="D58">
            <v>829463.51975258067</v>
          </cell>
          <cell r="E58">
            <v>57554.736310269349</v>
          </cell>
          <cell r="F58">
            <v>4853.2063866468679</v>
          </cell>
          <cell r="G58">
            <v>249954.77644541528</v>
          </cell>
          <cell r="H58">
            <v>383671.82314292592</v>
          </cell>
          <cell r="I58">
            <v>39223.093152796842</v>
          </cell>
          <cell r="J58">
            <v>16833.589005813872</v>
          </cell>
          <cell r="K58">
            <v>198814.80307770841</v>
          </cell>
          <cell r="L58">
            <v>8295.8325933047181</v>
          </cell>
          <cell r="M58">
            <v>50202.340175044345</v>
          </cell>
          <cell r="N58">
            <v>514596.43148369534</v>
          </cell>
          <cell r="O58">
            <v>817866.13916931464</v>
          </cell>
          <cell r="P58">
            <v>129522.79731315516</v>
          </cell>
          <cell r="Q58">
            <v>375302.59819373843</v>
          </cell>
          <cell r="U58">
            <v>815471.34383105289</v>
          </cell>
          <cell r="V58">
            <v>79481.229715110239</v>
          </cell>
        </row>
        <row r="59">
          <cell r="D59">
            <v>3751113.1053188276</v>
          </cell>
          <cell r="E59">
            <v>260281.88160827072</v>
          </cell>
          <cell r="F59">
            <v>21947.832118281003</v>
          </cell>
          <cell r="G59">
            <v>1130379.5951642485</v>
          </cell>
          <cell r="H59">
            <v>1735093.0687853424</v>
          </cell>
          <cell r="I59">
            <v>177380.02365732085</v>
          </cell>
          <cell r="J59">
            <v>76127.15306406084</v>
          </cell>
          <cell r="K59">
            <v>899107.4297982757</v>
          </cell>
          <cell r="L59">
            <v>37516.54607975854</v>
          </cell>
          <cell r="M59">
            <v>227031.87260659129</v>
          </cell>
          <cell r="N59">
            <v>2327178.196654846</v>
          </cell>
          <cell r="O59">
            <v>3698665.8484385782</v>
          </cell>
          <cell r="P59">
            <v>585745.66677007731</v>
          </cell>
          <cell r="Q59">
            <v>1697244.6177797781</v>
          </cell>
          <cell r="U59">
            <v>3006434.3130782046</v>
          </cell>
          <cell r="V59">
            <v>293026.96908827795</v>
          </cell>
        </row>
        <row r="60">
          <cell r="D60">
            <v>615290.82439409068</v>
          </cell>
          <cell r="E60">
            <v>42693.741567674238</v>
          </cell>
          <cell r="F60">
            <v>3600.0779871372119</v>
          </cell>
          <cell r="G60">
            <v>185414.88178553703</v>
          </cell>
          <cell r="H60">
            <v>284605.34639161883</v>
          </cell>
          <cell r="I60">
            <v>29095.443918340567</v>
          </cell>
          <cell r="J60">
            <v>12487.050497396265</v>
          </cell>
          <cell r="K60">
            <v>147479.57104119699</v>
          </cell>
          <cell r="L60">
            <v>6153.7964646020782</v>
          </cell>
          <cell r="M60">
            <v>37239.780336607757</v>
          </cell>
          <cell r="N60">
            <v>381724.39777979156</v>
          </cell>
          <cell r="O60">
            <v>606687.96038625785</v>
          </cell>
          <cell r="P60">
            <v>96079.196780603204</v>
          </cell>
          <cell r="Q60">
            <v>278397.10793881607</v>
          </cell>
          <cell r="U60">
            <v>571227.33576160914</v>
          </cell>
          <cell r="V60">
            <v>55675.593552953942</v>
          </cell>
        </row>
        <row r="61">
          <cell r="D61">
            <v>583752.88739726658</v>
          </cell>
          <cell r="E61">
            <v>40505.390176206718</v>
          </cell>
          <cell r="F61">
            <v>3415.548934792258</v>
          </cell>
          <cell r="G61">
            <v>175911.07865994301</v>
          </cell>
          <cell r="H61">
            <v>270017.34161794593</v>
          </cell>
          <cell r="I61">
            <v>27604.099921629946</v>
          </cell>
          <cell r="J61">
            <v>11847.002253135746</v>
          </cell>
          <cell r="K61">
            <v>139920.21661006889</v>
          </cell>
          <cell r="L61">
            <v>5838.3715671431919</v>
          </cell>
          <cell r="M61">
            <v>35330.982416229104</v>
          </cell>
          <cell r="N61">
            <v>362158.36570189579</v>
          </cell>
          <cell r="O61">
            <v>575590.98004328681</v>
          </cell>
          <cell r="P61">
            <v>91154.469262106446</v>
          </cell>
          <cell r="Q61">
            <v>264127.31859339779</v>
          </cell>
          <cell r="U61">
            <v>568120.47713833943</v>
          </cell>
          <cell r="V61">
            <v>55372.778566508961</v>
          </cell>
        </row>
        <row r="62">
          <cell r="D62">
            <v>934379.53178267716</v>
          </cell>
          <cell r="E62">
            <v>64834.638636677191</v>
          </cell>
          <cell r="F62">
            <v>5467.071912400027</v>
          </cell>
          <cell r="G62">
            <v>281570.70373821486</v>
          </cell>
          <cell r="H62">
            <v>432201.16367917915</v>
          </cell>
          <cell r="I62">
            <v>44184.288449612213</v>
          </cell>
          <cell r="J62">
            <v>18962.812274331431</v>
          </cell>
          <cell r="K62">
            <v>223962.20953349091</v>
          </cell>
          <cell r="L62">
            <v>9345.1441681144752</v>
          </cell>
          <cell r="M62">
            <v>56552.262986978305</v>
          </cell>
          <cell r="N62">
            <v>579685.97925825266</v>
          </cell>
          <cell r="O62">
            <v>921315.23807807884</v>
          </cell>
          <cell r="P62">
            <v>145905.69425494253</v>
          </cell>
          <cell r="Q62">
            <v>422773.34400636429</v>
          </cell>
          <cell r="U62">
            <v>876580.76451537001</v>
          </cell>
          <cell r="V62">
            <v>85437.357959113593</v>
          </cell>
        </row>
        <row r="63">
          <cell r="D63">
            <v>1028023.819538314</v>
          </cell>
          <cell r="E63">
            <v>71332.419624497299</v>
          </cell>
          <cell r="F63">
            <v>6014.9863710662976</v>
          </cell>
          <cell r="G63">
            <v>309789.95202816057</v>
          </cell>
          <cell r="H63">
            <v>475516.72096956259</v>
          </cell>
          <cell r="I63">
            <v>48612.474300344118</v>
          </cell>
          <cell r="J63">
            <v>20863.280969194315</v>
          </cell>
          <cell r="K63">
            <v>246407.88699383626</v>
          </cell>
          <cell r="L63">
            <v>10281.722228559793</v>
          </cell>
          <cell r="M63">
            <v>62219.977452299849</v>
          </cell>
          <cell r="N63">
            <v>637782.58647523704</v>
          </cell>
          <cell r="O63">
            <v>1013650.2115375607</v>
          </cell>
          <cell r="P63">
            <v>160528.48333929683</v>
          </cell>
          <cell r="Q63">
            <v>465144.03742899478</v>
          </cell>
          <cell r="U63">
            <v>897068.04352413712</v>
          </cell>
          <cell r="V63">
            <v>87434.183649497063</v>
          </cell>
        </row>
        <row r="64">
          <cell r="D64">
            <v>835407.30986384884</v>
          </cell>
          <cell r="E64">
            <v>57967.163456721391</v>
          </cell>
          <cell r="F64">
            <v>4887.9836124584381</v>
          </cell>
          <cell r="G64">
            <v>251745.90853636444</v>
          </cell>
          <cell r="H64">
            <v>386421.14813921915</v>
          </cell>
          <cell r="I64">
            <v>39504.158959385277</v>
          </cell>
          <cell r="J64">
            <v>16954.21555235537</v>
          </cell>
          <cell r="K64">
            <v>200239.47508843106</v>
          </cell>
          <cell r="L64">
            <v>8355.279074745551</v>
          </cell>
          <cell r="M64">
            <v>50562.081340254306</v>
          </cell>
          <cell r="N64">
            <v>518283.93926180596</v>
          </cell>
          <cell r="O64">
            <v>823726.82448527112</v>
          </cell>
          <cell r="P64">
            <v>130450.93496299823</v>
          </cell>
          <cell r="Q64">
            <v>377991.95079184015</v>
          </cell>
          <cell r="U64">
            <v>702381.61590599327</v>
          </cell>
          <cell r="V64">
            <v>68458.756992275725</v>
          </cell>
        </row>
        <row r="65">
          <cell r="D65">
            <v>270599.00328107894</v>
          </cell>
          <cell r="E65">
            <v>18776.298063487866</v>
          </cell>
          <cell r="F65">
            <v>1583.2797702010371</v>
          </cell>
          <cell r="G65">
            <v>81543.686685159773</v>
          </cell>
          <cell r="H65">
            <v>125166.70167782521</v>
          </cell>
          <cell r="I65">
            <v>12795.897179316205</v>
          </cell>
          <cell r="J65">
            <v>5491.6850447808865</v>
          </cell>
          <cell r="K65">
            <v>64860.100859407932</v>
          </cell>
          <cell r="L65">
            <v>2706.3806637386001</v>
          </cell>
          <cell r="M65">
            <v>16377.698223300797</v>
          </cell>
          <cell r="N65">
            <v>167878.72900428995</v>
          </cell>
          <cell r="O65">
            <v>266815.54620096623</v>
          </cell>
          <cell r="P65">
            <v>42254.709243357232</v>
          </cell>
          <cell r="Q65">
            <v>122436.37794983196</v>
          </cell>
          <cell r="U65">
            <v>269946.52200491965</v>
          </cell>
          <cell r="V65">
            <v>26310.773135779506</v>
          </cell>
        </row>
        <row r="66">
          <cell r="D66">
            <v>268636.34052340046</v>
          </cell>
          <cell r="E66">
            <v>18640.113005562878</v>
          </cell>
          <cell r="F66">
            <v>1571.7961941261781</v>
          </cell>
          <cell r="G66">
            <v>80952.247858555813</v>
          </cell>
          <cell r="H66">
            <v>124258.86380367997</v>
          </cell>
          <cell r="I66">
            <v>12703.088149939109</v>
          </cell>
          <cell r="J66">
            <v>5451.853687002028</v>
          </cell>
          <cell r="K66">
            <v>64389.668585554362</v>
          </cell>
          <cell r="L66">
            <v>2686.7512029038776</v>
          </cell>
          <cell r="M66">
            <v>16258.910282585508</v>
          </cell>
          <cell r="N66">
            <v>166661.09950370798</v>
          </cell>
          <cell r="O66">
            <v>264880.32497195702</v>
          </cell>
          <cell r="P66">
            <v>41948.23455881331</v>
          </cell>
          <cell r="Q66">
            <v>121548.34319629087</v>
          </cell>
          <cell r="U66">
            <v>246013.37309349407</v>
          </cell>
          <cell r="V66">
            <v>23978.090177849521</v>
          </cell>
        </row>
        <row r="67">
          <cell r="D67">
            <v>128563.69635363735</v>
          </cell>
          <cell r="E67">
            <v>8920.7656111438191</v>
          </cell>
          <cell r="F67">
            <v>752.22856385596958</v>
          </cell>
          <cell r="G67">
            <v>38742.041350601168</v>
          </cell>
          <cell r="H67">
            <v>59467.675907804871</v>
          </cell>
          <cell r="I67">
            <v>6079.4305211286128</v>
          </cell>
          <cell r="J67">
            <v>2609.1423841411797</v>
          </cell>
          <cell r="K67">
            <v>30815.539640748844</v>
          </cell>
          <cell r="L67">
            <v>1285.8225553359755</v>
          </cell>
          <cell r="M67">
            <v>7781.1721248833501</v>
          </cell>
          <cell r="N67">
            <v>79760.493121710097</v>
          </cell>
          <cell r="O67">
            <v>126766.1463947804</v>
          </cell>
          <cell r="P67">
            <v>20075.541826853667</v>
          </cell>
          <cell r="Q67">
            <v>58170.4778159544</v>
          </cell>
          <cell r="U67">
            <v>130951.03662596508</v>
          </cell>
          <cell r="V67">
            <v>12763.35398200881</v>
          </cell>
        </row>
        <row r="68">
          <cell r="D68">
            <v>354712.29804967163</v>
          </cell>
          <cell r="E68">
            <v>24612.743410762883</v>
          </cell>
          <cell r="F68">
            <v>2075.4282127203792</v>
          </cell>
          <cell r="G68">
            <v>106890.81683531063</v>
          </cell>
          <cell r="H68">
            <v>164073.6582659228</v>
          </cell>
          <cell r="I68">
            <v>16773.388072564019</v>
          </cell>
          <cell r="J68">
            <v>7198.7265244130676</v>
          </cell>
          <cell r="K68">
            <v>85021.286658903075</v>
          </cell>
          <cell r="L68">
            <v>3547.635035576051</v>
          </cell>
          <cell r="M68">
            <v>21468.560131822396</v>
          </cell>
          <cell r="N68">
            <v>220062.33961222265</v>
          </cell>
          <cell r="O68">
            <v>349752.78696801001</v>
          </cell>
          <cell r="P68">
            <v>55389.210002237895</v>
          </cell>
          <cell r="Q68">
            <v>160494.63767740256</v>
          </cell>
          <cell r="U68">
            <v>318435.66971941525</v>
          </cell>
          <cell r="V68">
            <v>31036.846120858172</v>
          </cell>
        </row>
        <row r="69">
          <cell r="D69">
            <v>526163.99598329049</v>
          </cell>
          <cell r="E69">
            <v>36509.417621897388</v>
          </cell>
          <cell r="F69">
            <v>3078.5952666024978</v>
          </cell>
          <cell r="G69">
            <v>158556.94778338147</v>
          </cell>
          <cell r="H69">
            <v>243379.35883098622</v>
          </cell>
          <cell r="I69">
            <v>24880.87653843587</v>
          </cell>
          <cell r="J69">
            <v>10678.261607793698</v>
          </cell>
          <cell r="K69">
            <v>126116.68718016888</v>
          </cell>
          <cell r="L69">
            <v>5262.3995189127218</v>
          </cell>
          <cell r="M69">
            <v>31845.47998216124</v>
          </cell>
          <cell r="N69">
            <v>326430.4074384945</v>
          </cell>
          <cell r="O69">
            <v>518807.28412638989</v>
          </cell>
          <cell r="P69">
            <v>82161.820239607332</v>
          </cell>
          <cell r="Q69">
            <v>238070.40341862396</v>
          </cell>
          <cell r="U69">
            <v>467284.74877623789</v>
          </cell>
          <cell r="V69">
            <v>45544.661674275063</v>
          </cell>
        </row>
        <row r="70">
          <cell r="D70">
            <v>221805.93197320125</v>
          </cell>
          <cell r="E70">
            <v>15390.649043346817</v>
          </cell>
          <cell r="F70">
            <v>1297.7906080421712</v>
          </cell>
          <cell r="G70">
            <v>66840.133194966838</v>
          </cell>
          <cell r="H70">
            <v>102597.26229968312</v>
          </cell>
          <cell r="I70">
            <v>10488.604410502436</v>
          </cell>
          <cell r="J70">
            <v>4501.4516117624153</v>
          </cell>
          <cell r="K70">
            <v>53164.848889163448</v>
          </cell>
          <cell r="L70">
            <v>2218.3795140267071</v>
          </cell>
          <cell r="M70">
            <v>13424.552839988535</v>
          </cell>
          <cell r="N70">
            <v>137607.66851973362</v>
          </cell>
          <cell r="O70">
            <v>218704.68912470737</v>
          </cell>
          <cell r="P70">
            <v>34635.549467431592</v>
          </cell>
          <cell r="Q70">
            <v>100359.2570160974</v>
          </cell>
          <cell r="U70">
            <v>219790.75575749564</v>
          </cell>
          <cell r="V70">
            <v>21422.26048747389</v>
          </cell>
        </row>
        <row r="71">
          <cell r="D71">
            <v>391958.51852480526</v>
          </cell>
          <cell r="E71">
            <v>27197.180636694062</v>
          </cell>
          <cell r="F71">
            <v>2293.3565372141384</v>
          </cell>
          <cell r="G71">
            <v>118114.78327939934</v>
          </cell>
          <cell r="H71">
            <v>181302.05345699826</v>
          </cell>
          <cell r="I71">
            <v>18534.661402247701</v>
          </cell>
          <cell r="J71">
            <v>7954.6218140399742</v>
          </cell>
          <cell r="K71">
            <v>93948.864319414846</v>
          </cell>
          <cell r="L71">
            <v>3920.1510081738511</v>
          </cell>
          <cell r="M71">
            <v>23722.845445159764</v>
          </cell>
          <cell r="N71">
            <v>243169.77193001276</v>
          </cell>
          <cell r="O71">
            <v>386478.23879708286</v>
          </cell>
          <cell r="P71">
            <v>61205.300222481506</v>
          </cell>
          <cell r="Q71">
            <v>177347.22128636483</v>
          </cell>
          <cell r="U71">
            <v>376808.14574975678</v>
          </cell>
          <cell r="V71">
            <v>36726.21364002944</v>
          </cell>
        </row>
        <row r="72">
          <cell r="D72">
            <v>299802.66411517229</v>
          </cell>
          <cell r="E72">
            <v>20802.678921204366</v>
          </cell>
          <cell r="F72">
            <v>1754.1509295689227</v>
          </cell>
          <cell r="G72">
            <v>90344.067101348439</v>
          </cell>
          <cell r="H72">
            <v>138674.977241296</v>
          </cell>
          <cell r="I72">
            <v>14176.859550801817</v>
          </cell>
          <cell r="J72">
            <v>6084.3602043743422</v>
          </cell>
          <cell r="K72">
            <v>71859.950689585341</v>
          </cell>
          <cell r="L72">
            <v>2998.459429859085</v>
          </cell>
          <cell r="M72">
            <v>18145.216722471312</v>
          </cell>
          <cell r="N72">
            <v>185996.58385095914</v>
          </cell>
          <cell r="O72">
            <v>295610.88772860146</v>
          </cell>
          <cell r="P72">
            <v>46814.93371729755</v>
          </cell>
          <cell r="Q72">
            <v>135649.99075714775</v>
          </cell>
          <cell r="U72">
            <v>275130.71166766441</v>
          </cell>
          <cell r="V72">
            <v>26816.058542297338</v>
          </cell>
        </row>
        <row r="73">
          <cell r="D73">
            <v>336770.93007771508</v>
          </cell>
          <cell r="E73">
            <v>23367.829465687293</v>
          </cell>
          <cell r="F73">
            <v>1970.4529370715434</v>
          </cell>
          <cell r="G73">
            <v>101484.27331198244</v>
          </cell>
          <cell r="H73">
            <v>155774.80340907272</v>
          </cell>
          <cell r="I73">
            <v>15924.989161105481</v>
          </cell>
          <cell r="J73">
            <v>6834.6145322038428</v>
          </cell>
          <cell r="K73">
            <v>80720.905201074493</v>
          </cell>
          <cell r="L73">
            <v>3368.1954560817926</v>
          </cell>
          <cell r="M73">
            <v>20382.679153714431</v>
          </cell>
          <cell r="N73">
            <v>208931.57410603299</v>
          </cell>
          <cell r="O73">
            <v>332062.27134531323</v>
          </cell>
          <cell r="P73">
            <v>52587.620647174248</v>
          </cell>
          <cell r="Q73">
            <v>152376.80988307871</v>
          </cell>
          <cell r="U73">
            <v>292727.11461745447</v>
          </cell>
          <cell r="V73">
            <v>28531.120335200336</v>
          </cell>
        </row>
        <row r="74">
          <cell r="D74">
            <v>120591.27621617218</v>
          </cell>
          <cell r="E74">
            <v>8367.5760761738438</v>
          </cell>
          <cell r="F74">
            <v>705.58178626203824</v>
          </cell>
          <cell r="G74">
            <v>36339.591519192734</v>
          </cell>
          <cell r="H74">
            <v>55779.999601178337</v>
          </cell>
          <cell r="I74">
            <v>5702.4362709193865</v>
          </cell>
          <cell r="J74">
            <v>2447.3457037810899</v>
          </cell>
          <cell r="K74">
            <v>28904.623606544352</v>
          </cell>
          <cell r="L74">
            <v>1206.0868451462968</v>
          </cell>
          <cell r="M74">
            <v>7298.6504247381927</v>
          </cell>
          <cell r="N74">
            <v>74814.429967236356</v>
          </cell>
          <cell r="O74">
            <v>118905.19492146028</v>
          </cell>
          <cell r="P74">
            <v>18830.628538963399</v>
          </cell>
          <cell r="Q74">
            <v>54563.242632934831</v>
          </cell>
          <cell r="U74">
            <v>133359.64287167808</v>
          </cell>
          <cell r="V74">
            <v>12998.112674336844</v>
          </cell>
        </row>
        <row r="75">
          <cell r="D75">
            <v>458411.98993107065</v>
          </cell>
          <cell r="E75">
            <v>31808.24782965572</v>
          </cell>
          <cell r="F75">
            <v>2682.1770267999182</v>
          </cell>
          <cell r="G75">
            <v>138140.21199786733</v>
          </cell>
          <cell r="H75">
            <v>212040.38482595756</v>
          </cell>
          <cell r="I75">
            <v>21677.066869425042</v>
          </cell>
          <cell r="J75">
            <v>9303.265122664754</v>
          </cell>
          <cell r="K75">
            <v>109877.15232345842</v>
          </cell>
          <cell r="L75">
            <v>4584.7816530451073</v>
          </cell>
          <cell r="M75">
            <v>27744.866544225148</v>
          </cell>
          <cell r="N75">
            <v>284397.28637883201</v>
          </cell>
          <cell r="O75">
            <v>452002.57205486461</v>
          </cell>
          <cell r="P75">
            <v>71582.175519271783</v>
          </cell>
          <cell r="Q75">
            <v>207415.04209324499</v>
          </cell>
          <cell r="U75">
            <v>437867.54714576824</v>
          </cell>
          <cell r="V75">
            <v>42677.466673427218</v>
          </cell>
        </row>
        <row r="76">
          <cell r="D76">
            <v>346971.85983256454</v>
          </cell>
          <cell r="E76">
            <v>24075.650615356506</v>
          </cell>
          <cell r="F76">
            <v>2030.1387656306329</v>
          </cell>
          <cell r="G76">
            <v>104558.27362144676</v>
          </cell>
          <cell r="H76">
            <v>160493.2861676194</v>
          </cell>
          <cell r="I76">
            <v>16407.363621815879</v>
          </cell>
          <cell r="J76">
            <v>7041.6378127714261</v>
          </cell>
          <cell r="K76">
            <v>83165.974564733653</v>
          </cell>
          <cell r="L76">
            <v>3470.2194794740876</v>
          </cell>
          <cell r="M76">
            <v>21000.078874690036</v>
          </cell>
          <cell r="N76">
            <v>215260.19727589487</v>
          </cell>
          <cell r="O76">
            <v>342120.57389371796</v>
          </cell>
          <cell r="P76">
            <v>54180.521269780555</v>
          </cell>
          <cell r="Q76">
            <v>156992.36602245999</v>
          </cell>
          <cell r="U76">
            <v>340240.72222020081</v>
          </cell>
          <cell r="V76">
            <v>33162.110729940541</v>
          </cell>
        </row>
        <row r="77">
          <cell r="D77">
            <v>245488.59006465619</v>
          </cell>
          <cell r="E77">
            <v>17033.939084585207</v>
          </cell>
          <cell r="F77">
            <v>1436.3582783075346</v>
          </cell>
          <cell r="G77">
            <v>73976.786426743187</v>
          </cell>
          <cell r="H77">
            <v>113551.77493398132</v>
          </cell>
          <cell r="I77">
            <v>11608.493449991549</v>
          </cell>
          <cell r="J77">
            <v>4982.0805042731818</v>
          </cell>
          <cell r="K77">
            <v>58841.364965740031</v>
          </cell>
          <cell r="L77">
            <v>2455.2402827194496</v>
          </cell>
          <cell r="M77">
            <v>14857.918900633531</v>
          </cell>
          <cell r="N77">
            <v>152300.31147713147</v>
          </cell>
          <cell r="O77">
            <v>242056.22138293475</v>
          </cell>
          <cell r="P77">
            <v>38333.655593583178</v>
          </cell>
          <cell r="Q77">
            <v>111074.81339946704</v>
          </cell>
          <cell r="U77">
            <v>236086.01250829475</v>
          </cell>
          <cell r="V77">
            <v>23010.503967609337</v>
          </cell>
        </row>
        <row r="78">
          <cell r="D78">
            <v>1629273.3414657034</v>
          </cell>
          <cell r="E78">
            <v>113051.86462375248</v>
          </cell>
          <cell r="F78">
            <v>9532.908437918355</v>
          </cell>
          <cell r="G78">
            <v>490973.55596302886</v>
          </cell>
          <cell r="H78">
            <v>753627.20412921254</v>
          </cell>
          <cell r="I78">
            <v>77043.942888217702</v>
          </cell>
          <cell r="J78">
            <v>33065.369549397074</v>
          </cell>
          <cell r="K78">
            <v>390521.88653201587</v>
          </cell>
          <cell r="L78">
            <v>16295.085398771229</v>
          </cell>
          <cell r="M78">
            <v>98609.92385872548</v>
          </cell>
          <cell r="N78">
            <v>1010795.8065230616</v>
          </cell>
          <cell r="O78">
            <v>1606493.1919290684</v>
          </cell>
          <cell r="P78">
            <v>254415.09572034769</v>
          </cell>
          <cell r="Q78">
            <v>737187.9578287747</v>
          </cell>
          <cell r="U78">
            <v>1289439.7944903653</v>
          </cell>
          <cell r="V78">
            <v>125677.32917286431</v>
          </cell>
        </row>
        <row r="79">
          <cell r="D79">
            <v>183418.71632576894</v>
          </cell>
          <cell r="E79">
            <v>12727.040552243503</v>
          </cell>
          <cell r="F79">
            <v>1073.1862997040771</v>
          </cell>
          <cell r="G79">
            <v>55272.333434010514</v>
          </cell>
          <cell r="H79">
            <v>84841.095015527899</v>
          </cell>
          <cell r="I79">
            <v>8673.3764958801494</v>
          </cell>
          <cell r="J79">
            <v>3722.4003383813078</v>
          </cell>
          <cell r="K79">
            <v>43963.78514386178</v>
          </cell>
          <cell r="L79">
            <v>1834.4519425897172</v>
          </cell>
          <cell r="M79">
            <v>11101.210086011817</v>
          </cell>
          <cell r="N79">
            <v>113792.366560877</v>
          </cell>
          <cell r="O79">
            <v>180854.19527249996</v>
          </cell>
          <cell r="P79">
            <v>28641.290005361632</v>
          </cell>
          <cell r="Q79">
            <v>82990.413870105796</v>
          </cell>
          <cell r="U79">
            <v>172413.4088005356</v>
          </cell>
          <cell r="V79">
            <v>16804.550956335821</v>
          </cell>
        </row>
        <row r="80">
          <cell r="D80">
            <v>202301.27582991211</v>
          </cell>
          <cell r="E80">
            <v>14037.261806395954</v>
          </cell>
          <cell r="F80">
            <v>1183.6685044055967</v>
          </cell>
          <cell r="G80">
            <v>60962.500424094927</v>
          </cell>
          <cell r="H80">
            <v>93575.30195535862</v>
          </cell>
          <cell r="I80">
            <v>9566.2818169184502</v>
          </cell>
          <cell r="J80">
            <v>4105.6133893487404</v>
          </cell>
          <cell r="K80">
            <v>48489.76158528401</v>
          </cell>
          <cell r="L80">
            <v>2023.3047960897877</v>
          </cell>
          <cell r="M80">
            <v>12244.055615716698</v>
          </cell>
          <cell r="N80">
            <v>125507.04418890465</v>
          </cell>
          <cell r="O80">
            <v>199472.74288975386</v>
          </cell>
          <cell r="P80">
            <v>31589.848765532617</v>
          </cell>
          <cell r="Q80">
            <v>91534.097195162307</v>
          </cell>
          <cell r="U80">
            <v>184882.26838544695</v>
          </cell>
          <cell r="V80">
            <v>18019.848465501411</v>
          </cell>
        </row>
        <row r="81">
          <cell r="D81">
            <v>408855.04781435151</v>
          </cell>
          <cell r="E81">
            <v>28369.595414029485</v>
          </cell>
          <cell r="F81">
            <v>2392.2184424184234</v>
          </cell>
          <cell r="G81">
            <v>123206.46977398048</v>
          </cell>
          <cell r="H81">
            <v>189117.61380767138</v>
          </cell>
          <cell r="I81">
            <v>19333.652709882932</v>
          </cell>
          <cell r="J81">
            <v>8297.5292752020505</v>
          </cell>
          <cell r="K81">
            <v>97998.807521739058</v>
          </cell>
          <cell r="L81">
            <v>4089.1406925372544</v>
          </cell>
          <cell r="M81">
            <v>24745.488745282742</v>
          </cell>
          <cell r="N81">
            <v>253652.32296426903</v>
          </cell>
          <cell r="O81">
            <v>403138.52444716729</v>
          </cell>
          <cell r="P81">
            <v>63843.735411431699</v>
          </cell>
          <cell r="Q81">
            <v>184992.29691876256</v>
          </cell>
          <cell r="U81">
            <v>399155.27956589183</v>
          </cell>
          <cell r="V81">
            <v>38904.313078778723</v>
          </cell>
        </row>
        <row r="82">
          <cell r="D82">
            <v>124416.83650381787</v>
          </cell>
          <cell r="E82">
            <v>8633.0236918328937</v>
          </cell>
          <cell r="F82">
            <v>727.96521022026468</v>
          </cell>
          <cell r="G82">
            <v>37492.405408780265</v>
          </cell>
          <cell r="H82">
            <v>57549.52852578013</v>
          </cell>
          <cell r="I82">
            <v>5883.3367010778175</v>
          </cell>
          <cell r="J82">
            <v>2524.9837289210022</v>
          </cell>
          <cell r="K82">
            <v>29821.575343586454</v>
          </cell>
          <cell r="L82">
            <v>1244.3479705196826</v>
          </cell>
          <cell r="M82">
            <v>7530.1881287445331</v>
          </cell>
          <cell r="N82">
            <v>77187.794950226118</v>
          </cell>
          <cell r="O82">
            <v>122677.26704772995</v>
          </cell>
          <cell r="P82">
            <v>19427.999318927043</v>
          </cell>
          <cell r="Q82">
            <v>56294.171940022956</v>
          </cell>
          <cell r="U82">
            <v>117111.0569251117</v>
          </cell>
          <cell r="V82">
            <v>11414.418039406406</v>
          </cell>
        </row>
      </sheetData>
      <sheetData sheetId="9" refreshError="1">
        <row r="4">
          <cell r="D4">
            <v>6653520.2196226949</v>
          </cell>
          <cell r="E4">
            <v>706222.04129475285</v>
          </cell>
          <cell r="F4">
            <v>64213.404535638641</v>
          </cell>
          <cell r="G4">
            <v>2626379.2311367039</v>
          </cell>
          <cell r="H4">
            <v>3591305.7006385569</v>
          </cell>
          <cell r="I4">
            <v>182328.01368758711</v>
          </cell>
          <cell r="J4">
            <v>230522.05308979048</v>
          </cell>
          <cell r="K4">
            <v>926197.68069432862</v>
          </cell>
          <cell r="L4">
            <v>86091.711512261114</v>
          </cell>
          <cell r="M4">
            <v>489119.27466567513</v>
          </cell>
          <cell r="N4">
            <v>5217150.3238055315</v>
          </cell>
          <cell r="O4">
            <v>8576804.4718035497</v>
          </cell>
          <cell r="P4">
            <v>1616186.5846423588</v>
          </cell>
          <cell r="Q4">
            <v>3341094.5118215093</v>
          </cell>
          <cell r="U4">
            <v>6109855.6487140488</v>
          </cell>
          <cell r="V4">
            <v>826889.23540022725</v>
          </cell>
        </row>
        <row r="5">
          <cell r="D5">
            <v>5226288.2638488729</v>
          </cell>
          <cell r="E5">
            <v>554731.90796126635</v>
          </cell>
          <cell r="F5">
            <v>50439.128676070839</v>
          </cell>
          <cell r="G5">
            <v>2063000.4116654752</v>
          </cell>
          <cell r="H5">
            <v>2820942.631208417</v>
          </cell>
          <cell r="I5">
            <v>143217.23338211334</v>
          </cell>
          <cell r="J5">
            <v>181073.27562759531</v>
          </cell>
          <cell r="K5">
            <v>727521.05785158544</v>
          </cell>
          <cell r="L5">
            <v>67624.368250091269</v>
          </cell>
          <cell r="M5">
            <v>384199.37723619811</v>
          </cell>
          <cell r="N5">
            <v>4098030.9081538203</v>
          </cell>
          <cell r="O5">
            <v>6737013.0506427372</v>
          </cell>
          <cell r="P5">
            <v>1269501.9629752238</v>
          </cell>
          <cell r="Q5">
            <v>2624403.6929571149</v>
          </cell>
          <cell r="U5">
            <v>4533749.1973501462</v>
          </cell>
          <cell r="V5">
            <v>613583.79360112955</v>
          </cell>
        </row>
        <row r="6">
          <cell r="D6">
            <v>757505.67538324953</v>
          </cell>
          <cell r="E6">
            <v>80403.633971650517</v>
          </cell>
          <cell r="F6">
            <v>7310.7192532414274</v>
          </cell>
          <cell r="G6">
            <v>299014.22218982421</v>
          </cell>
          <cell r="H6">
            <v>408871.44856744626</v>
          </cell>
          <cell r="I6">
            <v>20758.110081693598</v>
          </cell>
          <cell r="J6">
            <v>26245.018840029526</v>
          </cell>
          <cell r="K6">
            <v>105447.9398114075</v>
          </cell>
          <cell r="L6">
            <v>9801.57238895314</v>
          </cell>
          <cell r="M6">
            <v>55686.40573239261</v>
          </cell>
          <cell r="N6">
            <v>593974.44497949653</v>
          </cell>
          <cell r="O6">
            <v>976472.28077591246</v>
          </cell>
          <cell r="P6">
            <v>184003.42524461178</v>
          </cell>
          <cell r="Q6">
            <v>380384.81452757079</v>
          </cell>
          <cell r="U6">
            <v>845940.63865377265</v>
          </cell>
          <cell r="V6">
            <v>114487.02688051602</v>
          </cell>
        </row>
        <row r="7">
          <cell r="D7">
            <v>346516.8133549937</v>
          </cell>
          <cell r="E7">
            <v>36780.20103535417</v>
          </cell>
          <cell r="F7">
            <v>3344.2483948183449</v>
          </cell>
          <cell r="G7">
            <v>136782.41469097658</v>
          </cell>
          <cell r="H7">
            <v>187035.99990554558</v>
          </cell>
          <cell r="I7">
            <v>9495.6835183332678</v>
          </cell>
          <cell r="J7">
            <v>12005.63981291315</v>
          </cell>
          <cell r="K7">
            <v>48236.581276848461</v>
          </cell>
          <cell r="L7">
            <v>4483.675489784242</v>
          </cell>
          <cell r="M7">
            <v>25473.440646922223</v>
          </cell>
          <cell r="N7">
            <v>271710.34960822348</v>
          </cell>
          <cell r="O7">
            <v>446681.88511295471</v>
          </cell>
          <cell r="P7">
            <v>84171.356907534762</v>
          </cell>
          <cell r="Q7">
            <v>174004.94552339404</v>
          </cell>
          <cell r="U7">
            <v>417219.68074580171</v>
          </cell>
          <cell r="V7">
            <v>56465.239547588077</v>
          </cell>
        </row>
        <row r="8">
          <cell r="D8">
            <v>158720.65506065631</v>
          </cell>
          <cell r="E8">
            <v>16847.025531235784</v>
          </cell>
          <cell r="F8">
            <v>1531.8197428051774</v>
          </cell>
          <cell r="G8">
            <v>62652.643750041781</v>
          </cell>
          <cell r="H8">
            <v>85671.099585347809</v>
          </cell>
          <cell r="I8">
            <v>4349.4602576022844</v>
          </cell>
          <cell r="J8">
            <v>5499.1358054990296</v>
          </cell>
          <cell r="K8">
            <v>22094.575163671903</v>
          </cell>
          <cell r="L8">
            <v>2053.7298145152422</v>
          </cell>
          <cell r="M8">
            <v>11668.008680393163</v>
          </cell>
          <cell r="N8">
            <v>124455.85037859657</v>
          </cell>
          <cell r="O8">
            <v>204600.8697887481</v>
          </cell>
          <cell r="P8">
            <v>38554.356933964016</v>
          </cell>
          <cell r="Q8">
            <v>79702.276694358006</v>
          </cell>
          <cell r="U8">
            <v>248163.99943345724</v>
          </cell>
          <cell r="V8">
            <v>33585.759065941849</v>
          </cell>
        </row>
        <row r="9">
          <cell r="D9">
            <v>1509306.3915333403</v>
          </cell>
          <cell r="E9">
            <v>160201.72864648455</v>
          </cell>
          <cell r="F9">
            <v>14566.379704073606</v>
          </cell>
          <cell r="G9">
            <v>595776.49564426159</v>
          </cell>
          <cell r="H9">
            <v>814663.58694424655</v>
          </cell>
          <cell r="I9">
            <v>41359.885794389142</v>
          </cell>
          <cell r="J9">
            <v>52292.380068477338</v>
          </cell>
          <cell r="K9">
            <v>210101.72557566507</v>
          </cell>
          <cell r="L9">
            <v>19529.326755524413</v>
          </cell>
          <cell r="M9">
            <v>110953.42361744837</v>
          </cell>
          <cell r="N9">
            <v>1183475.524142385</v>
          </cell>
          <cell r="O9">
            <v>1945590.5116282811</v>
          </cell>
          <cell r="P9">
            <v>366621.07600080012</v>
          </cell>
          <cell r="Q9">
            <v>757904.8586246171</v>
          </cell>
          <cell r="U9">
            <v>1639300.2954449756</v>
          </cell>
          <cell r="V9">
            <v>221857.90398782349</v>
          </cell>
        </row>
        <row r="10">
          <cell r="D10">
            <v>369413.31911687367</v>
          </cell>
          <cell r="E10">
            <v>39210.496052717004</v>
          </cell>
          <cell r="F10">
            <v>3565.2235385631634</v>
          </cell>
          <cell r="G10">
            <v>145820.47352504343</v>
          </cell>
          <cell r="H10">
            <v>199394.62345414973</v>
          </cell>
          <cell r="I10">
            <v>10123.121968679887</v>
          </cell>
          <cell r="J10">
            <v>12798.926575797608</v>
          </cell>
          <cell r="K10">
            <v>51423.870085277165</v>
          </cell>
          <cell r="L10">
            <v>4779.939618189097</v>
          </cell>
          <cell r="M10">
            <v>27156.628180883647</v>
          </cell>
          <cell r="N10">
            <v>289663.93034542626</v>
          </cell>
          <cell r="O10">
            <v>476196.91573208524</v>
          </cell>
          <cell r="P10">
            <v>89733.078255942324</v>
          </cell>
          <cell r="Q10">
            <v>185502.52683610926</v>
          </cell>
          <cell r="U10">
            <v>410746.13853177894</v>
          </cell>
          <cell r="V10">
            <v>55589.130081268515</v>
          </cell>
        </row>
        <row r="11">
          <cell r="D11">
            <v>187083.16263156215</v>
          </cell>
          <cell r="E11">
            <v>19857.496279320301</v>
          </cell>
          <cell r="F11">
            <v>1805.5475007707146</v>
          </cell>
          <cell r="G11">
            <v>73848.326391464463</v>
          </cell>
          <cell r="H11">
            <v>100980.05360691903</v>
          </cell>
          <cell r="I11">
            <v>5126.6848692223375</v>
          </cell>
          <cell r="J11">
            <v>6481.8011105111646</v>
          </cell>
          <cell r="K11">
            <v>26042.754152198071</v>
          </cell>
          <cell r="L11">
            <v>2420.7200300642098</v>
          </cell>
          <cell r="M11">
            <v>13753.017618949883</v>
          </cell>
          <cell r="N11">
            <v>146695.42592254514</v>
          </cell>
          <cell r="O11">
            <v>241161.91923867405</v>
          </cell>
          <cell r="P11">
            <v>45443.808341615229</v>
          </cell>
          <cell r="Q11">
            <v>93944.63491357195</v>
          </cell>
          <cell r="U11">
            <v>231067.40993203517</v>
          </cell>
          <cell r="V11">
            <v>31271.958767933516</v>
          </cell>
        </row>
        <row r="12">
          <cell r="D12">
            <v>730422.13724946126</v>
          </cell>
          <cell r="E12">
            <v>77528.916385324032</v>
          </cell>
          <cell r="F12">
            <v>7049.3348833086093</v>
          </cell>
          <cell r="G12">
            <v>288323.39391962555</v>
          </cell>
          <cell r="H12">
            <v>394252.83140198269</v>
          </cell>
          <cell r="I12">
            <v>20015.933376946814</v>
          </cell>
          <cell r="J12">
            <v>25306.665515856334</v>
          </cell>
          <cell r="K12">
            <v>101677.79868663405</v>
          </cell>
          <cell r="L12">
            <v>9451.1311075290869</v>
          </cell>
          <cell r="M12">
            <v>53695.41749006186</v>
          </cell>
          <cell r="N12">
            <v>572737.73342224129</v>
          </cell>
          <cell r="O12">
            <v>941559.90307048941</v>
          </cell>
          <cell r="P12">
            <v>177424.6444561526</v>
          </cell>
          <cell r="Q12">
            <v>366784.69644982938</v>
          </cell>
          <cell r="U12">
            <v>822112.01948047581</v>
          </cell>
          <cell r="V12">
            <v>111262.13421173461</v>
          </cell>
        </row>
        <row r="13">
          <cell r="D13">
            <v>867603.91299588687</v>
          </cell>
          <cell r="E13">
            <v>92089.748921814564</v>
          </cell>
          <cell r="F13">
            <v>8373.281992531045</v>
          </cell>
          <cell r="G13">
            <v>342473.88190466043</v>
          </cell>
          <cell r="H13">
            <v>468298.10022207146</v>
          </cell>
          <cell r="I13">
            <v>23775.15854803981</v>
          </cell>
          <cell r="J13">
            <v>30059.551739648792</v>
          </cell>
          <cell r="K13">
            <v>120774.07228856115</v>
          </cell>
          <cell r="L13">
            <v>11226.163492261316</v>
          </cell>
          <cell r="M13">
            <v>63780.041634218447</v>
          </cell>
          <cell r="N13">
            <v>680304.54349143314</v>
          </cell>
          <cell r="O13">
            <v>1118395.8077998231</v>
          </cell>
          <cell r="P13">
            <v>210747.05699875136</v>
          </cell>
          <cell r="Q13">
            <v>435671.12993756036</v>
          </cell>
          <cell r="U13">
            <v>1130263.8799456991</v>
          </cell>
          <cell r="V13">
            <v>152966.46749510372</v>
          </cell>
        </row>
        <row r="14">
          <cell r="D14">
            <v>3944719.7806435614</v>
          </cell>
          <cell r="E14">
            <v>418702.87665254355</v>
          </cell>
          <cell r="F14">
            <v>38070.657139832809</v>
          </cell>
          <cell r="G14">
            <v>1557120.1052311363</v>
          </cell>
          <cell r="H14">
            <v>2129202.9133489672</v>
          </cell>
          <cell r="I14">
            <v>108098.10422424191</v>
          </cell>
          <cell r="J14">
            <v>136671.24660055942</v>
          </cell>
          <cell r="K14">
            <v>549121.39607630041</v>
          </cell>
          <cell r="L14">
            <v>51041.804359487433</v>
          </cell>
          <cell r="M14">
            <v>289987.617709101</v>
          </cell>
          <cell r="N14">
            <v>3093128.960547999</v>
          </cell>
          <cell r="O14">
            <v>5084990.9728769427</v>
          </cell>
          <cell r="P14">
            <v>958200.01731519587</v>
          </cell>
          <cell r="Q14">
            <v>1980858.4290331262</v>
          </cell>
          <cell r="U14">
            <v>3655884.249254073</v>
          </cell>
          <cell r="V14">
            <v>494776.2280134543</v>
          </cell>
        </row>
        <row r="15">
          <cell r="D15">
            <v>645676.91031854297</v>
          </cell>
          <cell r="E15">
            <v>68533.836310774554</v>
          </cell>
          <cell r="F15">
            <v>6231.455120453069</v>
          </cell>
          <cell r="G15">
            <v>254871.46221993471</v>
          </cell>
          <cell r="H15">
            <v>348510.72699214984</v>
          </cell>
          <cell r="I15">
            <v>17693.639555662787</v>
          </cell>
          <cell r="J15">
            <v>22370.528996114412</v>
          </cell>
          <cell r="K15">
            <v>89880.910717188293</v>
          </cell>
          <cell r="L15">
            <v>8354.5895192942426</v>
          </cell>
          <cell r="M15">
            <v>47465.553814953142</v>
          </cell>
          <cell r="N15">
            <v>506287.40734978428</v>
          </cell>
          <cell r="O15">
            <v>832317.99543165986</v>
          </cell>
          <cell r="P15">
            <v>156839.43627202697</v>
          </cell>
          <cell r="Q15">
            <v>324229.50712810579</v>
          </cell>
          <cell r="U15">
            <v>714183.99318002327</v>
          </cell>
          <cell r="V15">
            <v>96655.484189713185</v>
          </cell>
        </row>
        <row r="16">
          <cell r="D16">
            <v>612001.90800547437</v>
          </cell>
          <cell r="E16">
            <v>64959.483473609886</v>
          </cell>
          <cell r="F16">
            <v>5906.4562514498175</v>
          </cell>
          <cell r="G16">
            <v>241578.75042765893</v>
          </cell>
          <cell r="H16">
            <v>330334.29950955661</v>
          </cell>
          <cell r="I16">
            <v>16770.835373816495</v>
          </cell>
          <cell r="J16">
            <v>21203.803651518974</v>
          </cell>
          <cell r="K16">
            <v>85193.210370572531</v>
          </cell>
          <cell r="L16">
            <v>7918.8594863770468</v>
          </cell>
          <cell r="M16">
            <v>44990.008214722431</v>
          </cell>
          <cell r="N16">
            <v>479882.20477692125</v>
          </cell>
          <cell r="O16">
            <v>788908.80737885798</v>
          </cell>
          <cell r="P16">
            <v>148659.54274503799</v>
          </cell>
          <cell r="Q16">
            <v>307319.45625278883</v>
          </cell>
          <cell r="U16">
            <v>716366.8995253836</v>
          </cell>
          <cell r="V16">
            <v>96950.91207911761</v>
          </cell>
        </row>
        <row r="17">
          <cell r="D17">
            <v>1001203.6407380183</v>
          </cell>
          <cell r="E17">
            <v>106270.37351272049</v>
          </cell>
          <cell r="F17">
            <v>9662.6586052383518</v>
          </cell>
          <cell r="G17">
            <v>395210.40913315216</v>
          </cell>
          <cell r="H17">
            <v>540409.92193549289</v>
          </cell>
          <cell r="I17">
            <v>27436.22399676052</v>
          </cell>
          <cell r="J17">
            <v>34688.332071678757</v>
          </cell>
          <cell r="K17">
            <v>139371.70991371185</v>
          </cell>
          <cell r="L17">
            <v>12954.846781593</v>
          </cell>
          <cell r="M17">
            <v>73601.339198783258</v>
          </cell>
          <cell r="N17">
            <v>785062.6023599637</v>
          </cell>
          <cell r="O17">
            <v>1290614.2282009607</v>
          </cell>
          <cell r="P17">
            <v>243199.3650344139</v>
          </cell>
          <cell r="Q17">
            <v>502758.82222767203</v>
          </cell>
          <cell r="U17">
            <v>1119015.0236669159</v>
          </cell>
          <cell r="V17">
            <v>151444.08158252525</v>
          </cell>
        </row>
        <row r="18">
          <cell r="D18">
            <v>1091106.1949151228</v>
          </cell>
          <cell r="E18">
            <v>115812.86579241887</v>
          </cell>
          <cell r="F18">
            <v>10530.311951077127</v>
          </cell>
          <cell r="G18">
            <v>430698.11989722628</v>
          </cell>
          <cell r="H18">
            <v>588935.74656077835</v>
          </cell>
          <cell r="I18">
            <v>29899.845296085536</v>
          </cell>
          <cell r="J18">
            <v>37803.152600186513</v>
          </cell>
          <cell r="K18">
            <v>151886.51928060249</v>
          </cell>
          <cell r="L18">
            <v>14118.120432675345</v>
          </cell>
          <cell r="M18">
            <v>80210.332729758113</v>
          </cell>
          <cell r="N18">
            <v>855556.88570981158</v>
          </cell>
          <cell r="O18">
            <v>1406504.2538175771</v>
          </cell>
          <cell r="P18">
            <v>265037.32406812947</v>
          </cell>
          <cell r="Q18">
            <v>547903.78616330319</v>
          </cell>
          <cell r="U18">
            <v>1061581.7240327592</v>
          </cell>
          <cell r="V18">
            <v>143671.23391614947</v>
          </cell>
        </row>
        <row r="19">
          <cell r="D19">
            <v>875442.05807543569</v>
          </cell>
          <cell r="E19">
            <v>92921.710144644851</v>
          </cell>
          <cell r="F19">
            <v>8448.9282616019209</v>
          </cell>
          <cell r="G19">
            <v>345567.87437301589</v>
          </cell>
          <cell r="H19">
            <v>472528.81932676391</v>
          </cell>
          <cell r="I19">
            <v>23989.949121477082</v>
          </cell>
          <cell r="J19">
            <v>30331.117051921286</v>
          </cell>
          <cell r="K19">
            <v>121865.17467556725</v>
          </cell>
          <cell r="L19">
            <v>11327.58338770097</v>
          </cell>
          <cell r="M19">
            <v>64356.246065780331</v>
          </cell>
          <cell r="N19">
            <v>686450.58044480416</v>
          </cell>
          <cell r="O19">
            <v>1128499.6679445107</v>
          </cell>
          <cell r="P19">
            <v>212650.99724510196</v>
          </cell>
          <cell r="Q19">
            <v>439607.08904547844</v>
          </cell>
          <cell r="U19">
            <v>894059.44667757198</v>
          </cell>
          <cell r="V19">
            <v>120999.27965093036</v>
          </cell>
        </row>
        <row r="20">
          <cell r="D20">
            <v>270043.06001201039</v>
          </cell>
          <cell r="E20">
            <v>28663.076805074797</v>
          </cell>
          <cell r="F20">
            <v>2606.1969727622318</v>
          </cell>
          <cell r="G20">
            <v>106595.52551391596</v>
          </cell>
          <cell r="H20">
            <v>145758.50810204775</v>
          </cell>
          <cell r="I20">
            <v>7400.0548757481392</v>
          </cell>
          <cell r="J20">
            <v>9356.08197793201</v>
          </cell>
          <cell r="K20">
            <v>37591.116824607285</v>
          </cell>
          <cell r="L20">
            <v>3494.1607526610301</v>
          </cell>
          <cell r="M20">
            <v>19851.636619669585</v>
          </cell>
          <cell r="N20">
            <v>211745.84152131568</v>
          </cell>
          <cell r="O20">
            <v>348102.42521843064</v>
          </cell>
          <cell r="P20">
            <v>65595.347494402304</v>
          </cell>
          <cell r="Q20">
            <v>135603.31313050076</v>
          </cell>
          <cell r="U20">
            <v>370698.80762279133</v>
          </cell>
          <cell r="V20">
            <v>50169.246414766123</v>
          </cell>
        </row>
        <row r="21">
          <cell r="D21">
            <v>277604.76528810337</v>
          </cell>
          <cell r="E21">
            <v>29465.69598401742</v>
          </cell>
          <cell r="F21">
            <v>2679.1753096193133</v>
          </cell>
          <cell r="G21">
            <v>109580.39743638132</v>
          </cell>
          <cell r="H21">
            <v>149840.01599083285</v>
          </cell>
          <cell r="I21">
            <v>7607.270102811678</v>
          </cell>
          <cell r="J21">
            <v>9618.0695826234278</v>
          </cell>
          <cell r="K21">
            <v>38643.737641502994</v>
          </cell>
          <cell r="L21">
            <v>3592.0037181411972</v>
          </cell>
          <cell r="M21">
            <v>20407.519171731317</v>
          </cell>
          <cell r="N21">
            <v>217675.11682634024</v>
          </cell>
          <cell r="O21">
            <v>357849.93713478162</v>
          </cell>
          <cell r="P21">
            <v>67432.138579548176</v>
          </cell>
          <cell r="Q21">
            <v>139400.45677236657</v>
          </cell>
          <cell r="U21">
            <v>323755.63790315291</v>
          </cell>
          <cell r="V21">
            <v>43816.100948079889</v>
          </cell>
        </row>
        <row r="22">
          <cell r="D22">
            <v>130371.21062809991</v>
          </cell>
          <cell r="E22">
            <v>13837.94133882801</v>
          </cell>
          <cell r="F22">
            <v>1258.2180577393456</v>
          </cell>
          <cell r="G22">
            <v>51462.117590319314</v>
          </cell>
          <cell r="H22">
            <v>70369.196526526212</v>
          </cell>
          <cell r="I22">
            <v>3572.5936183020222</v>
          </cell>
          <cell r="J22">
            <v>4516.9230942076201</v>
          </cell>
          <cell r="K22">
            <v>18148.214618322054</v>
          </cell>
          <cell r="L22">
            <v>1686.9086264736845</v>
          </cell>
          <cell r="M22">
            <v>9583.9600504465398</v>
          </cell>
          <cell r="N22">
            <v>102226.51788708042</v>
          </cell>
          <cell r="O22">
            <v>168056.65954268919</v>
          </cell>
          <cell r="P22">
            <v>31668.078653959052</v>
          </cell>
          <cell r="Q22">
            <v>65466.478187658009</v>
          </cell>
          <cell r="U22">
            <v>173595.49057258331</v>
          </cell>
          <cell r="V22">
            <v>23493.884425682423</v>
          </cell>
        </row>
        <row r="23">
          <cell r="D23">
            <v>370363.38402433431</v>
          </cell>
          <cell r="E23">
            <v>39311.338427304014</v>
          </cell>
          <cell r="F23">
            <v>3574.3926550945844</v>
          </cell>
          <cell r="G23">
            <v>146195.49767148364</v>
          </cell>
          <cell r="H23">
            <v>199907.4307209072</v>
          </cell>
          <cell r="I23">
            <v>10149.156825677948</v>
          </cell>
          <cell r="J23">
            <v>12831.843123099965</v>
          </cell>
          <cell r="K23">
            <v>51556.12307087778</v>
          </cell>
          <cell r="L23">
            <v>4792.232766963155</v>
          </cell>
          <cell r="M23">
            <v>27226.47016574032</v>
          </cell>
          <cell r="N23">
            <v>290408.8941053584</v>
          </cell>
          <cell r="O23">
            <v>477421.60892874532</v>
          </cell>
          <cell r="P23">
            <v>89963.855665087176</v>
          </cell>
          <cell r="Q23">
            <v>185979.6061179651</v>
          </cell>
          <cell r="U23">
            <v>457209.73661557632</v>
          </cell>
          <cell r="V23">
            <v>61877.371784906973</v>
          </cell>
        </row>
        <row r="24">
          <cell r="D24">
            <v>557377.57382099121</v>
          </cell>
          <cell r="E24">
            <v>59161.513749498939</v>
          </cell>
          <cell r="F24">
            <v>5379.2744961237568</v>
          </cell>
          <cell r="G24">
            <v>220016.5980509833</v>
          </cell>
          <cell r="H24">
            <v>300850.25553359278</v>
          </cell>
          <cell r="I24">
            <v>15273.951615728423</v>
          </cell>
          <cell r="J24">
            <v>19311.254557321747</v>
          </cell>
          <cell r="K24">
            <v>77589.275917659863</v>
          </cell>
          <cell r="L24">
            <v>7212.0603387182546</v>
          </cell>
          <cell r="M24">
            <v>40974.41739460091</v>
          </cell>
          <cell r="N24">
            <v>437050.23713101866</v>
          </cell>
          <cell r="O24">
            <v>718494.61786139768</v>
          </cell>
          <cell r="P24">
            <v>135390.91002282637</v>
          </cell>
          <cell r="Q24">
            <v>279889.60601840721</v>
          </cell>
          <cell r="U24">
            <v>604640.64431895886</v>
          </cell>
          <cell r="V24">
            <v>81830.221337231473</v>
          </cell>
        </row>
        <row r="25">
          <cell r="D25">
            <v>234136.16801764746</v>
          </cell>
          <cell r="E25">
            <v>24851.825358656679</v>
          </cell>
          <cell r="F25">
            <v>2259.6580422196475</v>
          </cell>
          <cell r="G25">
            <v>92421.808101810253</v>
          </cell>
          <cell r="H25">
            <v>126377.39529934537</v>
          </cell>
          <cell r="I25">
            <v>6416.0896845522257</v>
          </cell>
          <cell r="J25">
            <v>8112.0291774006128</v>
          </cell>
          <cell r="K25">
            <v>32592.728153894474</v>
          </cell>
          <cell r="L25">
            <v>3029.5516908648801</v>
          </cell>
          <cell r="M25">
            <v>17212.018434399011</v>
          </cell>
          <cell r="N25">
            <v>183590.5722786134</v>
          </cell>
          <cell r="O25">
            <v>301816.19151652377</v>
          </cell>
          <cell r="P25">
            <v>56873.31235782279</v>
          </cell>
          <cell r="Q25">
            <v>117572.50901193498</v>
          </cell>
          <cell r="U25">
            <v>319204.04089611495</v>
          </cell>
          <cell r="V25">
            <v>43200.101686331094</v>
          </cell>
        </row>
        <row r="26">
          <cell r="D26">
            <v>411740.92713646503</v>
          </cell>
          <cell r="E26">
            <v>43703.259094235967</v>
          </cell>
          <cell r="F26">
            <v>3973.7290705328392</v>
          </cell>
          <cell r="G26">
            <v>162528.67413717808</v>
          </cell>
          <cell r="H26">
            <v>222241.38350859997</v>
          </cell>
          <cell r="I26">
            <v>11283.035584272164</v>
          </cell>
          <cell r="J26">
            <v>14265.435548638663</v>
          </cell>
          <cell r="K26">
            <v>57316.049124797297</v>
          </cell>
          <cell r="L26">
            <v>5327.6280745763806</v>
          </cell>
          <cell r="M26">
            <v>30268.251539570843</v>
          </cell>
          <cell r="N26">
            <v>322853.80376522138</v>
          </cell>
          <cell r="O26">
            <v>530759.85471174109</v>
          </cell>
          <cell r="P26">
            <v>100014.75021051304</v>
          </cell>
          <cell r="Q26">
            <v>206757.52181391191</v>
          </cell>
          <cell r="U26">
            <v>491804.44472473633</v>
          </cell>
          <cell r="V26">
            <v>66559.314105966245</v>
          </cell>
        </row>
        <row r="27">
          <cell r="D27">
            <v>314438.6796782962</v>
          </cell>
          <cell r="E27">
            <v>33375.344012560308</v>
          </cell>
          <cell r="F27">
            <v>3034.6609724407695</v>
          </cell>
          <cell r="G27">
            <v>124120.04330242418</v>
          </cell>
          <cell r="H27">
            <v>169721.49862858056</v>
          </cell>
          <cell r="I27">
            <v>8616.6387115213893</v>
          </cell>
          <cell r="J27">
            <v>10894.240585082982</v>
          </cell>
          <cell r="K27">
            <v>43771.171684383924</v>
          </cell>
          <cell r="L27">
            <v>4068.6077753732689</v>
          </cell>
          <cell r="M27">
            <v>23115.285421016168</v>
          </cell>
          <cell r="N27">
            <v>246557.28176229005</v>
          </cell>
          <cell r="O27">
            <v>405331.16079201578</v>
          </cell>
          <cell r="P27">
            <v>76379.353938077693</v>
          </cell>
          <cell r="Q27">
            <v>157896.76927398474</v>
          </cell>
          <cell r="U27">
            <v>391294.83989826596</v>
          </cell>
          <cell r="V27">
            <v>52956.650628502342</v>
          </cell>
        </row>
        <row r="28">
          <cell r="D28">
            <v>353352.06750572339</v>
          </cell>
          <cell r="E28">
            <v>37505.712791500977</v>
          </cell>
          <cell r="F28">
            <v>3410.2157211954791</v>
          </cell>
          <cell r="G28">
            <v>139480.53071804944</v>
          </cell>
          <cell r="H28">
            <v>190725.39835727535</v>
          </cell>
          <cell r="I28">
            <v>9682.9916306129726</v>
          </cell>
          <cell r="J28">
            <v>12242.45833426816</v>
          </cell>
          <cell r="K28">
            <v>49188.077076424022</v>
          </cell>
          <cell r="L28">
            <v>4572.1187061619594</v>
          </cell>
          <cell r="M28">
            <v>25975.919701919374</v>
          </cell>
          <cell r="N28">
            <v>277070.00092492066</v>
          </cell>
          <cell r="O28">
            <v>455492.95600937965</v>
          </cell>
          <cell r="P28">
            <v>85831.687934778078</v>
          </cell>
          <cell r="Q28">
            <v>177437.29852993577</v>
          </cell>
          <cell r="U28">
            <v>361360.36484465643</v>
          </cell>
          <cell r="V28">
            <v>48905.410040781411</v>
          </cell>
        </row>
        <row r="29">
          <cell r="D29">
            <v>127770.40942082813</v>
          </cell>
          <cell r="E29">
            <v>13561.885495158313</v>
          </cell>
          <cell r="F29">
            <v>1233.1176154882226</v>
          </cell>
          <cell r="G29">
            <v>50435.489572424565</v>
          </cell>
          <cell r="H29">
            <v>68965.387430950577</v>
          </cell>
          <cell r="I29">
            <v>3501.3232377417248</v>
          </cell>
          <cell r="J29">
            <v>4426.8140971370885</v>
          </cell>
          <cell r="K29">
            <v>17786.17227583125</v>
          </cell>
          <cell r="L29">
            <v>1653.2561508147351</v>
          </cell>
          <cell r="M29">
            <v>9392.7677254726586</v>
          </cell>
          <cell r="N29">
            <v>100187.18075233263</v>
          </cell>
          <cell r="O29">
            <v>164704.06382065115</v>
          </cell>
          <cell r="P29">
            <v>31036.325855174793</v>
          </cell>
          <cell r="Q29">
            <v>64160.474395210338</v>
          </cell>
          <cell r="U29">
            <v>168311.78296966091</v>
          </cell>
          <cell r="V29">
            <v>22778.803547989603</v>
          </cell>
        </row>
        <row r="30">
          <cell r="D30">
            <v>499834.9621463028</v>
          </cell>
          <cell r="E30">
            <v>53053.790418550037</v>
          </cell>
          <cell r="F30">
            <v>4823.928321536875</v>
          </cell>
          <cell r="G30">
            <v>197302.49856390958</v>
          </cell>
          <cell r="H30">
            <v>269791.04138594895</v>
          </cell>
          <cell r="I30">
            <v>13697.097598196473</v>
          </cell>
          <cell r="J30">
            <v>17317.596982752901</v>
          </cell>
          <cell r="K30">
            <v>69579.10510356813</v>
          </cell>
          <cell r="L30">
            <v>6467.5008032487312</v>
          </cell>
          <cell r="M30">
            <v>36744.295661193406</v>
          </cell>
          <cell r="N30">
            <v>391929.99322677136</v>
          </cell>
          <cell r="O30">
            <v>644318.58580017544</v>
          </cell>
          <cell r="P30">
            <v>121413.40729282185</v>
          </cell>
          <cell r="Q30">
            <v>250994.32987643729</v>
          </cell>
          <cell r="U30">
            <v>563673.53139772115</v>
          </cell>
          <cell r="V30">
            <v>76285.857177478072</v>
          </cell>
        </row>
        <row r="31">
          <cell r="D31">
            <v>358499.57820257352</v>
          </cell>
          <cell r="E31">
            <v>38052.083042423918</v>
          </cell>
          <cell r="F31">
            <v>3459.8945642466401</v>
          </cell>
          <cell r="G31">
            <v>141512.43484398714</v>
          </cell>
          <cell r="H31">
            <v>193503.81998965814</v>
          </cell>
          <cell r="I31">
            <v>9824.0501033931941</v>
          </cell>
          <cell r="J31">
            <v>12420.80223268151</v>
          </cell>
          <cell r="K31">
            <v>49904.631969382965</v>
          </cell>
          <cell r="L31">
            <v>4638.7237500021411</v>
          </cell>
          <cell r="M31">
            <v>26354.327915206497</v>
          </cell>
          <cell r="N31">
            <v>281106.26086137694</v>
          </cell>
          <cell r="O31">
            <v>462128.4198399689</v>
          </cell>
          <cell r="P31">
            <v>87082.054275894276</v>
          </cell>
          <cell r="Q31">
            <v>180022.14372031589</v>
          </cell>
          <cell r="U31">
            <v>444275.00480120309</v>
          </cell>
          <cell r="V31">
            <v>60126.824617340877</v>
          </cell>
        </row>
        <row r="32">
          <cell r="D32">
            <v>258225.63436449206</v>
          </cell>
          <cell r="E32">
            <v>27408.744333216368</v>
          </cell>
          <cell r="F32">
            <v>2492.1464989339643</v>
          </cell>
          <cell r="G32">
            <v>101930.77057793344</v>
          </cell>
          <cell r="H32">
            <v>139379.9315449885</v>
          </cell>
          <cell r="I32">
            <v>7076.2191205251747</v>
          </cell>
          <cell r="J32">
            <v>8946.6480042487747</v>
          </cell>
          <cell r="K32">
            <v>35946.082036221254</v>
          </cell>
          <cell r="L32">
            <v>3341.2518614152705</v>
          </cell>
          <cell r="M32">
            <v>18982.903908212145</v>
          </cell>
          <cell r="N32">
            <v>202479.5758441379</v>
          </cell>
          <cell r="O32">
            <v>332869.02308042842</v>
          </cell>
          <cell r="P32">
            <v>62724.812173836202</v>
          </cell>
          <cell r="Q32">
            <v>129669.14074182477</v>
          </cell>
          <cell r="U32">
            <v>294387.60719195753</v>
          </cell>
          <cell r="V32">
            <v>39841.52121065159</v>
          </cell>
        </row>
        <row r="33">
          <cell r="D33">
            <v>1715889.1115977035</v>
          </cell>
          <cell r="E33">
            <v>182128.95896131935</v>
          </cell>
          <cell r="F33">
            <v>16560.118256853988</v>
          </cell>
          <cell r="G33">
            <v>677321.98548716155</v>
          </cell>
          <cell r="H33">
            <v>926168.72643905657</v>
          </cell>
          <cell r="I33">
            <v>47020.92172247266</v>
          </cell>
          <cell r="J33">
            <v>59449.775130066402</v>
          </cell>
          <cell r="K33">
            <v>238858.89920397173</v>
          </cell>
          <cell r="L33">
            <v>22202.356873738725</v>
          </cell>
          <cell r="M33">
            <v>126139.90939656176</v>
          </cell>
          <cell r="N33">
            <v>1345460.9197376114</v>
          </cell>
          <cell r="O33">
            <v>2211888.5822375636</v>
          </cell>
          <cell r="P33">
            <v>416801.46318926575</v>
          </cell>
          <cell r="Q33">
            <v>861641.28227124782</v>
          </cell>
          <cell r="U33">
            <v>1578608.1902155029</v>
          </cell>
          <cell r="V33">
            <v>213644.01950782083</v>
          </cell>
        </row>
        <row r="34">
          <cell r="D34">
            <v>166846.11781765107</v>
          </cell>
          <cell r="E34">
            <v>17709.483403954888</v>
          </cell>
          <cell r="F34">
            <v>1610.2389269109649</v>
          </cell>
          <cell r="G34">
            <v>65860.050645027673</v>
          </cell>
          <cell r="H34">
            <v>90056.901349872438</v>
          </cell>
          <cell r="I34">
            <v>4572.1242664086385</v>
          </cell>
          <cell r="J34">
            <v>5780.6557070276804</v>
          </cell>
          <cell r="K34">
            <v>23225.673366079332</v>
          </cell>
          <cell r="L34">
            <v>2158.8673916906646</v>
          </cell>
          <cell r="M34">
            <v>12265.334655040853</v>
          </cell>
          <cell r="N34">
            <v>130827.17852586851</v>
          </cell>
          <cell r="O34">
            <v>215075.10042295186</v>
          </cell>
          <cell r="P34">
            <v>40528.088653172766</v>
          </cell>
          <cell r="Q34">
            <v>83782.513640710109</v>
          </cell>
          <cell r="U34">
            <v>223854.47864563001</v>
          </cell>
          <cell r="V34">
            <v>30295.782638851768</v>
          </cell>
        </row>
        <row r="35">
          <cell r="D35">
            <v>191701.44008793405</v>
          </cell>
          <cell r="E35">
            <v>20347.692329658519</v>
          </cell>
          <cell r="F35">
            <v>1850.1186914750315</v>
          </cell>
          <cell r="G35">
            <v>75671.32348092545</v>
          </cell>
          <cell r="H35">
            <v>103472.81617601505</v>
          </cell>
          <cell r="I35">
            <v>5253.2406363176387</v>
          </cell>
          <cell r="J35">
            <v>6641.8088606704514</v>
          </cell>
          <cell r="K35">
            <v>26685.637577468118</v>
          </cell>
          <cell r="L35">
            <v>2480.4771807654211</v>
          </cell>
          <cell r="M35">
            <v>14092.520385170312</v>
          </cell>
          <cell r="N35">
            <v>150316.70412289922</v>
          </cell>
          <cell r="O35">
            <v>247115.16826060097</v>
          </cell>
          <cell r="P35">
            <v>46565.620228070693</v>
          </cell>
          <cell r="Q35">
            <v>96263.723299002348</v>
          </cell>
          <cell r="U35">
            <v>237388.38813209182</v>
          </cell>
          <cell r="V35">
            <v>32127.420685749272</v>
          </cell>
        </row>
        <row r="36">
          <cell r="D36">
            <v>419972.34764037747</v>
          </cell>
          <cell r="E36">
            <v>44576.963599391624</v>
          </cell>
          <cell r="F36">
            <v>4053.1708573274177</v>
          </cell>
          <cell r="G36">
            <v>165777.90629408503</v>
          </cell>
          <cell r="H36">
            <v>226684.37705250937</v>
          </cell>
          <cell r="I36">
            <v>11508.603178683225</v>
          </cell>
          <cell r="J36">
            <v>14550.626529017907</v>
          </cell>
          <cell r="K36">
            <v>58461.89708616049</v>
          </cell>
          <cell r="L36">
            <v>5434.1366679175344</v>
          </cell>
          <cell r="M36">
            <v>30873.366770823595</v>
          </cell>
          <cell r="N36">
            <v>329308.21537438931</v>
          </cell>
          <cell r="O36">
            <v>541370.67152102035</v>
          </cell>
          <cell r="P36">
            <v>102014.21980733465</v>
          </cell>
          <cell r="Q36">
            <v>210890.96591001726</v>
          </cell>
          <cell r="U36">
            <v>503707.6052609469</v>
          </cell>
          <cell r="V36">
            <v>68170.251561862591</v>
          </cell>
        </row>
        <row r="37">
          <cell r="D37">
            <v>121626.78625265184</v>
          </cell>
          <cell r="E37">
            <v>12909.785260762206</v>
          </cell>
          <cell r="F37">
            <v>1173.8252489227539</v>
          </cell>
          <cell r="G37">
            <v>48010.384701586212</v>
          </cell>
          <cell r="H37">
            <v>65649.303887478949</v>
          </cell>
          <cell r="I37">
            <v>3332.9680555037503</v>
          </cell>
          <cell r="J37">
            <v>4213.9582585148219</v>
          </cell>
          <cell r="K37">
            <v>16930.954384910419</v>
          </cell>
          <cell r="L37">
            <v>1573.7621362215591</v>
          </cell>
          <cell r="M37">
            <v>8941.1324393912673</v>
          </cell>
          <cell r="N37">
            <v>95369.850295191907</v>
          </cell>
          <cell r="O37">
            <v>156784.54859824484</v>
          </cell>
          <cell r="P37">
            <v>29543.996829673226</v>
          </cell>
          <cell r="Q37">
            <v>61075.426935768293</v>
          </cell>
          <cell r="U37">
            <v>151705.42143858841</v>
          </cell>
          <cell r="V37">
            <v>20531.349208851752</v>
          </cell>
        </row>
        <row r="49">
          <cell r="D49">
            <v>5329123.9312134385</v>
          </cell>
          <cell r="E49">
            <v>365372.35523197928</v>
          </cell>
          <cell r="F49">
            <v>31924.235454726502</v>
          </cell>
          <cell r="G49">
            <v>1622867.0384044661</v>
          </cell>
          <cell r="H49">
            <v>1977559.5442744519</v>
          </cell>
          <cell r="I49">
            <v>94500.258600813482</v>
          </cell>
          <cell r="J49">
            <v>94929.469808434224</v>
          </cell>
          <cell r="K49">
            <v>884955.21172381274</v>
          </cell>
          <cell r="L49">
            <v>49458.34986554295</v>
          </cell>
          <cell r="M49">
            <v>275097.8352809741</v>
          </cell>
          <cell r="N49">
            <v>3677159.6435924615</v>
          </cell>
          <cell r="O49">
            <v>4912168.1354278503</v>
          </cell>
          <cell r="P49">
            <v>862518.89941636415</v>
          </cell>
          <cell r="Q49">
            <v>1891271.7642821816</v>
          </cell>
          <cell r="U49">
            <v>4206701.6046533212</v>
          </cell>
          <cell r="V49">
            <v>593236.25680975372</v>
          </cell>
        </row>
        <row r="50">
          <cell r="D50">
            <v>4605491.0882568164</v>
          </cell>
          <cell r="E50">
            <v>315759.05301439104</v>
          </cell>
          <cell r="F50">
            <v>27589.296811995377</v>
          </cell>
          <cell r="G50">
            <v>1402500.6322372491</v>
          </cell>
          <cell r="H50">
            <v>1709030.0348071274</v>
          </cell>
          <cell r="I50">
            <v>81668.226230368717</v>
          </cell>
          <cell r="J50">
            <v>82039.155564569286</v>
          </cell>
          <cell r="K50">
            <v>764788.62073909759</v>
          </cell>
          <cell r="L50">
            <v>42742.483095862321</v>
          </cell>
          <cell r="M50">
            <v>237742.75943640544</v>
          </cell>
          <cell r="N50">
            <v>3177844.2737034587</v>
          </cell>
          <cell r="O50">
            <v>4245153.0239757122</v>
          </cell>
          <cell r="P50">
            <v>745398.89782796754</v>
          </cell>
          <cell r="Q50">
            <v>1634459.1284237627</v>
          </cell>
          <cell r="U50">
            <v>3112619.6686295043</v>
          </cell>
          <cell r="V50">
            <v>438946.95051524969</v>
          </cell>
        </row>
        <row r="51">
          <cell r="D51">
            <v>552282.47944151296</v>
          </cell>
          <cell r="E51">
            <v>37865.276332756555</v>
          </cell>
          <cell r="F51">
            <v>3308.4604784554886</v>
          </cell>
          <cell r="G51">
            <v>168185.43598212791</v>
          </cell>
          <cell r="H51">
            <v>204943.90868977894</v>
          </cell>
          <cell r="I51">
            <v>9793.511616840482</v>
          </cell>
          <cell r="J51">
            <v>9837.9928173170665</v>
          </cell>
          <cell r="K51">
            <v>91712.120947847681</v>
          </cell>
          <cell r="L51">
            <v>5125.6042166405905</v>
          </cell>
          <cell r="M51">
            <v>28509.698126568906</v>
          </cell>
          <cell r="N51">
            <v>381081.55702115479</v>
          </cell>
          <cell r="O51">
            <v>509071.36562875169</v>
          </cell>
          <cell r="P51">
            <v>89386.939107338228</v>
          </cell>
          <cell r="Q51">
            <v>196001.49532226246</v>
          </cell>
          <cell r="U51">
            <v>577303.06776370213</v>
          </cell>
          <cell r="V51">
            <v>81412.26622446641</v>
          </cell>
        </row>
        <row r="52">
          <cell r="D52">
            <v>305298.1149814222</v>
          </cell>
          <cell r="E52">
            <v>20931.675216876887</v>
          </cell>
          <cell r="F52">
            <v>1828.8951490628658</v>
          </cell>
          <cell r="G52">
            <v>92971.800634696687</v>
          </cell>
          <cell r="H52">
            <v>113291.6421016762</v>
          </cell>
          <cell r="I52">
            <v>5413.788680556353</v>
          </cell>
          <cell r="J52">
            <v>5438.377595039653</v>
          </cell>
          <cell r="K52">
            <v>50697.856058443489</v>
          </cell>
          <cell r="L52">
            <v>2833.4002321848393</v>
          </cell>
          <cell r="M52">
            <v>15759.97323965919</v>
          </cell>
          <cell r="N52">
            <v>210659.37331634067</v>
          </cell>
          <cell r="O52">
            <v>281411.29603575479</v>
          </cell>
          <cell r="P52">
            <v>49412.510860431023</v>
          </cell>
          <cell r="Q52">
            <v>108348.33492443564</v>
          </cell>
          <cell r="U52">
            <v>273134.11542423564</v>
          </cell>
          <cell r="V52">
            <v>38517.840215260541</v>
          </cell>
        </row>
        <row r="53">
          <cell r="D53">
            <v>140122.10105542073</v>
          </cell>
          <cell r="E53">
            <v>9606.9715667158453</v>
          </cell>
          <cell r="F53">
            <v>839.40456334736916</v>
          </cell>
          <cell r="G53">
            <v>42671.09230147762</v>
          </cell>
          <cell r="H53">
            <v>51997.25168388812</v>
          </cell>
          <cell r="I53">
            <v>2484.7563983019395</v>
          </cell>
          <cell r="J53">
            <v>2496.0419260893668</v>
          </cell>
          <cell r="K53">
            <v>23268.69954747894</v>
          </cell>
          <cell r="L53">
            <v>1300.4403701896942</v>
          </cell>
          <cell r="M53">
            <v>7233.3252468742894</v>
          </cell>
          <cell r="N53">
            <v>96685.935967538142</v>
          </cell>
          <cell r="O53">
            <v>129158.81273508168</v>
          </cell>
          <cell r="P53">
            <v>22678.76708183642</v>
          </cell>
          <cell r="Q53">
            <v>49728.431295398535</v>
          </cell>
          <cell r="U53">
            <v>157292.10596068969</v>
          </cell>
          <cell r="V53">
            <v>22181.601866560864</v>
          </cell>
        </row>
        <row r="54">
          <cell r="D54">
            <v>1330377.6872202419</v>
          </cell>
          <cell r="E54">
            <v>91212.596141867616</v>
          </cell>
          <cell r="F54">
            <v>7969.6571291527098</v>
          </cell>
          <cell r="G54">
            <v>405137.15295168379</v>
          </cell>
          <cell r="H54">
            <v>493683.60105919064</v>
          </cell>
          <cell r="I54">
            <v>23591.313901089634</v>
          </cell>
          <cell r="J54">
            <v>23698.46341029488</v>
          </cell>
          <cell r="K54">
            <v>220922.74134794783</v>
          </cell>
          <cell r="L54">
            <v>12346.923426280378</v>
          </cell>
          <cell r="M54">
            <v>68676.207681487154</v>
          </cell>
          <cell r="N54">
            <v>917976.61404136999</v>
          </cell>
          <cell r="O54">
            <v>1226287.6539558065</v>
          </cell>
          <cell r="P54">
            <v>215321.67639569443</v>
          </cell>
          <cell r="Q54">
            <v>472142.47372508736</v>
          </cell>
          <cell r="U54">
            <v>1118673.7114016926</v>
          </cell>
          <cell r="V54">
            <v>157757.28052812669</v>
          </cell>
        </row>
        <row r="55">
          <cell r="D55">
            <v>325617.05687166768</v>
          </cell>
          <cell r="E55">
            <v>22324.770920802515</v>
          </cell>
          <cell r="F55">
            <v>1950.6162224452594</v>
          </cell>
          <cell r="G55">
            <v>99159.485791687708</v>
          </cell>
          <cell r="H55">
            <v>120831.70271637903</v>
          </cell>
          <cell r="I55">
            <v>5774.1002979830992</v>
          </cell>
          <cell r="J55">
            <v>5800.3257136434886</v>
          </cell>
          <cell r="K55">
            <v>54072.02294864595</v>
          </cell>
          <cell r="L55">
            <v>3021.9755683708322</v>
          </cell>
          <cell r="M55">
            <v>16808.869268604354</v>
          </cell>
          <cell r="N55">
            <v>224679.6877401972</v>
          </cell>
          <cell r="O55">
            <v>300140.46431691857</v>
          </cell>
          <cell r="P55">
            <v>52701.132334184025</v>
          </cell>
          <cell r="Q55">
            <v>115559.39654978637</v>
          </cell>
          <cell r="U55">
            <v>273983.15743444761</v>
          </cell>
          <cell r="V55">
            <v>38637.573572020439</v>
          </cell>
        </row>
        <row r="56">
          <cell r="D56">
            <v>164858.27384843491</v>
          </cell>
          <cell r="E56">
            <v>11302.918936202315</v>
          </cell>
          <cell r="F56">
            <v>987.58715671279958</v>
          </cell>
          <cell r="G56">
            <v>50203.947607569076</v>
          </cell>
          <cell r="H56">
            <v>61176.481746287682</v>
          </cell>
          <cell r="I56">
            <v>2923.3978628103446</v>
          </cell>
          <cell r="J56">
            <v>2936.6756585077405</v>
          </cell>
          <cell r="K56">
            <v>27376.392540517343</v>
          </cell>
          <cell r="L56">
            <v>1530.0109908250549</v>
          </cell>
          <cell r="M56">
            <v>8510.2457456897246</v>
          </cell>
          <cell r="N56">
            <v>113754.19287157497</v>
          </cell>
          <cell r="O56">
            <v>151959.60351320388</v>
          </cell>
          <cell r="P56">
            <v>26682.317535643488</v>
          </cell>
          <cell r="Q56">
            <v>58507.139721715896</v>
          </cell>
          <cell r="U56">
            <v>159060.80802371074</v>
          </cell>
          <cell r="V56">
            <v>22431.027257255948</v>
          </cell>
        </row>
        <row r="57">
          <cell r="D57">
            <v>644995.48951830086</v>
          </cell>
          <cell r="E57">
            <v>44221.812846008354</v>
          </cell>
          <cell r="F57">
            <v>3863.8598276940911</v>
          </cell>
          <cell r="G57">
            <v>196419.13631017043</v>
          </cell>
          <cell r="H57">
            <v>239348.3437005477</v>
          </cell>
          <cell r="I57">
            <v>11437.572355717182</v>
          </cell>
          <cell r="J57">
            <v>11489.520724068047</v>
          </cell>
          <cell r="K57">
            <v>107108.0589145922</v>
          </cell>
          <cell r="L57">
            <v>5986.0519278690444</v>
          </cell>
          <cell r="M57">
            <v>33295.690853275853</v>
          </cell>
          <cell r="N57">
            <v>445054.64968907443</v>
          </cell>
          <cell r="O57">
            <v>594530.42038469901</v>
          </cell>
          <cell r="P57">
            <v>104392.54311377404</v>
          </cell>
          <cell r="Q57">
            <v>228904.74553808398</v>
          </cell>
          <cell r="U57">
            <v>561910.28357850434</v>
          </cell>
          <cell r="V57">
            <v>79241.549465805409</v>
          </cell>
        </row>
        <row r="58">
          <cell r="D58">
            <v>767273.16372777347</v>
          </cell>
          <cell r="E58">
            <v>52605.344997798784</v>
          </cell>
          <cell r="F58">
            <v>4596.3669550767881</v>
          </cell>
          <cell r="G58">
            <v>233656.10237977508</v>
          </cell>
          <cell r="H58">
            <v>284723.79092336434</v>
          </cell>
          <cell r="I58">
            <v>13605.897202925242</v>
          </cell>
          <cell r="J58">
            <v>13667.693896984034</v>
          </cell>
          <cell r="K58">
            <v>127413.50995417793</v>
          </cell>
          <cell r="L58">
            <v>7120.8823558827398</v>
          </cell>
          <cell r="M58">
            <v>39607.858465140474</v>
          </cell>
          <cell r="N58">
            <v>529427.71639181057</v>
          </cell>
          <cell r="O58">
            <v>707240.97143942595</v>
          </cell>
          <cell r="P58">
            <v>124183.18907053495</v>
          </cell>
          <cell r="Q58">
            <v>272300.30466177902</v>
          </cell>
          <cell r="U58">
            <v>754581.5092169178</v>
          </cell>
          <cell r="V58">
            <v>106412.37531336379</v>
          </cell>
        </row>
        <row r="59">
          <cell r="D59">
            <v>3475647.7440486411</v>
          </cell>
          <cell r="E59">
            <v>238295.37811304204</v>
          </cell>
          <cell r="F59">
            <v>20820.945125483857</v>
          </cell>
          <cell r="G59">
            <v>1058431.7861110503</v>
          </cell>
          <cell r="H59">
            <v>1289761.7802658814</v>
          </cell>
          <cell r="I59">
            <v>61632.946588866951</v>
          </cell>
          <cell r="J59">
            <v>61912.877584044189</v>
          </cell>
          <cell r="K59">
            <v>577166.64594655065</v>
          </cell>
          <cell r="L59">
            <v>32256.671894549327</v>
          </cell>
          <cell r="M59">
            <v>179418.45281298776</v>
          </cell>
          <cell r="N59">
            <v>2398238.7695849147</v>
          </cell>
          <cell r="O59">
            <v>3203709.7126393761</v>
          </cell>
          <cell r="P59">
            <v>562533.71204170934</v>
          </cell>
          <cell r="Q59">
            <v>1233485.0016170479</v>
          </cell>
          <cell r="U59">
            <v>2514054.0662417202</v>
          </cell>
          <cell r="V59">
            <v>354536.20528368535</v>
          </cell>
        </row>
        <row r="60">
          <cell r="D60">
            <v>569323.14950418123</v>
          </cell>
          <cell r="E60">
            <v>39033.609033570756</v>
          </cell>
          <cell r="F60">
            <v>3410.5429915305904</v>
          </cell>
          <cell r="G60">
            <v>173374.79583076126</v>
          </cell>
          <cell r="H60">
            <v>211267.45082507853</v>
          </cell>
          <cell r="I60">
            <v>10095.690314209716</v>
          </cell>
          <cell r="J60">
            <v>10141.543981656609</v>
          </cell>
          <cell r="K60">
            <v>94541.897469819174</v>
          </cell>
          <cell r="L60">
            <v>5283.7546805407283</v>
          </cell>
          <cell r="M60">
            <v>29389.364560768328</v>
          </cell>
          <cell r="N60">
            <v>392839.82443302748</v>
          </cell>
          <cell r="O60">
            <v>524778.7572316936</v>
          </cell>
          <cell r="P60">
            <v>92144.972168210079</v>
          </cell>
          <cell r="Q60">
            <v>202049.11938767519</v>
          </cell>
          <cell r="U60">
            <v>484785.44960353523</v>
          </cell>
          <cell r="V60">
            <v>68365.273439054756</v>
          </cell>
        </row>
        <row r="61">
          <cell r="D61">
            <v>539621.90785151091</v>
          </cell>
          <cell r="E61">
            <v>36997.249445010886</v>
          </cell>
          <cell r="F61">
            <v>3232.617042714895</v>
          </cell>
          <cell r="G61">
            <v>164329.93842080625</v>
          </cell>
          <cell r="H61">
            <v>200245.75670327077</v>
          </cell>
          <cell r="I61">
            <v>9569.0043048071348</v>
          </cell>
          <cell r="J61">
            <v>9612.4658143755223</v>
          </cell>
          <cell r="K61">
            <v>89609.70431115602</v>
          </cell>
          <cell r="L61">
            <v>5008.1044198112268</v>
          </cell>
          <cell r="M61">
            <v>27856.139327264285</v>
          </cell>
          <cell r="N61">
            <v>372345.61026583723</v>
          </cell>
          <cell r="O61">
            <v>497401.36936980742</v>
          </cell>
          <cell r="P61">
            <v>87337.825141376423</v>
          </cell>
          <cell r="Q61">
            <v>191508.33999750126</v>
          </cell>
          <cell r="U61">
            <v>487599.75078747794</v>
          </cell>
          <cell r="V61">
            <v>68762.151006517728</v>
          </cell>
        </row>
        <row r="62">
          <cell r="D62">
            <v>881916.48767046642</v>
          </cell>
          <cell r="E62">
            <v>60465.455181242534</v>
          </cell>
          <cell r="F62">
            <v>5283.1403373624698</v>
          </cell>
          <cell r="G62">
            <v>268568.19562459452</v>
          </cell>
          <cell r="H62">
            <v>327266.24299927201</v>
          </cell>
          <cell r="I62">
            <v>15638.843687052975</v>
          </cell>
          <cell r="J62">
            <v>15709.873831140372</v>
          </cell>
          <cell r="K62">
            <v>146451.19951102909</v>
          </cell>
          <cell r="L62">
            <v>8184.8601688392155</v>
          </cell>
          <cell r="M62">
            <v>45525.928799614587</v>
          </cell>
          <cell r="N62">
            <v>608532.98953815666</v>
          </cell>
          <cell r="O62">
            <v>812914.49115481402</v>
          </cell>
          <cell r="P62">
            <v>142738.21516278235</v>
          </cell>
          <cell r="Q62">
            <v>312986.48204007483</v>
          </cell>
          <cell r="U62">
            <v>787404.32555534109</v>
          </cell>
          <cell r="V62">
            <v>111041.10502431389</v>
          </cell>
        </row>
        <row r="63">
          <cell r="D63">
            <v>959909.86235559813</v>
          </cell>
          <cell r="E63">
            <v>65812.792448872569</v>
          </cell>
          <cell r="F63">
            <v>5750.3613833534</v>
          </cell>
          <cell r="G63">
            <v>292319.35596993269</v>
          </cell>
          <cell r="H63">
            <v>356208.43771825201</v>
          </cell>
          <cell r="I63">
            <v>17021.884159001023</v>
          </cell>
          <cell r="J63">
            <v>17099.195941678008</v>
          </cell>
          <cell r="K63">
            <v>159402.7923616422</v>
          </cell>
          <cell r="L63">
            <v>8908.6983948144334</v>
          </cell>
          <cell r="M63">
            <v>49552.070585597059</v>
          </cell>
          <cell r="N63">
            <v>662349.35664869752</v>
          </cell>
          <cell r="O63">
            <v>884805.58898776548</v>
          </cell>
          <cell r="P63">
            <v>155361.44565310239</v>
          </cell>
          <cell r="Q63">
            <v>340665.82844804676</v>
          </cell>
          <cell r="U63">
            <v>728185.3723129112</v>
          </cell>
          <cell r="V63">
            <v>102689.94693055455</v>
          </cell>
        </row>
        <row r="64">
          <cell r="D64">
            <v>772431.51214179629</v>
          </cell>
          <cell r="E64">
            <v>52959.008739431738</v>
          </cell>
          <cell r="F64">
            <v>4627.2681559969333</v>
          </cell>
          <cell r="G64">
            <v>235226.9635047513</v>
          </cell>
          <cell r="H64">
            <v>286637.97818388109</v>
          </cell>
          <cell r="I64">
            <v>13697.369134404091</v>
          </cell>
          <cell r="J64">
            <v>13759.581285296066</v>
          </cell>
          <cell r="K64">
            <v>128270.10615494172</v>
          </cell>
          <cell r="L64">
            <v>7168.7557782092154</v>
          </cell>
          <cell r="M64">
            <v>39874.140597183068</v>
          </cell>
          <cell r="N64">
            <v>532987.03887341684</v>
          </cell>
          <cell r="O64">
            <v>711995.72569882416</v>
          </cell>
          <cell r="P64">
            <v>125018.06794636848</v>
          </cell>
          <cell r="Q64">
            <v>274130.96929478372</v>
          </cell>
          <cell r="U64">
            <v>614841.96820020257</v>
          </cell>
          <cell r="V64">
            <v>86706.066182863695</v>
          </cell>
        </row>
        <row r="65">
          <cell r="D65">
            <v>241668.98082629067</v>
          </cell>
          <cell r="E65">
            <v>16569.170815081456</v>
          </cell>
          <cell r="F65">
            <v>1447.7234054952003</v>
          </cell>
          <cell r="G65">
            <v>73594.952613249727</v>
          </cell>
          <cell r="H65">
            <v>89679.805866194176</v>
          </cell>
          <cell r="I65">
            <v>4285.4663315513017</v>
          </cell>
          <cell r="J65">
            <v>4304.9305129897139</v>
          </cell>
          <cell r="K65">
            <v>40131.591393767958</v>
          </cell>
          <cell r="L65">
            <v>2242.8731550692773</v>
          </cell>
          <cell r="M65">
            <v>12475.336347588702</v>
          </cell>
          <cell r="N65">
            <v>166754.50503178858</v>
          </cell>
          <cell r="O65">
            <v>222760.56670086164</v>
          </cell>
          <cell r="P65">
            <v>39114.13321512004</v>
          </cell>
          <cell r="Q65">
            <v>85766.764976610837</v>
          </cell>
          <cell r="U65">
            <v>254427.20561337104</v>
          </cell>
          <cell r="V65">
            <v>35879.759791301032</v>
          </cell>
        </row>
        <row r="66">
          <cell r="D66">
            <v>247206.58862546118</v>
          </cell>
          <cell r="E66">
            <v>16948.837122348818</v>
          </cell>
          <cell r="F66">
            <v>1480.8965681985856</v>
          </cell>
          <cell r="G66">
            <v>75281.308810794377</v>
          </cell>
          <cell r="H66">
            <v>91734.730708822986</v>
          </cell>
          <cell r="I66">
            <v>4383.6635917025278</v>
          </cell>
          <cell r="J66">
            <v>4403.5737757788029</v>
          </cell>
          <cell r="K66">
            <v>41051.167471489709</v>
          </cell>
          <cell r="L66">
            <v>2294.2663948371451</v>
          </cell>
          <cell r="M66">
            <v>12761.196451022244</v>
          </cell>
          <cell r="N66">
            <v>170575.52105318106</v>
          </cell>
          <cell r="O66">
            <v>227864.90672535574</v>
          </cell>
          <cell r="P66">
            <v>40010.395236043332</v>
          </cell>
          <cell r="Q66">
            <v>87732.026323020415</v>
          </cell>
          <cell r="U66">
            <v>223544.88877868853</v>
          </cell>
          <cell r="V66">
            <v>31524.682640034989</v>
          </cell>
        </row>
        <row r="67">
          <cell r="D67">
            <v>116551.93692561389</v>
          </cell>
          <cell r="E67">
            <v>7990.9674181032024</v>
          </cell>
          <cell r="F67">
            <v>698.20697081640174</v>
          </cell>
          <cell r="G67">
            <v>35493.319190966198</v>
          </cell>
          <cell r="H67">
            <v>43250.710294222714</v>
          </cell>
          <cell r="I67">
            <v>2066.7915255985217</v>
          </cell>
          <cell r="J67">
            <v>2076.1786965939968</v>
          </cell>
          <cell r="K67">
            <v>19354.634148157525</v>
          </cell>
          <cell r="L67">
            <v>1081.6912026028151</v>
          </cell>
          <cell r="M67">
            <v>6016.5959658476622</v>
          </cell>
          <cell r="N67">
            <v>80422.239072945318</v>
          </cell>
          <cell r="O67">
            <v>107432.80097785869</v>
          </cell>
          <cell r="P67">
            <v>18863.935171992849</v>
          </cell>
          <cell r="Q67">
            <v>41363.531834700487</v>
          </cell>
          <cell r="U67">
            <v>118765.00571355662</v>
          </cell>
          <cell r="V67">
            <v>16748.44428032724</v>
          </cell>
        </row>
        <row r="68">
          <cell r="D68">
            <v>328747.44352854072</v>
          </cell>
          <cell r="E68">
            <v>22539.394705194041</v>
          </cell>
          <cell r="F68">
            <v>1969.3688733477868</v>
          </cell>
          <cell r="G68">
            <v>100112.7759362732</v>
          </cell>
          <cell r="H68">
            <v>121993.34318308125</v>
          </cell>
          <cell r="I68">
            <v>5829.610800724904</v>
          </cell>
          <cell r="J68">
            <v>5856.0883398214637</v>
          </cell>
          <cell r="K68">
            <v>54591.855480684615</v>
          </cell>
          <cell r="L68">
            <v>3051.0279530570333</v>
          </cell>
          <cell r="M68">
            <v>16970.464796127042</v>
          </cell>
          <cell r="N68">
            <v>226839.69220473457</v>
          </cell>
          <cell r="O68">
            <v>303025.92650281283</v>
          </cell>
          <cell r="P68">
            <v>53207.785526882253</v>
          </cell>
          <cell r="Q68">
            <v>116670.35061500392</v>
          </cell>
          <cell r="U68">
            <v>313992.93837240926</v>
          </cell>
          <cell r="V68">
            <v>44279.821325737837</v>
          </cell>
        </row>
        <row r="69">
          <cell r="D69">
            <v>491359.37682502531</v>
          </cell>
          <cell r="E69">
            <v>33688.301321789382</v>
          </cell>
          <cell r="F69">
            <v>2943.4992770149438</v>
          </cell>
          <cell r="G69">
            <v>149632.65012279848</v>
          </cell>
          <cell r="H69">
            <v>182336.24097531955</v>
          </cell>
          <cell r="I69">
            <v>8713.174768545221</v>
          </cell>
          <cell r="J69">
            <v>8752.7491815678914</v>
          </cell>
          <cell r="K69">
            <v>81595.220333271573</v>
          </cell>
          <cell r="L69">
            <v>4560.1911838431852</v>
          </cell>
          <cell r="M69">
            <v>25364.750877316208</v>
          </cell>
          <cell r="N69">
            <v>339043.8830628423</v>
          </cell>
          <cell r="O69">
            <v>452914.94531522191</v>
          </cell>
          <cell r="P69">
            <v>79526.532763618961</v>
          </cell>
          <cell r="Q69">
            <v>174380.27854099069</v>
          </cell>
          <cell r="U69">
            <v>407881.14341376605</v>
          </cell>
          <cell r="V69">
            <v>57520.096617836025</v>
          </cell>
        </row>
        <row r="70">
          <cell r="D70">
            <v>206679.06513548232</v>
          </cell>
          <cell r="E70">
            <v>14170.212173785974</v>
          </cell>
          <cell r="F70">
            <v>1238.1155372090429</v>
          </cell>
          <cell r="G70">
            <v>62939.546286785386</v>
          </cell>
          <cell r="H70">
            <v>76695.562560754479</v>
          </cell>
          <cell r="I70">
            <v>3664.9973531822525</v>
          </cell>
          <cell r="J70">
            <v>3681.6434233959967</v>
          </cell>
          <cell r="K70">
            <v>34321.160139393454</v>
          </cell>
          <cell r="L70">
            <v>1918.1399504489436</v>
          </cell>
          <cell r="M70">
            <v>10669.101366483013</v>
          </cell>
          <cell r="N70">
            <v>142611.04213400482</v>
          </cell>
          <cell r="O70">
            <v>190508.29575797901</v>
          </cell>
          <cell r="P70">
            <v>33451.014105515183</v>
          </cell>
          <cell r="Q70">
            <v>73349.069228714841</v>
          </cell>
          <cell r="U70">
            <v>212214.55137212222</v>
          </cell>
          <cell r="V70">
            <v>29926.85907583739</v>
          </cell>
        </row>
        <row r="71">
          <cell r="D71">
            <v>363800.52319147752</v>
          </cell>
          <cell r="E71">
            <v>24942.683958717775</v>
          </cell>
          <cell r="F71">
            <v>2179.3551268140436</v>
          </cell>
          <cell r="G71">
            <v>110787.41745593345</v>
          </cell>
          <cell r="H71">
            <v>135001.02570996693</v>
          </cell>
          <cell r="I71">
            <v>6451.1998528204113</v>
          </cell>
          <cell r="J71">
            <v>6480.5005904102227</v>
          </cell>
          <cell r="K71">
            <v>60412.7757548398</v>
          </cell>
          <cell r="L71">
            <v>3376.3473676947642</v>
          </cell>
          <cell r="M71">
            <v>18779.960401722718</v>
          </cell>
          <cell r="N71">
            <v>251026.73900340666</v>
          </cell>
          <cell r="O71">
            <v>335336.41940772923</v>
          </cell>
          <cell r="P71">
            <v>58881.127727641724</v>
          </cell>
          <cell r="Q71">
            <v>129110.46284984007</v>
          </cell>
          <cell r="U71">
            <v>337545.32425506163</v>
          </cell>
          <cell r="V71">
            <v>47601.21907463167</v>
          </cell>
        </row>
        <row r="72">
          <cell r="D72">
            <v>277882.04306185408</v>
          </cell>
          <cell r="E72">
            <v>19051.990132093906</v>
          </cell>
          <cell r="F72">
            <v>1664.6585603662472</v>
          </cell>
          <cell r="G72">
            <v>84622.841215645894</v>
          </cell>
          <cell r="H72">
            <v>103117.94087219256</v>
          </cell>
          <cell r="I72">
            <v>4927.6251160269467</v>
          </cell>
          <cell r="J72">
            <v>4950.0059217312601</v>
          </cell>
          <cell r="K72">
            <v>46145.138568029965</v>
          </cell>
          <cell r="L72">
            <v>2578.958096021543</v>
          </cell>
          <cell r="M72">
            <v>14344.71209461328</v>
          </cell>
          <cell r="N72">
            <v>191741.95376488555</v>
          </cell>
          <cell r="O72">
            <v>256140.28402323512</v>
          </cell>
          <cell r="P72">
            <v>44975.218636866353</v>
          </cell>
          <cell r="Q72">
            <v>98618.547556326448</v>
          </cell>
          <cell r="U72">
            <v>257656.42051389228</v>
          </cell>
          <cell r="V72">
            <v>36335.149200880369</v>
          </cell>
        </row>
        <row r="73">
          <cell r="D73">
            <v>311981.97187216679</v>
          </cell>
          <cell r="E73">
            <v>21389.930000538629</v>
          </cell>
          <cell r="F73">
            <v>1868.9349424472989</v>
          </cell>
          <cell r="G73">
            <v>95007.221686526493</v>
          </cell>
          <cell r="H73">
            <v>115771.92313050314</v>
          </cell>
          <cell r="I73">
            <v>5532.3121400928558</v>
          </cell>
          <cell r="J73">
            <v>5557.4393768829123</v>
          </cell>
          <cell r="K73">
            <v>51807.778452110477</v>
          </cell>
          <cell r="L73">
            <v>2895.43154104922</v>
          </cell>
          <cell r="M73">
            <v>16105.004540433041</v>
          </cell>
          <cell r="N73">
            <v>215271.31500496206</v>
          </cell>
          <cell r="O73">
            <v>287572.20151745545</v>
          </cell>
          <cell r="P73">
            <v>50494.293337940187</v>
          </cell>
          <cell r="Q73">
            <v>110720.39269174103</v>
          </cell>
          <cell r="U73">
            <v>249403.98314889704</v>
          </cell>
          <cell r="V73">
            <v>35171.376365994402</v>
          </cell>
        </row>
        <row r="74">
          <cell r="D74">
            <v>112745.34007803495</v>
          </cell>
          <cell r="E74">
            <v>7729.9816963277572</v>
          </cell>
          <cell r="F74">
            <v>675.40346772435441</v>
          </cell>
          <cell r="G74">
            <v>34334.104161972944</v>
          </cell>
          <cell r="H74">
            <v>41838.138167114994</v>
          </cell>
          <cell r="I74">
            <v>1999.2899266249467</v>
          </cell>
          <cell r="J74">
            <v>2008.3705117629779</v>
          </cell>
          <cell r="K74">
            <v>18722.510038702003</v>
          </cell>
          <cell r="L74">
            <v>1046.3630696648813</v>
          </cell>
          <cell r="M74">
            <v>5820.0933950549606</v>
          </cell>
          <cell r="N74">
            <v>77795.641439259532</v>
          </cell>
          <cell r="O74">
            <v>103924.03593871655</v>
          </cell>
          <cell r="P74">
            <v>18247.837335674001</v>
          </cell>
          <cell r="Q74">
            <v>40012.595127512242</v>
          </cell>
          <cell r="U74">
            <v>115934.3375717803</v>
          </cell>
          <cell r="V74">
            <v>16349.258616471152</v>
          </cell>
        </row>
        <row r="75">
          <cell r="D75">
            <v>441916.66425229952</v>
          </cell>
          <cell r="E75">
            <v>30298.438264571792</v>
          </cell>
          <cell r="F75">
            <v>2647.3116075094504</v>
          </cell>
          <cell r="G75">
            <v>134575.96359058787</v>
          </cell>
          <cell r="H75">
            <v>163988.7772261046</v>
          </cell>
          <cell r="I75">
            <v>7836.4173156585157</v>
          </cell>
          <cell r="J75">
            <v>7872.0095795239704</v>
          </cell>
          <cell r="K75">
            <v>73384.755210342206</v>
          </cell>
          <cell r="L75">
            <v>4101.324959621872</v>
          </cell>
          <cell r="M75">
            <v>22812.439582863131</v>
          </cell>
          <cell r="N75">
            <v>304927.81639055331</v>
          </cell>
          <cell r="O75">
            <v>407340.67825674126</v>
          </cell>
          <cell r="P75">
            <v>71524.227960270771</v>
          </cell>
          <cell r="Q75">
            <v>156833.37825394413</v>
          </cell>
          <cell r="U75">
            <v>392535.37071262614</v>
          </cell>
          <cell r="V75">
            <v>55356.009499080712</v>
          </cell>
        </row>
        <row r="76">
          <cell r="D76">
            <v>314371.78100568487</v>
          </cell>
          <cell r="E76">
            <v>21553.778731200364</v>
          </cell>
          <cell r="F76">
            <v>1883.2511472222398</v>
          </cell>
          <cell r="G76">
            <v>95734.985296629166</v>
          </cell>
          <cell r="H76">
            <v>116658.74616595596</v>
          </cell>
          <cell r="I76">
            <v>5574.6901339318219</v>
          </cell>
          <cell r="J76">
            <v>5600.0098475487293</v>
          </cell>
          <cell r="K76">
            <v>52204.630556702177</v>
          </cell>
          <cell r="L76">
            <v>2917.6107993594114</v>
          </cell>
          <cell r="M76">
            <v>16228.370280815785</v>
          </cell>
          <cell r="N76">
            <v>216920.31206622208</v>
          </cell>
          <cell r="O76">
            <v>289775.02967963502</v>
          </cell>
          <cell r="P76">
            <v>50881.08403191976</v>
          </cell>
          <cell r="Q76">
            <v>111568.52056314847</v>
          </cell>
          <cell r="U76">
            <v>303136.10094619659</v>
          </cell>
          <cell r="V76">
            <v>42748.771538799308</v>
          </cell>
        </row>
        <row r="77">
          <cell r="D77">
            <v>229248.19339480062</v>
          </cell>
          <cell r="E77">
            <v>15717.583872038469</v>
          </cell>
          <cell r="F77">
            <v>1373.3164020901006</v>
          </cell>
          <cell r="G77">
            <v>69812.476023518044</v>
          </cell>
          <cell r="H77">
            <v>85070.634255701269</v>
          </cell>
          <cell r="I77">
            <v>4065.2110626830695</v>
          </cell>
          <cell r="J77">
            <v>4083.6748655898732</v>
          </cell>
          <cell r="K77">
            <v>38068.993354561178</v>
          </cell>
          <cell r="L77">
            <v>2127.5987388009557</v>
          </cell>
          <cell r="M77">
            <v>11834.155587112371</v>
          </cell>
          <cell r="N77">
            <v>158184.01223142396</v>
          </cell>
          <cell r="O77">
            <v>211311.59365661955</v>
          </cell>
          <cell r="P77">
            <v>37103.828323814196</v>
          </cell>
          <cell r="Q77">
            <v>81358.70750552493</v>
          </cell>
          <cell r="U77">
            <v>201043.64587131079</v>
          </cell>
          <cell r="V77">
            <v>28351.518871733944</v>
          </cell>
        </row>
        <row r="78">
          <cell r="D78">
            <v>1512471.3973789611</v>
          </cell>
          <cell r="E78">
            <v>103697.20123125822</v>
          </cell>
          <cell r="F78">
            <v>9060.4935504794721</v>
          </cell>
          <cell r="G78">
            <v>460589.77216860512</v>
          </cell>
          <cell r="H78">
            <v>561255.89983189455</v>
          </cell>
          <cell r="I78">
            <v>26820.344211079493</v>
          </cell>
          <cell r="J78">
            <v>26942.159669556371</v>
          </cell>
          <cell r="K78">
            <v>251161.25332610542</v>
          </cell>
          <cell r="L78">
            <v>14036.892460889419</v>
          </cell>
          <cell r="M78">
            <v>78076.174004195374</v>
          </cell>
          <cell r="N78">
            <v>1043623.4653795036</v>
          </cell>
          <cell r="O78">
            <v>1394134.176620522</v>
          </cell>
          <cell r="P78">
            <v>244793.54991637246</v>
          </cell>
          <cell r="Q78">
            <v>536766.35879922402</v>
          </cell>
          <cell r="U78">
            <v>1083759.735696251</v>
          </cell>
          <cell r="V78">
            <v>152833.65194583515</v>
          </cell>
        </row>
        <row r="79">
          <cell r="D79">
            <v>129310.19864988438</v>
          </cell>
          <cell r="E79">
            <v>8865.6920811119871</v>
          </cell>
          <cell r="F79">
            <v>774.63562147941877</v>
          </cell>
          <cell r="G79">
            <v>39378.566125904967</v>
          </cell>
          <cell r="H79">
            <v>47985.113653357497</v>
          </cell>
          <cell r="I79">
            <v>2293.0311566903611</v>
          </cell>
          <cell r="J79">
            <v>2303.4458866228206</v>
          </cell>
          <cell r="K79">
            <v>21473.273224891997</v>
          </cell>
          <cell r="L79">
            <v>1200.0976386662107</v>
          </cell>
          <cell r="M79">
            <v>6675.1976849290468</v>
          </cell>
          <cell r="N79">
            <v>89225.593196518006</v>
          </cell>
          <cell r="O79">
            <v>119192.84400075384</v>
          </cell>
          <cell r="P79">
            <v>20928.860289690019</v>
          </cell>
          <cell r="Q79">
            <v>45891.356759001064</v>
          </cell>
          <cell r="U79">
            <v>150197.15837302501</v>
          </cell>
          <cell r="V79">
            <v>21181.060220224044</v>
          </cell>
        </row>
        <row r="80">
          <cell r="D80">
            <v>178993.05260517815</v>
          </cell>
          <cell r="E80">
            <v>12272.019574824217</v>
          </cell>
          <cell r="F80">
            <v>1072.2618632790604</v>
          </cell>
          <cell r="G80">
            <v>54508.382414405161</v>
          </cell>
          <cell r="H80">
            <v>66421.6903391831</v>
          </cell>
          <cell r="I80">
            <v>3174.0469873228926</v>
          </cell>
          <cell r="J80">
            <v>3188.4632075602217</v>
          </cell>
          <cell r="K80">
            <v>29723.616265992743</v>
          </cell>
          <cell r="L80">
            <v>1661.192558761282</v>
          </cell>
          <cell r="M80">
            <v>9239.9054586831426</v>
          </cell>
          <cell r="N80">
            <v>123507.36031265742</v>
          </cell>
          <cell r="O80">
            <v>164988.46354843801</v>
          </cell>
          <cell r="P80">
            <v>28970.031984420428</v>
          </cell>
          <cell r="Q80">
            <v>63523.481676239928</v>
          </cell>
          <cell r="U80">
            <v>160393.28505123325</v>
          </cell>
          <cell r="V80">
            <v>22618.935447182717</v>
          </cell>
        </row>
        <row r="81">
          <cell r="D81">
            <v>364079.33871851262</v>
          </cell>
          <cell r="E81">
            <v>24961.799949845583</v>
          </cell>
          <cell r="F81">
            <v>2181.0253774309163</v>
          </cell>
          <cell r="G81">
            <v>110872.32456908395</v>
          </cell>
          <cell r="H81">
            <v>135104.49005301789</v>
          </cell>
          <cell r="I81">
            <v>6456.1440312157411</v>
          </cell>
          <cell r="J81">
            <v>6485.4672247946801</v>
          </cell>
          <cell r="K81">
            <v>60459.075907912629</v>
          </cell>
          <cell r="L81">
            <v>3378.9349892366986</v>
          </cell>
          <cell r="M81">
            <v>18794.353301741579</v>
          </cell>
          <cell r="N81">
            <v>251219.12507234668</v>
          </cell>
          <cell r="O81">
            <v>335593.42013903946</v>
          </cell>
          <cell r="P81">
            <v>58926.254030693133</v>
          </cell>
          <cell r="Q81">
            <v>129209.41268484698</v>
          </cell>
          <cell r="U81">
            <v>341895.58878523373</v>
          </cell>
          <cell r="V81">
            <v>48214.700820795173</v>
          </cell>
        </row>
        <row r="82">
          <cell r="D82">
            <v>109513.21913898048</v>
          </cell>
          <cell r="E82">
            <v>7508.3828641106884</v>
          </cell>
          <cell r="F82">
            <v>656.0413753413701</v>
          </cell>
          <cell r="G82">
            <v>33349.833087808969</v>
          </cell>
          <cell r="H82">
            <v>40638.745603951036</v>
          </cell>
          <cell r="I82">
            <v>1941.9753907814904</v>
          </cell>
          <cell r="J82">
            <v>1950.795658736185</v>
          </cell>
          <cell r="K82">
            <v>18185.783494741401</v>
          </cell>
          <cell r="L82">
            <v>1016.366512955962</v>
          </cell>
          <cell r="M82">
            <v>5653.2461824216953</v>
          </cell>
          <cell r="N82">
            <v>75565.439095739421</v>
          </cell>
          <cell r="O82">
            <v>100944.79925899133</v>
          </cell>
          <cell r="P82">
            <v>17724.718445755621</v>
          </cell>
          <cell r="Q82">
            <v>38865.536220704817</v>
          </cell>
          <cell r="U82">
            <v>102750.71497356468</v>
          </cell>
          <cell r="V82">
            <v>14490.081604080597</v>
          </cell>
        </row>
      </sheetData>
      <sheetData sheetId="10" refreshError="1">
        <row r="4">
          <cell r="D4">
            <v>8452674.0993206259</v>
          </cell>
          <cell r="E4">
            <v>791405.57094854151</v>
          </cell>
          <cell r="F4">
            <v>74937.038262445276</v>
          </cell>
          <cell r="G4">
            <v>3697436.0504494505</v>
          </cell>
          <cell r="H4">
            <v>4437981.2147894343</v>
          </cell>
          <cell r="I4">
            <v>295137.83814675233</v>
          </cell>
          <cell r="J4">
            <v>238558.9136518735</v>
          </cell>
          <cell r="K4">
            <v>1400114.6016419234</v>
          </cell>
          <cell r="L4">
            <v>92859.249676006482</v>
          </cell>
          <cell r="M4">
            <v>591903.03655294911</v>
          </cell>
          <cell r="N4">
            <v>5892839.3583204485</v>
          </cell>
          <cell r="O4">
            <v>10432052.417956408</v>
          </cell>
          <cell r="P4">
            <v>1759794.5515478186</v>
          </cell>
          <cell r="Q4">
            <v>3946872.081459125</v>
          </cell>
          <cell r="U4">
            <v>7794877.0100159636</v>
          </cell>
          <cell r="V4">
            <v>1107660.3036831904</v>
          </cell>
        </row>
        <row r="5">
          <cell r="D5">
            <v>6545992.280047223</v>
          </cell>
          <cell r="E5">
            <v>612887.08128849987</v>
          </cell>
          <cell r="F5">
            <v>58033.383068086885</v>
          </cell>
          <cell r="G5">
            <v>2863400.0977460751</v>
          </cell>
          <cell r="H5">
            <v>3436899.4272878887</v>
          </cell>
          <cell r="I5">
            <v>228563.17271403462</v>
          </cell>
          <cell r="J5">
            <v>184746.83736205188</v>
          </cell>
          <cell r="K5">
            <v>1084288.7429276449</v>
          </cell>
          <cell r="L5">
            <v>71912.855549342858</v>
          </cell>
          <cell r="M5">
            <v>458386.61969985691</v>
          </cell>
          <cell r="N5">
            <v>4563583.1328483922</v>
          </cell>
          <cell r="O5">
            <v>8078879.3925556876</v>
          </cell>
          <cell r="P5">
            <v>1362835.1706860508</v>
          </cell>
          <cell r="Q5">
            <v>3056570.485503742</v>
          </cell>
          <cell r="U5">
            <v>5767164.8940669699</v>
          </cell>
          <cell r="V5">
            <v>819520.25795211003</v>
          </cell>
        </row>
        <row r="6">
          <cell r="D6">
            <v>975344.30966825422</v>
          </cell>
          <cell r="E6">
            <v>91319.375524776944</v>
          </cell>
          <cell r="F6">
            <v>8646.8983653992673</v>
          </cell>
          <cell r="G6">
            <v>426642.87890361063</v>
          </cell>
          <cell r="H6">
            <v>512093.53080433852</v>
          </cell>
          <cell r="I6">
            <v>34055.614545385295</v>
          </cell>
          <cell r="J6">
            <v>27527.037741783563</v>
          </cell>
          <cell r="K6">
            <v>161557.60810707737</v>
          </cell>
          <cell r="L6">
            <v>10714.921657613184</v>
          </cell>
          <cell r="M6">
            <v>68299.008313082857</v>
          </cell>
          <cell r="N6">
            <v>679967.93303422513</v>
          </cell>
          <cell r="O6">
            <v>1203742.4895906642</v>
          </cell>
          <cell r="P6">
            <v>203060.66244471868</v>
          </cell>
          <cell r="Q6">
            <v>455425.01466477453</v>
          </cell>
          <cell r="U6">
            <v>1067657.197683108</v>
          </cell>
          <cell r="V6">
            <v>151715.221971513</v>
          </cell>
        </row>
        <row r="7">
          <cell r="D7">
            <v>433577.50402605836</v>
          </cell>
          <cell r="E7">
            <v>40594.922753707666</v>
          </cell>
          <cell r="F7">
            <v>3843.8739772952658</v>
          </cell>
          <cell r="G7">
            <v>189658.92630104942</v>
          </cell>
          <cell r="H7">
            <v>227644.97902238931</v>
          </cell>
          <cell r="I7">
            <v>15139.011122835165</v>
          </cell>
          <cell r="J7">
            <v>12236.811348572008</v>
          </cell>
          <cell r="K7">
            <v>71818.478649157405</v>
          </cell>
          <cell r="L7">
            <v>4763.188693562839</v>
          </cell>
          <cell r="M7">
            <v>30361.497225440089</v>
          </cell>
          <cell r="N7">
            <v>302271.51201919105</v>
          </cell>
          <cell r="O7">
            <v>535109.14961338509</v>
          </cell>
          <cell r="P7">
            <v>90268.158962864283</v>
          </cell>
          <cell r="Q7">
            <v>202453.67627822337</v>
          </cell>
          <cell r="U7">
            <v>510028.80886234582</v>
          </cell>
          <cell r="V7">
            <v>72475.635547004582</v>
          </cell>
        </row>
        <row r="8">
          <cell r="D8">
            <v>197185.55132691839</v>
          </cell>
          <cell r="E8">
            <v>18462.05614897958</v>
          </cell>
          <cell r="F8">
            <v>1748.1451468446292</v>
          </cell>
          <cell r="G8">
            <v>86254.474919658576</v>
          </cell>
          <cell r="H8">
            <v>103530.05005683316</v>
          </cell>
          <cell r="I8">
            <v>6885.0303050344355</v>
          </cell>
          <cell r="J8">
            <v>5565.1466458615996</v>
          </cell>
          <cell r="K8">
            <v>32662.133474165439</v>
          </cell>
          <cell r="L8">
            <v>2166.237823440867</v>
          </cell>
          <cell r="M8">
            <v>13808.023972455203</v>
          </cell>
          <cell r="N8">
            <v>137469.25104385306</v>
          </cell>
          <cell r="O8">
            <v>243360.85637932963</v>
          </cell>
          <cell r="P8">
            <v>41052.814149897713</v>
          </cell>
          <cell r="Q8">
            <v>92073.364979479316</v>
          </cell>
          <cell r="U8">
            <v>308457.27090852475</v>
          </cell>
          <cell r="V8">
            <v>43832.105872716638</v>
          </cell>
        </row>
        <row r="9">
          <cell r="D9">
            <v>1893156.7938755862</v>
          </cell>
          <cell r="E9">
            <v>177252.17082161483</v>
          </cell>
          <cell r="F9">
            <v>16783.749312050903</v>
          </cell>
          <cell r="G9">
            <v>828119.72833443258</v>
          </cell>
          <cell r="H9">
            <v>993980.6254385378</v>
          </cell>
          <cell r="I9">
            <v>66102.418814678487</v>
          </cell>
          <cell r="J9">
            <v>53430.360950024427</v>
          </cell>
          <cell r="K9">
            <v>313585.5516440483</v>
          </cell>
          <cell r="L9">
            <v>20797.811122571315</v>
          </cell>
          <cell r="M9">
            <v>132569.31969681277</v>
          </cell>
          <cell r="N9">
            <v>1319827.1618349114</v>
          </cell>
          <cell r="O9">
            <v>2336480.8198044398</v>
          </cell>
          <cell r="P9">
            <v>394143.55409204343</v>
          </cell>
          <cell r="Q9">
            <v>883986.25189781981</v>
          </cell>
          <cell r="U9">
            <v>2030756.2878887751</v>
          </cell>
          <cell r="V9">
            <v>288572.62579757144</v>
          </cell>
        </row>
        <row r="10">
          <cell r="D10">
            <v>463528.16853814188</v>
          </cell>
          <cell r="E10">
            <v>43399.13861131169</v>
          </cell>
          <cell r="F10">
            <v>4109.4010834104847</v>
          </cell>
          <cell r="G10">
            <v>202760.18460116477</v>
          </cell>
          <cell r="H10">
            <v>243370.23766991842</v>
          </cell>
          <cell r="I10">
            <v>16184.783652485332</v>
          </cell>
          <cell r="J10">
            <v>13082.105737684753</v>
          </cell>
          <cell r="K10">
            <v>76779.555134481401</v>
          </cell>
          <cell r="L10">
            <v>5092.2202167483129</v>
          </cell>
          <cell r="M10">
            <v>32458.808568948025</v>
          </cell>
          <cell r="N10">
            <v>323151.82191530342</v>
          </cell>
          <cell r="O10">
            <v>572073.41659817216</v>
          </cell>
          <cell r="P10">
            <v>96503.702366559141</v>
          </cell>
          <cell r="Q10">
            <v>216438.77024906414</v>
          </cell>
          <cell r="U10">
            <v>515331.10443444963</v>
          </cell>
          <cell r="V10">
            <v>73229.097380471343</v>
          </cell>
        </row>
        <row r="11">
          <cell r="D11">
            <v>233097.84018009805</v>
          </cell>
          <cell r="E11">
            <v>21824.445983245627</v>
          </cell>
          <cell r="F11">
            <v>2066.5249320180587</v>
          </cell>
          <cell r="G11">
            <v>101963.51443776478</v>
          </cell>
          <cell r="H11">
            <v>122385.39233523866</v>
          </cell>
          <cell r="I11">
            <v>8138.9619212884027</v>
          </cell>
          <cell r="J11">
            <v>6578.6953187313375</v>
          </cell>
          <cell r="K11">
            <v>38610.703052372723</v>
          </cell>
          <cell r="L11">
            <v>2560.7624623740426</v>
          </cell>
          <cell r="M11">
            <v>16322.801257370536</v>
          </cell>
          <cell r="N11">
            <v>162505.74798136056</v>
          </cell>
          <cell r="O11">
            <v>287682.79229725094</v>
          </cell>
          <cell r="P11">
            <v>48529.530927907232</v>
          </cell>
          <cell r="Q11">
            <v>108842.16602284413</v>
          </cell>
          <cell r="U11">
            <v>276677.26669628802</v>
          </cell>
          <cell r="V11">
            <v>39316.133514006244</v>
          </cell>
        </row>
        <row r="12">
          <cell r="D12">
            <v>911284.33669426106</v>
          </cell>
          <cell r="E12">
            <v>85321.578982437059</v>
          </cell>
          <cell r="F12">
            <v>8078.9757660612468</v>
          </cell>
          <cell r="G12">
            <v>398621.25513322337</v>
          </cell>
          <cell r="H12">
            <v>478459.5644005764</v>
          </cell>
          <cell r="I12">
            <v>31818.864173475977</v>
          </cell>
          <cell r="J12">
            <v>25719.080001821432</v>
          </cell>
          <cell r="K12">
            <v>150946.61063009151</v>
          </cell>
          <cell r="L12">
            <v>10011.172648159671</v>
          </cell>
          <cell r="M12">
            <v>63813.174353406852</v>
          </cell>
          <cell r="N12">
            <v>635308.08626875805</v>
          </cell>
          <cell r="O12">
            <v>1124681.4743302653</v>
          </cell>
          <cell r="P12">
            <v>189723.77164693028</v>
          </cell>
          <cell r="Q12">
            <v>425512.99914173421</v>
          </cell>
          <cell r="U12">
            <v>992774.75468757283</v>
          </cell>
          <cell r="V12">
            <v>141074.34727363192</v>
          </cell>
        </row>
        <row r="13">
          <cell r="D13">
            <v>1095624.4495570634</v>
          </cell>
          <cell r="E13">
            <v>102580.94454588994</v>
          </cell>
          <cell r="F13">
            <v>9713.2398969844489</v>
          </cell>
          <cell r="G13">
            <v>479256.77601502661</v>
          </cell>
          <cell r="H13">
            <v>575245.26185021945</v>
          </cell>
          <cell r="I13">
            <v>38255.376661095557</v>
          </cell>
          <cell r="J13">
            <v>30921.69121695729</v>
          </cell>
          <cell r="K13">
            <v>181481.00491228371</v>
          </cell>
          <cell r="L13">
            <v>12036.293262594101</v>
          </cell>
          <cell r="M13">
            <v>76721.689609043606</v>
          </cell>
          <cell r="N13">
            <v>763822.05233808339</v>
          </cell>
          <cell r="O13">
            <v>1352188.8521754984</v>
          </cell>
          <cell r="P13">
            <v>228102.24483019699</v>
          </cell>
          <cell r="Q13">
            <v>511588.3448136673</v>
          </cell>
          <cell r="U13">
            <v>1439346.1311044823</v>
          </cell>
          <cell r="V13">
            <v>204532.61425880418</v>
          </cell>
        </row>
        <row r="14">
          <cell r="D14">
            <v>4943107.8789889431</v>
          </cell>
          <cell r="E14">
            <v>462812.48599728948</v>
          </cell>
          <cell r="F14">
            <v>43823.038710668065</v>
          </cell>
          <cell r="G14">
            <v>2162253.6321971077</v>
          </cell>
          <cell r="H14">
            <v>2595323.0482876147</v>
          </cell>
          <cell r="I14">
            <v>172596.05137837175</v>
          </cell>
          <cell r="J14">
            <v>139508.80299175353</v>
          </cell>
          <cell r="K14">
            <v>818784.37965802068</v>
          </cell>
          <cell r="L14">
            <v>54303.914159823304</v>
          </cell>
          <cell r="M14">
            <v>346143.77996869944</v>
          </cell>
          <cell r="N14">
            <v>3446121.3480443028</v>
          </cell>
          <cell r="O14">
            <v>6100644.5883641243</v>
          </cell>
          <cell r="P14">
            <v>1029124.5363235993</v>
          </cell>
          <cell r="Q14">
            <v>2308123.3529150463</v>
          </cell>
          <cell r="U14">
            <v>4671506.87548583</v>
          </cell>
          <cell r="V14">
            <v>663826.08958549169</v>
          </cell>
        </row>
        <row r="15">
          <cell r="D15">
            <v>808323.97788204148</v>
          </cell>
          <cell r="E15">
            <v>75681.623556094462</v>
          </cell>
          <cell r="F15">
            <v>7166.1824586218254</v>
          </cell>
          <cell r="G15">
            <v>353583.51465413527</v>
          </cell>
          <cell r="H15">
            <v>424401.38909326901</v>
          </cell>
          <cell r="I15">
            <v>28223.848281748316</v>
          </cell>
          <cell r="J15">
            <v>22813.24084857354</v>
          </cell>
          <cell r="K15">
            <v>133892.09036000719</v>
          </cell>
          <cell r="L15">
            <v>8880.0724125024662</v>
          </cell>
          <cell r="M15">
            <v>56603.320015070036</v>
          </cell>
          <cell r="N15">
            <v>563528.5703870079</v>
          </cell>
          <cell r="O15">
            <v>997610.69797240198</v>
          </cell>
          <cell r="P15">
            <v>168288.06073058071</v>
          </cell>
          <cell r="Q15">
            <v>377436.92748464458</v>
          </cell>
          <cell r="U15">
            <v>931558.28471558308</v>
          </cell>
          <cell r="V15">
            <v>132375.42185986863</v>
          </cell>
        </row>
        <row r="16">
          <cell r="D16">
            <v>768595.83148033894</v>
          </cell>
          <cell r="E16">
            <v>71961.963243118051</v>
          </cell>
          <cell r="F16">
            <v>6813.9732533432634</v>
          </cell>
          <cell r="G16">
            <v>336205.31232465064</v>
          </cell>
          <cell r="H16">
            <v>403542.57384055143</v>
          </cell>
          <cell r="I16">
            <v>26836.680256008567</v>
          </cell>
          <cell r="J16">
            <v>21691.997637770648</v>
          </cell>
          <cell r="K16">
            <v>127311.45596909149</v>
          </cell>
          <cell r="L16">
            <v>8443.627587760302</v>
          </cell>
          <cell r="M16">
            <v>53821.33525906509</v>
          </cell>
          <cell r="N16">
            <v>535831.82235221902</v>
          </cell>
          <cell r="O16">
            <v>948579.33809019416</v>
          </cell>
          <cell r="P16">
            <v>160016.90597419074</v>
          </cell>
          <cell r="Q16">
            <v>358886.35874881665</v>
          </cell>
          <cell r="U16">
            <v>949274.40671489027</v>
          </cell>
          <cell r="V16">
            <v>134892.90161594766</v>
          </cell>
        </row>
        <row r="17">
          <cell r="D17">
            <v>1247032.1232271057</v>
          </cell>
          <cell r="E17">
            <v>116756.91714566889</v>
          </cell>
          <cell r="F17">
            <v>11055.542049146181</v>
          </cell>
          <cell r="G17">
            <v>545486.72695886996</v>
          </cell>
          <cell r="H17">
            <v>654740.15348180663</v>
          </cell>
          <cell r="I17">
            <v>43542.00346827328</v>
          </cell>
          <cell r="J17">
            <v>35194.853736281882</v>
          </cell>
          <cell r="K17">
            <v>206560.41673097666</v>
          </cell>
          <cell r="L17">
            <v>13699.625222041088</v>
          </cell>
          <cell r="M17">
            <v>87324.093150180852</v>
          </cell>
          <cell r="N17">
            <v>869376.94397010247</v>
          </cell>
          <cell r="O17">
            <v>1539051.9406664732</v>
          </cell>
          <cell r="P17">
            <v>259624.38753394631</v>
          </cell>
          <cell r="Q17">
            <v>582286.2935462459</v>
          </cell>
          <cell r="U17">
            <v>1429933.8437463946</v>
          </cell>
          <cell r="V17">
            <v>203195.11822647211</v>
          </cell>
        </row>
        <row r="18">
          <cell r="D18">
            <v>1366585.3977540669</v>
          </cell>
          <cell r="E18">
            <v>127950.43133703966</v>
          </cell>
          <cell r="F18">
            <v>12115.439568245798</v>
          </cell>
          <cell r="G18">
            <v>597782.67283247167</v>
          </cell>
          <cell r="H18">
            <v>717510.25206633192</v>
          </cell>
          <cell r="I18">
            <v>47716.385985882531</v>
          </cell>
          <cell r="J18">
            <v>38568.992968382219</v>
          </cell>
          <cell r="K18">
            <v>226363.41438266152</v>
          </cell>
          <cell r="L18">
            <v>15013.011641348974</v>
          </cell>
          <cell r="M18">
            <v>95695.875309396521</v>
          </cell>
          <cell r="N18">
            <v>952724.3241329306</v>
          </cell>
          <cell r="O18">
            <v>1686601.2264840622</v>
          </cell>
          <cell r="P18">
            <v>284514.6410395389</v>
          </cell>
          <cell r="Q18">
            <v>638110.22286530095</v>
          </cell>
          <cell r="U18">
            <v>1410153.033143094</v>
          </cell>
          <cell r="V18">
            <v>200384.24402643048</v>
          </cell>
        </row>
        <row r="19">
          <cell r="D19">
            <v>1089937.4188538876</v>
          </cell>
          <cell r="E19">
            <v>102048.48017689098</v>
          </cell>
          <cell r="F19">
            <v>9662.8216231463721</v>
          </cell>
          <cell r="G19">
            <v>476769.10973393515</v>
          </cell>
          <cell r="H19">
            <v>572259.35051233252</v>
          </cell>
          <cell r="I19">
            <v>38056.805424645732</v>
          </cell>
          <cell r="J19">
            <v>30761.186759963792</v>
          </cell>
          <cell r="K19">
            <v>180538.99595346884</v>
          </cell>
          <cell r="L19">
            <v>11973.816773168846</v>
          </cell>
          <cell r="M19">
            <v>76323.452234382479</v>
          </cell>
          <cell r="N19">
            <v>759857.30012288271</v>
          </cell>
          <cell r="O19">
            <v>1345170.0789800636</v>
          </cell>
          <cell r="P19">
            <v>226918.24015565991</v>
          </cell>
          <cell r="Q19">
            <v>508932.85585892701</v>
          </cell>
          <cell r="U19">
            <v>1125561.7736218809</v>
          </cell>
          <cell r="V19">
            <v>159943.52372490475</v>
          </cell>
        </row>
        <row r="20">
          <cell r="D20">
            <v>354339.31716495386</v>
          </cell>
          <cell r="E20">
            <v>33176.022914805813</v>
          </cell>
          <cell r="F20">
            <v>3141.3891812548477</v>
          </cell>
          <cell r="G20">
            <v>154997.92728110074</v>
          </cell>
          <cell r="H20">
            <v>186041.86258237172</v>
          </cell>
          <cell r="I20">
            <v>12372.290568598439</v>
          </cell>
          <cell r="J20">
            <v>10000.480507560575</v>
          </cell>
          <cell r="K20">
            <v>58693.337288179056</v>
          </cell>
          <cell r="L20">
            <v>3892.6951087929306</v>
          </cell>
          <cell r="M20">
            <v>24812.800698999134</v>
          </cell>
          <cell r="N20">
            <v>247030.06999380921</v>
          </cell>
          <cell r="O20">
            <v>437315.61006294802</v>
          </cell>
          <cell r="P20">
            <v>73771.257760449851</v>
          </cell>
          <cell r="Q20">
            <v>165454.38069049083</v>
          </cell>
          <cell r="U20">
            <v>458666.49622846727</v>
          </cell>
          <cell r="V20">
            <v>65176.996359136705</v>
          </cell>
        </row>
        <row r="21">
          <cell r="D21">
            <v>349438.11617356032</v>
          </cell>
          <cell r="E21">
            <v>32717.134079941217</v>
          </cell>
          <cell r="F21">
            <v>3097.9376673424031</v>
          </cell>
          <cell r="G21">
            <v>152854.004893565</v>
          </cell>
          <cell r="H21">
            <v>183468.54227283085</v>
          </cell>
          <cell r="I21">
            <v>12201.157759273769</v>
          </cell>
          <cell r="J21">
            <v>9862.1544381584299</v>
          </cell>
          <cell r="K21">
            <v>57881.494433125226</v>
          </cell>
          <cell r="L21">
            <v>3838.8515746374283</v>
          </cell>
          <cell r="M21">
            <v>24469.591471306881</v>
          </cell>
          <cell r="N21">
            <v>243613.16431807232</v>
          </cell>
          <cell r="O21">
            <v>431266.68577551254</v>
          </cell>
          <cell r="P21">
            <v>72750.857979345281</v>
          </cell>
          <cell r="Q21">
            <v>163165.82524268221</v>
          </cell>
          <cell r="U21">
            <v>406994.8153434975</v>
          </cell>
          <cell r="V21">
            <v>57834.395614144414</v>
          </cell>
        </row>
        <row r="22">
          <cell r="D22">
            <v>168320.4277769085</v>
          </cell>
          <cell r="E22">
            <v>15759.477140825011</v>
          </cell>
          <cell r="F22">
            <v>1492.2418856398522</v>
          </cell>
          <cell r="G22">
            <v>73628.062596123928</v>
          </cell>
          <cell r="H22">
            <v>88374.742449762867</v>
          </cell>
          <cell r="I22">
            <v>5877.1610719034024</v>
          </cell>
          <cell r="J22">
            <v>4750.489362781098</v>
          </cell>
          <cell r="K22">
            <v>27880.867748586919</v>
          </cell>
          <cell r="L22">
            <v>1849.1318185051539</v>
          </cell>
          <cell r="M22">
            <v>11786.728216938012</v>
          </cell>
          <cell r="N22">
            <v>117345.73342805475</v>
          </cell>
          <cell r="O22">
            <v>207736.33349033131</v>
          </cell>
          <cell r="P22">
            <v>35043.27367120533</v>
          </cell>
          <cell r="Q22">
            <v>78595.150993143427</v>
          </cell>
          <cell r="U22">
            <v>230620.33622451982</v>
          </cell>
          <cell r="V22">
            <v>32771.394767323975</v>
          </cell>
        </row>
        <row r="23">
          <cell r="D23">
            <v>471734.77560104372</v>
          </cell>
          <cell r="E23">
            <v>44167.50545851903</v>
          </cell>
          <cell r="F23">
            <v>4182.156618552548</v>
          </cell>
          <cell r="G23">
            <v>206349.98404802685</v>
          </cell>
          <cell r="H23">
            <v>247679.02416214158</v>
          </cell>
          <cell r="I23">
            <v>16471.32968970442</v>
          </cell>
          <cell r="J23">
            <v>13313.719927784785</v>
          </cell>
          <cell r="K23">
            <v>78138.910794441152</v>
          </cell>
          <cell r="L23">
            <v>5182.376227176791</v>
          </cell>
          <cell r="M23">
            <v>33033.480629322265</v>
          </cell>
          <cell r="N23">
            <v>328873.11396209203</v>
          </cell>
          <cell r="O23">
            <v>582201.78000693594</v>
          </cell>
          <cell r="P23">
            <v>98212.267280607979</v>
          </cell>
          <cell r="Q23">
            <v>220270.74435802407</v>
          </cell>
          <cell r="U23">
            <v>554022.28248689568</v>
          </cell>
          <cell r="V23">
            <v>78727.15488367049</v>
          </cell>
        </row>
        <row r="24">
          <cell r="D24">
            <v>689692.89102494461</v>
          </cell>
          <cell r="E24">
            <v>64574.451799178772</v>
          </cell>
          <cell r="F24">
            <v>6114.460578602786</v>
          </cell>
          <cell r="G24">
            <v>301690.95945853338</v>
          </cell>
          <cell r="H24">
            <v>362115.47474526818</v>
          </cell>
          <cell r="I24">
            <v>24081.665334600591</v>
          </cell>
          <cell r="J24">
            <v>19465.12842007654</v>
          </cell>
          <cell r="K24">
            <v>114241.84536468405</v>
          </cell>
          <cell r="L24">
            <v>7576.8169475029854</v>
          </cell>
          <cell r="M24">
            <v>48296.114541959934</v>
          </cell>
          <cell r="N24">
            <v>480824.09964348079</v>
          </cell>
          <cell r="O24">
            <v>851199.55021599634</v>
          </cell>
          <cell r="P24">
            <v>143589.80100327209</v>
          </cell>
          <cell r="Q24">
            <v>322043.6023418876</v>
          </cell>
          <cell r="U24">
            <v>751445.37424855656</v>
          </cell>
          <cell r="V24">
            <v>106781.18594712505</v>
          </cell>
        </row>
        <row r="25">
          <cell r="D25">
            <v>293403.2198030065</v>
          </cell>
          <cell r="E25">
            <v>27470.708081008557</v>
          </cell>
          <cell r="F25">
            <v>2601.161247949889</v>
          </cell>
          <cell r="G25">
            <v>128342.77407013401</v>
          </cell>
          <cell r="H25">
            <v>154048.05184067544</v>
          </cell>
          <cell r="I25">
            <v>10244.615015373141</v>
          </cell>
          <cell r="J25">
            <v>8280.6875736274742</v>
          </cell>
          <cell r="K25">
            <v>48599.783617347988</v>
          </cell>
          <cell r="L25">
            <v>3223.2643212425983</v>
          </cell>
          <cell r="M25">
            <v>20545.717804235486</v>
          </cell>
          <cell r="N25">
            <v>204548.05440234201</v>
          </cell>
          <cell r="O25">
            <v>362109.99414116278</v>
          </cell>
          <cell r="P25">
            <v>61084.738574910552</v>
          </cell>
          <cell r="Q25">
            <v>137001.02041598604</v>
          </cell>
          <cell r="U25">
            <v>419759.8646243441</v>
          </cell>
          <cell r="V25">
            <v>59648.322677366225</v>
          </cell>
        </row>
        <row r="26">
          <cell r="D26">
            <v>519184.45096363284</v>
          </cell>
          <cell r="E26">
            <v>48610.115806488204</v>
          </cell>
          <cell r="F26">
            <v>4602.8209073215576</v>
          </cell>
          <cell r="G26">
            <v>227105.79909617369</v>
          </cell>
          <cell r="H26">
            <v>272591.9411198594</v>
          </cell>
          <cell r="I26">
            <v>18128.106520648998</v>
          </cell>
          <cell r="J26">
            <v>14652.887021491038</v>
          </cell>
          <cell r="K26">
            <v>85998.551724365287</v>
          </cell>
          <cell r="L26">
            <v>5703.6480992219049</v>
          </cell>
          <cell r="M26">
            <v>36356.169591484599</v>
          </cell>
          <cell r="N26">
            <v>361952.97853875504</v>
          </cell>
          <cell r="O26">
            <v>640762.83356007468</v>
          </cell>
          <cell r="P26">
            <v>108090.99668560283</v>
          </cell>
          <cell r="Q26">
            <v>242426.78595649928</v>
          </cell>
          <cell r="U26">
            <v>639143.87793014396</v>
          </cell>
          <cell r="V26">
            <v>90823.024021504767</v>
          </cell>
        </row>
        <row r="27">
          <cell r="D27">
            <v>317575.69701490639</v>
          </cell>
          <cell r="E27">
            <v>29733.92477484297</v>
          </cell>
          <cell r="F27">
            <v>2815.4619329688248</v>
          </cell>
          <cell r="G27">
            <v>138916.49164421269</v>
          </cell>
          <cell r="H27">
            <v>166739.5384070343</v>
          </cell>
          <cell r="I27">
            <v>11088.633438790788</v>
          </cell>
          <cell r="J27">
            <v>8962.9048028956622</v>
          </cell>
          <cell r="K27">
            <v>52603.751817773205</v>
          </cell>
          <cell r="L27">
            <v>3488.8179283416575</v>
          </cell>
          <cell r="M27">
            <v>22238.408483494073</v>
          </cell>
          <cell r="N27">
            <v>221400.06164036345</v>
          </cell>
          <cell r="O27">
            <v>391942.98502468254</v>
          </cell>
          <cell r="P27">
            <v>66117.29906347052</v>
          </cell>
          <cell r="Q27">
            <v>148288.0609816483</v>
          </cell>
          <cell r="U27">
            <v>519442.21185615851</v>
          </cell>
          <cell r="V27">
            <v>73813.290112358329</v>
          </cell>
        </row>
        <row r="28">
          <cell r="D28">
            <v>435855.7067780153</v>
          </cell>
          <cell r="E28">
            <v>40808.225943735291</v>
          </cell>
          <cell r="F28">
            <v>3864.0713449906234</v>
          </cell>
          <cell r="G28">
            <v>190655.47590018698</v>
          </cell>
          <cell r="H28">
            <v>228841.12368594363</v>
          </cell>
          <cell r="I28">
            <v>15218.558000802055</v>
          </cell>
          <cell r="J28">
            <v>12301.108820259602</v>
          </cell>
          <cell r="K28">
            <v>72195.843835728607</v>
          </cell>
          <cell r="L28">
            <v>4788.2165363106778</v>
          </cell>
          <cell r="M28">
            <v>30521.029594832511</v>
          </cell>
          <cell r="N28">
            <v>303859.77659501857</v>
          </cell>
          <cell r="O28">
            <v>537920.84331503359</v>
          </cell>
          <cell r="P28">
            <v>90742.466707739615</v>
          </cell>
          <cell r="Q28">
            <v>203517.45499865513</v>
          </cell>
          <cell r="U28">
            <v>477153.82175711711</v>
          </cell>
          <cell r="V28">
            <v>67804.06495599098</v>
          </cell>
        </row>
        <row r="29">
          <cell r="D29">
            <v>160909.74831751862</v>
          </cell>
          <cell r="E29">
            <v>15065.631271486875</v>
          </cell>
          <cell r="F29">
            <v>1426.5426331105666</v>
          </cell>
          <cell r="G29">
            <v>70386.424143072072</v>
          </cell>
          <cell r="H29">
            <v>84483.848770064331</v>
          </cell>
          <cell r="I29">
            <v>5618.4060448973732</v>
          </cell>
          <cell r="J29">
            <v>4541.3385519866306</v>
          </cell>
          <cell r="K29">
            <v>26653.350823497665</v>
          </cell>
          <cell r="L29">
            <v>1767.7196966011936</v>
          </cell>
          <cell r="M29">
            <v>11267.791413816029</v>
          </cell>
          <cell r="N29">
            <v>112179.32773477249</v>
          </cell>
          <cell r="O29">
            <v>198590.28152326899</v>
          </cell>
          <cell r="P29">
            <v>33500.415969291818</v>
          </cell>
          <cell r="Q29">
            <v>75134.825477309409</v>
          </cell>
          <cell r="U29">
            <v>223572.29052535299</v>
          </cell>
          <cell r="V29">
            <v>31769.859986277294</v>
          </cell>
        </row>
        <row r="30">
          <cell r="D30">
            <v>625775.71893189882</v>
          </cell>
          <cell r="E30">
            <v>58590.025394074772</v>
          </cell>
          <cell r="F30">
            <v>5547.8039780426343</v>
          </cell>
          <cell r="G30">
            <v>273731.80078724341</v>
          </cell>
          <cell r="H30">
            <v>328556.48433367762</v>
          </cell>
          <cell r="I30">
            <v>21849.901070376603</v>
          </cell>
          <cell r="J30">
            <v>17661.200934046719</v>
          </cell>
          <cell r="K30">
            <v>103654.50165645735</v>
          </cell>
          <cell r="L30">
            <v>6874.6367176453768</v>
          </cell>
          <cell r="M30">
            <v>43820.28029054925</v>
          </cell>
          <cell r="N30">
            <v>436263.80748543883</v>
          </cell>
          <cell r="O30">
            <v>772314.77578280412</v>
          </cell>
          <cell r="P30">
            <v>130282.64046709021</v>
          </cell>
          <cell r="Q30">
            <v>292198.26593170513</v>
          </cell>
          <cell r="U30">
            <v>707268.44155306462</v>
          </cell>
          <cell r="V30">
            <v>100503.59688158824</v>
          </cell>
        </row>
        <row r="31">
          <cell r="D31">
            <v>449094.43927127478</v>
          </cell>
          <cell r="E31">
            <v>42047.739797499642</v>
          </cell>
          <cell r="F31">
            <v>3981.4391024288761</v>
          </cell>
          <cell r="G31">
            <v>196446.46774580522</v>
          </cell>
          <cell r="H31">
            <v>235791.9708879469</v>
          </cell>
          <cell r="I31">
            <v>15680.808271184278</v>
          </cell>
          <cell r="J31">
            <v>12674.744146147013</v>
          </cell>
          <cell r="K31">
            <v>74388.728886452824</v>
          </cell>
          <cell r="L31">
            <v>4933.6543884673401</v>
          </cell>
          <cell r="M31">
            <v>31448.078936945709</v>
          </cell>
          <cell r="N31">
            <v>313089.2491824954</v>
          </cell>
          <cell r="O31">
            <v>554259.71426808333</v>
          </cell>
          <cell r="P31">
            <v>93498.689062616584</v>
          </cell>
          <cell r="Q31">
            <v>209699.11810994809</v>
          </cell>
          <cell r="U31">
            <v>569566.42227890645</v>
          </cell>
          <cell r="V31">
            <v>80935.993660778709</v>
          </cell>
        </row>
        <row r="32">
          <cell r="D32">
            <v>327043.11407482903</v>
          </cell>
          <cell r="E32">
            <v>30620.338531682155</v>
          </cell>
          <cell r="F32">
            <v>2899.395157665489</v>
          </cell>
          <cell r="G32">
            <v>143057.80464536243</v>
          </cell>
          <cell r="H32">
            <v>171710.29897000108</v>
          </cell>
          <cell r="I32">
            <v>11419.202554678484</v>
          </cell>
          <cell r="J32">
            <v>9230.1026981849045</v>
          </cell>
          <cell r="K32">
            <v>54171.950083751181</v>
          </cell>
          <cell r="L32">
            <v>3592.8249247340659</v>
          </cell>
          <cell r="M32">
            <v>22901.36944001928</v>
          </cell>
          <cell r="N32">
            <v>228000.33596974175</v>
          </cell>
          <cell r="O32">
            <v>403627.40463808109</v>
          </cell>
          <cell r="P32">
            <v>68088.356833297672</v>
          </cell>
          <cell r="Q32">
            <v>152708.75479265681</v>
          </cell>
          <cell r="U32">
            <v>393975.95086689381</v>
          </cell>
          <cell r="V32">
            <v>55984.401141975628</v>
          </cell>
        </row>
        <row r="33">
          <cell r="D33">
            <v>2155097.4178883042</v>
          </cell>
          <cell r="E33">
            <v>201777.10419365432</v>
          </cell>
          <cell r="F33">
            <v>19105.979452889704</v>
          </cell>
          <cell r="G33">
            <v>942699.88307856163</v>
          </cell>
          <cell r="H33">
            <v>1131509.5961641569</v>
          </cell>
          <cell r="I33">
            <v>75248.469944242141</v>
          </cell>
          <cell r="J33">
            <v>60823.083060390702</v>
          </cell>
          <cell r="K33">
            <v>356973.8200350987</v>
          </cell>
          <cell r="L33">
            <v>23675.43417057702</v>
          </cell>
          <cell r="M33">
            <v>150911.85235901061</v>
          </cell>
          <cell r="N33">
            <v>1502440.8531458334</v>
          </cell>
          <cell r="O33">
            <v>2659760.5639403826</v>
          </cell>
          <cell r="P33">
            <v>448677.97450743197</v>
          </cell>
          <cell r="Q33">
            <v>1006296.2006510637</v>
          </cell>
          <cell r="U33">
            <v>2010334.8266181124</v>
          </cell>
          <cell r="V33">
            <v>285670.7144571293</v>
          </cell>
        </row>
        <row r="34">
          <cell r="D34">
            <v>236967.89042317399</v>
          </cell>
          <cell r="E34">
            <v>22186.790406588207</v>
          </cell>
          <cell r="F34">
            <v>2100.834796533748</v>
          </cell>
          <cell r="G34">
            <v>103656.38264937011</v>
          </cell>
          <cell r="H34">
            <v>124417.31857269324</v>
          </cell>
          <cell r="I34">
            <v>8274.0905502689693</v>
          </cell>
          <cell r="J34">
            <v>6687.9193312649058</v>
          </cell>
          <cell r="K34">
            <v>39251.744430609935</v>
          </cell>
          <cell r="L34">
            <v>2603.2779974056557</v>
          </cell>
          <cell r="M34">
            <v>16593.803600957075</v>
          </cell>
          <cell r="N34">
            <v>165203.77988500491</v>
          </cell>
          <cell r="O34">
            <v>292459.09935954947</v>
          </cell>
          <cell r="P34">
            <v>49335.251490649469</v>
          </cell>
          <cell r="Q34">
            <v>110649.23832668088</v>
          </cell>
          <cell r="U34">
            <v>282830.38400209969</v>
          </cell>
          <cell r="V34">
            <v>40190.498019667597</v>
          </cell>
        </row>
        <row r="35">
          <cell r="D35">
            <v>257562.85122042589</v>
          </cell>
          <cell r="E35">
            <v>24115.051985929353</v>
          </cell>
          <cell r="F35">
            <v>2283.4190707105163</v>
          </cell>
          <cell r="G35">
            <v>112665.19448981155</v>
          </cell>
          <cell r="H35">
            <v>135230.47048930093</v>
          </cell>
          <cell r="I35">
            <v>8993.1946036130576</v>
          </cell>
          <cell r="J35">
            <v>7269.1686988337124</v>
          </cell>
          <cell r="K35">
            <v>42663.127029022551</v>
          </cell>
          <cell r="L35">
            <v>2829.5297828487137</v>
          </cell>
          <cell r="M35">
            <v>18035.976774836112</v>
          </cell>
          <cell r="N35">
            <v>179561.69717166186</v>
          </cell>
          <cell r="O35">
            <v>317876.8201965515</v>
          </cell>
          <cell r="P35">
            <v>53622.995153126394</v>
          </cell>
          <cell r="Q35">
            <v>120265.80165732581</v>
          </cell>
          <cell r="U35">
            <v>294622.90030059742</v>
          </cell>
          <cell r="V35">
            <v>41866.227112968103</v>
          </cell>
        </row>
        <row r="36">
          <cell r="D36">
            <v>499066.77402894368</v>
          </cell>
          <cell r="E36">
            <v>46726.541281600788</v>
          </cell>
          <cell r="F36">
            <v>4424.4679850992898</v>
          </cell>
          <cell r="G36">
            <v>218305.76456561091</v>
          </cell>
          <cell r="H36">
            <v>262029.38171294591</v>
          </cell>
          <cell r="I36">
            <v>17425.667551717714</v>
          </cell>
          <cell r="J36">
            <v>14085.107985135604</v>
          </cell>
          <cell r="K36">
            <v>82666.227196481603</v>
          </cell>
          <cell r="L36">
            <v>5482.6396510753375</v>
          </cell>
          <cell r="M36">
            <v>34947.418476025072</v>
          </cell>
          <cell r="N36">
            <v>347927.8029498558</v>
          </cell>
          <cell r="O36">
            <v>615934.1630299926</v>
          </cell>
          <cell r="P36">
            <v>103902.62057604588</v>
          </cell>
          <cell r="Q36">
            <v>233033.08444803575</v>
          </cell>
          <cell r="U36">
            <v>636829.00819335692</v>
          </cell>
          <cell r="V36">
            <v>90494.078572802784</v>
          </cell>
        </row>
        <row r="37">
          <cell r="D37">
            <v>163183.55324197843</v>
          </cell>
          <cell r="E37">
            <v>15278.522702449809</v>
          </cell>
          <cell r="F37">
            <v>1446.701011941152</v>
          </cell>
          <cell r="G37">
            <v>71381.050009466562</v>
          </cell>
          <cell r="H37">
            <v>85677.684403885738</v>
          </cell>
          <cell r="I37">
            <v>5697.7993660981101</v>
          </cell>
          <cell r="J37">
            <v>4605.511904260914</v>
          </cell>
          <cell r="K37">
            <v>27029.987546813114</v>
          </cell>
          <cell r="L37">
            <v>1792.6992257672259</v>
          </cell>
          <cell r="M37">
            <v>11427.015822979629</v>
          </cell>
          <cell r="N37">
            <v>113764.5263351866</v>
          </cell>
          <cell r="O37">
            <v>201396.54755002598</v>
          </cell>
          <cell r="P37">
            <v>33973.808113639207</v>
          </cell>
          <cell r="Q37">
            <v>76196.550686347822</v>
          </cell>
          <cell r="U37">
            <v>184186.93085723626</v>
          </cell>
          <cell r="V37">
            <v>26173.158538056687</v>
          </cell>
        </row>
        <row r="49">
          <cell r="D49">
            <v>5805114.2581236372</v>
          </cell>
          <cell r="E49">
            <v>442547.02240077034</v>
          </cell>
          <cell r="F49">
            <v>37463.037541775375</v>
          </cell>
          <cell r="G49">
            <v>2095034.8778831849</v>
          </cell>
          <cell r="H49">
            <v>2335166.859154264</v>
          </cell>
          <cell r="I49">
            <v>150435.94453444885</v>
          </cell>
          <cell r="J49">
            <v>111791.95176311008</v>
          </cell>
          <cell r="K49">
            <v>1341614.8883866218</v>
          </cell>
          <cell r="L49">
            <v>50818.900237050366</v>
          </cell>
          <cell r="M49">
            <v>298122.917116303</v>
          </cell>
          <cell r="N49">
            <v>3883280.4390892498</v>
          </cell>
          <cell r="O49">
            <v>5730559.5497927833</v>
          </cell>
          <cell r="P49">
            <v>894602.93954824016</v>
          </cell>
          <cell r="Q49">
            <v>2167970.9833783391</v>
          </cell>
          <cell r="U49">
            <v>4730773.6259641815</v>
          </cell>
          <cell r="V49">
            <v>741314.74528349354</v>
          </cell>
        </row>
        <row r="50">
          <cell r="D50">
            <v>4928916.1830771808</v>
          </cell>
          <cell r="E50">
            <v>375750.94709485047</v>
          </cell>
          <cell r="F50">
            <v>31808.533613009189</v>
          </cell>
          <cell r="G50">
            <v>1778819.6501488443</v>
          </cell>
          <cell r="H50">
            <v>1982707.180339159</v>
          </cell>
          <cell r="I50">
            <v>127729.81349931494</v>
          </cell>
          <cell r="J50">
            <v>94918.572776047047</v>
          </cell>
          <cell r="K50">
            <v>1139117.5161750398</v>
          </cell>
          <cell r="L50">
            <v>43148.52191480287</v>
          </cell>
          <cell r="M50">
            <v>253125.57262149022</v>
          </cell>
          <cell r="N50">
            <v>3297155.3958424111</v>
          </cell>
          <cell r="O50">
            <v>4865614.4301612414</v>
          </cell>
          <cell r="P50">
            <v>759575.55874067789</v>
          </cell>
          <cell r="Q50">
            <v>1840747.104927639</v>
          </cell>
          <cell r="U50">
            <v>3493859.8101974148</v>
          </cell>
          <cell r="V50">
            <v>547489.69196868979</v>
          </cell>
        </row>
        <row r="51">
          <cell r="D51">
            <v>613838.25168906397</v>
          </cell>
          <cell r="E51">
            <v>46795.339151256419</v>
          </cell>
          <cell r="F51">
            <v>3961.3768902867637</v>
          </cell>
          <cell r="G51">
            <v>221530.96209394824</v>
          </cell>
          <cell r="H51">
            <v>246922.7440647849</v>
          </cell>
          <cell r="I51">
            <v>15907.238527647318</v>
          </cell>
          <cell r="J51">
            <v>11820.986318597648</v>
          </cell>
          <cell r="K51">
            <v>141863.62247303131</v>
          </cell>
          <cell r="L51">
            <v>5373.6383966290541</v>
          </cell>
          <cell r="M51">
            <v>31523.798170729766</v>
          </cell>
          <cell r="N51">
            <v>410621.73276144295</v>
          </cell>
          <cell r="O51">
            <v>605954.76657885173</v>
          </cell>
          <cell r="P51">
            <v>94596.157793057093</v>
          </cell>
          <cell r="Q51">
            <v>229243.2946151389</v>
          </cell>
          <cell r="U51">
            <v>642545.54168951942</v>
          </cell>
          <cell r="V51">
            <v>100687.22839671485</v>
          </cell>
        </row>
        <row r="52">
          <cell r="D52">
            <v>326726.28653849318</v>
          </cell>
          <cell r="E52">
            <v>24907.648466234812</v>
          </cell>
          <cell r="F52">
            <v>2108.5130445705927</v>
          </cell>
          <cell r="G52">
            <v>117913.78005377066</v>
          </cell>
          <cell r="H52">
            <v>131429.00594446488</v>
          </cell>
          <cell r="I52">
            <v>8466.9095790611027</v>
          </cell>
          <cell r="J52">
            <v>6291.9294333161415</v>
          </cell>
          <cell r="K52">
            <v>75509.426853038211</v>
          </cell>
          <cell r="L52">
            <v>2860.214256280361</v>
          </cell>
          <cell r="M52">
            <v>16779.100171047514</v>
          </cell>
          <cell r="N52">
            <v>218560.69338785057</v>
          </cell>
          <cell r="O52">
            <v>322530.16189498384</v>
          </cell>
          <cell r="P52">
            <v>50350.481208184239</v>
          </cell>
          <cell r="Q52">
            <v>122018.80569898749</v>
          </cell>
          <cell r="U52">
            <v>294808.54762134515</v>
          </cell>
          <cell r="V52">
            <v>46196.656332878782</v>
          </cell>
        </row>
        <row r="53">
          <cell r="D53">
            <v>152484.07076175272</v>
          </cell>
          <cell r="E53">
            <v>11624.469128187971</v>
          </cell>
          <cell r="F53">
            <v>984.04892883481477</v>
          </cell>
          <cell r="G53">
            <v>55030.690588118952</v>
          </cell>
          <cell r="H53">
            <v>61338.284271233548</v>
          </cell>
          <cell r="I53">
            <v>3951.5303560823477</v>
          </cell>
          <cell r="J53">
            <v>2936.4610454283102</v>
          </cell>
          <cell r="K53">
            <v>35240.460476636777</v>
          </cell>
          <cell r="L53">
            <v>1334.8699845032063</v>
          </cell>
          <cell r="M53">
            <v>7830.8529286305584</v>
          </cell>
          <cell r="N53">
            <v>102002.88623659404</v>
          </cell>
          <cell r="O53">
            <v>150525.72766715562</v>
          </cell>
          <cell r="P53">
            <v>23498.71025309293</v>
          </cell>
          <cell r="Q53">
            <v>56946.51752569322</v>
          </cell>
          <cell r="U53">
            <v>173176.15172816391</v>
          </cell>
          <cell r="V53">
            <v>27136.795153958494</v>
          </cell>
        </row>
        <row r="54">
          <cell r="D54">
            <v>1425237.8147676659</v>
          </cell>
          <cell r="E54">
            <v>108651.56534270885</v>
          </cell>
          <cell r="F54">
            <v>9197.7066060121269</v>
          </cell>
          <cell r="G54">
            <v>514360.75130438543</v>
          </cell>
          <cell r="H54">
            <v>573316.55562187801</v>
          </cell>
          <cell r="I54">
            <v>36934.156214194751</v>
          </cell>
          <cell r="J54">
            <v>27446.50836398299</v>
          </cell>
          <cell r="K54">
            <v>329385.46715219377</v>
          </cell>
          <cell r="L54">
            <v>12476.760163918052</v>
          </cell>
          <cell r="M54">
            <v>73193.400858287176</v>
          </cell>
          <cell r="N54">
            <v>953400.37784656964</v>
          </cell>
          <cell r="O54">
            <v>1406933.5773560752</v>
          </cell>
          <cell r="P54">
            <v>219637.69909648324</v>
          </cell>
          <cell r="Q54">
            <v>532267.59878255671</v>
          </cell>
          <cell r="U54">
            <v>1232615.7020028376</v>
          </cell>
          <cell r="V54">
            <v>193151.53660019717</v>
          </cell>
        </row>
        <row r="55">
          <cell r="D55">
            <v>348918.72903896589</v>
          </cell>
          <cell r="E55">
            <v>26599.466906266513</v>
          </cell>
          <cell r="F55">
            <v>2251.7309502949201</v>
          </cell>
          <cell r="G55">
            <v>125922.91458524764</v>
          </cell>
          <cell r="H55">
            <v>140356.14397250104</v>
          </cell>
          <cell r="I55">
            <v>9042.0129966059194</v>
          </cell>
          <cell r="J55">
            <v>6719.3002569044338</v>
          </cell>
          <cell r="K55">
            <v>80638.302865535836</v>
          </cell>
          <cell r="L55">
            <v>3054.4904533198542</v>
          </cell>
          <cell r="M55">
            <v>17918.79792754184</v>
          </cell>
          <cell r="N55">
            <v>233406.13380913076</v>
          </cell>
          <cell r="O55">
            <v>344437.58828652173</v>
          </cell>
          <cell r="P55">
            <v>53770.469758606901</v>
          </cell>
          <cell r="Q55">
            <v>130306.76856276552</v>
          </cell>
          <cell r="U55">
            <v>299835.86501741811</v>
          </cell>
          <cell r="V55">
            <v>46984.439644782564</v>
          </cell>
        </row>
        <row r="56">
          <cell r="D56">
            <v>175806.27312715002</v>
          </cell>
          <cell r="E56">
            <v>13402.413670483829</v>
          </cell>
          <cell r="F56">
            <v>1134.5576878224751</v>
          </cell>
          <cell r="G56">
            <v>63447.54944945516</v>
          </cell>
          <cell r="H56">
            <v>70719.879813466381</v>
          </cell>
          <cell r="I56">
            <v>4555.9108015752745</v>
          </cell>
          <cell r="J56">
            <v>3385.5882125970597</v>
          </cell>
          <cell r="K56">
            <v>40630.434305247734</v>
          </cell>
          <cell r="L56">
            <v>1539.0362803959792</v>
          </cell>
          <cell r="M56">
            <v>9028.569751003035</v>
          </cell>
          <cell r="N56">
            <v>117604.06964401624</v>
          </cell>
          <cell r="O56">
            <v>173548.40449047563</v>
          </cell>
          <cell r="P56">
            <v>27092.80157758775</v>
          </cell>
          <cell r="Q56">
            <v>65656.399148764307</v>
          </cell>
          <cell r="U56">
            <v>166290.48270813751</v>
          </cell>
          <cell r="V56">
            <v>26057.807153418315</v>
          </cell>
        </row>
        <row r="57">
          <cell r="D57">
            <v>688580.31178357149</v>
          </cell>
          <cell r="E57">
            <v>52493.224614343759</v>
          </cell>
          <cell r="F57">
            <v>4443.721333266808</v>
          </cell>
          <cell r="G57">
            <v>248504.97428047963</v>
          </cell>
          <cell r="H57">
            <v>276988.50572888419</v>
          </cell>
          <cell r="I57">
            <v>17844.132774135771</v>
          </cell>
          <cell r="J57">
            <v>13260.331076552748</v>
          </cell>
          <cell r="K57">
            <v>159137.1947323808</v>
          </cell>
          <cell r="L57">
            <v>6027.9423649168557</v>
          </cell>
          <cell r="M57">
            <v>35362.193074925643</v>
          </cell>
          <cell r="N57">
            <v>460619.78052356368</v>
          </cell>
          <cell r="O57">
            <v>679736.9192120037</v>
          </cell>
          <cell r="P57">
            <v>106114.35772768677</v>
          </cell>
          <cell r="Q57">
            <v>257156.37441301823</v>
          </cell>
          <cell r="U57">
            <v>596974.04466753092</v>
          </cell>
          <cell r="V57">
            <v>93546.150556585155</v>
          </cell>
        </row>
        <row r="58">
          <cell r="D58">
            <v>825995.76947868196</v>
          </cell>
          <cell r="E58">
            <v>62968.953244440781</v>
          </cell>
          <cell r="F58">
            <v>5330.5256615792259</v>
          </cell>
          <cell r="G58">
            <v>298097.48251210764</v>
          </cell>
          <cell r="H58">
            <v>332265.28556075209</v>
          </cell>
          <cell r="I58">
            <v>21405.169345133316</v>
          </cell>
          <cell r="J58">
            <v>15906.608399459887</v>
          </cell>
          <cell r="K58">
            <v>190895.16119793867</v>
          </cell>
          <cell r="L58">
            <v>7230.8992965334992</v>
          </cell>
          <cell r="M58">
            <v>42419.194071522696</v>
          </cell>
          <cell r="N58">
            <v>552542.64976755343</v>
          </cell>
          <cell r="O58">
            <v>815387.55903909856</v>
          </cell>
          <cell r="P58">
            <v>127290.90429115573</v>
          </cell>
          <cell r="Q58">
            <v>308475.38584052911</v>
          </cell>
          <cell r="U58">
            <v>832458.04451837821</v>
          </cell>
          <cell r="V58">
            <v>130446.61867657267</v>
          </cell>
        </row>
        <row r="59">
          <cell r="D59">
            <v>3720857.6686282428</v>
          </cell>
          <cell r="E59">
            <v>283655.82636451715</v>
          </cell>
          <cell r="F59">
            <v>24012.383620590204</v>
          </cell>
          <cell r="G59">
            <v>1342837.7538834065</v>
          </cell>
          <cell r="H59">
            <v>1496753.2298355009</v>
          </cell>
          <cell r="I59">
            <v>96423.724490009088</v>
          </cell>
          <cell r="J59">
            <v>71654.393438784158</v>
          </cell>
          <cell r="K59">
            <v>859924.16752408876</v>
          </cell>
          <cell r="L59">
            <v>32572.984139575099</v>
          </cell>
          <cell r="M59">
            <v>191085.46240820485</v>
          </cell>
          <cell r="N59">
            <v>2489035.2125282059</v>
          </cell>
          <cell r="O59">
            <v>3673070.9333651089</v>
          </cell>
          <cell r="P59">
            <v>573406.49296218273</v>
          </cell>
          <cell r="Q59">
            <v>1389587.0262292088</v>
          </cell>
          <cell r="U59">
            <v>2820833.7464861656</v>
          </cell>
          <cell r="V59">
            <v>442026.14954700589</v>
          </cell>
        </row>
        <row r="60">
          <cell r="D60">
            <v>609133.58657565759</v>
          </cell>
          <cell r="E60">
            <v>46436.683757968138</v>
          </cell>
          <cell r="F60">
            <v>3931.0155506252095</v>
          </cell>
          <cell r="G60">
            <v>219833.07346280655</v>
          </cell>
          <cell r="H60">
            <v>245030.24418144982</v>
          </cell>
          <cell r="I60">
            <v>15785.320041880541</v>
          </cell>
          <cell r="J60">
            <v>11730.386259402689</v>
          </cell>
          <cell r="K60">
            <v>140776.33142579885</v>
          </cell>
          <cell r="L60">
            <v>5332.4530045047977</v>
          </cell>
          <cell r="M60">
            <v>31282.18906102081</v>
          </cell>
          <cell r="N60">
            <v>407474.58815842489</v>
          </cell>
          <cell r="O60">
            <v>601310.52317632432</v>
          </cell>
          <cell r="P60">
            <v>93871.140669724235</v>
          </cell>
          <cell r="Q60">
            <v>227486.29604476551</v>
          </cell>
          <cell r="U60">
            <v>555434.90281023644</v>
          </cell>
          <cell r="V60">
            <v>87036.944917103916</v>
          </cell>
        </row>
        <row r="61">
          <cell r="D61">
            <v>578600.99657829117</v>
          </cell>
          <cell r="E61">
            <v>44109.062596918753</v>
          </cell>
          <cell r="F61">
            <v>3733.9748870898984</v>
          </cell>
          <cell r="G61">
            <v>208814.02403288792</v>
          </cell>
          <cell r="H61">
            <v>232748.19612594077</v>
          </cell>
          <cell r="I61">
            <v>14994.086861774018</v>
          </cell>
          <cell r="J61">
            <v>11142.40509720388</v>
          </cell>
          <cell r="K61">
            <v>133719.97120616186</v>
          </cell>
          <cell r="L61">
            <v>5065.1658201253376</v>
          </cell>
          <cell r="M61">
            <v>29714.181198920076</v>
          </cell>
          <cell r="N61">
            <v>387050.07897230785</v>
          </cell>
          <cell r="O61">
            <v>571170.0612647495</v>
          </cell>
          <cell r="P61">
            <v>89165.88534672324</v>
          </cell>
          <cell r="Q61">
            <v>216083.63173560964</v>
          </cell>
          <cell r="U61">
            <v>550953.78835157771</v>
          </cell>
          <cell r="V61">
            <v>86334.751896225702</v>
          </cell>
        </row>
        <row r="62">
          <cell r="D62">
            <v>940231.38039383607</v>
          </cell>
          <cell r="E62">
            <v>71677.589666521293</v>
          </cell>
          <cell r="F62">
            <v>6067.7399161192125</v>
          </cell>
          <cell r="G62">
            <v>339324.5072564747</v>
          </cell>
          <cell r="H62">
            <v>378217.73384736554</v>
          </cell>
          <cell r="I62">
            <v>24365.514527563144</v>
          </cell>
          <cell r="J62">
            <v>18106.49996700056</v>
          </cell>
          <cell r="K62">
            <v>217296.05350996178</v>
          </cell>
          <cell r="L62">
            <v>8230.9361358587175</v>
          </cell>
          <cell r="M62">
            <v>48285.788948088761</v>
          </cell>
          <cell r="N62">
            <v>628959.5631286375</v>
          </cell>
          <cell r="O62">
            <v>928156.04936470394</v>
          </cell>
          <cell r="P62">
            <v>144895.29738002116</v>
          </cell>
          <cell r="Q62">
            <v>351137.67959055811</v>
          </cell>
          <cell r="U62">
            <v>876409.54745603236</v>
          </cell>
          <cell r="V62">
            <v>137333.84258139718</v>
          </cell>
        </row>
        <row r="63">
          <cell r="D63">
            <v>1027852.8437191765</v>
          </cell>
          <cell r="E63">
            <v>78357.323426931587</v>
          </cell>
          <cell r="F63">
            <v>6633.2009947584356</v>
          </cell>
          <cell r="G63">
            <v>370946.62760679581</v>
          </cell>
          <cell r="H63">
            <v>413464.36779976444</v>
          </cell>
          <cell r="I63">
            <v>26636.170540645428</v>
          </cell>
          <cell r="J63">
            <v>19793.869752663606</v>
          </cell>
          <cell r="K63">
            <v>237546.17340639525</v>
          </cell>
          <cell r="L63">
            <v>8997.9884634031059</v>
          </cell>
          <cell r="M63">
            <v>52785.608432605317</v>
          </cell>
          <cell r="N63">
            <v>687573.17510010127</v>
          </cell>
          <cell r="O63">
            <v>1014652.1958829545</v>
          </cell>
          <cell r="P63">
            <v>158398.29063268186</v>
          </cell>
          <cell r="Q63">
            <v>383860.68581643165</v>
          </cell>
          <cell r="U63">
            <v>850645.29462482175</v>
          </cell>
          <cell r="V63">
            <v>133296.57044895695</v>
          </cell>
        </row>
        <row r="64">
          <cell r="D64">
            <v>823400.18891906308</v>
          </cell>
          <cell r="E64">
            <v>62771.081781970737</v>
          </cell>
          <cell r="F64">
            <v>5313.7752019630989</v>
          </cell>
          <cell r="G64">
            <v>297160.75128530239</v>
          </cell>
          <cell r="H64">
            <v>331221.18661048508</v>
          </cell>
          <cell r="I64">
            <v>21337.906480745231</v>
          </cell>
          <cell r="J64">
            <v>15856.624022957372</v>
          </cell>
          <cell r="K64">
            <v>190295.29884072178</v>
          </cell>
          <cell r="L64">
            <v>7208.1771684837522</v>
          </cell>
          <cell r="M64">
            <v>42285.897462078516</v>
          </cell>
          <cell r="N64">
            <v>550806.35884078243</v>
          </cell>
          <cell r="O64">
            <v>812825.31335334561</v>
          </cell>
          <cell r="P64">
            <v>126890.90975268134</v>
          </cell>
          <cell r="Q64">
            <v>307506.04344896466</v>
          </cell>
          <cell r="U64">
            <v>667374.3785087564</v>
          </cell>
          <cell r="V64">
            <v>104577.92034217584</v>
          </cell>
        </row>
        <row r="65">
          <cell r="D65">
            <v>267248.37333484809</v>
          </cell>
          <cell r="E65">
            <v>20373.409824841998</v>
          </cell>
          <cell r="F65">
            <v>1724.6750706433008</v>
          </cell>
          <cell r="G65">
            <v>96448.51734150463</v>
          </cell>
          <cell r="H65">
            <v>107503.40420967682</v>
          </cell>
          <cell r="I65">
            <v>6925.5762557407079</v>
          </cell>
          <cell r="J65">
            <v>5146.5338892874324</v>
          </cell>
          <cell r="K65">
            <v>61763.538256184016</v>
          </cell>
          <cell r="L65">
            <v>2339.5350753022831</v>
          </cell>
          <cell r="M65">
            <v>13724.598881353297</v>
          </cell>
          <cell r="N65">
            <v>178773.46326083867</v>
          </cell>
          <cell r="O65">
            <v>263816.1196978087</v>
          </cell>
          <cell r="P65">
            <v>41184.577898750591</v>
          </cell>
          <cell r="Q65">
            <v>99806.255825924934</v>
          </cell>
          <cell r="U65">
            <v>259413.07045334176</v>
          </cell>
          <cell r="V65">
            <v>40650.166220357642</v>
          </cell>
        </row>
        <row r="66">
          <cell r="D66">
            <v>265698.05538347043</v>
          </cell>
          <cell r="E66">
            <v>20255.222901613648</v>
          </cell>
          <cell r="F66">
            <v>1714.6701651355625</v>
          </cell>
          <cell r="G66">
            <v>95889.015833778147</v>
          </cell>
          <cell r="H66">
            <v>106879.77288387768</v>
          </cell>
          <cell r="I66">
            <v>6885.4007251699104</v>
          </cell>
          <cell r="J66">
            <v>5116.6786509697095</v>
          </cell>
          <cell r="K66">
            <v>61405.245627853627</v>
          </cell>
          <cell r="L66">
            <v>2325.963343583735</v>
          </cell>
          <cell r="M66">
            <v>13644.981962620695</v>
          </cell>
          <cell r="N66">
            <v>177736.39161896199</v>
          </cell>
          <cell r="O66">
            <v>262285.71237997676</v>
          </cell>
          <cell r="P66">
            <v>40945.664600085358</v>
          </cell>
          <cell r="Q66">
            <v>99227.275949879608</v>
          </cell>
          <cell r="U66">
            <v>240627.19827123551</v>
          </cell>
          <cell r="V66">
            <v>37706.410050082624</v>
          </cell>
        </row>
        <row r="67">
          <cell r="D67">
            <v>127472.19523920324</v>
          </cell>
          <cell r="E67">
            <v>9717.7140592979504</v>
          </cell>
          <cell r="F67">
            <v>822.63594193619804</v>
          </cell>
          <cell r="G67">
            <v>46004.037666053788</v>
          </cell>
          <cell r="H67">
            <v>51277.00033977344</v>
          </cell>
          <cell r="I67">
            <v>3303.3630760762189</v>
          </cell>
          <cell r="J67">
            <v>2454.7950079323405</v>
          </cell>
          <cell r="K67">
            <v>29459.987759744625</v>
          </cell>
          <cell r="L67">
            <v>1115.9120190948204</v>
          </cell>
          <cell r="M67">
            <v>6546.3625703404405</v>
          </cell>
          <cell r="N67">
            <v>85271.410740529318</v>
          </cell>
          <cell r="O67">
            <v>125835.07805015688</v>
          </cell>
          <cell r="P67">
            <v>19644.230156551323</v>
          </cell>
          <cell r="Q67">
            <v>47605.612599166387</v>
          </cell>
          <cell r="U67">
            <v>130796.29754745855</v>
          </cell>
          <cell r="V67">
            <v>20495.849445904641</v>
          </cell>
        </row>
        <row r="68">
          <cell r="D68">
            <v>356082.88373978384</v>
          </cell>
          <cell r="E68">
            <v>27145.619004208205</v>
          </cell>
          <cell r="F68">
            <v>2297.9644927503928</v>
          </cell>
          <cell r="G68">
            <v>128508.41993473508</v>
          </cell>
          <cell r="H68">
            <v>143237.99881416812</v>
          </cell>
          <cell r="I68">
            <v>9227.6676334117801</v>
          </cell>
          <cell r="J68">
            <v>6857.2639215500576</v>
          </cell>
          <cell r="K68">
            <v>82294.004404204432</v>
          </cell>
          <cell r="L68">
            <v>3117.2066113203932</v>
          </cell>
          <cell r="M68">
            <v>18286.71466494137</v>
          </cell>
          <cell r="N68">
            <v>238198.53247266507</v>
          </cell>
          <cell r="O68">
            <v>351509.73421018099</v>
          </cell>
          <cell r="P68">
            <v>54874.508985011671</v>
          </cell>
          <cell r="Q68">
            <v>132982.28515403191</v>
          </cell>
          <cell r="U68">
            <v>314804.0589976841</v>
          </cell>
          <cell r="V68">
            <v>49329.963608756494</v>
          </cell>
        </row>
        <row r="69">
          <cell r="D69">
            <v>521559.44954792038</v>
          </cell>
          <cell r="E69">
            <v>39760.557870056844</v>
          </cell>
          <cell r="F69">
            <v>3365.8598900682127</v>
          </cell>
          <cell r="G69">
            <v>188228.03292172111</v>
          </cell>
          <cell r="H69">
            <v>209802.64771854982</v>
          </cell>
          <cell r="I69">
            <v>13515.890460521159</v>
          </cell>
          <cell r="J69">
            <v>10043.927859621734</v>
          </cell>
          <cell r="K69">
            <v>120537.14906868906</v>
          </cell>
          <cell r="L69">
            <v>4565.8149789516456</v>
          </cell>
          <cell r="M69">
            <v>26784.80002890715</v>
          </cell>
          <cell r="N69">
            <v>348892.63470005238</v>
          </cell>
          <cell r="O69">
            <v>514861.09514708654</v>
          </cell>
          <cell r="P69">
            <v>80375.440683495719</v>
          </cell>
          <cell r="Q69">
            <v>194780.9642410294</v>
          </cell>
          <cell r="U69">
            <v>438659.6382874652</v>
          </cell>
          <cell r="V69">
            <v>68738.198809279434</v>
          </cell>
        </row>
        <row r="70">
          <cell r="D70">
            <v>221300.75117621498</v>
          </cell>
          <cell r="E70">
            <v>16870.639255900394</v>
          </cell>
          <cell r="F70">
            <v>1428.154206910885</v>
          </cell>
          <cell r="G70">
            <v>79866.264745282868</v>
          </cell>
          <cell r="H70">
            <v>89020.501074457075</v>
          </cell>
          <cell r="I70">
            <v>5734.8720540321719</v>
          </cell>
          <cell r="J70">
            <v>4261.6978410047595</v>
          </cell>
          <cell r="K70">
            <v>51144.623410929926</v>
          </cell>
          <cell r="L70">
            <v>1937.3022297830635</v>
          </cell>
          <cell r="M70">
            <v>11364.948658565614</v>
          </cell>
          <cell r="N70">
            <v>148037.20305689977</v>
          </cell>
          <cell r="O70">
            <v>218458.59988965714</v>
          </cell>
          <cell r="P70">
            <v>34103.773625028807</v>
          </cell>
          <cell r="Q70">
            <v>82646.712160483657</v>
          </cell>
          <cell r="U70">
            <v>233390.78393419171</v>
          </cell>
          <cell r="V70">
            <v>36572.460071671201</v>
          </cell>
        </row>
        <row r="71">
          <cell r="D71">
            <v>391221.30484216241</v>
          </cell>
          <cell r="E71">
            <v>29824.361047736616</v>
          </cell>
          <cell r="F71">
            <v>2524.7286752253494</v>
          </cell>
          <cell r="G71">
            <v>141189.68932753152</v>
          </cell>
          <cell r="H71">
            <v>157372.7897575945</v>
          </cell>
          <cell r="I71">
            <v>10138.25807710343</v>
          </cell>
          <cell r="J71">
            <v>7533.9418476411529</v>
          </cell>
          <cell r="K71">
            <v>90414.814229675001</v>
          </cell>
          <cell r="L71">
            <v>3424.8139790807004</v>
          </cell>
          <cell r="M71">
            <v>20091.255994553048</v>
          </cell>
          <cell r="N71">
            <v>261704.07211581629</v>
          </cell>
          <cell r="O71">
            <v>386196.87483468984</v>
          </cell>
          <cell r="P71">
            <v>60289.550517619216</v>
          </cell>
          <cell r="Q71">
            <v>146105.03760375007</v>
          </cell>
          <cell r="U71">
            <v>371338.87987388507</v>
          </cell>
          <cell r="V71">
            <v>58189.000132396352</v>
          </cell>
        </row>
        <row r="72">
          <cell r="D72">
            <v>258355.54303634481</v>
          </cell>
          <cell r="E72">
            <v>19695.473888643894</v>
          </cell>
          <cell r="F72">
            <v>1667.2855998229363</v>
          </cell>
          <cell r="G72">
            <v>93239.142157822585</v>
          </cell>
          <cell r="H72">
            <v>103926.17184631932</v>
          </cell>
          <cell r="I72">
            <v>6695.1240603049673</v>
          </cell>
          <cell r="J72">
            <v>4975.2802650583135</v>
          </cell>
          <cell r="K72">
            <v>59708.324009251344</v>
          </cell>
          <cell r="L72">
            <v>2261.6858141732296</v>
          </cell>
          <cell r="M72">
            <v>13267.905629140379</v>
          </cell>
          <cell r="N72">
            <v>172824.68216699673</v>
          </cell>
          <cell r="O72">
            <v>255037.49944576787</v>
          </cell>
          <cell r="P72">
            <v>39814.139390186901</v>
          </cell>
          <cell r="Q72">
            <v>96485.150126707478</v>
          </cell>
          <cell r="U72">
            <v>292376.83536065888</v>
          </cell>
          <cell r="V72">
            <v>45815.605727278096</v>
          </cell>
        </row>
        <row r="73">
          <cell r="D73">
            <v>330499.70338479377</v>
          </cell>
          <cell r="E73">
            <v>25195.3110884253</v>
          </cell>
          <cell r="F73">
            <v>2132.864616423964</v>
          </cell>
          <cell r="G73">
            <v>119275.58613549056</v>
          </cell>
          <cell r="H73">
            <v>132946.90164357616</v>
          </cell>
          <cell r="I73">
            <v>8564.6953421235703</v>
          </cell>
          <cell r="J73">
            <v>6364.5959847924405</v>
          </cell>
          <cell r="K73">
            <v>76381.497926230513</v>
          </cell>
          <cell r="L73">
            <v>2893.2473518816419</v>
          </cell>
          <cell r="M73">
            <v>16972.884821563341</v>
          </cell>
          <cell r="N73">
            <v>221084.88760285045</v>
          </cell>
          <cell r="O73">
            <v>326255.11699188937</v>
          </cell>
          <cell r="P73">
            <v>50931.987385796063</v>
          </cell>
          <cell r="Q73">
            <v>123428.02141244615</v>
          </cell>
          <cell r="U73">
            <v>277048.05591950653</v>
          </cell>
          <cell r="V73">
            <v>43413.577829650952</v>
          </cell>
        </row>
        <row r="74">
          <cell r="D74">
            <v>121126.22830157517</v>
          </cell>
          <cell r="E74">
            <v>9233.9356791272239</v>
          </cell>
          <cell r="F74">
            <v>781.68253653327508</v>
          </cell>
          <cell r="G74">
            <v>43713.811931113363</v>
          </cell>
          <cell r="H74">
            <v>48724.26993290845</v>
          </cell>
          <cell r="I74">
            <v>3138.9112689631174</v>
          </cell>
          <cell r="J74">
            <v>2332.5875890535754</v>
          </cell>
          <cell r="K74">
            <v>27993.376880756867</v>
          </cell>
          <cell r="L74">
            <v>1060.3584078528634</v>
          </cell>
          <cell r="M74">
            <v>6220.4640451353907</v>
          </cell>
          <cell r="N74">
            <v>81026.331629207314</v>
          </cell>
          <cell r="O74">
            <v>119570.61195696956</v>
          </cell>
          <cell r="P74">
            <v>18666.278573818305</v>
          </cell>
          <cell r="Q74">
            <v>45235.655425110206</v>
          </cell>
          <cell r="U74">
            <v>127122.35216636583</v>
          </cell>
          <cell r="V74">
            <v>19920.140249120759</v>
          </cell>
        </row>
        <row r="75">
          <cell r="D75">
            <v>472946.14344067691</v>
          </cell>
          <cell r="E75">
            <v>36054.571577588671</v>
          </cell>
          <cell r="F75">
            <v>3052.1361577270445</v>
          </cell>
          <cell r="G75">
            <v>170683.74915825113</v>
          </cell>
          <cell r="H75">
            <v>190247.44582451353</v>
          </cell>
          <cell r="I75">
            <v>12256.106708469864</v>
          </cell>
          <cell r="J75">
            <v>9107.7574192585398</v>
          </cell>
          <cell r="K75">
            <v>109302.17033318784</v>
          </cell>
          <cell r="L75">
            <v>4140.2463090843767</v>
          </cell>
          <cell r="M75">
            <v>24288.253021743913</v>
          </cell>
          <cell r="N75">
            <v>316373.1885200672</v>
          </cell>
          <cell r="O75">
            <v>466872.1265974979</v>
          </cell>
          <cell r="P75">
            <v>72883.838518415272</v>
          </cell>
          <cell r="Q75">
            <v>176625.89745675249</v>
          </cell>
          <cell r="U75">
            <v>421860.88341176137</v>
          </cell>
          <cell r="V75">
            <v>66105.824978619945</v>
          </cell>
        </row>
        <row r="76">
          <cell r="D76">
            <v>334576.18726580992</v>
          </cell>
          <cell r="E76">
            <v>25506.077719914749</v>
          </cell>
          <cell r="F76">
            <v>2159.1720174297648</v>
          </cell>
          <cell r="G76">
            <v>120746.76749904531</v>
          </cell>
          <cell r="H76">
            <v>134586.70917148216</v>
          </cell>
          <cell r="I76">
            <v>8670.3348998914371</v>
          </cell>
          <cell r="J76">
            <v>6443.098847807054</v>
          </cell>
          <cell r="K76">
            <v>77323.610557241351</v>
          </cell>
          <cell r="L76">
            <v>2928.9335448583606</v>
          </cell>
          <cell r="M76">
            <v>17182.233546178959</v>
          </cell>
          <cell r="N76">
            <v>223811.81586154236</v>
          </cell>
          <cell r="O76">
            <v>330279.24685311358</v>
          </cell>
          <cell r="P76">
            <v>51560.198011947774</v>
          </cell>
          <cell r="Q76">
            <v>124950.42017589601</v>
          </cell>
          <cell r="U76">
            <v>330181.41675857175</v>
          </cell>
          <cell r="V76">
            <v>51739.603754943411</v>
          </cell>
        </row>
        <row r="77">
          <cell r="D77">
            <v>247358.69812293351</v>
          </cell>
          <cell r="E77">
            <v>18857.140523297483</v>
          </cell>
          <cell r="F77">
            <v>1596.3179675742354</v>
          </cell>
          <cell r="G77">
            <v>89270.439283795829</v>
          </cell>
          <cell r="H77">
            <v>99502.577984902804</v>
          </cell>
          <cell r="I77">
            <v>6410.147627819968</v>
          </cell>
          <cell r="J77">
            <v>4763.5085924532268</v>
          </cell>
          <cell r="K77">
            <v>57166.852781451591</v>
          </cell>
          <cell r="L77">
            <v>2165.4176720268597</v>
          </cell>
          <cell r="M77">
            <v>12703.160244486844</v>
          </cell>
          <cell r="N77">
            <v>165468.43888820359</v>
          </cell>
          <cell r="O77">
            <v>244181.88630293397</v>
          </cell>
          <cell r="P77">
            <v>38119.459604767188</v>
          </cell>
          <cell r="Q77">
            <v>92378.281661952511</v>
          </cell>
          <cell r="U77">
            <v>227002.53687876149</v>
          </cell>
          <cell r="V77">
            <v>35571.418357750867</v>
          </cell>
        </row>
        <row r="78">
          <cell r="D78">
            <v>1621063.6179520239</v>
          </cell>
          <cell r="E78">
            <v>123580.14766771694</v>
          </cell>
          <cell r="F78">
            <v>10461.459409168006</v>
          </cell>
          <cell r="G78">
            <v>585033.24273495469</v>
          </cell>
          <cell r="H78">
            <v>652089.49710592465</v>
          </cell>
          <cell r="I78">
            <v>42008.860751668908</v>
          </cell>
          <cell r="J78">
            <v>31217.622552290799</v>
          </cell>
          <cell r="K78">
            <v>374642.59757210762</v>
          </cell>
          <cell r="L78">
            <v>14191.050617708839</v>
          </cell>
          <cell r="M78">
            <v>83250.077970243583</v>
          </cell>
          <cell r="N78">
            <v>1084396.3371268879</v>
          </cell>
          <cell r="O78">
            <v>1600244.4023693085</v>
          </cell>
          <cell r="P78">
            <v>249815.63037888086</v>
          </cell>
          <cell r="Q78">
            <v>605400.46752951376</v>
          </cell>
          <cell r="U78">
            <v>1215219.196788345</v>
          </cell>
          <cell r="V78">
            <v>190425.4949732791</v>
          </cell>
        </row>
        <row r="79">
          <cell r="D79">
            <v>179797.70793352815</v>
          </cell>
          <cell r="E79">
            <v>13706.696671666372</v>
          </cell>
          <cell r="F79">
            <v>1160.3162285415729</v>
          </cell>
          <cell r="G79">
            <v>64888.037054062952</v>
          </cell>
          <cell r="H79">
            <v>72325.475477201297</v>
          </cell>
          <cell r="I79">
            <v>4659.3463651914235</v>
          </cell>
          <cell r="J79">
            <v>3462.4532435851743</v>
          </cell>
          <cell r="K79">
            <v>41552.891318865986</v>
          </cell>
          <cell r="L79">
            <v>1573.9779401478381</v>
          </cell>
          <cell r="M79">
            <v>9233.5507617198855</v>
          </cell>
          <cell r="N79">
            <v>120274.10506766319</v>
          </cell>
          <cell r="O79">
            <v>177488.57755684666</v>
          </cell>
          <cell r="P79">
            <v>27707.905631018588</v>
          </cell>
          <cell r="Q79">
            <v>67147.035587171136</v>
          </cell>
          <cell r="U79">
            <v>168803.55146653287</v>
          </cell>
          <cell r="V79">
            <v>26451.606365514424</v>
          </cell>
        </row>
        <row r="80">
          <cell r="D80">
            <v>201483.21731647913</v>
          </cell>
          <cell r="E80">
            <v>15359.869577477681</v>
          </cell>
          <cell r="F80">
            <v>1300.2626647360269</v>
          </cell>
          <cell r="G80">
            <v>72714.222118098216</v>
          </cell>
          <cell r="H80">
            <v>81048.694449865216</v>
          </cell>
          <cell r="I80">
            <v>5221.3129246212702</v>
          </cell>
          <cell r="J80">
            <v>3880.061805811978</v>
          </cell>
          <cell r="K80">
            <v>46564.610461120843</v>
          </cell>
          <cell r="L80">
            <v>1763.8163634621815</v>
          </cell>
          <cell r="M80">
            <v>10347.214856677412</v>
          </cell>
          <cell r="N80">
            <v>134780.4370112</v>
          </cell>
          <cell r="O80">
            <v>198895.58134022405</v>
          </cell>
          <cell r="P80">
            <v>31049.772746285231</v>
          </cell>
          <cell r="Q80">
            <v>75245.679819061304</v>
          </cell>
          <cell r="U80">
            <v>178102.76745286243</v>
          </cell>
          <cell r="V80">
            <v>27908.798460356436</v>
          </cell>
        </row>
        <row r="81">
          <cell r="D81">
            <v>373977.7682167599</v>
          </cell>
          <cell r="E81">
            <v>28509.817448779606</v>
          </cell>
          <cell r="F81">
            <v>2413.4483056707913</v>
          </cell>
          <cell r="G81">
            <v>134966.58861978573</v>
          </cell>
          <cell r="H81">
            <v>150436.39996890016</v>
          </cell>
          <cell r="I81">
            <v>9691.4024935588532</v>
          </cell>
          <cell r="J81">
            <v>7201.8745481982833</v>
          </cell>
          <cell r="K81">
            <v>86429.675533618138</v>
          </cell>
          <cell r="L81">
            <v>3273.8612969222108</v>
          </cell>
          <cell r="M81">
            <v>19205.71038570083</v>
          </cell>
          <cell r="N81">
            <v>250169.15902010261</v>
          </cell>
          <cell r="O81">
            <v>369174.79583898</v>
          </cell>
          <cell r="P81">
            <v>57632.218057417311</v>
          </cell>
          <cell r="Q81">
            <v>139665.28717121034</v>
          </cell>
          <cell r="U81">
            <v>380420.44173870207</v>
          </cell>
          <cell r="V81">
            <v>59612.085710544467</v>
          </cell>
        </row>
        <row r="82">
          <cell r="D82">
            <v>122986.96257551418</v>
          </cell>
          <cell r="E82">
            <v>9375.7868771907961</v>
          </cell>
          <cell r="F82">
            <v>793.69069948412391</v>
          </cell>
          <cell r="G82">
            <v>44385.341039592073</v>
          </cell>
          <cell r="H82">
            <v>49472.769414053764</v>
          </cell>
          <cell r="I82">
            <v>3187.1310464870339</v>
          </cell>
          <cell r="J82">
            <v>2368.4206677746461</v>
          </cell>
          <cell r="K82">
            <v>28423.40955440397</v>
          </cell>
          <cell r="L82">
            <v>1076.6475737900607</v>
          </cell>
          <cell r="M82">
            <v>6316.0224622584819</v>
          </cell>
          <cell r="N82">
            <v>82271.053556638552</v>
          </cell>
          <cell r="O82">
            <v>121407.44894053557</v>
          </cell>
          <cell r="P82">
            <v>18953.028890378318</v>
          </cell>
          <cell r="Q82">
            <v>45930.563007339471</v>
          </cell>
          <cell r="U82">
            <v>111233.53580716725</v>
          </cell>
          <cell r="V82">
            <v>17430.354268339466</v>
          </cell>
        </row>
      </sheetData>
      <sheetData sheetId="11" refreshError="1">
        <row r="4">
          <cell r="D4">
            <v>8638876.6775228046</v>
          </cell>
          <cell r="E4">
            <v>623541.72472814191</v>
          </cell>
          <cell r="F4">
            <v>92216.481731751817</v>
          </cell>
          <cell r="G4">
            <v>4362408.3079690551</v>
          </cell>
          <cell r="H4">
            <v>5290860.2099700486</v>
          </cell>
          <cell r="I4">
            <v>543216.46435607306</v>
          </cell>
          <cell r="J4">
            <v>258847.76442882553</v>
          </cell>
          <cell r="K4">
            <v>1599211.717558769</v>
          </cell>
          <cell r="L4">
            <v>106360.73103336478</v>
          </cell>
          <cell r="M4">
            <v>705710.46507638169</v>
          </cell>
          <cell r="N4">
            <v>7721149.1907249978</v>
          </cell>
          <cell r="O4">
            <v>12569553.884471245</v>
          </cell>
          <cell r="P4">
            <v>2164816.9819614994</v>
          </cell>
          <cell r="Q4">
            <v>4849258.7528220024</v>
          </cell>
          <cell r="U4">
            <v>9904291.3481238987</v>
          </cell>
          <cell r="V4">
            <v>1381514.360738666</v>
          </cell>
        </row>
        <row r="5">
          <cell r="D5">
            <v>6601128.0928674238</v>
          </cell>
          <cell r="E5">
            <v>476459.95536519529</v>
          </cell>
          <cell r="F5">
            <v>70464.347496556264</v>
          </cell>
          <cell r="G5">
            <v>3333398.207803824</v>
          </cell>
          <cell r="H5">
            <v>4042845.7623824584</v>
          </cell>
          <cell r="I5">
            <v>415081.91368200281</v>
          </cell>
          <cell r="J5">
            <v>197790.44351829021</v>
          </cell>
          <cell r="K5">
            <v>1221987.7409162247</v>
          </cell>
          <cell r="L5">
            <v>81272.234320583826</v>
          </cell>
          <cell r="M5">
            <v>539246.63475831179</v>
          </cell>
          <cell r="N5">
            <v>5899875.265580304</v>
          </cell>
          <cell r="O5">
            <v>9604632.4492024723</v>
          </cell>
          <cell r="P5">
            <v>1654177.3576562086</v>
          </cell>
          <cell r="Q5">
            <v>3705409.7862195191</v>
          </cell>
          <cell r="U5">
            <v>7328093.5606536753</v>
          </cell>
          <cell r="V5">
            <v>1022169.6974612214</v>
          </cell>
        </row>
        <row r="6">
          <cell r="D6">
            <v>1013364.2165047426</v>
          </cell>
          <cell r="E6">
            <v>73143.175313661181</v>
          </cell>
          <cell r="F6">
            <v>10817.249307663113</v>
          </cell>
          <cell r="G6">
            <v>511722.60492859333</v>
          </cell>
          <cell r="H6">
            <v>620632.59049205971</v>
          </cell>
          <cell r="I6">
            <v>63720.799282496206</v>
          </cell>
          <cell r="J6">
            <v>30363.561350158947</v>
          </cell>
          <cell r="K6">
            <v>187591.97401274258</v>
          </cell>
          <cell r="L6">
            <v>12476.409016340287</v>
          </cell>
          <cell r="M6">
            <v>82781.796663682864</v>
          </cell>
          <cell r="N6">
            <v>905712.23461646761</v>
          </cell>
          <cell r="O6">
            <v>1474443.5647626158</v>
          </cell>
          <cell r="P6">
            <v>253939.04169385976</v>
          </cell>
          <cell r="Q6">
            <v>568831.51364667248</v>
          </cell>
          <cell r="U6">
            <v>1349145.8487490679</v>
          </cell>
          <cell r="V6">
            <v>188187.55418890747</v>
          </cell>
        </row>
        <row r="7">
          <cell r="D7">
            <v>431792.11883637996</v>
          </cell>
          <cell r="E7">
            <v>31166.135662496774</v>
          </cell>
          <cell r="F7">
            <v>4609.2045904754523</v>
          </cell>
          <cell r="G7">
            <v>218043.80324451192</v>
          </cell>
          <cell r="H7">
            <v>264450.09297032311</v>
          </cell>
          <cell r="I7">
            <v>27151.283307631915</v>
          </cell>
          <cell r="J7">
            <v>12937.842364342245</v>
          </cell>
          <cell r="K7">
            <v>79932.500690665693</v>
          </cell>
          <cell r="L7">
            <v>5316.1686557438006</v>
          </cell>
          <cell r="M7">
            <v>35273.129641169551</v>
          </cell>
          <cell r="N7">
            <v>385921.86152968107</v>
          </cell>
          <cell r="O7">
            <v>628256.94904585718</v>
          </cell>
          <cell r="P7">
            <v>108202.83081088877</v>
          </cell>
          <cell r="Q7">
            <v>242377.77547106866</v>
          </cell>
          <cell r="U7">
            <v>620605.3734801641</v>
          </cell>
          <cell r="V7">
            <v>86566.035436430975</v>
          </cell>
        </row>
        <row r="8">
          <cell r="D8">
            <v>185851.66035441257</v>
          </cell>
          <cell r="E8">
            <v>13414.506210338634</v>
          </cell>
          <cell r="F8">
            <v>1983.8906007861794</v>
          </cell>
          <cell r="G8">
            <v>93850.260565638484</v>
          </cell>
          <cell r="H8">
            <v>113824.42317812955</v>
          </cell>
          <cell r="I8">
            <v>11686.43628113225</v>
          </cell>
          <cell r="J8">
            <v>5568.697018594301</v>
          </cell>
          <cell r="K8">
            <v>34404.490775964608</v>
          </cell>
          <cell r="L8">
            <v>2288.1815769510686</v>
          </cell>
          <cell r="M8">
            <v>15182.23567251334</v>
          </cell>
          <cell r="N8">
            <v>166108.21643906742</v>
          </cell>
          <cell r="O8">
            <v>270413.91451059643</v>
          </cell>
          <cell r="P8">
            <v>46572.58639977975</v>
          </cell>
          <cell r="Q8">
            <v>104324.07179107553</v>
          </cell>
          <cell r="U8">
            <v>381684.50111329998</v>
          </cell>
          <cell r="V8">
            <v>53239.813029054378</v>
          </cell>
        </row>
        <row r="9">
          <cell r="D9">
            <v>1912501.4270089173</v>
          </cell>
          <cell r="E9">
            <v>138041.60921117914</v>
          </cell>
          <cell r="F9">
            <v>20415.171959172985</v>
          </cell>
          <cell r="G9">
            <v>965763.53912934405</v>
          </cell>
          <cell r="H9">
            <v>1171307.1131111428</v>
          </cell>
          <cell r="I9">
            <v>120258.95287506674</v>
          </cell>
          <cell r="J9">
            <v>57304.524341253971</v>
          </cell>
          <cell r="K9">
            <v>354038.47121447156</v>
          </cell>
          <cell r="L9">
            <v>23546.469925688409</v>
          </cell>
          <cell r="M9">
            <v>156232.38088643772</v>
          </cell>
          <cell r="N9">
            <v>1709332.0574689177</v>
          </cell>
          <cell r="O9">
            <v>2782686.9902499858</v>
          </cell>
          <cell r="P9">
            <v>479253.92637989478</v>
          </cell>
          <cell r="Q9">
            <v>1073544.0070394592</v>
          </cell>
          <cell r="U9">
            <v>2528554.8076326186</v>
          </cell>
          <cell r="V9">
            <v>352699.11353334307</v>
          </cell>
        </row>
        <row r="10">
          <cell r="D10">
            <v>467747.46121538949</v>
          </cell>
          <cell r="E10">
            <v>33761.34069170287</v>
          </cell>
          <cell r="F10">
            <v>4993.0131916885884</v>
          </cell>
          <cell r="G10">
            <v>236200.31712532361</v>
          </cell>
          <cell r="H10">
            <v>286470.85995544703</v>
          </cell>
          <cell r="I10">
            <v>29412.171463687675</v>
          </cell>
          <cell r="J10">
            <v>14015.176876859952</v>
          </cell>
          <cell r="K10">
            <v>86588.482363717834</v>
          </cell>
          <cell r="L10">
            <v>5758.8461753727734</v>
          </cell>
          <cell r="M10">
            <v>38210.324179238516</v>
          </cell>
          <cell r="N10">
            <v>418057.58623961353</v>
          </cell>
          <cell r="O10">
            <v>680571.92358918721</v>
          </cell>
          <cell r="P10">
            <v>117212.88370084847</v>
          </cell>
          <cell r="Q10">
            <v>262560.57993171993</v>
          </cell>
          <cell r="U10">
            <v>649072.84901193797</v>
          </cell>
          <cell r="V10">
            <v>90536.862311245364</v>
          </cell>
        </row>
        <row r="11">
          <cell r="D11">
            <v>236416.66799105174</v>
          </cell>
          <cell r="E11">
            <v>17064.215917930233</v>
          </cell>
          <cell r="F11">
            <v>2523.6514142635069</v>
          </cell>
          <cell r="G11">
            <v>119384.27588276025</v>
          </cell>
          <cell r="H11">
            <v>144792.84614654732</v>
          </cell>
          <cell r="I11">
            <v>14865.986782180649</v>
          </cell>
          <cell r="J11">
            <v>7083.7827957909367</v>
          </cell>
          <cell r="K11">
            <v>43764.984707005387</v>
          </cell>
          <cell r="L11">
            <v>2910.7314034735127</v>
          </cell>
          <cell r="M11">
            <v>19312.894829703189</v>
          </cell>
          <cell r="N11">
            <v>211301.5884903736</v>
          </cell>
          <cell r="O11">
            <v>343985.93224886659</v>
          </cell>
          <cell r="P11">
            <v>59243.676786984826</v>
          </cell>
          <cell r="Q11">
            <v>132707.71645016281</v>
          </cell>
          <cell r="U11">
            <v>347888.86702023516</v>
          </cell>
          <cell r="V11">
            <v>48525.780274082739</v>
          </cell>
        </row>
        <row r="12">
          <cell r="D12">
            <v>930338.75194163423</v>
          </cell>
          <cell r="E12">
            <v>67150.516394853606</v>
          </cell>
          <cell r="F12">
            <v>9930.9863683998628</v>
          </cell>
          <cell r="G12">
            <v>469796.90209671168</v>
          </cell>
          <cell r="H12">
            <v>569783.83511925</v>
          </cell>
          <cell r="I12">
            <v>58500.120599949616</v>
          </cell>
          <cell r="J12">
            <v>27875.858759295268</v>
          </cell>
          <cell r="K12">
            <v>172222.46467241977</v>
          </cell>
          <cell r="L12">
            <v>11454.210247339093</v>
          </cell>
          <cell r="M12">
            <v>75999.440415623176</v>
          </cell>
          <cell r="N12">
            <v>831506.75368988561</v>
          </cell>
          <cell r="O12">
            <v>1353641.6260887443</v>
          </cell>
          <cell r="P12">
            <v>233133.68211636911</v>
          </cell>
          <cell r="Q12">
            <v>522226.84781236225</v>
          </cell>
          <cell r="U12">
            <v>1277881.6157218195</v>
          </cell>
          <cell r="V12">
            <v>178247.15988166409</v>
          </cell>
        </row>
        <row r="13">
          <cell r="D13">
            <v>1106305.3954995442</v>
          </cell>
          <cell r="E13">
            <v>79851.536274464175</v>
          </cell>
          <cell r="F13">
            <v>11809.358450417913</v>
          </cell>
          <cell r="G13">
            <v>558655.48596557823</v>
          </cell>
          <cell r="H13">
            <v>677554.20242926199</v>
          </cell>
          <cell r="I13">
            <v>69564.982563639904</v>
          </cell>
          <cell r="J13">
            <v>33148.369758036599</v>
          </cell>
          <cell r="K13">
            <v>204797.06074339768</v>
          </cell>
          <cell r="L13">
            <v>13620.688777470587</v>
          </cell>
          <cell r="M13">
            <v>90374.168345966973</v>
          </cell>
          <cell r="N13">
            <v>988780.06111384893</v>
          </cell>
          <cell r="O13">
            <v>1609672.8545267608</v>
          </cell>
          <cell r="P13">
            <v>277229.18115550606</v>
          </cell>
          <cell r="Q13">
            <v>621002.16529062844</v>
          </cell>
          <cell r="U13">
            <v>1674380.4322445788</v>
          </cell>
          <cell r="V13">
            <v>233553.36905793575</v>
          </cell>
        </row>
        <row r="14">
          <cell r="D14">
            <v>4991268.8186367899</v>
          </cell>
          <cell r="E14">
            <v>360262.62255279929</v>
          </cell>
          <cell r="F14">
            <v>53279.756965354238</v>
          </cell>
          <cell r="G14">
            <v>2520461.0940194246</v>
          </cell>
          <cell r="H14">
            <v>3056891.1417036364</v>
          </cell>
          <cell r="I14">
            <v>313853.23596123682</v>
          </cell>
          <cell r="J14">
            <v>149554.02462556193</v>
          </cell>
          <cell r="K14">
            <v>923973.78481139895</v>
          </cell>
          <cell r="L14">
            <v>61451.855391744764</v>
          </cell>
          <cell r="M14">
            <v>407737.11337796942</v>
          </cell>
          <cell r="N14">
            <v>4461034.9977538073</v>
          </cell>
          <cell r="O14">
            <v>7262289.3820179375</v>
          </cell>
          <cell r="P14">
            <v>1250762.5590064814</v>
          </cell>
          <cell r="Q14">
            <v>2801747.8324974156</v>
          </cell>
          <cell r="U14">
            <v>5832697.9917893996</v>
          </cell>
          <cell r="V14">
            <v>813582.290169099</v>
          </cell>
        </row>
        <row r="15">
          <cell r="D15">
            <v>817128.10326349968</v>
          </cell>
          <cell r="E15">
            <v>58979.134192115882</v>
          </cell>
          <cell r="F15">
            <v>8722.5089117381503</v>
          </cell>
          <cell r="G15">
            <v>412628.46541453904</v>
          </cell>
          <cell r="H15">
            <v>500448.23295762745</v>
          </cell>
          <cell r="I15">
            <v>51381.383917158091</v>
          </cell>
          <cell r="J15">
            <v>24483.713644396452</v>
          </cell>
          <cell r="K15">
            <v>151265.13391325244</v>
          </cell>
          <cell r="L15">
            <v>10060.375400095896</v>
          </cell>
          <cell r="M15">
            <v>66751.254278400214</v>
          </cell>
          <cell r="N15">
            <v>730322.72930197383</v>
          </cell>
          <cell r="O15">
            <v>1188920.2853433406</v>
          </cell>
          <cell r="P15">
            <v>204764.21419295622</v>
          </cell>
          <cell r="Q15">
            <v>458678.33919161849</v>
          </cell>
          <cell r="U15">
            <v>1154466.0602358081</v>
          </cell>
          <cell r="V15">
            <v>161032.36315875058</v>
          </cell>
        </row>
        <row r="16">
          <cell r="D16">
            <v>776026.92918573401</v>
          </cell>
          <cell r="E16">
            <v>56012.510413415235</v>
          </cell>
          <cell r="F16">
            <v>8283.7706579143105</v>
          </cell>
          <cell r="G16">
            <v>391873.4402003648</v>
          </cell>
          <cell r="H16">
            <v>475275.91314932337</v>
          </cell>
          <cell r="I16">
            <v>48796.923541482298</v>
          </cell>
          <cell r="J16">
            <v>23252.193919950008</v>
          </cell>
          <cell r="K16">
            <v>143656.56608155681</v>
          </cell>
          <cell r="L16">
            <v>9554.3430669089976</v>
          </cell>
          <cell r="M16">
            <v>63393.696374017367</v>
          </cell>
          <cell r="N16">
            <v>693587.82627990784</v>
          </cell>
          <cell r="O16">
            <v>1129118.1326364158</v>
          </cell>
          <cell r="P16">
            <v>194464.66681619969</v>
          </cell>
          <cell r="Q16">
            <v>435607.02615083335</v>
          </cell>
          <cell r="U16">
            <v>1203284.0022208493</v>
          </cell>
          <cell r="V16">
            <v>167841.80419228968</v>
          </cell>
        </row>
        <row r="17">
          <cell r="D17">
            <v>1262648.8939365321</v>
          </cell>
          <cell r="E17">
            <v>91136.185691798513</v>
          </cell>
          <cell r="F17">
            <v>13478.261469372326</v>
          </cell>
          <cell r="G17">
            <v>637604.89130354591</v>
          </cell>
          <cell r="H17">
            <v>773306.41951091273</v>
          </cell>
          <cell r="I17">
            <v>79395.932305864131</v>
          </cell>
          <cell r="J17">
            <v>37832.909955107731</v>
          </cell>
          <cell r="K17">
            <v>233739.05910703875</v>
          </cell>
          <cell r="L17">
            <v>15545.569685811097</v>
          </cell>
          <cell r="M17">
            <v>103145.88012195603</v>
          </cell>
          <cell r="N17">
            <v>1128514.8346837403</v>
          </cell>
          <cell r="O17">
            <v>1837152.4333478785</v>
          </cell>
          <cell r="P17">
            <v>316407.3142704604</v>
          </cell>
          <cell r="Q17">
            <v>708762.42701713066</v>
          </cell>
          <cell r="U17">
            <v>1726261.0553250685</v>
          </cell>
          <cell r="V17">
            <v>240790.0125804774</v>
          </cell>
        </row>
        <row r="18">
          <cell r="D18">
            <v>1380681.2180423653</v>
          </cell>
          <cell r="E18">
            <v>99655.589509440048</v>
          </cell>
          <cell r="F18">
            <v>14738.208342787228</v>
          </cell>
          <cell r="G18">
            <v>697208.14882288245</v>
          </cell>
          <cell r="H18">
            <v>845595.04573088023</v>
          </cell>
          <cell r="I18">
            <v>86817.858115654293</v>
          </cell>
          <cell r="J18">
            <v>41369.527546215002</v>
          </cell>
          <cell r="K18">
            <v>255588.96885883177</v>
          </cell>
          <cell r="L18">
            <v>16998.768376576911</v>
          </cell>
          <cell r="M18">
            <v>112787.94927609737</v>
          </cell>
          <cell r="N18">
            <v>1234008.3169695032</v>
          </cell>
          <cell r="O18">
            <v>2008889.3053208061</v>
          </cell>
          <cell r="P18">
            <v>345985.04632786027</v>
          </cell>
          <cell r="Q18">
            <v>775017.48564939026</v>
          </cell>
          <cell r="U18">
            <v>1744153.7875389236</v>
          </cell>
          <cell r="V18">
            <v>243285.80613475066</v>
          </cell>
        </row>
        <row r="19">
          <cell r="D19">
            <v>1103655.7766108315</v>
          </cell>
          <cell r="E19">
            <v>79660.290584380549</v>
          </cell>
          <cell r="F19">
            <v>11781.0748504815</v>
          </cell>
          <cell r="G19">
            <v>557317.49725656642</v>
          </cell>
          <cell r="H19">
            <v>675931.44941713137</v>
          </cell>
          <cell r="I19">
            <v>69398.37333209913</v>
          </cell>
          <cell r="J19">
            <v>33068.978889115395</v>
          </cell>
          <cell r="K19">
            <v>204306.568549555</v>
          </cell>
          <cell r="L19">
            <v>13588.067012803365</v>
          </cell>
          <cell r="M19">
            <v>90157.72078593944</v>
          </cell>
          <cell r="N19">
            <v>986411.9172564951</v>
          </cell>
          <cell r="O19">
            <v>1605817.6626264481</v>
          </cell>
          <cell r="P19">
            <v>276565.21288970881</v>
          </cell>
          <cell r="Q19">
            <v>619514.85530029563</v>
          </cell>
          <cell r="U19">
            <v>1386818.2841883446</v>
          </cell>
          <cell r="V19">
            <v>193442.34817002554</v>
          </cell>
        </row>
        <row r="20">
          <cell r="D20">
            <v>357942.71358040167</v>
          </cell>
          <cell r="E20">
            <v>25835.791539947666</v>
          </cell>
          <cell r="F20">
            <v>3820.8923382114849</v>
          </cell>
          <cell r="G20">
            <v>180751.77199402844</v>
          </cell>
          <cell r="H20">
            <v>219221.19407708762</v>
          </cell>
          <cell r="I20">
            <v>22507.599375630856</v>
          </cell>
          <cell r="J20">
            <v>10725.083209596469</v>
          </cell>
          <cell r="K20">
            <v>66261.645250931353</v>
          </cell>
          <cell r="L20">
            <v>4406.9443407536501</v>
          </cell>
          <cell r="M20">
            <v>29240.366346329349</v>
          </cell>
          <cell r="N20">
            <v>319917.64629284252</v>
          </cell>
          <cell r="O20">
            <v>520806.16425616737</v>
          </cell>
          <cell r="P20">
            <v>89696.900864943367</v>
          </cell>
          <cell r="Q20">
            <v>200923.90499737396</v>
          </cell>
          <cell r="U20">
            <v>583594.93743620859</v>
          </cell>
          <cell r="V20">
            <v>81403.581395576257</v>
          </cell>
        </row>
        <row r="21">
          <cell r="D21">
            <v>337138.6246431563</v>
          </cell>
          <cell r="E21">
            <v>24334.18224726271</v>
          </cell>
          <cell r="F21">
            <v>3598.8171820260927</v>
          </cell>
          <cell r="G21">
            <v>170246.24751354815</v>
          </cell>
          <cell r="H21">
            <v>206479.77751662896</v>
          </cell>
          <cell r="I21">
            <v>21199.428874014171</v>
          </cell>
          <cell r="J21">
            <v>10101.727637639331</v>
          </cell>
          <cell r="K21">
            <v>62410.433566414329</v>
          </cell>
          <cell r="L21">
            <v>4150.8070916127062</v>
          </cell>
          <cell r="M21">
            <v>27540.878805594628</v>
          </cell>
          <cell r="N21">
            <v>301323.62296576763</v>
          </cell>
          <cell r="O21">
            <v>490536.24298336811</v>
          </cell>
          <cell r="P21">
            <v>84483.602110168184</v>
          </cell>
          <cell r="Q21">
            <v>189245.95031190984</v>
          </cell>
          <cell r="U21">
            <v>539647.51842202211</v>
          </cell>
          <cell r="V21">
            <v>75273.512281949195</v>
          </cell>
        </row>
        <row r="22">
          <cell r="D22">
            <v>172437.54086761794</v>
          </cell>
          <cell r="E22">
            <v>12446.294310489662</v>
          </cell>
          <cell r="F22">
            <v>1840.700351546941</v>
          </cell>
          <cell r="G22">
            <v>87076.478686619637</v>
          </cell>
          <cell r="H22">
            <v>105608.9764604879</v>
          </cell>
          <cell r="I22">
            <v>10842.950393780056</v>
          </cell>
          <cell r="J22">
            <v>5166.7680444289235</v>
          </cell>
          <cell r="K22">
            <v>31921.295580016194</v>
          </cell>
          <cell r="L22">
            <v>2123.0286747807486</v>
          </cell>
          <cell r="M22">
            <v>14086.435274500189</v>
          </cell>
          <cell r="N22">
            <v>154119.10932642227</v>
          </cell>
          <cell r="O22">
            <v>250896.38879562699</v>
          </cell>
          <cell r="P22">
            <v>43211.140838387546</v>
          </cell>
          <cell r="Q22">
            <v>96794.327038266798</v>
          </cell>
          <cell r="U22">
            <v>276726.90374346316</v>
          </cell>
          <cell r="V22">
            <v>38599.651210458156</v>
          </cell>
        </row>
        <row r="23">
          <cell r="D23">
            <v>480332.56255263806</v>
          </cell>
          <cell r="E23">
            <v>34669.715250877227</v>
          </cell>
          <cell r="F23">
            <v>5127.3540106261044</v>
          </cell>
          <cell r="G23">
            <v>242555.46637442577</v>
          </cell>
          <cell r="H23">
            <v>294178.57640855218</v>
          </cell>
          <cell r="I23">
            <v>30203.528315646276</v>
          </cell>
          <cell r="J23">
            <v>14392.265874406692</v>
          </cell>
          <cell r="K23">
            <v>88918.211363965995</v>
          </cell>
          <cell r="L23">
            <v>5913.7923134327702</v>
          </cell>
          <cell r="M23">
            <v>39238.402024226321</v>
          </cell>
          <cell r="N23">
            <v>429305.7436832909</v>
          </cell>
          <cell r="O23">
            <v>698883.22901754966</v>
          </cell>
          <cell r="P23">
            <v>120366.585520145</v>
          </cell>
          <cell r="Q23">
            <v>269624.97210826207</v>
          </cell>
          <cell r="U23">
            <v>725114.03644040669</v>
          </cell>
          <cell r="V23">
            <v>101143.57699153892</v>
          </cell>
        </row>
        <row r="24">
          <cell r="D24">
            <v>704736.60630163737</v>
          </cell>
          <cell r="E24">
            <v>50866.877185054058</v>
          </cell>
          <cell r="F24">
            <v>7522.7755652309052</v>
          </cell>
          <cell r="G24">
            <v>355873.67906978255</v>
          </cell>
          <cell r="H24">
            <v>431614.31838610914</v>
          </cell>
          <cell r="I24">
            <v>44314.155863983004</v>
          </cell>
          <cell r="J24">
            <v>21116.112876916875</v>
          </cell>
          <cell r="K24">
            <v>130459.44289522523</v>
          </cell>
          <cell r="L24">
            <v>8676.6258427141274</v>
          </cell>
          <cell r="M24">
            <v>57569.984704549744</v>
          </cell>
          <cell r="N24">
            <v>629870.83628336748</v>
          </cell>
          <cell r="O24">
            <v>1025390.8092374714</v>
          </cell>
          <cell r="P24">
            <v>176600.01758112523</v>
          </cell>
          <cell r="Q24">
            <v>395589.64482431312</v>
          </cell>
          <cell r="U24">
            <v>949601.9371606278</v>
          </cell>
          <cell r="V24">
            <v>132456.59553635461</v>
          </cell>
        </row>
        <row r="25">
          <cell r="D25">
            <v>286359.10326620843</v>
          </cell>
          <cell r="E25">
            <v>20668.989245650024</v>
          </cell>
          <cell r="F25">
            <v>3056.7665219456921</v>
          </cell>
          <cell r="G25">
            <v>144603.90833004555</v>
          </cell>
          <cell r="H25">
            <v>175379.97609989461</v>
          </cell>
          <cell r="I25">
            <v>18006.38965216143</v>
          </cell>
          <cell r="J25">
            <v>8580.2143578644209</v>
          </cell>
          <cell r="K25">
            <v>53010.229277200284</v>
          </cell>
          <cell r="L25">
            <v>3525.6161996962733</v>
          </cell>
          <cell r="M25">
            <v>23392.696005332935</v>
          </cell>
          <cell r="N25">
            <v>255938.52545590812</v>
          </cell>
          <cell r="O25">
            <v>416652.10804301017</v>
          </cell>
          <cell r="P25">
            <v>71758.756703043371</v>
          </cell>
          <cell r="Q25">
            <v>160741.89270196989</v>
          </cell>
          <cell r="U25">
            <v>507521.04840135714</v>
          </cell>
          <cell r="V25">
            <v>70792.305284560513</v>
          </cell>
        </row>
        <row r="26">
          <cell r="D26">
            <v>520759.44700207293</v>
          </cell>
          <cell r="E26">
            <v>37587.669771581677</v>
          </cell>
          <cell r="F26">
            <v>5558.8944979446442</v>
          </cell>
          <cell r="G26">
            <v>262969.99284247699</v>
          </cell>
          <cell r="H26">
            <v>318937.92908030556</v>
          </cell>
          <cell r="I26">
            <v>32745.589055174125</v>
          </cell>
          <cell r="J26">
            <v>15603.581772662963</v>
          </cell>
          <cell r="K26">
            <v>96401.956036944626</v>
          </cell>
          <cell r="L26">
            <v>6411.5228800272489</v>
          </cell>
          <cell r="M26">
            <v>42540.877159752934</v>
          </cell>
          <cell r="N26">
            <v>465437.98839543486</v>
          </cell>
          <cell r="O26">
            <v>757704.29122701439</v>
          </cell>
          <cell r="P26">
            <v>130497.16259061515</v>
          </cell>
          <cell r="Q26">
            <v>292317.78629969701</v>
          </cell>
          <cell r="U26">
            <v>750492.6924764677</v>
          </cell>
          <cell r="V26">
            <v>104683.55542489818</v>
          </cell>
        </row>
        <row r="27">
          <cell r="D27">
            <v>399433.34412645805</v>
          </cell>
          <cell r="E27">
            <v>28830.525727791715</v>
          </cell>
          <cell r="F27">
            <v>4263.7878808396517</v>
          </cell>
          <cell r="G27">
            <v>201703.46260768498</v>
          </cell>
          <cell r="H27">
            <v>244632.03560627191</v>
          </cell>
          <cell r="I27">
            <v>25116.548949801156</v>
          </cell>
          <cell r="J27">
            <v>11968.272267906847</v>
          </cell>
          <cell r="K27">
            <v>73942.308491650474</v>
          </cell>
          <cell r="L27">
            <v>4917.771611548681</v>
          </cell>
          <cell r="M27">
            <v>32629.738977976402</v>
          </cell>
          <cell r="N27">
            <v>357000.63293818675</v>
          </cell>
          <cell r="O27">
            <v>581174.97559783934</v>
          </cell>
          <cell r="P27">
            <v>100094.04217755083</v>
          </cell>
          <cell r="Q27">
            <v>224213.83155218407</v>
          </cell>
          <cell r="U27">
            <v>573581.87788876484</v>
          </cell>
          <cell r="V27">
            <v>80006.895345711091</v>
          </cell>
        </row>
        <row r="28">
          <cell r="D28">
            <v>443354.13302548218</v>
          </cell>
          <cell r="E28">
            <v>32000.665259100682</v>
          </cell>
          <cell r="F28">
            <v>4732.624371779395</v>
          </cell>
          <cell r="G28">
            <v>223882.32006078147</v>
          </cell>
          <cell r="H28">
            <v>271531.22204574948</v>
          </cell>
          <cell r="I28">
            <v>27878.307977978275</v>
          </cell>
          <cell r="J28">
            <v>13284.276471097157</v>
          </cell>
          <cell r="K28">
            <v>82072.837827078547</v>
          </cell>
          <cell r="L28">
            <v>5458.5186773120768</v>
          </cell>
          <cell r="M28">
            <v>36217.631422499617</v>
          </cell>
          <cell r="N28">
            <v>396255.61669620761</v>
          </cell>
          <cell r="O28">
            <v>645079.66405706562</v>
          </cell>
          <cell r="P28">
            <v>111100.1571180662</v>
          </cell>
          <cell r="Q28">
            <v>248867.87836287578</v>
          </cell>
          <cell r="U28">
            <v>584824.2370753187</v>
          </cell>
          <cell r="V28">
            <v>81575.052028394755</v>
          </cell>
        </row>
        <row r="29">
          <cell r="D29">
            <v>161616.46131490168</v>
          </cell>
          <cell r="E29">
            <v>11665.244312950406</v>
          </cell>
          <cell r="F29">
            <v>1725.189745001619</v>
          </cell>
          <cell r="G29">
            <v>81612.114614287508</v>
          </cell>
          <cell r="H29">
            <v>98981.631103961277</v>
          </cell>
          <cell r="I29">
            <v>10162.516027766176</v>
          </cell>
          <cell r="J29">
            <v>4842.534656746132</v>
          </cell>
          <cell r="K29">
            <v>29918.11879403831</v>
          </cell>
          <cell r="L29">
            <v>1989.8009445144182</v>
          </cell>
          <cell r="M29">
            <v>13202.460497589067</v>
          </cell>
          <cell r="N29">
            <v>144447.57762732822</v>
          </cell>
          <cell r="O29">
            <v>235151.7326784824</v>
          </cell>
          <cell r="P29">
            <v>40499.485416817864</v>
          </cell>
          <cell r="Q29">
            <v>90720.132823581065</v>
          </cell>
          <cell r="U29">
            <v>250643.87327372967</v>
          </cell>
          <cell r="V29">
            <v>34961.422093506066</v>
          </cell>
        </row>
        <row r="30">
          <cell r="D30">
            <v>638059.40003212658</v>
          </cell>
          <cell r="E30">
            <v>46054.212095677329</v>
          </cell>
          <cell r="F30">
            <v>6811.0236091143443</v>
          </cell>
          <cell r="G30">
            <v>322203.42199352477</v>
          </cell>
          <cell r="H30">
            <v>390778.01631442824</v>
          </cell>
          <cell r="I30">
            <v>40121.463041187621</v>
          </cell>
          <cell r="J30">
            <v>19118.25523575749</v>
          </cell>
          <cell r="K30">
            <v>118116.29070765853</v>
          </cell>
          <cell r="L30">
            <v>7855.7047129404345</v>
          </cell>
          <cell r="M30">
            <v>52123.11886736509</v>
          </cell>
          <cell r="N30">
            <v>570276.90104788227</v>
          </cell>
          <cell r="O30">
            <v>928375.56427498104</v>
          </cell>
          <cell r="P30">
            <v>159891.36970592747</v>
          </cell>
          <cell r="Q30">
            <v>358161.74323643453</v>
          </cell>
          <cell r="U30">
            <v>819816.24125575158</v>
          </cell>
          <cell r="V30">
            <v>114353.25059133625</v>
          </cell>
        </row>
        <row r="31">
          <cell r="D31">
            <v>459590.13437256613</v>
          </cell>
          <cell r="E31">
            <v>33172.556543182793</v>
          </cell>
          <cell r="F31">
            <v>4905.9370578506814</v>
          </cell>
          <cell r="G31">
            <v>232081.07897454171</v>
          </cell>
          <cell r="H31">
            <v>281474.9238374203</v>
          </cell>
          <cell r="I31">
            <v>28899.23507026922</v>
          </cell>
          <cell r="J31">
            <v>13770.757851586222</v>
          </cell>
          <cell r="K31">
            <v>85078.414196528713</v>
          </cell>
          <cell r="L31">
            <v>5658.414223549893</v>
          </cell>
          <cell r="M31">
            <v>37543.951555236708</v>
          </cell>
          <cell r="N31">
            <v>410766.83075113432</v>
          </cell>
          <cell r="O31">
            <v>668703.02406306111</v>
          </cell>
          <cell r="P31">
            <v>115168.73834075774</v>
          </cell>
          <cell r="Q31">
            <v>257981.62944211371</v>
          </cell>
          <cell r="U31">
            <v>663689.14298430784</v>
          </cell>
          <cell r="V31">
            <v>92575.637152762123</v>
          </cell>
        </row>
        <row r="32">
          <cell r="D32">
            <v>334218.86997271178</v>
          </cell>
          <cell r="E32">
            <v>24123.438544006822</v>
          </cell>
          <cell r="F32">
            <v>3567.6499929019783</v>
          </cell>
          <cell r="G32">
            <v>168771.84725214387</v>
          </cell>
          <cell r="H32">
            <v>204691.58046446787</v>
          </cell>
          <cell r="I32">
            <v>21015.83338260118</v>
          </cell>
          <cell r="J32">
            <v>10014.242655813903</v>
          </cell>
          <cell r="K32">
            <v>61869.934372402116</v>
          </cell>
          <cell r="L32">
            <v>4114.8594501798134</v>
          </cell>
          <cell r="M32">
            <v>27302.363833879663</v>
          </cell>
          <cell r="N32">
            <v>298714.04046420526</v>
          </cell>
          <cell r="O32">
            <v>486288.00388590782</v>
          </cell>
          <cell r="P32">
            <v>83751.94049145501</v>
          </cell>
          <cell r="Q32">
            <v>187607.00506239777</v>
          </cell>
          <cell r="U32">
            <v>471939.74541540473</v>
          </cell>
          <cell r="V32">
            <v>65829.195929119553</v>
          </cell>
        </row>
        <row r="33">
          <cell r="D33">
            <v>2175988.291604131</v>
          </cell>
          <cell r="E33">
            <v>157059.71308345496</v>
          </cell>
          <cell r="F33">
            <v>23227.78667084271</v>
          </cell>
          <cell r="G33">
            <v>1098817.5610881895</v>
          </cell>
          <cell r="H33">
            <v>1332679.0390889463</v>
          </cell>
          <cell r="I33">
            <v>136827.12583696182</v>
          </cell>
          <cell r="J33">
            <v>65199.414892740453</v>
          </cell>
          <cell r="K33">
            <v>402814.63703008479</v>
          </cell>
          <cell r="L33">
            <v>26790.48608451986</v>
          </cell>
          <cell r="M33">
            <v>177756.64204863386</v>
          </cell>
          <cell r="N33">
            <v>1944828.1141066158</v>
          </cell>
          <cell r="O33">
            <v>3166060.0219541043</v>
          </cell>
          <cell r="P33">
            <v>545281.1264768258</v>
          </cell>
          <cell r="Q33">
            <v>1221447.0310190017</v>
          </cell>
          <cell r="U33">
            <v>2526176.8732355614</v>
          </cell>
          <cell r="V33">
            <v>352367.42392497428</v>
          </cell>
        </row>
        <row r="34">
          <cell r="D34">
            <v>223626.05296084782</v>
          </cell>
          <cell r="E34">
            <v>16141.007675240742</v>
          </cell>
          <cell r="F34">
            <v>2387.1168205541671</v>
          </cell>
          <cell r="G34">
            <v>112925.34755739431</v>
          </cell>
          <cell r="H34">
            <v>136959.26330348768</v>
          </cell>
          <cell r="I34">
            <v>14061.707136457153</v>
          </cell>
          <cell r="J34">
            <v>6700.5359652334037</v>
          </cell>
          <cell r="K34">
            <v>41397.211419500745</v>
          </cell>
          <cell r="L34">
            <v>2753.2550074371557</v>
          </cell>
          <cell r="M34">
            <v>18268.028556167439</v>
          </cell>
          <cell r="N34">
            <v>199869.7495400284</v>
          </cell>
          <cell r="O34">
            <v>325375.60467514582</v>
          </cell>
          <cell r="P34">
            <v>56038.475270546776</v>
          </cell>
          <cell r="Q34">
            <v>125527.9633173772</v>
          </cell>
          <cell r="U34">
            <v>358257.41840196738</v>
          </cell>
          <cell r="V34">
            <v>49972.052615074921</v>
          </cell>
        </row>
        <row r="35">
          <cell r="D35">
            <v>287979.42187510611</v>
          </cell>
          <cell r="E35">
            <v>20785.941518233092</v>
          </cell>
          <cell r="F35">
            <v>3074.0627616044662</v>
          </cell>
          <cell r="G35">
            <v>145422.12713613216</v>
          </cell>
          <cell r="H35">
            <v>176372.33651610429</v>
          </cell>
          <cell r="I35">
            <v>18108.276017566535</v>
          </cell>
          <cell r="J35">
            <v>8628.7641711366541</v>
          </cell>
          <cell r="K35">
            <v>53310.179444595276</v>
          </cell>
          <cell r="L35">
            <v>3545.5653525991879</v>
          </cell>
          <cell r="M35">
            <v>23525.05995052413</v>
          </cell>
          <cell r="N35">
            <v>257386.71393952865</v>
          </cell>
          <cell r="O35">
            <v>419009.66942799231</v>
          </cell>
          <cell r="P35">
            <v>72164.792507427119</v>
          </cell>
          <cell r="Q35">
            <v>161651.42579172927</v>
          </cell>
          <cell r="U35">
            <v>374362.07677580364</v>
          </cell>
          <cell r="V35">
            <v>52218.434111360315</v>
          </cell>
        </row>
        <row r="36">
          <cell r="D36">
            <v>527553.55969262053</v>
          </cell>
          <cell r="E36">
            <v>38078.059078340048</v>
          </cell>
          <cell r="F36">
            <v>5631.4188772359357</v>
          </cell>
          <cell r="G36">
            <v>266400.84325890202</v>
          </cell>
          <cell r="H36">
            <v>323098.96781697369</v>
          </cell>
          <cell r="I36">
            <v>33172.805927455534</v>
          </cell>
          <cell r="J36">
            <v>15807.154638311287</v>
          </cell>
          <cell r="K36">
            <v>97659.668703848234</v>
          </cell>
          <cell r="L36">
            <v>6495.1711157255186</v>
          </cell>
          <cell r="M36">
            <v>43095.888720353498</v>
          </cell>
          <cell r="N36">
            <v>471510.34706665034</v>
          </cell>
          <cell r="O36">
            <v>767589.71600489155</v>
          </cell>
          <cell r="P36">
            <v>132199.69997815837</v>
          </cell>
          <cell r="Q36">
            <v>296131.52408785408</v>
          </cell>
          <cell r="U36">
            <v>807710.81570193218</v>
          </cell>
          <cell r="V36">
            <v>112664.70785186785</v>
          </cell>
        </row>
        <row r="37">
          <cell r="D37">
            <v>163334.80434430751</v>
          </cell>
          <cell r="E37">
            <v>11789.271847573986</v>
          </cell>
          <cell r="F37">
            <v>1743.532355331082</v>
          </cell>
          <cell r="G37">
            <v>82479.833206326759</v>
          </cell>
          <cell r="H37">
            <v>100034.02635171585</v>
          </cell>
          <cell r="I37">
            <v>10270.566212972943</v>
          </cell>
          <cell r="J37">
            <v>4894.0215882404591</v>
          </cell>
          <cell r="K37">
            <v>30236.215047751615</v>
          </cell>
          <cell r="L37">
            <v>2010.9569613897629</v>
          </cell>
          <cell r="M37">
            <v>13342.832064832051</v>
          </cell>
          <cell r="N37">
            <v>145983.37717467046</v>
          </cell>
          <cell r="O37">
            <v>237651.91946275721</v>
          </cell>
          <cell r="P37">
            <v>40930.085170669146</v>
          </cell>
          <cell r="Q37">
            <v>91684.689939829463</v>
          </cell>
          <cell r="U37">
            <v>223353.46335178544</v>
          </cell>
          <cell r="V37">
            <v>31154.779912614187</v>
          </cell>
        </row>
        <row r="49">
          <cell r="D49">
            <v>5965231.6420023805</v>
          </cell>
          <cell r="E49">
            <v>548557.40838602732</v>
          </cell>
          <cell r="F49">
            <v>50399.056615822366</v>
          </cell>
          <cell r="G49">
            <v>2439418.3946151244</v>
          </cell>
          <cell r="H49">
            <v>2623627.0143590434</v>
          </cell>
          <cell r="I49">
            <v>266581.67617129569</v>
          </cell>
          <cell r="J49">
            <v>131942.21694985434</v>
          </cell>
          <cell r="K49">
            <v>1530598.3766040325</v>
          </cell>
          <cell r="L49">
            <v>55199.265773108091</v>
          </cell>
          <cell r="M49">
            <v>332066.44056175387</v>
          </cell>
          <cell r="N49">
            <v>4467444.1303644534</v>
          </cell>
          <cell r="O49">
            <v>6588239.8818949666</v>
          </cell>
          <cell r="P49">
            <v>1029866.6176092006</v>
          </cell>
          <cell r="Q49">
            <v>2587755.4734333958</v>
          </cell>
          <cell r="U49">
            <v>5207128.487784341</v>
          </cell>
          <cell r="V49">
            <v>876751.3634582269</v>
          </cell>
        </row>
        <row r="50">
          <cell r="D50">
            <v>4989049.1114193927</v>
          </cell>
          <cell r="E50">
            <v>458788.52911605715</v>
          </cell>
          <cell r="F50">
            <v>42151.484421004134</v>
          </cell>
          <cell r="G50">
            <v>2040218.8723637585</v>
          </cell>
          <cell r="H50">
            <v>2194282.604638319</v>
          </cell>
          <cell r="I50">
            <v>222956.81952371774</v>
          </cell>
          <cell r="J50">
            <v>110350.48422887595</v>
          </cell>
          <cell r="K50">
            <v>1280123.0411520146</v>
          </cell>
          <cell r="L50">
            <v>46166.161581595443</v>
          </cell>
          <cell r="M50">
            <v>277725.30551063514</v>
          </cell>
          <cell r="N50">
            <v>3736367.5891434336</v>
          </cell>
          <cell r="O50">
            <v>5510104.9382807473</v>
          </cell>
          <cell r="P50">
            <v>861333.71540605591</v>
          </cell>
          <cell r="Q50">
            <v>2164281.2752481545</v>
          </cell>
          <cell r="U50">
            <v>3838377.7663486404</v>
          </cell>
          <cell r="V50">
            <v>646287.67045190907</v>
          </cell>
        </row>
        <row r="51">
          <cell r="D51">
            <v>643215.29843957955</v>
          </cell>
          <cell r="E51">
            <v>59149.5080697019</v>
          </cell>
          <cell r="F51">
            <v>5434.3982241966587</v>
          </cell>
          <cell r="G51">
            <v>263036.09396544227</v>
          </cell>
          <cell r="H51">
            <v>282898.82678698865</v>
          </cell>
          <cell r="I51">
            <v>28744.80367027043</v>
          </cell>
          <cell r="J51">
            <v>14226.98355158803</v>
          </cell>
          <cell r="K51">
            <v>165040.41262478536</v>
          </cell>
          <cell r="L51">
            <v>5951.9922005874087</v>
          </cell>
          <cell r="M51">
            <v>35805.854237707441</v>
          </cell>
          <cell r="N51">
            <v>481712.7954162645</v>
          </cell>
          <cell r="O51">
            <v>710392.64460183401</v>
          </cell>
          <cell r="P51">
            <v>111047.81902083897</v>
          </cell>
          <cell r="Q51">
            <v>279030.8925160853</v>
          </cell>
          <cell r="U51">
            <v>702163.69907927606</v>
          </cell>
          <cell r="V51">
            <v>118226.96174731385</v>
          </cell>
        </row>
        <row r="52">
          <cell r="D52">
            <v>327702.47188575886</v>
          </cell>
          <cell r="E52">
            <v>30135.22851880479</v>
          </cell>
          <cell r="F52">
            <v>2768.6930575207839</v>
          </cell>
          <cell r="G52">
            <v>134010.46025609592</v>
          </cell>
          <cell r="H52">
            <v>144130.03710667448</v>
          </cell>
          <cell r="I52">
            <v>14644.774835844948</v>
          </cell>
          <cell r="J52">
            <v>7248.3003570403653</v>
          </cell>
          <cell r="K52">
            <v>84084.056006432438</v>
          </cell>
          <cell r="L52">
            <v>3032.394536493553</v>
          </cell>
          <cell r="M52">
            <v>18242.20750057316</v>
          </cell>
          <cell r="N52">
            <v>245420.8943410838</v>
          </cell>
          <cell r="O52">
            <v>361927.6876813125</v>
          </cell>
          <cell r="P52">
            <v>56576.149352998757</v>
          </cell>
          <cell r="Q52">
            <v>142159.41914292015</v>
          </cell>
          <cell r="U52">
            <v>312024.20356825844</v>
          </cell>
          <cell r="V52">
            <v>52537.141449882351</v>
          </cell>
        </row>
        <row r="53">
          <cell r="D53">
            <v>153838.93106777186</v>
          </cell>
          <cell r="E53">
            <v>14146.891587781856</v>
          </cell>
          <cell r="F53">
            <v>1299.7545547115794</v>
          </cell>
          <cell r="G53">
            <v>62910.803934627998</v>
          </cell>
          <cell r="H53">
            <v>67661.40858094841</v>
          </cell>
          <cell r="I53">
            <v>6874.945109538241</v>
          </cell>
          <cell r="J53">
            <v>3402.6926088429577</v>
          </cell>
          <cell r="K53">
            <v>39473.004953046759</v>
          </cell>
          <cell r="L53">
            <v>1423.5484138567849</v>
          </cell>
          <cell r="M53">
            <v>8563.7489581799582</v>
          </cell>
          <cell r="N53">
            <v>115212.09415927404</v>
          </cell>
          <cell r="O53">
            <v>169905.85477223294</v>
          </cell>
          <cell r="P53">
            <v>26559.501642789339</v>
          </cell>
          <cell r="Q53">
            <v>66736.307957378507</v>
          </cell>
          <cell r="U53">
            <v>184892.32593896566</v>
          </cell>
          <cell r="V53">
            <v>31131.284591928197</v>
          </cell>
        </row>
        <row r="54">
          <cell r="D54">
            <v>1444534.9512576894</v>
          </cell>
          <cell r="E54">
            <v>132838.1522698022</v>
          </cell>
          <cell r="F54">
            <v>12204.588716949182</v>
          </cell>
          <cell r="G54">
            <v>590727.29161940957</v>
          </cell>
          <cell r="H54">
            <v>635335.07980141323</v>
          </cell>
          <cell r="I54">
            <v>64555.170981596908</v>
          </cell>
          <cell r="J54">
            <v>31951.004649755942</v>
          </cell>
          <cell r="K54">
            <v>370648.2805755093</v>
          </cell>
          <cell r="L54">
            <v>13367.002905900752</v>
          </cell>
          <cell r="M54">
            <v>80412.90067491334</v>
          </cell>
          <cell r="N54">
            <v>1081832.1192529963</v>
          </cell>
          <cell r="O54">
            <v>1595402.0477019581</v>
          </cell>
          <cell r="P54">
            <v>249391.5431204699</v>
          </cell>
          <cell r="Q54">
            <v>626648.46078435623</v>
          </cell>
          <cell r="U54">
            <v>1352241.5756849833</v>
          </cell>
          <cell r="V54">
            <v>227683.96208928199</v>
          </cell>
        </row>
        <row r="55">
          <cell r="D55">
            <v>353362.3127708977</v>
          </cell>
          <cell r="E55">
            <v>32494.88471663597</v>
          </cell>
          <cell r="F55">
            <v>2985.487953534076</v>
          </cell>
          <cell r="G55">
            <v>144503.7808201056</v>
          </cell>
          <cell r="H55">
            <v>155415.74330731528</v>
          </cell>
          <cell r="I55">
            <v>15791.493656499644</v>
          </cell>
          <cell r="J55">
            <v>7815.8585838034178</v>
          </cell>
          <cell r="K55">
            <v>90668.026782381654</v>
          </cell>
          <cell r="L55">
            <v>3269.8378516435064</v>
          </cell>
          <cell r="M55">
            <v>19670.613393164582</v>
          </cell>
          <cell r="N55">
            <v>264637.9025694381</v>
          </cell>
          <cell r="O55">
            <v>390267.43997059722</v>
          </cell>
          <cell r="P55">
            <v>61006.189144697026</v>
          </cell>
          <cell r="Q55">
            <v>153290.8215230729</v>
          </cell>
          <cell r="U55">
            <v>325612.54335994046</v>
          </cell>
          <cell r="V55">
            <v>54825.081044121209</v>
          </cell>
        </row>
        <row r="56">
          <cell r="D56">
            <v>178650.56495190063</v>
          </cell>
          <cell r="E56">
            <v>16428.547422479984</v>
          </cell>
          <cell r="F56">
            <v>1509.3831183456159</v>
          </cell>
          <cell r="G56">
            <v>73057.259215798374</v>
          </cell>
          <cell r="H56">
            <v>78574.056544261242</v>
          </cell>
          <cell r="I56">
            <v>7983.7582028650413</v>
          </cell>
          <cell r="J56">
            <v>3951.4897348035479</v>
          </cell>
          <cell r="K56">
            <v>45839.33719680072</v>
          </cell>
          <cell r="L56">
            <v>1653.1428462660087</v>
          </cell>
          <cell r="M56">
            <v>9944.9377271811209</v>
          </cell>
          <cell r="N56">
            <v>133793.86848299421</v>
          </cell>
          <cell r="O56">
            <v>197308.81339992551</v>
          </cell>
          <cell r="P56">
            <v>30843.102850441377</v>
          </cell>
          <cell r="Q56">
            <v>77499.752739034506</v>
          </cell>
          <cell r="U56">
            <v>179341.59280317495</v>
          </cell>
          <cell r="V56">
            <v>30196.67872299024</v>
          </cell>
        </row>
        <row r="57">
          <cell r="D57">
            <v>702876.87605852971</v>
          </cell>
          <cell r="E57">
            <v>64635.933805197245</v>
          </cell>
          <cell r="F57">
            <v>5938.4670363840432</v>
          </cell>
          <cell r="G57">
            <v>287434.06518095243</v>
          </cell>
          <cell r="H57">
            <v>309139.17018927989</v>
          </cell>
          <cell r="I57">
            <v>31411.034307936789</v>
          </cell>
          <cell r="J57">
            <v>15546.610565288989</v>
          </cell>
          <cell r="K57">
            <v>180348.77269017036</v>
          </cell>
          <cell r="L57">
            <v>6504.0705568146404</v>
          </cell>
          <cell r="M57">
            <v>39127.034186315985</v>
          </cell>
          <cell r="N57">
            <v>526394.17255933094</v>
          </cell>
          <cell r="O57">
            <v>776285.27185846749</v>
          </cell>
          <cell r="P57">
            <v>121348.08409537877</v>
          </cell>
          <cell r="Q57">
            <v>304912.46481748967</v>
          </cell>
          <cell r="U57">
            <v>672829.64318687725</v>
          </cell>
          <cell r="V57">
            <v>113287.83386526615</v>
          </cell>
        </row>
        <row r="58">
          <cell r="D58">
            <v>836678.87827038008</v>
          </cell>
          <cell r="E58">
            <v>76940.247195708987</v>
          </cell>
          <cell r="F58">
            <v>7068.9335613221792</v>
          </cell>
          <cell r="G58">
            <v>342150.97896074282</v>
          </cell>
          <cell r="H58">
            <v>367987.94063878781</v>
          </cell>
          <cell r="I58">
            <v>37390.544269219245</v>
          </cell>
          <cell r="J58">
            <v>18506.115554140488</v>
          </cell>
          <cell r="K58">
            <v>214680.57062569566</v>
          </cell>
          <cell r="L58">
            <v>7742.2072670575817</v>
          </cell>
          <cell r="M58">
            <v>46575.387792850976</v>
          </cell>
          <cell r="N58">
            <v>626600.33474814612</v>
          </cell>
          <cell r="O58">
            <v>924061.54278188921</v>
          </cell>
          <cell r="P58">
            <v>144448.31284039392</v>
          </cell>
          <cell r="Q58">
            <v>362956.62544020044</v>
          </cell>
          <cell r="U58">
            <v>878936.52468078758</v>
          </cell>
          <cell r="V58">
            <v>147991.12374793997</v>
          </cell>
        </row>
        <row r="59">
          <cell r="D59">
            <v>3770015.8387692142</v>
          </cell>
          <cell r="E59">
            <v>346687.31110587949</v>
          </cell>
          <cell r="F59">
            <v>31852.114570507551</v>
          </cell>
          <cell r="G59">
            <v>1541708.1074150715</v>
          </cell>
          <cell r="H59">
            <v>1658127.6290280279</v>
          </cell>
          <cell r="I59">
            <v>168479.14746761974</v>
          </cell>
          <cell r="J59">
            <v>83387.247563164492</v>
          </cell>
          <cell r="K59">
            <v>967335.46472215035</v>
          </cell>
          <cell r="L59">
            <v>34885.838261126468</v>
          </cell>
          <cell r="M59">
            <v>209865.4026486887</v>
          </cell>
          <cell r="N59">
            <v>2823416.7826275718</v>
          </cell>
          <cell r="O59">
            <v>4163755.9436028237</v>
          </cell>
          <cell r="P59">
            <v>650873.8793759679</v>
          </cell>
          <cell r="Q59">
            <v>1635456.878658751</v>
          </cell>
          <cell r="U59">
            <v>3066814.0394192785</v>
          </cell>
          <cell r="V59">
            <v>516375.46429698274</v>
          </cell>
        </row>
        <row r="60">
          <cell r="D60">
            <v>617575.58333117596</v>
          </cell>
          <cell r="E60">
            <v>56791.702620440119</v>
          </cell>
          <cell r="F60">
            <v>5217.7733668712144</v>
          </cell>
          <cell r="G60">
            <v>252551.00362498796</v>
          </cell>
          <cell r="H60">
            <v>271621.97230153618</v>
          </cell>
          <cell r="I60">
            <v>27598.9842553083</v>
          </cell>
          <cell r="J60">
            <v>13659.870477630371</v>
          </cell>
          <cell r="K60">
            <v>158461.60585302699</v>
          </cell>
          <cell r="L60">
            <v>5714.7351192948418</v>
          </cell>
          <cell r="M60">
            <v>34378.56868636093</v>
          </cell>
          <cell r="N60">
            <v>462510.85965928104</v>
          </cell>
          <cell r="O60">
            <v>682075.1200235415</v>
          </cell>
          <cell r="P60">
            <v>106621.25384116867</v>
          </cell>
          <cell r="Q60">
            <v>267908.22082604299</v>
          </cell>
          <cell r="U60">
            <v>598913.77761181153</v>
          </cell>
          <cell r="V60">
            <v>100842.23432299154</v>
          </cell>
        </row>
        <row r="61">
          <cell r="D61">
            <v>586203.89891899354</v>
          </cell>
          <cell r="E61">
            <v>53906.790360423613</v>
          </cell>
          <cell r="F61">
            <v>4952.7202400671467</v>
          </cell>
          <cell r="G61">
            <v>239721.88505626642</v>
          </cell>
          <cell r="H61">
            <v>257824.08419771065</v>
          </cell>
          <cell r="I61">
            <v>26197.007481090495</v>
          </cell>
          <cell r="J61">
            <v>12965.974609170002</v>
          </cell>
          <cell r="K61">
            <v>150412.05268990758</v>
          </cell>
          <cell r="L61">
            <v>5424.4372650715586</v>
          </cell>
          <cell r="M61">
            <v>32632.201704762345</v>
          </cell>
          <cell r="N61">
            <v>439016.1731495373</v>
          </cell>
          <cell r="O61">
            <v>647426.9797985655</v>
          </cell>
          <cell r="P61">
            <v>101205.09358901922</v>
          </cell>
          <cell r="Q61">
            <v>254298.98435032435</v>
          </cell>
          <cell r="U61">
            <v>604235.30510708236</v>
          </cell>
          <cell r="V61">
            <v>101738.24764359703</v>
          </cell>
        </row>
        <row r="62">
          <cell r="D62">
            <v>954306.23765408748</v>
          </cell>
          <cell r="E62">
            <v>87757.154784759259</v>
          </cell>
          <cell r="F62">
            <v>8062.7437435465818</v>
          </cell>
          <cell r="G62">
            <v>390253.44361110136</v>
          </cell>
          <cell r="H62">
            <v>419722.78284237097</v>
          </cell>
          <cell r="I62">
            <v>42647.221714453583</v>
          </cell>
          <cell r="J62">
            <v>21107.861052465167</v>
          </cell>
          <cell r="K62">
            <v>244862.17230051121</v>
          </cell>
          <cell r="L62">
            <v>8830.6719340609652</v>
          </cell>
          <cell r="M62">
            <v>53123.347853311338</v>
          </cell>
          <cell r="N62">
            <v>714693.08416443178</v>
          </cell>
          <cell r="O62">
            <v>1053973.8926791013</v>
          </cell>
          <cell r="P62">
            <v>164756.07254142989</v>
          </cell>
          <cell r="Q62">
            <v>413984.12300247949</v>
          </cell>
          <cell r="U62">
            <v>926005.99655364198</v>
          </cell>
          <cell r="V62">
            <v>155916.456057023</v>
          </cell>
        </row>
        <row r="63">
          <cell r="D63">
            <v>1042216.5447405069</v>
          </cell>
          <cell r="E63">
            <v>95841.308614795358</v>
          </cell>
          <cell r="F63">
            <v>8805.4804568648142</v>
          </cell>
          <cell r="G63">
            <v>426203.43399754184</v>
          </cell>
          <cell r="H63">
            <v>458387.47691535886</v>
          </cell>
          <cell r="I63">
            <v>46575.866639290791</v>
          </cell>
          <cell r="J63">
            <v>23052.308729576853</v>
          </cell>
          <cell r="K63">
            <v>267418.77720513963</v>
          </cell>
          <cell r="L63">
            <v>9644.1498836666105</v>
          </cell>
          <cell r="M63">
            <v>58017.049307808244</v>
          </cell>
          <cell r="N63">
            <v>780530.32384954987</v>
          </cell>
          <cell r="O63">
            <v>1151065.5440909762</v>
          </cell>
          <cell r="P63">
            <v>179933.33573010404</v>
          </cell>
          <cell r="Q63">
            <v>452120.17403732741</v>
          </cell>
          <cell r="U63">
            <v>912975.94058509252</v>
          </cell>
          <cell r="V63">
            <v>153722.51761990489</v>
          </cell>
        </row>
        <row r="64">
          <cell r="D64">
            <v>835467.8285861311</v>
          </cell>
          <cell r="E64">
            <v>76828.88014140373</v>
          </cell>
          <cell r="F64">
            <v>7058.7016432234286</v>
          </cell>
          <cell r="G64">
            <v>341655.73299984023</v>
          </cell>
          <cell r="H64">
            <v>367455.29700346704</v>
          </cell>
          <cell r="I64">
            <v>37336.423377671526</v>
          </cell>
          <cell r="J64">
            <v>18479.328902797206</v>
          </cell>
          <cell r="K64">
            <v>214369.8315308973</v>
          </cell>
          <cell r="L64">
            <v>7731.0008198653895</v>
          </cell>
          <cell r="M64">
            <v>46507.972312258338</v>
          </cell>
          <cell r="N64">
            <v>625693.36296093452</v>
          </cell>
          <cell r="O64">
            <v>922724.01118084521</v>
          </cell>
          <cell r="P64">
            <v>144239.23132991369</v>
          </cell>
          <cell r="Q64">
            <v>362431.26437509974</v>
          </cell>
          <cell r="U64">
            <v>717234.97778080334</v>
          </cell>
          <cell r="V64">
            <v>120764.59149499949</v>
          </cell>
        </row>
        <row r="65">
          <cell r="D65">
            <v>270767.68059143802</v>
          </cell>
          <cell r="E65">
            <v>24899.555634033437</v>
          </cell>
          <cell r="F65">
            <v>2287.6623210699031</v>
          </cell>
          <cell r="G65">
            <v>110727.57947088001</v>
          </cell>
          <cell r="H65">
            <v>119088.98833249269</v>
          </cell>
          <cell r="I65">
            <v>12100.40221017301</v>
          </cell>
          <cell r="J65">
            <v>5988.9858767684254</v>
          </cell>
          <cell r="K65">
            <v>69475.352714212146</v>
          </cell>
          <cell r="L65">
            <v>2505.5484951323315</v>
          </cell>
          <cell r="M65">
            <v>15072.819516356487</v>
          </cell>
          <cell r="N65">
            <v>202781.64503006145</v>
          </cell>
          <cell r="O65">
            <v>299046.63206036121</v>
          </cell>
          <cell r="P65">
            <v>46746.649938138558</v>
          </cell>
          <cell r="Q65">
            <v>117460.74411356107</v>
          </cell>
          <cell r="U65">
            <v>292456.85342505045</v>
          </cell>
          <cell r="V65">
            <v>49242.484719677115</v>
          </cell>
        </row>
        <row r="66">
          <cell r="D66">
            <v>259961.77399867188</v>
          </cell>
          <cell r="E66">
            <v>23905.854052681345</v>
          </cell>
          <cell r="F66">
            <v>2196.3653638286414</v>
          </cell>
          <cell r="G66">
            <v>106308.61824776845</v>
          </cell>
          <cell r="H66">
            <v>114336.33660782214</v>
          </cell>
          <cell r="I66">
            <v>11617.494443144014</v>
          </cell>
          <cell r="J66">
            <v>5749.9749954535091</v>
          </cell>
          <cell r="K66">
            <v>66702.702114667147</v>
          </cell>
          <cell r="L66">
            <v>2405.5560479432629</v>
          </cell>
          <cell r="M66">
            <v>14471.28731196783</v>
          </cell>
          <cell r="N66">
            <v>194688.95276288985</v>
          </cell>
          <cell r="O66">
            <v>287112.15758443007</v>
          </cell>
          <cell r="P66">
            <v>44881.065642210451</v>
          </cell>
          <cell r="Q66">
            <v>112773.07302063194</v>
          </cell>
          <cell r="U66">
            <v>275575.53625676828</v>
          </cell>
          <cell r="V66">
            <v>46400.08936127874</v>
          </cell>
        </row>
        <row r="67">
          <cell r="D67">
            <v>130397.84257875526</v>
          </cell>
          <cell r="E67">
            <v>11991.26989142706</v>
          </cell>
          <cell r="F67">
            <v>1101.7054567392702</v>
          </cell>
          <cell r="G67">
            <v>53324.818698568815</v>
          </cell>
          <cell r="H67">
            <v>57351.553625320834</v>
          </cell>
          <cell r="I67">
            <v>5827.3806500658702</v>
          </cell>
          <cell r="J67">
            <v>2884.2099465468191</v>
          </cell>
          <cell r="K67">
            <v>33458.336262816883</v>
          </cell>
          <cell r="L67">
            <v>1206.6363220604919</v>
          </cell>
          <cell r="M67">
            <v>7258.8543145868825</v>
          </cell>
          <cell r="N67">
            <v>97656.740157219145</v>
          </cell>
          <cell r="O67">
            <v>144016.58117370962</v>
          </cell>
          <cell r="P67">
            <v>22512.518061250186</v>
          </cell>
          <cell r="Q67">
            <v>56567.41449587878</v>
          </cell>
          <cell r="U67">
            <v>137708.26066407151</v>
          </cell>
          <cell r="V67">
            <v>23186.657594473789</v>
          </cell>
        </row>
        <row r="68">
          <cell r="D68">
            <v>362839.24425911222</v>
          </cell>
          <cell r="E68">
            <v>33366.374926676137</v>
          </cell>
          <cell r="F68">
            <v>3065.5566642368954</v>
          </cell>
          <cell r="G68">
            <v>148379.27172880361</v>
          </cell>
          <cell r="H68">
            <v>159583.88546136633</v>
          </cell>
          <cell r="I68">
            <v>16215.010534419362</v>
          </cell>
          <cell r="J68">
            <v>8025.4744756042573</v>
          </cell>
          <cell r="K68">
            <v>93099.680207022131</v>
          </cell>
          <cell r="L68">
            <v>3357.5326288669253</v>
          </cell>
          <cell r="M68">
            <v>20198.165564748426</v>
          </cell>
          <cell r="N68">
            <v>271735.3070780547</v>
          </cell>
          <cell r="O68">
            <v>400734.14130521344</v>
          </cell>
          <cell r="P68">
            <v>62642.33271175647</v>
          </cell>
          <cell r="Q68">
            <v>157401.97475261427</v>
          </cell>
          <cell r="U68">
            <v>368279.95920932759</v>
          </cell>
          <cell r="V68">
            <v>62009.216236665103</v>
          </cell>
        </row>
        <row r="69">
          <cell r="D69">
            <v>532656.55325088056</v>
          </cell>
          <cell r="E69">
            <v>48982.623969495202</v>
          </cell>
          <cell r="F69">
            <v>4500.3093584926737</v>
          </cell>
          <cell r="G69">
            <v>217824.26433591463</v>
          </cell>
          <cell r="H69">
            <v>234272.90109647493</v>
          </cell>
          <cell r="I69">
            <v>23804.017230348505</v>
          </cell>
          <cell r="J69">
            <v>11781.585481766489</v>
          </cell>
          <cell r="K69">
            <v>136672.52248055648</v>
          </cell>
          <cell r="L69">
            <v>4928.9369488446973</v>
          </cell>
          <cell r="M69">
            <v>29651.3825941785</v>
          </cell>
          <cell r="N69">
            <v>398913.82852016628</v>
          </cell>
          <cell r="O69">
            <v>588287.1543111084</v>
          </cell>
          <cell r="P69">
            <v>91960.419270444239</v>
          </cell>
          <cell r="Q69">
            <v>231069.80480517328</v>
          </cell>
          <cell r="U69">
            <v>482184.3751723796</v>
          </cell>
          <cell r="V69">
            <v>81187.896431286586</v>
          </cell>
        </row>
        <row r="70">
          <cell r="D70">
            <v>218618.65797807541</v>
          </cell>
          <cell r="E70">
            <v>20103.977790379406</v>
          </cell>
          <cell r="F70">
            <v>1847.06559308292</v>
          </cell>
          <cell r="G70">
            <v>89401.788175785448</v>
          </cell>
          <cell r="H70">
            <v>96152.815403772693</v>
          </cell>
          <cell r="I70">
            <v>9769.9019558193522</v>
          </cell>
          <cell r="J70">
            <v>4835.5256143157358</v>
          </cell>
          <cell r="K70">
            <v>56094.613433028666</v>
          </cell>
          <cell r="L70">
            <v>2022.9875600675264</v>
          </cell>
          <cell r="M70">
            <v>12169.840829651055</v>
          </cell>
          <cell r="N70">
            <v>163726.52379421503</v>
          </cell>
          <cell r="O70">
            <v>241451.17035790993</v>
          </cell>
          <cell r="P70">
            <v>37743.38891600303</v>
          </cell>
          <cell r="Q70">
            <v>94838.166014207964</v>
          </cell>
          <cell r="U70">
            <v>252336.04090371641</v>
          </cell>
          <cell r="V70">
            <v>42487.134402577663</v>
          </cell>
        </row>
        <row r="71">
          <cell r="D71">
            <v>394371.3316681892</v>
          </cell>
          <cell r="E71">
            <v>36266.037703949056</v>
          </cell>
          <cell r="F71">
            <v>3331.9650040833058</v>
          </cell>
          <cell r="G71">
            <v>161273.98540676132</v>
          </cell>
          <cell r="H71">
            <v>173452.32197992122</v>
          </cell>
          <cell r="I71">
            <v>17624.155596868255</v>
          </cell>
          <cell r="J71">
            <v>8722.9182242285187</v>
          </cell>
          <cell r="K71">
            <v>101190.39062628573</v>
          </cell>
          <cell r="L71">
            <v>3649.3147720814436</v>
          </cell>
          <cell r="M71">
            <v>21953.461697037346</v>
          </cell>
          <cell r="N71">
            <v>295350.12160125631</v>
          </cell>
          <cell r="O71">
            <v>435559.43700121518</v>
          </cell>
          <cell r="P71">
            <v>68086.185717813933</v>
          </cell>
          <cell r="Q71">
            <v>171080.79506984659</v>
          </cell>
          <cell r="U71">
            <v>387344.58330121706</v>
          </cell>
          <cell r="V71">
            <v>65219.226361361478</v>
          </cell>
        </row>
        <row r="72">
          <cell r="D72">
            <v>302197.0016127305</v>
          </cell>
          <cell r="E72">
            <v>27789.768105478273</v>
          </cell>
          <cell r="F72">
            <v>2553.2024081296672</v>
          </cell>
          <cell r="G72">
            <v>123580.26792136047</v>
          </cell>
          <cell r="H72">
            <v>132912.22615846686</v>
          </cell>
          <cell r="I72">
            <v>13504.954720722191</v>
          </cell>
          <cell r="J72">
            <v>6684.156582894766</v>
          </cell>
          <cell r="K72">
            <v>77539.694657655811</v>
          </cell>
          <cell r="L72">
            <v>2796.3796896675194</v>
          </cell>
          <cell r="M72">
            <v>16822.394954018782</v>
          </cell>
          <cell r="N72">
            <v>226319.49639014393</v>
          </cell>
          <cell r="O72">
            <v>333758.42845656152</v>
          </cell>
          <cell r="P72">
            <v>52172.760854945634</v>
          </cell>
          <cell r="Q72">
            <v>131094.98371734683</v>
          </cell>
          <cell r="U72">
            <v>294258.66130233981</v>
          </cell>
          <cell r="V72">
            <v>49545.864503143028</v>
          </cell>
        </row>
        <row r="73">
          <cell r="D73">
            <v>336240.8625583977</v>
          </cell>
          <cell r="E73">
            <v>30920.411348284648</v>
          </cell>
          <cell r="F73">
            <v>2840.8322233979848</v>
          </cell>
          <cell r="G73">
            <v>137502.14482381436</v>
          </cell>
          <cell r="H73">
            <v>147885.390422739</v>
          </cell>
          <cell r="I73">
            <v>15026.349036801437</v>
          </cell>
          <cell r="J73">
            <v>7437.157095913587</v>
          </cell>
          <cell r="K73">
            <v>86274.892454481102</v>
          </cell>
          <cell r="L73">
            <v>3111.4045271023019</v>
          </cell>
          <cell r="M73">
            <v>18717.513937765783</v>
          </cell>
          <cell r="N73">
            <v>251815.41270725316</v>
          </cell>
          <cell r="O73">
            <v>371357.82708454895</v>
          </cell>
          <cell r="P73">
            <v>58050.258666699228</v>
          </cell>
          <cell r="Q73">
            <v>145863.42738995224</v>
          </cell>
          <cell r="U73">
            <v>298026.16154859785</v>
          </cell>
          <cell r="V73">
            <v>50180.21815611799</v>
          </cell>
        </row>
        <row r="74">
          <cell r="D74">
            <v>122245.39133875852</v>
          </cell>
          <cell r="E74">
            <v>11241.577709698993</v>
          </cell>
          <cell r="F74">
            <v>1032.8270164270332</v>
          </cell>
          <cell r="G74">
            <v>49990.959980322077</v>
          </cell>
          <cell r="H74">
            <v>53765.944115055347</v>
          </cell>
          <cell r="I74">
            <v>5463.0537895361813</v>
          </cell>
          <cell r="J74">
            <v>2703.8896245987362</v>
          </cell>
          <cell r="K74">
            <v>31366.526693273678</v>
          </cell>
          <cell r="L74">
            <v>1131.1976216535741</v>
          </cell>
          <cell r="M74">
            <v>6805.0319607226411</v>
          </cell>
          <cell r="N74">
            <v>91551.257147345576</v>
          </cell>
          <cell r="O74">
            <v>135012.68868169546</v>
          </cell>
          <cell r="P74">
            <v>21105.039209189872</v>
          </cell>
          <cell r="Q74">
            <v>53030.829232423894</v>
          </cell>
          <cell r="U74">
            <v>132244.07559656186</v>
          </cell>
          <cell r="V74">
            <v>22266.624274887767</v>
          </cell>
        </row>
        <row r="75">
          <cell r="D75">
            <v>482299.89498325682</v>
          </cell>
          <cell r="E75">
            <v>44351.870360571476</v>
          </cell>
          <cell r="F75">
            <v>4074.8559606491544</v>
          </cell>
          <cell r="G75">
            <v>197231.44148483849</v>
          </cell>
          <cell r="H75">
            <v>212125.04550382338</v>
          </cell>
          <cell r="I75">
            <v>21553.616378712486</v>
          </cell>
          <cell r="J75">
            <v>10667.769702470749</v>
          </cell>
          <cell r="K75">
            <v>123751.67983415817</v>
          </cell>
          <cell r="L75">
            <v>4462.9616556828905</v>
          </cell>
          <cell r="M75">
            <v>26848.179420680055</v>
          </cell>
          <cell r="N75">
            <v>361201.03362743539</v>
          </cell>
          <cell r="O75">
            <v>532671.25132056663</v>
          </cell>
          <cell r="P75">
            <v>83266.600750637066</v>
          </cell>
          <cell r="Q75">
            <v>209224.76577293943</v>
          </cell>
          <cell r="U75">
            <v>437150.05510042794</v>
          </cell>
          <cell r="V75">
            <v>73605.233238295477</v>
          </cell>
        </row>
        <row r="76">
          <cell r="D76">
            <v>343404.51474113803</v>
          </cell>
          <cell r="E76">
            <v>31579.174446145476</v>
          </cell>
          <cell r="F76">
            <v>2901.3564969889421</v>
          </cell>
          <cell r="G76">
            <v>140431.64462465284</v>
          </cell>
          <cell r="H76">
            <v>151036.10652498921</v>
          </cell>
          <cell r="I76">
            <v>15346.487217678859</v>
          </cell>
          <cell r="J76">
            <v>7595.606625986009</v>
          </cell>
          <cell r="K76">
            <v>88112.989457161399</v>
          </cell>
          <cell r="L76">
            <v>3177.693376299188</v>
          </cell>
          <cell r="M76">
            <v>19116.292832619649</v>
          </cell>
          <cell r="N76">
            <v>257180.37048532412</v>
          </cell>
          <cell r="O76">
            <v>379269.65043739881</v>
          </cell>
          <cell r="P76">
            <v>59287.02643799923</v>
          </cell>
          <cell r="Q76">
            <v>148971.06532560778</v>
          </cell>
          <cell r="U76">
            <v>343943.34395365929</v>
          </cell>
          <cell r="V76">
            <v>57911.533481683859</v>
          </cell>
        </row>
        <row r="77">
          <cell r="D77">
            <v>252637.16015625914</v>
          </cell>
          <cell r="E77">
            <v>23232.289063430795</v>
          </cell>
          <cell r="F77">
            <v>2134.4811571645596</v>
          </cell>
          <cell r="G77">
            <v>103313.29487845894</v>
          </cell>
          <cell r="H77">
            <v>111114.82637988879</v>
          </cell>
          <cell r="I77">
            <v>11290.163007819832</v>
          </cell>
          <cell r="J77">
            <v>5587.9652284119857</v>
          </cell>
          <cell r="K77">
            <v>64823.304510471979</v>
          </cell>
          <cell r="L77">
            <v>2337.7777401696171</v>
          </cell>
          <cell r="M77">
            <v>14063.548167353001</v>
          </cell>
          <cell r="N77">
            <v>189203.44858111275</v>
          </cell>
          <cell r="O77">
            <v>279022.56175108778</v>
          </cell>
          <cell r="P77">
            <v>43616.508666742004</v>
          </cell>
          <cell r="Q77">
            <v>109595.60889199213</v>
          </cell>
          <cell r="U77">
            <v>240044.27221860128</v>
          </cell>
          <cell r="V77">
            <v>40417.505243383741</v>
          </cell>
        </row>
        <row r="78">
          <cell r="D78">
            <v>1643049.1724627572</v>
          </cell>
          <cell r="E78">
            <v>151093.34389476126</v>
          </cell>
          <cell r="F78">
            <v>13881.79591928369</v>
          </cell>
          <cell r="G78">
            <v>671907.58299159596</v>
          </cell>
          <cell r="H78">
            <v>722645.56575485296</v>
          </cell>
          <cell r="I78">
            <v>73426.620911565158</v>
          </cell>
          <cell r="J78">
            <v>36341.849467490174</v>
          </cell>
          <cell r="K78">
            <v>421584.365365554</v>
          </cell>
          <cell r="L78">
            <v>15203.954077902823</v>
          </cell>
          <cell r="M78">
            <v>91463.588190935392</v>
          </cell>
          <cell r="N78">
            <v>1230502.1534679222</v>
          </cell>
          <cell r="O78">
            <v>1814649.075773366</v>
          </cell>
          <cell r="P78">
            <v>283664.00424339814</v>
          </cell>
          <cell r="Q78">
            <v>712765.19409956818</v>
          </cell>
          <cell r="U78">
            <v>1328508.8997584397</v>
          </cell>
          <cell r="V78">
            <v>223687.96774692554</v>
          </cell>
        </row>
        <row r="79">
          <cell r="D79">
            <v>83344.679871221117</v>
          </cell>
          <cell r="E79">
            <v>7664.3028027614537</v>
          </cell>
          <cell r="F79">
            <v>704.16263634772486</v>
          </cell>
          <cell r="G79">
            <v>34082.925420632739</v>
          </cell>
          <cell r="H79">
            <v>36656.640803950664</v>
          </cell>
          <cell r="I79">
            <v>3724.6105085991408</v>
          </cell>
          <cell r="J79">
            <v>1843.4626671921662</v>
          </cell>
          <cell r="K79">
            <v>21385.126239062974</v>
          </cell>
          <cell r="L79">
            <v>771.22992216977025</v>
          </cell>
          <cell r="M79">
            <v>4639.5467679282128</v>
          </cell>
          <cell r="N79">
            <v>62417.978585456352</v>
          </cell>
          <cell r="O79">
            <v>92049.190513418202</v>
          </cell>
          <cell r="P79">
            <v>14389.031089810924</v>
          </cell>
          <cell r="Q79">
            <v>36155.452874569288</v>
          </cell>
          <cell r="U79">
            <v>184724.7750903627</v>
          </cell>
          <cell r="V79">
            <v>31103.073182260498</v>
          </cell>
        </row>
        <row r="80">
          <cell r="D80">
            <v>218357.14637032125</v>
          </cell>
          <cell r="E80">
            <v>20079.929414989856</v>
          </cell>
          <cell r="F80">
            <v>1844.8561334817045</v>
          </cell>
          <cell r="G80">
            <v>89294.84576941366</v>
          </cell>
          <cell r="H80">
            <v>96037.797419585579</v>
          </cell>
          <cell r="I80">
            <v>9758.2152004815562</v>
          </cell>
          <cell r="J80">
            <v>4829.7413592597786</v>
          </cell>
          <cell r="K80">
            <v>56027.513064373532</v>
          </cell>
          <cell r="L80">
            <v>2020.5676626342847</v>
          </cell>
          <cell r="M80">
            <v>12155.283267771805</v>
          </cell>
          <cell r="N80">
            <v>163530.67414960821</v>
          </cell>
          <cell r="O80">
            <v>241162.34650207619</v>
          </cell>
          <cell r="P80">
            <v>37698.240279519749</v>
          </cell>
          <cell r="Q80">
            <v>94724.720613434722</v>
          </cell>
          <cell r="U80">
            <v>197402.41519887018</v>
          </cell>
          <cell r="V80">
            <v>33237.673524203703</v>
          </cell>
        </row>
        <row r="81">
          <cell r="D81">
            <v>393372.93661966547</v>
          </cell>
          <cell r="E81">
            <v>36174.226181240141</v>
          </cell>
          <cell r="F81">
            <v>3323.5297627389118</v>
          </cell>
          <cell r="G81">
            <v>160865.70231020683</v>
          </cell>
          <cell r="H81">
            <v>173013.20806490316</v>
          </cell>
          <cell r="I81">
            <v>17579.538079646867</v>
          </cell>
          <cell r="J81">
            <v>8700.8351830325264</v>
          </cell>
          <cell r="K81">
            <v>100934.21585685684</v>
          </cell>
          <cell r="L81">
            <v>3640.0761243746265</v>
          </cell>
          <cell r="M81">
            <v>21897.884058156844</v>
          </cell>
          <cell r="N81">
            <v>294602.40979943681</v>
          </cell>
          <cell r="O81">
            <v>434456.76966634492</v>
          </cell>
          <cell r="P81">
            <v>67913.817938426946</v>
          </cell>
          <cell r="Q81">
            <v>170647.68493992733</v>
          </cell>
          <cell r="U81">
            <v>417526.30823924259</v>
          </cell>
          <cell r="V81">
            <v>70301.080698740174</v>
          </cell>
        </row>
        <row r="82">
          <cell r="D82">
            <v>123784.62475636593</v>
          </cell>
          <cell r="E82">
            <v>11383.124248901024</v>
          </cell>
          <cell r="F82">
            <v>1045.8316936658407</v>
          </cell>
          <cell r="G82">
            <v>50620.41320827038</v>
          </cell>
          <cell r="H82">
            <v>54442.929455809593</v>
          </cell>
          <cell r="I82">
            <v>5531.8409631298136</v>
          </cell>
          <cell r="J82">
            <v>2737.9352211003752</v>
          </cell>
          <cell r="K82">
            <v>31761.473329313063</v>
          </cell>
          <cell r="L82">
            <v>1145.4409167348761</v>
          </cell>
          <cell r="M82">
            <v>6890.7164391894348</v>
          </cell>
          <cell r="N82">
            <v>92704.010252243053</v>
          </cell>
          <cell r="O82">
            <v>136712.67949479696</v>
          </cell>
          <cell r="P82">
            <v>21370.779956345545</v>
          </cell>
          <cell r="Q82">
            <v>53698.55849095912</v>
          </cell>
          <cell r="U82">
            <v>118034.65243784281</v>
          </cell>
          <cell r="V82">
            <v>19874.109637004723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50"/>
  <sheetViews>
    <sheetView tabSelected="1" zoomScaleSheetLayoutView="110" workbookViewId="0">
      <selection activeCell="J54" sqref="J54"/>
    </sheetView>
  </sheetViews>
  <sheetFormatPr defaultRowHeight="12.75"/>
  <cols>
    <col min="1" max="1" width="3.85546875" style="1" customWidth="1"/>
    <col min="2" max="2" width="23" style="1" customWidth="1"/>
    <col min="3" max="4" width="10.7109375" style="1" customWidth="1"/>
    <col min="5" max="5" width="10.85546875" style="1" customWidth="1"/>
    <col min="6" max="6" width="11.42578125" style="1" customWidth="1"/>
    <col min="7" max="7" width="12.140625" style="1" customWidth="1"/>
    <col min="8" max="8" width="12.42578125" style="1" customWidth="1"/>
    <col min="9" max="9" width="12" style="1" customWidth="1"/>
    <col min="10" max="10" width="12.42578125" style="1" customWidth="1"/>
    <col min="11" max="11" width="13" style="1" customWidth="1"/>
    <col min="12" max="12" width="11.42578125" style="1" customWidth="1"/>
    <col min="13" max="13" width="11.7109375" style="1" customWidth="1"/>
    <col min="14" max="14" width="11.42578125" style="1" customWidth="1"/>
    <col min="15" max="15" width="9.85546875" style="1" customWidth="1"/>
    <col min="16" max="16" width="7.85546875" style="1" customWidth="1"/>
    <col min="17" max="17" width="8.85546875" style="1" customWidth="1"/>
    <col min="18" max="18" width="6.85546875" style="1" customWidth="1"/>
    <col min="19" max="19" width="9.42578125" style="1" customWidth="1"/>
    <col min="20" max="20" width="9.28515625" style="1" bestFit="1" customWidth="1"/>
    <col min="21" max="21" width="11.140625" style="1" customWidth="1"/>
    <col min="22" max="22" width="8.85546875" style="1" customWidth="1"/>
    <col min="23" max="23" width="7.42578125" style="1" bestFit="1" customWidth="1"/>
    <col min="24" max="24" width="8.7109375" style="1" bestFit="1" customWidth="1"/>
    <col min="25" max="25" width="9.7109375" style="1" bestFit="1" customWidth="1"/>
    <col min="26" max="26" width="11.140625" style="1" customWidth="1"/>
    <col min="27" max="27" width="7.85546875" style="1" bestFit="1" customWidth="1"/>
    <col min="28" max="28" width="9.7109375" style="1" bestFit="1" customWidth="1"/>
    <col min="29" max="29" width="8.42578125" style="1" bestFit="1" customWidth="1"/>
    <col min="30" max="30" width="10" style="1" bestFit="1" customWidth="1"/>
    <col min="31" max="16384" width="9.140625" style="1"/>
  </cols>
  <sheetData>
    <row r="1" spans="1:30" s="3" customFormat="1">
      <c r="B1" s="24"/>
      <c r="C1" s="24"/>
      <c r="D1" s="24"/>
      <c r="E1" s="24"/>
      <c r="H1" s="24" t="s">
        <v>47</v>
      </c>
      <c r="I1" s="24"/>
      <c r="J1" s="24"/>
      <c r="K1" s="24"/>
      <c r="L1" s="24"/>
      <c r="M1" s="24"/>
      <c r="N1" s="24"/>
      <c r="U1" s="24" t="s">
        <v>58</v>
      </c>
    </row>
    <row r="2" spans="1:30" s="3" customFormat="1">
      <c r="B2" s="24"/>
      <c r="C2" s="24"/>
      <c r="D2" s="24"/>
      <c r="E2" s="24"/>
      <c r="H2" s="22" t="s">
        <v>43</v>
      </c>
      <c r="I2" s="24"/>
      <c r="J2" s="24"/>
      <c r="K2" s="24"/>
      <c r="L2" s="24"/>
      <c r="M2" s="24"/>
      <c r="N2" s="24"/>
    </row>
    <row r="3" spans="1:30" s="3" customFormat="1">
      <c r="B3" s="25"/>
      <c r="C3" s="25"/>
      <c r="D3" s="25"/>
      <c r="E3" s="25"/>
      <c r="H3" s="26" t="s">
        <v>44</v>
      </c>
      <c r="I3" s="25"/>
      <c r="J3" s="25"/>
      <c r="K3" s="25"/>
      <c r="L3" s="25"/>
      <c r="M3" s="25"/>
      <c r="N3" s="33" t="s">
        <v>165</v>
      </c>
      <c r="AD3" s="33" t="s">
        <v>165</v>
      </c>
    </row>
    <row r="4" spans="1:30" s="9" customFormat="1" ht="76.5">
      <c r="A4" s="4" t="s">
        <v>26</v>
      </c>
      <c r="B4" s="4" t="s">
        <v>25</v>
      </c>
      <c r="C4" s="4" t="s">
        <v>33</v>
      </c>
      <c r="D4" s="4" t="s">
        <v>34</v>
      </c>
      <c r="E4" s="4" t="s">
        <v>48</v>
      </c>
      <c r="F4" s="13" t="s">
        <v>59</v>
      </c>
      <c r="G4" s="4" t="s">
        <v>167</v>
      </c>
      <c r="H4" s="4" t="s">
        <v>35</v>
      </c>
      <c r="I4" s="4" t="s">
        <v>168</v>
      </c>
      <c r="J4" s="13" t="s">
        <v>36</v>
      </c>
      <c r="K4" s="13" t="s">
        <v>57</v>
      </c>
      <c r="L4" s="4" t="s">
        <v>37</v>
      </c>
      <c r="M4" s="4" t="s">
        <v>169</v>
      </c>
      <c r="N4" s="4" t="s">
        <v>170</v>
      </c>
      <c r="O4" s="4" t="s">
        <v>53</v>
      </c>
      <c r="P4" s="4" t="s">
        <v>38</v>
      </c>
      <c r="Q4" s="4" t="s">
        <v>39</v>
      </c>
      <c r="R4" s="4" t="s">
        <v>40</v>
      </c>
      <c r="S4" s="13" t="s">
        <v>148</v>
      </c>
      <c r="T4" s="4" t="s">
        <v>41</v>
      </c>
      <c r="U4" s="4" t="s">
        <v>52</v>
      </c>
      <c r="V4" s="4" t="s">
        <v>54</v>
      </c>
      <c r="W4" s="4" t="s">
        <v>42</v>
      </c>
      <c r="X4" s="4" t="s">
        <v>171</v>
      </c>
      <c r="Y4" s="13" t="s">
        <v>172</v>
      </c>
      <c r="Z4" s="4" t="s">
        <v>49</v>
      </c>
      <c r="AA4" s="4" t="s">
        <v>50</v>
      </c>
      <c r="AB4" s="4" t="s">
        <v>173</v>
      </c>
      <c r="AC4" s="13" t="s">
        <v>56</v>
      </c>
      <c r="AD4" s="4" t="s">
        <v>166</v>
      </c>
    </row>
    <row r="5" spans="1:30" s="2" customFormat="1">
      <c r="A5" s="4">
        <v>1</v>
      </c>
      <c r="B5" s="4">
        <v>2</v>
      </c>
      <c r="C5" s="4">
        <v>3</v>
      </c>
      <c r="D5" s="4">
        <v>4</v>
      </c>
      <c r="E5" s="4">
        <v>5</v>
      </c>
      <c r="F5" s="4">
        <v>6</v>
      </c>
      <c r="G5" s="4">
        <v>7</v>
      </c>
      <c r="H5" s="4">
        <v>8</v>
      </c>
      <c r="I5" s="4">
        <v>9</v>
      </c>
      <c r="J5" s="4">
        <v>10</v>
      </c>
      <c r="K5" s="4">
        <v>11</v>
      </c>
      <c r="L5" s="4">
        <v>12</v>
      </c>
      <c r="M5" s="4">
        <v>13</v>
      </c>
      <c r="N5" s="4">
        <v>14</v>
      </c>
      <c r="O5" s="4">
        <v>15</v>
      </c>
      <c r="P5" s="4">
        <v>16</v>
      </c>
      <c r="Q5" s="4">
        <v>17</v>
      </c>
      <c r="R5" s="4">
        <v>18</v>
      </c>
      <c r="S5" s="4">
        <v>19</v>
      </c>
      <c r="T5" s="4">
        <v>20</v>
      </c>
      <c r="U5" s="4">
        <v>21</v>
      </c>
      <c r="V5" s="4">
        <v>22</v>
      </c>
      <c r="W5" s="4">
        <v>23</v>
      </c>
      <c r="X5" s="4">
        <v>24</v>
      </c>
      <c r="Y5" s="4">
        <v>25</v>
      </c>
      <c r="Z5" s="4">
        <v>26</v>
      </c>
      <c r="AA5" s="4">
        <v>27</v>
      </c>
      <c r="AB5" s="4">
        <v>28</v>
      </c>
      <c r="AC5" s="4">
        <v>29</v>
      </c>
      <c r="AD5" s="4">
        <v>30</v>
      </c>
    </row>
    <row r="6" spans="1:30" ht="15.75">
      <c r="A6" s="5">
        <v>1</v>
      </c>
      <c r="B6" s="6" t="s">
        <v>45</v>
      </c>
      <c r="C6" s="14">
        <f>[1]GVA_Current!$C3/100</f>
        <v>0.96922014823421121</v>
      </c>
      <c r="D6" s="14">
        <v>389.22486530939</v>
      </c>
      <c r="E6" s="14">
        <v>89.175331466628251</v>
      </c>
      <c r="F6" s="14">
        <v>756.43360700230858</v>
      </c>
      <c r="G6" s="14">
        <v>1235.8030239265611</v>
      </c>
      <c r="H6" s="14">
        <v>33070.363597910997</v>
      </c>
      <c r="I6" s="14">
        <v>34306.166621837561</v>
      </c>
      <c r="J6" s="14">
        <v>48967.295862172759</v>
      </c>
      <c r="K6" s="14">
        <v>5335.0335392973348</v>
      </c>
      <c r="L6" s="14">
        <v>16032.158719300358</v>
      </c>
      <c r="M6" s="14">
        <v>70334.48812077046</v>
      </c>
      <c r="N6" s="14">
        <v>103404.85171868146</v>
      </c>
      <c r="O6" s="14">
        <v>21019.211259197091</v>
      </c>
      <c r="P6" s="14">
        <v>1191.6504882235934</v>
      </c>
      <c r="Q6" s="14">
        <v>8298.6000093062248</v>
      </c>
      <c r="R6" s="14">
        <v>184.0596099548012</v>
      </c>
      <c r="S6" s="14">
        <v>3162.9627500457818</v>
      </c>
      <c r="T6" s="14">
        <v>23452.762093425801</v>
      </c>
      <c r="U6" s="14">
        <v>37988.486855349955</v>
      </c>
      <c r="V6" s="14">
        <v>7775.9446597598135</v>
      </c>
      <c r="W6" s="14">
        <v>13260.254836934682</v>
      </c>
      <c r="X6" s="14">
        <v>116333.93256219773</v>
      </c>
      <c r="Y6" s="14">
        <v>220974.58730480575</v>
      </c>
      <c r="Z6" s="14">
        <v>31296.827105720775</v>
      </c>
      <c r="AA6" s="14">
        <v>5046.187368238312</v>
      </c>
      <c r="AB6" s="14">
        <v>247225.2270422882</v>
      </c>
      <c r="AC6" s="14">
        <v>12569.871538633388</v>
      </c>
      <c r="AD6" s="14">
        <v>196680.79047780533</v>
      </c>
    </row>
    <row r="7" spans="1:30" ht="15.75">
      <c r="A7" s="5">
        <v>2</v>
      </c>
      <c r="B7" s="6" t="s">
        <v>46</v>
      </c>
      <c r="C7" s="14">
        <f>[1]GVA_Current!$C4/100</f>
        <v>2842.1373313799936</v>
      </c>
      <c r="D7" s="14">
        <v>592.22404942227683</v>
      </c>
      <c r="E7" s="14">
        <v>1142.007512438508</v>
      </c>
      <c r="F7" s="14">
        <v>556.63322001438519</v>
      </c>
      <c r="G7" s="14">
        <v>5133.0021132551674</v>
      </c>
      <c r="H7" s="14">
        <v>2769.6483250265546</v>
      </c>
      <c r="I7" s="14">
        <v>7902.650438281722</v>
      </c>
      <c r="J7" s="14">
        <v>40885.214142638535</v>
      </c>
      <c r="K7" s="14">
        <v>4454.4830354994365</v>
      </c>
      <c r="L7" s="14">
        <v>13386.041251947543</v>
      </c>
      <c r="M7" s="14">
        <v>58725.738430085512</v>
      </c>
      <c r="N7" s="14">
        <v>61495.386755112064</v>
      </c>
      <c r="O7" s="14">
        <v>17549.977761902497</v>
      </c>
      <c r="P7" s="14">
        <v>994.96785632874332</v>
      </c>
      <c r="Q7" s="14">
        <v>6928.9110719852661</v>
      </c>
      <c r="R7" s="14">
        <v>153.68046030546438</v>
      </c>
      <c r="S7" s="14">
        <v>2640.9138402251278</v>
      </c>
      <c r="T7" s="14">
        <v>19581.869563003533</v>
      </c>
      <c r="U7" s="14">
        <v>31718.464184901299</v>
      </c>
      <c r="V7" s="14">
        <v>6492.5203031515703</v>
      </c>
      <c r="W7" s="14">
        <v>11071.641777401937</v>
      </c>
      <c r="X7" s="14">
        <v>97132.946819205434</v>
      </c>
      <c r="Y7" s="14">
        <v>163761.33568757266</v>
      </c>
      <c r="Z7" s="14">
        <v>23193.663396102536</v>
      </c>
      <c r="AA7" s="14">
        <v>3739.6625177761271</v>
      </c>
      <c r="AB7" s="14">
        <v>183215.33656589908</v>
      </c>
      <c r="AC7" s="14">
        <v>11156.493352530026</v>
      </c>
      <c r="AD7" s="14">
        <v>164223.05000015997</v>
      </c>
    </row>
    <row r="8" spans="1:30">
      <c r="A8" s="5">
        <v>3</v>
      </c>
      <c r="B8" s="6" t="s">
        <v>150</v>
      </c>
      <c r="C8" s="14">
        <f>[1]GVA_Current!$C5/100</f>
        <v>1243.2330824613557</v>
      </c>
      <c r="D8" s="14">
        <v>204.46586942026252</v>
      </c>
      <c r="E8" s="14">
        <v>903.96987692337109</v>
      </c>
      <c r="F8" s="14">
        <v>153.22399141620218</v>
      </c>
      <c r="G8" s="14">
        <v>2504.8928202211932</v>
      </c>
      <c r="H8" s="14">
        <v>8070.1921070453409</v>
      </c>
      <c r="I8" s="14">
        <v>10575.084927266535</v>
      </c>
      <c r="J8" s="14">
        <v>4984.3416416861137</v>
      </c>
      <c r="K8" s="14">
        <v>543.04877084817326</v>
      </c>
      <c r="L8" s="14">
        <v>1631.9005349131437</v>
      </c>
      <c r="M8" s="14">
        <v>7159.2909474474309</v>
      </c>
      <c r="N8" s="14">
        <v>15229.483054492772</v>
      </c>
      <c r="O8" s="14">
        <v>2139.5285998536456</v>
      </c>
      <c r="P8" s="14">
        <v>121.29714427168891</v>
      </c>
      <c r="Q8" s="14">
        <v>844.70781703987768</v>
      </c>
      <c r="R8" s="14">
        <v>18.735279583999318</v>
      </c>
      <c r="S8" s="14">
        <v>321.95543308189707</v>
      </c>
      <c r="T8" s="14">
        <v>2387.2377809843983</v>
      </c>
      <c r="U8" s="14">
        <v>3866.8175075609474</v>
      </c>
      <c r="V8" s="14">
        <v>791.50714959181835</v>
      </c>
      <c r="W8" s="14">
        <v>1349.7506692862039</v>
      </c>
      <c r="X8" s="14">
        <v>11841.537381254477</v>
      </c>
      <c r="Y8" s="14">
        <v>29575.913255968444</v>
      </c>
      <c r="Z8" s="14">
        <v>4188.8628880368024</v>
      </c>
      <c r="AA8" s="14">
        <v>675.39712321284389</v>
      </c>
      <c r="AB8" s="14">
        <v>33089.379020792403</v>
      </c>
      <c r="AC8" s="14">
        <v>2650.0868238438402</v>
      </c>
      <c r="AD8" s="14">
        <v>124861.4902842981</v>
      </c>
    </row>
    <row r="9" spans="1:30">
      <c r="A9" s="5">
        <v>4</v>
      </c>
      <c r="B9" s="6" t="s">
        <v>0</v>
      </c>
      <c r="C9" s="14">
        <f>[1]GVA_Current!$C6/100</f>
        <v>2418.1215189300538</v>
      </c>
      <c r="D9" s="14">
        <v>221.3217344580915</v>
      </c>
      <c r="E9" s="14">
        <v>371.33248240381937</v>
      </c>
      <c r="F9" s="14">
        <v>265.90385669512727</v>
      </c>
      <c r="G9" s="14">
        <v>3276.6795924870944</v>
      </c>
      <c r="H9" s="14">
        <v>111.24833958572295</v>
      </c>
      <c r="I9" s="14">
        <v>3387.9279320728174</v>
      </c>
      <c r="J9" s="14">
        <v>2742.3050655859611</v>
      </c>
      <c r="K9" s="14">
        <v>298.7767497120048</v>
      </c>
      <c r="L9" s="14">
        <v>897.84557823987416</v>
      </c>
      <c r="M9" s="14">
        <v>3938.9273935378401</v>
      </c>
      <c r="N9" s="14">
        <v>4050.1757331235631</v>
      </c>
      <c r="O9" s="14">
        <v>1177.1344219815371</v>
      </c>
      <c r="P9" s="14">
        <v>66.735749089791426</v>
      </c>
      <c r="Q9" s="14">
        <v>464.74473303256616</v>
      </c>
      <c r="R9" s="14">
        <v>10.307851227266667</v>
      </c>
      <c r="S9" s="14">
        <v>177.13473082369586</v>
      </c>
      <c r="T9" s="14">
        <v>1313.4200522693563</v>
      </c>
      <c r="U9" s="14">
        <v>2127.4611575569534</v>
      </c>
      <c r="V9" s="14">
        <v>435.47457654585821</v>
      </c>
      <c r="W9" s="14">
        <v>742.61123409058098</v>
      </c>
      <c r="X9" s="14">
        <v>6515.0245066176067</v>
      </c>
      <c r="Y9" s="14">
        <v>13841.879832228264</v>
      </c>
      <c r="Z9" s="14">
        <v>1960.4377412825204</v>
      </c>
      <c r="AA9" s="14">
        <v>316.09390092036512</v>
      </c>
      <c r="AB9" s="14">
        <v>15486.223672590419</v>
      </c>
      <c r="AC9" s="14">
        <v>1622.5994574301735</v>
      </c>
      <c r="AD9" s="14">
        <v>95440.828614087266</v>
      </c>
    </row>
    <row r="10" spans="1:30">
      <c r="A10" s="5">
        <v>5</v>
      </c>
      <c r="B10" s="6" t="s">
        <v>1</v>
      </c>
      <c r="C10" s="14">
        <f>[1]GVA_Current!$C7/100</f>
        <v>1848.8430560139327</v>
      </c>
      <c r="D10" s="14">
        <v>131.87303400075237</v>
      </c>
      <c r="E10" s="14">
        <v>925.64577638992512</v>
      </c>
      <c r="F10" s="14">
        <v>109.7354973661302</v>
      </c>
      <c r="G10" s="14">
        <v>3016.0973637707425</v>
      </c>
      <c r="H10" s="14">
        <v>343.85350575633174</v>
      </c>
      <c r="I10" s="14">
        <v>3359.9508695270742</v>
      </c>
      <c r="J10" s="14">
        <v>1225.7316943817905</v>
      </c>
      <c r="K10" s="14">
        <v>133.5446359568781</v>
      </c>
      <c r="L10" s="14">
        <v>401.3112165090235</v>
      </c>
      <c r="M10" s="14">
        <v>1760.5875468476922</v>
      </c>
      <c r="N10" s="14">
        <v>2104.4410526040238</v>
      </c>
      <c r="O10" s="14">
        <v>526.14531755687744</v>
      </c>
      <c r="P10" s="14">
        <v>29.828965359909539</v>
      </c>
      <c r="Q10" s="14">
        <v>207.72756329110308</v>
      </c>
      <c r="R10" s="14">
        <v>4.607313791885983</v>
      </c>
      <c r="S10" s="14">
        <v>79.174143121818631</v>
      </c>
      <c r="T10" s="14">
        <v>587.0610845986032</v>
      </c>
      <c r="U10" s="14">
        <v>950.91410584056666</v>
      </c>
      <c r="V10" s="14">
        <v>194.64464302978391</v>
      </c>
      <c r="W10" s="14">
        <v>331.9259179628524</v>
      </c>
      <c r="X10" s="14">
        <v>2912.0290545534008</v>
      </c>
      <c r="Y10" s="14">
        <v>8032.5674709281675</v>
      </c>
      <c r="Z10" s="14">
        <v>1137.6596736094664</v>
      </c>
      <c r="AA10" s="14">
        <v>183.43213690415396</v>
      </c>
      <c r="AB10" s="14">
        <v>8986.7950076334801</v>
      </c>
      <c r="AC10" s="14">
        <v>853.4008072100213</v>
      </c>
      <c r="AD10" s="14">
        <v>105305.67737583398</v>
      </c>
    </row>
    <row r="11" spans="1:30" s="3" customFormat="1">
      <c r="A11" s="7"/>
      <c r="B11" s="8" t="s">
        <v>27</v>
      </c>
      <c r="C11" s="15">
        <f>[1]GVA_Current!$C8/100</f>
        <v>8353.3042089335722</v>
      </c>
      <c r="D11" s="15">
        <v>1539.1095526107731</v>
      </c>
      <c r="E11" s="15">
        <v>3432.1309796222522</v>
      </c>
      <c r="F11" s="15">
        <v>1841.9301724941536</v>
      </c>
      <c r="G11" s="15">
        <v>15166.474913660759</v>
      </c>
      <c r="H11" s="15">
        <v>44365.305875324942</v>
      </c>
      <c r="I11" s="15">
        <v>59531.780788985707</v>
      </c>
      <c r="J11" s="15">
        <v>98804.88840646515</v>
      </c>
      <c r="K11" s="15">
        <v>10764.886731313825</v>
      </c>
      <c r="L11" s="15">
        <v>32349.257300909943</v>
      </c>
      <c r="M11" s="15">
        <v>141919.03243868894</v>
      </c>
      <c r="N11" s="15">
        <v>186284.33831401388</v>
      </c>
      <c r="O11" s="15">
        <v>42411.997360491645</v>
      </c>
      <c r="P11" s="15">
        <v>2404.4802032737266</v>
      </c>
      <c r="Q11" s="15">
        <v>16744.691194655039</v>
      </c>
      <c r="R11" s="15">
        <v>371.39051486341759</v>
      </c>
      <c r="S11" s="15">
        <v>6382.1408972983209</v>
      </c>
      <c r="T11" s="15">
        <v>47322.350574281692</v>
      </c>
      <c r="U11" s="15">
        <v>76652.143811209724</v>
      </c>
      <c r="V11" s="15">
        <v>15690.091332078844</v>
      </c>
      <c r="W11" s="15">
        <v>26756.184435676259</v>
      </c>
      <c r="X11" s="15">
        <v>234735.47032382863</v>
      </c>
      <c r="Y11" s="15">
        <v>436186.28355150326</v>
      </c>
      <c r="Z11" s="15">
        <v>61777.450804752101</v>
      </c>
      <c r="AA11" s="15">
        <v>9960.7730470518018</v>
      </c>
      <c r="AB11" s="15">
        <v>488002.96130920353</v>
      </c>
      <c r="AC11" s="15">
        <v>28852.451979647452</v>
      </c>
      <c r="AD11" s="15">
        <v>169137.43124967031</v>
      </c>
    </row>
    <row r="12" spans="1:30">
      <c r="A12" s="5">
        <v>6</v>
      </c>
      <c r="B12" s="6" t="s">
        <v>2</v>
      </c>
      <c r="C12" s="14">
        <f>[1]GVA_Current!$C9/100</f>
        <v>7492.6407546106811</v>
      </c>
      <c r="D12" s="14">
        <v>1430.0043454723864</v>
      </c>
      <c r="E12" s="14">
        <v>488.92251457836022</v>
      </c>
      <c r="F12" s="14">
        <v>31.262938729694795</v>
      </c>
      <c r="G12" s="14">
        <v>9442.8305533911298</v>
      </c>
      <c r="H12" s="14">
        <v>541.80963793247304</v>
      </c>
      <c r="I12" s="14">
        <v>9984.6401913236023</v>
      </c>
      <c r="J12" s="14">
        <v>11884.4507676949</v>
      </c>
      <c r="K12" s="14">
        <v>1294.8222344203368</v>
      </c>
      <c r="L12" s="14">
        <v>3891.0337531336445</v>
      </c>
      <c r="M12" s="14">
        <v>17070.306755248879</v>
      </c>
      <c r="N12" s="14">
        <v>17612.116393181353</v>
      </c>
      <c r="O12" s="14">
        <v>5101.4003731963894</v>
      </c>
      <c r="P12" s="14">
        <v>289.21571653567901</v>
      </c>
      <c r="Q12" s="14">
        <v>2014.0851463186382</v>
      </c>
      <c r="R12" s="14">
        <v>44.671598345677985</v>
      </c>
      <c r="S12" s="14">
        <v>767.65674765410722</v>
      </c>
      <c r="T12" s="14">
        <v>5692.0275371198068</v>
      </c>
      <c r="U12" s="14">
        <v>9219.8740776370669</v>
      </c>
      <c r="V12" s="14">
        <v>1887.2357530493018</v>
      </c>
      <c r="W12" s="14">
        <v>3218.2876959390628</v>
      </c>
      <c r="X12" s="14">
        <v>28234.454645795733</v>
      </c>
      <c r="Y12" s="14">
        <v>55289.401592368216</v>
      </c>
      <c r="Z12" s="14">
        <v>7830.6870691597287</v>
      </c>
      <c r="AA12" s="14">
        <v>1262.5917010545106</v>
      </c>
      <c r="AB12" s="14">
        <v>61857.496960473436</v>
      </c>
      <c r="AC12" s="14">
        <v>6146.3423787153433</v>
      </c>
      <c r="AD12" s="14">
        <v>100641.15070238305</v>
      </c>
    </row>
    <row r="13" spans="1:30">
      <c r="A13" s="5">
        <v>7</v>
      </c>
      <c r="B13" s="6" t="s">
        <v>3</v>
      </c>
      <c r="C13" s="14">
        <f>[1]GVA_Current!$C10/100</f>
        <v>2653.2521214287881</v>
      </c>
      <c r="D13" s="14">
        <v>477.18880149849042</v>
      </c>
      <c r="E13" s="14">
        <v>198.35955514552904</v>
      </c>
      <c r="F13" s="14">
        <v>14.461967410521176</v>
      </c>
      <c r="G13" s="14">
        <v>3343.2624454833317</v>
      </c>
      <c r="H13" s="14">
        <v>387.73514873095422</v>
      </c>
      <c r="I13" s="14">
        <v>3730.997594214286</v>
      </c>
      <c r="J13" s="14">
        <v>2841.8100127643793</v>
      </c>
      <c r="K13" s="14">
        <v>309.61790851352566</v>
      </c>
      <c r="L13" s="14">
        <v>930.42403858635123</v>
      </c>
      <c r="M13" s="14">
        <v>4081.8519598642561</v>
      </c>
      <c r="N13" s="14">
        <v>4469.5871085952103</v>
      </c>
      <c r="O13" s="14">
        <v>1219.8469195628898</v>
      </c>
      <c r="P13" s="14">
        <v>69.157265671380415</v>
      </c>
      <c r="Q13" s="14">
        <v>481.60806479393335</v>
      </c>
      <c r="R13" s="14">
        <v>10.681873142174593</v>
      </c>
      <c r="S13" s="14">
        <v>183.56209087756685</v>
      </c>
      <c r="T13" s="14">
        <v>1361.0776942159907</v>
      </c>
      <c r="U13" s="14">
        <v>2204.6564020844289</v>
      </c>
      <c r="V13" s="14">
        <v>451.27583632564165</v>
      </c>
      <c r="W13" s="14">
        <v>769.55699317099698</v>
      </c>
      <c r="X13" s="14">
        <v>6751.4231398450029</v>
      </c>
      <c r="Y13" s="14">
        <v>14564.272693923545</v>
      </c>
      <c r="Z13" s="14">
        <v>2062.7508847818499</v>
      </c>
      <c r="AA13" s="14">
        <v>332.59050265532818</v>
      </c>
      <c r="AB13" s="14">
        <v>16294.433076050069</v>
      </c>
      <c r="AC13" s="14">
        <v>2062.0005619665249</v>
      </c>
      <c r="AD13" s="14">
        <v>79022.447309665658</v>
      </c>
    </row>
    <row r="14" spans="1:30">
      <c r="A14" s="5">
        <v>8</v>
      </c>
      <c r="B14" s="6" t="s">
        <v>4</v>
      </c>
      <c r="C14" s="14">
        <f>[1]GVA_Current!$C11/100</f>
        <v>1590.0365893359601</v>
      </c>
      <c r="D14" s="14">
        <v>568.21044731492157</v>
      </c>
      <c r="E14" s="14">
        <v>167.6087953049493</v>
      </c>
      <c r="F14" s="14">
        <v>6.78272238817922</v>
      </c>
      <c r="G14" s="14">
        <v>2332.6385543440115</v>
      </c>
      <c r="H14" s="14">
        <v>244.23672708441973</v>
      </c>
      <c r="I14" s="14">
        <v>2576.8752814284312</v>
      </c>
      <c r="J14" s="14">
        <v>1425.2374820940101</v>
      </c>
      <c r="K14" s="14">
        <v>155.28098161346659</v>
      </c>
      <c r="L14" s="14">
        <v>466.63049538086727</v>
      </c>
      <c r="M14" s="14">
        <v>2047.1489590883439</v>
      </c>
      <c r="N14" s="14">
        <v>2291.3856861727636</v>
      </c>
      <c r="O14" s="14">
        <v>611.78317493742168</v>
      </c>
      <c r="P14" s="14">
        <v>34.684066405306524</v>
      </c>
      <c r="Q14" s="14">
        <v>241.53826699884513</v>
      </c>
      <c r="R14" s="14">
        <v>5.3572215991987289</v>
      </c>
      <c r="S14" s="14">
        <v>92.060894653462043</v>
      </c>
      <c r="T14" s="14">
        <v>682.61387535605024</v>
      </c>
      <c r="U14" s="14">
        <v>1105.6893055045243</v>
      </c>
      <c r="V14" s="14">
        <v>226.32590982708774</v>
      </c>
      <c r="W14" s="14">
        <v>385.95172314420546</v>
      </c>
      <c r="X14" s="14">
        <v>3386.0044384261018</v>
      </c>
      <c r="Y14" s="14">
        <v>8010.0286789428774</v>
      </c>
      <c r="Z14" s="14">
        <v>1134.4674819458633</v>
      </c>
      <c r="AA14" s="14">
        <v>182.91743944950605</v>
      </c>
      <c r="AB14" s="14">
        <v>8961.5787214392349</v>
      </c>
      <c r="AC14" s="14">
        <v>1656.0225967262929</v>
      </c>
      <c r="AD14" s="14">
        <v>54115.075115248583</v>
      </c>
    </row>
    <row r="15" spans="1:30">
      <c r="A15" s="5">
        <v>9</v>
      </c>
      <c r="B15" s="6" t="s">
        <v>5</v>
      </c>
      <c r="C15" s="14">
        <f>[1]GVA_Current!$C12/100</f>
        <v>5937.9275989440202</v>
      </c>
      <c r="D15" s="14">
        <v>988.43611744676514</v>
      </c>
      <c r="E15" s="14">
        <v>368.32392616217686</v>
      </c>
      <c r="F15" s="14">
        <v>38.279541037849107</v>
      </c>
      <c r="G15" s="14">
        <v>7332.9671835908157</v>
      </c>
      <c r="H15" s="14">
        <v>857.93907530614581</v>
      </c>
      <c r="I15" s="14">
        <v>8190.9062588969618</v>
      </c>
      <c r="J15" s="14">
        <v>5631.0561955658786</v>
      </c>
      <c r="K15" s="14">
        <v>613.50893767077241</v>
      </c>
      <c r="L15" s="14">
        <v>1843.6383936477807</v>
      </c>
      <c r="M15" s="14">
        <v>8088.2035268844311</v>
      </c>
      <c r="N15" s="14">
        <v>8946.1426021905772</v>
      </c>
      <c r="O15" s="14">
        <v>2417.1308156398163</v>
      </c>
      <c r="P15" s="14">
        <v>137.03535689509533</v>
      </c>
      <c r="Q15" s="14">
        <v>954.30801669049697</v>
      </c>
      <c r="R15" s="14">
        <v>21.166167923723968</v>
      </c>
      <c r="S15" s="14">
        <v>363.72890674055475</v>
      </c>
      <c r="T15" s="14">
        <v>2696.9800754576131</v>
      </c>
      <c r="U15" s="14">
        <v>4368.5341512239993</v>
      </c>
      <c r="V15" s="14">
        <v>894.20460292444284</v>
      </c>
      <c r="W15" s="14">
        <v>1524.879796598804</v>
      </c>
      <c r="X15" s="14">
        <v>13377.967890094546</v>
      </c>
      <c r="Y15" s="14">
        <v>29657.077675875938</v>
      </c>
      <c r="Z15" s="14">
        <v>4200.3582691469901</v>
      </c>
      <c r="AA15" s="14">
        <v>677.25059694535241</v>
      </c>
      <c r="AB15" s="14">
        <v>33180.185348077575</v>
      </c>
      <c r="AC15" s="14">
        <v>4253.9912633846516</v>
      </c>
      <c r="AD15" s="14">
        <v>77997.775015828418</v>
      </c>
    </row>
    <row r="16" spans="1:30">
      <c r="A16" s="5">
        <v>10</v>
      </c>
      <c r="B16" s="6" t="s">
        <v>6</v>
      </c>
      <c r="C16" s="14">
        <f>[1]GVA_Current!$C13/100</f>
        <v>6405.1880761752927</v>
      </c>
      <c r="D16" s="14">
        <v>3563.1723431907735</v>
      </c>
      <c r="E16" s="14">
        <v>583.77404014666411</v>
      </c>
      <c r="F16" s="14">
        <v>16.060232159059943</v>
      </c>
      <c r="G16" s="14">
        <v>10568.194691671797</v>
      </c>
      <c r="H16" s="14">
        <v>204.09033894621751</v>
      </c>
      <c r="I16" s="14">
        <v>10772.285030618015</v>
      </c>
      <c r="J16" s="14">
        <v>6937.552280255356</v>
      </c>
      <c r="K16" s="14">
        <v>755.85293090245705</v>
      </c>
      <c r="L16" s="14">
        <v>2271.3923103607299</v>
      </c>
      <c r="M16" s="14">
        <v>9964.7975215185434</v>
      </c>
      <c r="N16" s="14">
        <v>10168.887860464762</v>
      </c>
      <c r="O16" s="14">
        <v>2977.9442469286778</v>
      </c>
      <c r="P16" s="14">
        <v>168.82977538952403</v>
      </c>
      <c r="Q16" s="14">
        <v>1175.7229065606596</v>
      </c>
      <c r="R16" s="14">
        <v>26.077061113175859</v>
      </c>
      <c r="S16" s="14">
        <v>448.11989415764327</v>
      </c>
      <c r="T16" s="14">
        <v>3322.7230598457854</v>
      </c>
      <c r="U16" s="14">
        <v>5382.1047081828719</v>
      </c>
      <c r="V16" s="14">
        <v>1101.674529001906</v>
      </c>
      <c r="W16" s="14">
        <v>1878.6765648582289</v>
      </c>
      <c r="X16" s="14">
        <v>16481.872746038473</v>
      </c>
      <c r="Y16" s="14">
        <v>37218.955298175031</v>
      </c>
      <c r="Z16" s="14">
        <v>5271.3537190599964</v>
      </c>
      <c r="AA16" s="14">
        <v>849.93403519088088</v>
      </c>
      <c r="AB16" s="14">
        <v>41640.374982044144</v>
      </c>
      <c r="AC16" s="14">
        <v>4565.4818090969611</v>
      </c>
      <c r="AD16" s="14">
        <v>91206.967245107662</v>
      </c>
    </row>
    <row r="17" spans="1:30" s="3" customFormat="1">
      <c r="A17" s="7"/>
      <c r="B17" s="8" t="s">
        <v>28</v>
      </c>
      <c r="C17" s="14">
        <f>[1]GVA_Current!$C14/100</f>
        <v>24079.045140494742</v>
      </c>
      <c r="D17" s="15">
        <v>7027.0120549233361</v>
      </c>
      <c r="E17" s="15">
        <v>1806.9888313376796</v>
      </c>
      <c r="F17" s="15">
        <v>106.84740172530425</v>
      </c>
      <c r="G17" s="15">
        <v>33019.893428481082</v>
      </c>
      <c r="H17" s="15">
        <v>2235.81092800021</v>
      </c>
      <c r="I17" s="15">
        <v>35255.704356481292</v>
      </c>
      <c r="J17" s="15">
        <v>28720.106738374525</v>
      </c>
      <c r="K17" s="15">
        <v>3129.0829931205585</v>
      </c>
      <c r="L17" s="15">
        <v>9403.1189911093734</v>
      </c>
      <c r="M17" s="15">
        <v>41252.308722604452</v>
      </c>
      <c r="N17" s="15">
        <v>43488.119650604669</v>
      </c>
      <c r="O17" s="15">
        <v>12328.105530265195</v>
      </c>
      <c r="P17" s="15">
        <v>698.92218089698531</v>
      </c>
      <c r="Q17" s="15">
        <v>4867.2624013625737</v>
      </c>
      <c r="R17" s="15">
        <v>107.95392212395114</v>
      </c>
      <c r="S17" s="15">
        <v>1855.1285340833342</v>
      </c>
      <c r="T17" s="15">
        <v>13755.422241995246</v>
      </c>
      <c r="U17" s="15">
        <v>22280.858644632892</v>
      </c>
      <c r="V17" s="15">
        <v>4560.71663112838</v>
      </c>
      <c r="W17" s="15">
        <v>7777.3527737112981</v>
      </c>
      <c r="X17" s="15">
        <v>68231.72286019985</v>
      </c>
      <c r="Y17" s="15">
        <v>144739.7359392856</v>
      </c>
      <c r="Z17" s="15">
        <v>20499.617424094427</v>
      </c>
      <c r="AA17" s="15">
        <v>3305.284275295578</v>
      </c>
      <c r="AB17" s="15">
        <v>161934.06908808445</v>
      </c>
      <c r="AC17" s="15">
        <v>18683.838609889772</v>
      </c>
      <c r="AD17" s="15">
        <v>86670.66359820147</v>
      </c>
    </row>
    <row r="18" spans="1:30">
      <c r="A18" s="5">
        <v>11</v>
      </c>
      <c r="B18" s="6" t="s">
        <v>7</v>
      </c>
      <c r="C18" s="14">
        <f>[1]GVA_Current!$C15/100</f>
        <v>7515.0959770827312</v>
      </c>
      <c r="D18" s="14">
        <v>2943.1777962079541</v>
      </c>
      <c r="E18" s="14">
        <v>859.15432004628917</v>
      </c>
      <c r="F18" s="14">
        <v>170.19180772738127</v>
      </c>
      <c r="G18" s="14">
        <v>11487.619901064365</v>
      </c>
      <c r="H18" s="14">
        <v>1259.1957083809816</v>
      </c>
      <c r="I18" s="14">
        <v>12746.815609445346</v>
      </c>
      <c r="J18" s="14">
        <v>31058.425840569122</v>
      </c>
      <c r="K18" s="14">
        <v>3383.845087210887</v>
      </c>
      <c r="L18" s="14">
        <v>10168.697369957843</v>
      </c>
      <c r="M18" s="14">
        <v>44610.968297737854</v>
      </c>
      <c r="N18" s="14">
        <v>45870.164006118837</v>
      </c>
      <c r="O18" s="14">
        <v>13331.828981500579</v>
      </c>
      <c r="P18" s="14">
        <v>755.82667298075762</v>
      </c>
      <c r="Q18" s="14">
        <v>5263.542706034721</v>
      </c>
      <c r="R18" s="14">
        <v>116.74325987115303</v>
      </c>
      <c r="S18" s="14">
        <v>2006.1684493520761</v>
      </c>
      <c r="T18" s="14">
        <v>14875.354242255993</v>
      </c>
      <c r="U18" s="14">
        <v>24094.910307345875</v>
      </c>
      <c r="V18" s="14">
        <v>4932.0387475610032</v>
      </c>
      <c r="W18" s="14">
        <v>8410.5653422069445</v>
      </c>
      <c r="X18" s="14">
        <v>73786.978709109098</v>
      </c>
      <c r="Y18" s="14">
        <v>131144.76261629228</v>
      </c>
      <c r="Z18" s="14">
        <v>18574.149208827599</v>
      </c>
      <c r="AA18" s="14">
        <v>2994.8287344510622</v>
      </c>
      <c r="AB18" s="14">
        <v>146724.08309066881</v>
      </c>
      <c r="AC18" s="14">
        <v>9501.4825486985192</v>
      </c>
      <c r="AD18" s="14">
        <v>154422.30445475751</v>
      </c>
    </row>
    <row r="19" spans="1:30">
      <c r="A19" s="5">
        <v>12</v>
      </c>
      <c r="B19" s="6" t="s">
        <v>8</v>
      </c>
      <c r="C19" s="14">
        <f>[1]GVA_Current!$C16/100</f>
        <v>4026.7837742172514</v>
      </c>
      <c r="D19" s="14">
        <v>1481.7414976473331</v>
      </c>
      <c r="E19" s="14">
        <v>522.53339407071292</v>
      </c>
      <c r="F19" s="14">
        <v>17.541505770385783</v>
      </c>
      <c r="G19" s="14">
        <v>6048.6001717056879</v>
      </c>
      <c r="H19" s="14">
        <v>20.051878528015905</v>
      </c>
      <c r="I19" s="14">
        <v>6068.6520502337034</v>
      </c>
      <c r="J19" s="14">
        <v>5145.572881687709</v>
      </c>
      <c r="K19" s="14">
        <v>560.61506806442401</v>
      </c>
      <c r="L19" s="14">
        <v>1684.6885189074162</v>
      </c>
      <c r="M19" s="14">
        <v>7390.8764686595496</v>
      </c>
      <c r="N19" s="14">
        <v>7410.9283471875651</v>
      </c>
      <c r="O19" s="14">
        <v>2208.7371080121243</v>
      </c>
      <c r="P19" s="14">
        <v>125.22080969943856</v>
      </c>
      <c r="Q19" s="14">
        <v>872.03204530732603</v>
      </c>
      <c r="R19" s="14">
        <v>19.341319975340333</v>
      </c>
      <c r="S19" s="14">
        <v>332.36990252093108</v>
      </c>
      <c r="T19" s="14">
        <v>2464.4590742416094</v>
      </c>
      <c r="U19" s="14">
        <v>3991.899579863084</v>
      </c>
      <c r="V19" s="14">
        <v>817.11046661397313</v>
      </c>
      <c r="W19" s="14">
        <v>1393.4117964212169</v>
      </c>
      <c r="X19" s="14">
        <v>12224.582102655044</v>
      </c>
      <c r="Y19" s="14">
        <v>25684.110621548298</v>
      </c>
      <c r="Z19" s="14">
        <v>3637.6634109141883</v>
      </c>
      <c r="AA19" s="14">
        <v>586.52371028060213</v>
      </c>
      <c r="AB19" s="14">
        <v>28735.250322181884</v>
      </c>
      <c r="AC19" s="14">
        <v>3018.2795924787251</v>
      </c>
      <c r="AD19" s="14">
        <v>95204.070536697414</v>
      </c>
    </row>
    <row r="20" spans="1:30">
      <c r="A20" s="5">
        <v>13</v>
      </c>
      <c r="B20" s="6" t="s">
        <v>9</v>
      </c>
      <c r="C20" s="14">
        <f>[1]GVA_Current!$C17/100</f>
        <v>4754.093073493711</v>
      </c>
      <c r="D20" s="14">
        <v>1931.3296115838009</v>
      </c>
      <c r="E20" s="14">
        <v>753.92630620765067</v>
      </c>
      <c r="F20" s="14">
        <v>16.138226250535226</v>
      </c>
      <c r="G20" s="14">
        <v>7455.4872175357023</v>
      </c>
      <c r="H20" s="14">
        <v>480.48462711703718</v>
      </c>
      <c r="I20" s="14">
        <v>7935.9718446527395</v>
      </c>
      <c r="J20" s="14">
        <v>4755.8870776175745</v>
      </c>
      <c r="K20" s="14">
        <v>518.15842842571681</v>
      </c>
      <c r="L20" s="14">
        <v>1557.1032693748441</v>
      </c>
      <c r="M20" s="14">
        <v>6831.1487754181353</v>
      </c>
      <c r="N20" s="14">
        <v>7311.6334025351725</v>
      </c>
      <c r="O20" s="14">
        <v>2041.4644805116188</v>
      </c>
      <c r="P20" s="14">
        <v>115.73755622387334</v>
      </c>
      <c r="Q20" s="14">
        <v>805.99109776582486</v>
      </c>
      <c r="R20" s="14">
        <v>17.876558324953184</v>
      </c>
      <c r="S20" s="14">
        <v>307.19878247450777</v>
      </c>
      <c r="T20" s="14">
        <v>2277.8200472517146</v>
      </c>
      <c r="U20" s="14">
        <v>3689.5840489564534</v>
      </c>
      <c r="V20" s="14">
        <v>755.22885371722771</v>
      </c>
      <c r="W20" s="14">
        <v>1287.8855880136673</v>
      </c>
      <c r="X20" s="14">
        <v>11298.78701323984</v>
      </c>
      <c r="Y20" s="14">
        <v>26065.907633310715</v>
      </c>
      <c r="Z20" s="14">
        <v>3691.73766673719</v>
      </c>
      <c r="AA20" s="14">
        <v>595.24244799031203</v>
      </c>
      <c r="AB20" s="14">
        <v>29162.402852057592</v>
      </c>
      <c r="AC20" s="14">
        <v>2837.0271215320063</v>
      </c>
      <c r="AD20" s="14">
        <v>102792.1186608529</v>
      </c>
    </row>
    <row r="21" spans="1:30">
      <c r="A21" s="5">
        <v>14</v>
      </c>
      <c r="B21" s="6" t="s">
        <v>10</v>
      </c>
      <c r="C21" s="14">
        <f>[1]GVA_Current!$C18/100</f>
        <v>6116.9786121261268</v>
      </c>
      <c r="D21" s="14">
        <v>2424.3087230700216</v>
      </c>
      <c r="E21" s="14">
        <v>559.39092394883392</v>
      </c>
      <c r="F21" s="14">
        <v>15.202706570634849</v>
      </c>
      <c r="G21" s="14">
        <v>9115.8809657156235</v>
      </c>
      <c r="H21" s="14">
        <v>621.11321042390682</v>
      </c>
      <c r="I21" s="14">
        <v>9736.9941761395312</v>
      </c>
      <c r="J21" s="14">
        <v>7796.6283362291124</v>
      </c>
      <c r="K21" s="14">
        <v>849.45008571222002</v>
      </c>
      <c r="L21" s="14">
        <v>2552.65847870476</v>
      </c>
      <c r="M21" s="14">
        <v>11198.736900646092</v>
      </c>
      <c r="N21" s="14">
        <v>11819.850111069998</v>
      </c>
      <c r="O21" s="14">
        <v>3346.70263536522</v>
      </c>
      <c r="P21" s="14">
        <v>189.73594109660669</v>
      </c>
      <c r="Q21" s="14">
        <v>1321.3124973390595</v>
      </c>
      <c r="R21" s="14">
        <v>29.306179670776</v>
      </c>
      <c r="S21" s="14">
        <v>503.61051328738563</v>
      </c>
      <c r="T21" s="14">
        <v>3734.1753568568438</v>
      </c>
      <c r="U21" s="14">
        <v>6048.5699251301585</v>
      </c>
      <c r="V21" s="14">
        <v>1238.0947203185567</v>
      </c>
      <c r="W21" s="14">
        <v>2111.3128014718332</v>
      </c>
      <c r="X21" s="14">
        <v>18522.820570536438</v>
      </c>
      <c r="Y21" s="14">
        <v>39458.551647322063</v>
      </c>
      <c r="Z21" s="14">
        <v>5588.5497350731885</v>
      </c>
      <c r="AA21" s="14">
        <v>901.0775752006831</v>
      </c>
      <c r="AB21" s="14">
        <v>44146.023807194571</v>
      </c>
      <c r="AC21" s="14">
        <v>4342.520392161734</v>
      </c>
      <c r="AD21" s="14">
        <v>101659.91134291117</v>
      </c>
    </row>
    <row r="22" spans="1:30">
      <c r="A22" s="5">
        <v>15</v>
      </c>
      <c r="B22" s="6" t="s">
        <v>11</v>
      </c>
      <c r="C22" s="14">
        <f>[1]GVA_Current!$C19/100</f>
        <v>4534.7347391098901</v>
      </c>
      <c r="D22" s="14">
        <v>2504.8247893933599</v>
      </c>
      <c r="E22" s="14">
        <v>550.12722265343939</v>
      </c>
      <c r="F22" s="14">
        <v>18.711007724712008</v>
      </c>
      <c r="G22" s="14">
        <v>7608.397758881405</v>
      </c>
      <c r="H22" s="14">
        <v>304.5263974468005</v>
      </c>
      <c r="I22" s="14">
        <v>7912.9241563282058</v>
      </c>
      <c r="J22" s="14">
        <v>8609.2627622907112</v>
      </c>
      <c r="K22" s="14">
        <v>937.98738069434683</v>
      </c>
      <c r="L22" s="14">
        <v>2818.7194050842263</v>
      </c>
      <c r="M22" s="14">
        <v>12365.969548069284</v>
      </c>
      <c r="N22" s="14">
        <v>12670.495945516084</v>
      </c>
      <c r="O22" s="14">
        <v>3695.5259546263551</v>
      </c>
      <c r="P22" s="14">
        <v>209.51192001300981</v>
      </c>
      <c r="Q22" s="14">
        <v>1459.0315185130848</v>
      </c>
      <c r="R22" s="14">
        <v>32.36073216062028</v>
      </c>
      <c r="S22" s="14">
        <v>556.1013109469568</v>
      </c>
      <c r="T22" s="14">
        <v>4123.3845530720873</v>
      </c>
      <c r="U22" s="14">
        <v>6679.0060492636449</v>
      </c>
      <c r="V22" s="14">
        <v>1367.1400395343987</v>
      </c>
      <c r="W22" s="14">
        <v>2331.3727290033266</v>
      </c>
      <c r="X22" s="14">
        <v>20453.434807133486</v>
      </c>
      <c r="Y22" s="14">
        <v>40732.328511530977</v>
      </c>
      <c r="Z22" s="14">
        <v>5768.9558773609306</v>
      </c>
      <c r="AA22" s="14">
        <v>930.16561001295963</v>
      </c>
      <c r="AB22" s="14">
        <v>45571.118778878947</v>
      </c>
      <c r="AC22" s="14">
        <v>3898.0585886788963</v>
      </c>
      <c r="AD22" s="14">
        <v>116907.21866323616</v>
      </c>
    </row>
    <row r="23" spans="1:30" s="3" customFormat="1">
      <c r="A23" s="7"/>
      <c r="B23" s="8" t="s">
        <v>29</v>
      </c>
      <c r="C23" s="15">
        <f>[1]GVA_Current!$C20/100</f>
        <v>26947.686176029714</v>
      </c>
      <c r="D23" s="15">
        <v>11285.38241790247</v>
      </c>
      <c r="E23" s="15">
        <v>3245.1321669269259</v>
      </c>
      <c r="F23" s="15">
        <v>237.78525404364913</v>
      </c>
      <c r="G23" s="15">
        <v>41715.986014902781</v>
      </c>
      <c r="H23" s="15">
        <v>2685.3718218967424</v>
      </c>
      <c r="I23" s="15">
        <v>44401.357836799529</v>
      </c>
      <c r="J23" s="15">
        <v>57365.77689839423</v>
      </c>
      <c r="K23" s="15">
        <v>6250.0560501075952</v>
      </c>
      <c r="L23" s="15">
        <v>18781.867042029087</v>
      </c>
      <c r="M23" s="15">
        <v>82397.69999053092</v>
      </c>
      <c r="N23" s="15">
        <v>85083.071812427661</v>
      </c>
      <c r="O23" s="15">
        <v>24624.259160015899</v>
      </c>
      <c r="P23" s="15">
        <v>1396.032900013686</v>
      </c>
      <c r="Q23" s="15">
        <v>9721.9098649600164</v>
      </c>
      <c r="R23" s="15">
        <v>215.62805000284283</v>
      </c>
      <c r="S23" s="15">
        <v>3705.4489585818574</v>
      </c>
      <c r="T23" s="15">
        <v>27475.193273678247</v>
      </c>
      <c r="U23" s="15">
        <v>44503.969910559223</v>
      </c>
      <c r="V23" s="15">
        <v>9109.6128277451608</v>
      </c>
      <c r="W23" s="15">
        <v>15534.548257116989</v>
      </c>
      <c r="X23" s="15">
        <v>136286.6032026739</v>
      </c>
      <c r="Y23" s="15">
        <v>263085.66103000432</v>
      </c>
      <c r="Z23" s="15">
        <v>37261.055898913095</v>
      </c>
      <c r="AA23" s="15">
        <v>6007.8380779356185</v>
      </c>
      <c r="AB23" s="15">
        <v>294338.87885098183</v>
      </c>
      <c r="AC23" s="15">
        <v>23597.368243549885</v>
      </c>
      <c r="AD23" s="15">
        <v>124733.77361962241</v>
      </c>
    </row>
    <row r="24" spans="1:30">
      <c r="A24" s="5">
        <v>16</v>
      </c>
      <c r="B24" s="6" t="s">
        <v>197</v>
      </c>
      <c r="C24" s="14">
        <f>[1]GVA_Current!$C21/100</f>
        <v>3079.1761150624598</v>
      </c>
      <c r="D24" s="14">
        <v>1296.9626019745513</v>
      </c>
      <c r="E24" s="14">
        <v>422.69990544958483</v>
      </c>
      <c r="F24" s="14">
        <v>37.359579234463489</v>
      </c>
      <c r="G24" s="14">
        <v>4836.1982017210621</v>
      </c>
      <c r="H24" s="14">
        <v>76.042504776072875</v>
      </c>
      <c r="I24" s="14">
        <v>4912.2407064971349</v>
      </c>
      <c r="J24" s="14">
        <v>6979.6465780676108</v>
      </c>
      <c r="K24" s="14">
        <v>760.43914475575298</v>
      </c>
      <c r="L24" s="14">
        <v>2285.1742121754241</v>
      </c>
      <c r="M24" s="14">
        <v>10025.259934998787</v>
      </c>
      <c r="N24" s="14">
        <v>10101.30243977486</v>
      </c>
      <c r="O24" s="14">
        <v>2996.0132238436736</v>
      </c>
      <c r="P24" s="14">
        <v>169.85416707087381</v>
      </c>
      <c r="Q24" s="14">
        <v>1182.8567238169719</v>
      </c>
      <c r="R24" s="14">
        <v>26.235286310222733</v>
      </c>
      <c r="S24" s="14">
        <v>450.83890678893601</v>
      </c>
      <c r="T24" s="14">
        <v>3342.8840169641717</v>
      </c>
      <c r="U24" s="14">
        <v>5414.7611710520287</v>
      </c>
      <c r="V24" s="14">
        <v>1108.3590502628072</v>
      </c>
      <c r="W24" s="14">
        <v>1890.0756242987056</v>
      </c>
      <c r="X24" s="14">
        <v>16581.878170408389</v>
      </c>
      <c r="Y24" s="14">
        <v>31519.378811904309</v>
      </c>
      <c r="Z24" s="14">
        <v>4464.1176218546243</v>
      </c>
      <c r="AA24" s="14">
        <v>719.77820236017362</v>
      </c>
      <c r="AB24" s="14">
        <v>35263.718231398758</v>
      </c>
      <c r="AC24" s="14">
        <v>3725.3194276937984</v>
      </c>
      <c r="AD24" s="14">
        <v>94659.582663570865</v>
      </c>
    </row>
    <row r="25" spans="1:30">
      <c r="A25" s="5">
        <v>17</v>
      </c>
      <c r="B25" s="6" t="s">
        <v>12</v>
      </c>
      <c r="C25" s="14">
        <f>[1]GVA_Current!$C22/100</f>
        <v>3666.5150007782977</v>
      </c>
      <c r="D25" s="14">
        <v>355.297218809578</v>
      </c>
      <c r="E25" s="14">
        <v>503.64425518084818</v>
      </c>
      <c r="F25" s="14">
        <v>21.751549038838974</v>
      </c>
      <c r="G25" s="14">
        <v>4547.2080238102362</v>
      </c>
      <c r="H25" s="14">
        <v>243.84751663583674</v>
      </c>
      <c r="I25" s="14">
        <v>4791.0555404460729</v>
      </c>
      <c r="J25" s="14">
        <v>2199.961712436891</v>
      </c>
      <c r="K25" s="14">
        <v>239.68792465192149</v>
      </c>
      <c r="L25" s="14">
        <v>720.27941770454663</v>
      </c>
      <c r="M25" s="14">
        <v>3159.9290547933592</v>
      </c>
      <c r="N25" s="14">
        <v>3403.7765714291959</v>
      </c>
      <c r="O25" s="14">
        <v>944.33354306537365</v>
      </c>
      <c r="P25" s="14">
        <v>53.537476443003015</v>
      </c>
      <c r="Q25" s="14">
        <v>372.83256030083021</v>
      </c>
      <c r="R25" s="14">
        <v>8.2692762092961427</v>
      </c>
      <c r="S25" s="14">
        <v>142.10294494412091</v>
      </c>
      <c r="T25" s="14">
        <v>1053.6660795329992</v>
      </c>
      <c r="U25" s="14">
        <v>1706.7149640121811</v>
      </c>
      <c r="V25" s="14">
        <v>349.3511379033427</v>
      </c>
      <c r="W25" s="14">
        <v>595.74563848741741</v>
      </c>
      <c r="X25" s="14">
        <v>5226.5536208985641</v>
      </c>
      <c r="Y25" s="14">
        <v>13177.538216137997</v>
      </c>
      <c r="Z25" s="14">
        <v>1866.3464529112614</v>
      </c>
      <c r="AA25" s="14">
        <v>300.9229614114995</v>
      </c>
      <c r="AB25" s="14">
        <v>14742.961707637758</v>
      </c>
      <c r="AC25" s="14">
        <v>1968.5643233719779</v>
      </c>
      <c r="AD25" s="14">
        <v>74891.94806895798</v>
      </c>
    </row>
    <row r="26" spans="1:30">
      <c r="A26" s="5">
        <v>18</v>
      </c>
      <c r="B26" s="6" t="s">
        <v>13</v>
      </c>
      <c r="C26" s="14">
        <f>[1]GVA_Current!$C23/100</f>
        <v>2877.5772823783614</v>
      </c>
      <c r="D26" s="14">
        <v>368.10863439727103</v>
      </c>
      <c r="E26" s="14">
        <v>163.11590702822511</v>
      </c>
      <c r="F26" s="14">
        <v>13.253570764908064</v>
      </c>
      <c r="G26" s="14">
        <v>3422.0553945687693</v>
      </c>
      <c r="H26" s="14">
        <v>327.02788694525134</v>
      </c>
      <c r="I26" s="14">
        <v>3749.0832815140207</v>
      </c>
      <c r="J26" s="14">
        <v>2203.6551138487489</v>
      </c>
      <c r="K26" s="14">
        <v>240.09032425474643</v>
      </c>
      <c r="L26" s="14">
        <v>721.48865739414794</v>
      </c>
      <c r="M26" s="14">
        <v>3165.2340954976435</v>
      </c>
      <c r="N26" s="14">
        <v>3492.2619824428948</v>
      </c>
      <c r="O26" s="14">
        <v>945.91893558448214</v>
      </c>
      <c r="P26" s="14">
        <v>53.627357730465455</v>
      </c>
      <c r="Q26" s="14">
        <v>373.45848951442383</v>
      </c>
      <c r="R26" s="14">
        <v>8.2831590674630817</v>
      </c>
      <c r="S26" s="14">
        <v>142.34151419490317</v>
      </c>
      <c r="T26" s="14">
        <v>1055.4350247668065</v>
      </c>
      <c r="U26" s="14">
        <v>1709.5802790865691</v>
      </c>
      <c r="V26" s="14">
        <v>349.93764537693738</v>
      </c>
      <c r="W26" s="14">
        <v>596.74580488570462</v>
      </c>
      <c r="X26" s="14">
        <v>5235.3282102077546</v>
      </c>
      <c r="Y26" s="14">
        <v>12149.64558721942</v>
      </c>
      <c r="Z26" s="14">
        <v>1720.7651038692691</v>
      </c>
      <c r="AA26" s="14">
        <v>277.44995048597639</v>
      </c>
      <c r="AB26" s="14">
        <v>13592.960740602713</v>
      </c>
      <c r="AC26" s="14">
        <v>1846.4490062018178</v>
      </c>
      <c r="AD26" s="14">
        <v>73616.76761690648</v>
      </c>
    </row>
    <row r="27" spans="1:30">
      <c r="A27" s="5">
        <v>19</v>
      </c>
      <c r="B27" s="6" t="s">
        <v>14</v>
      </c>
      <c r="C27" s="14">
        <f>[1]GVA_Current!$C24/100</f>
        <v>1414.5710313985096</v>
      </c>
      <c r="D27" s="14">
        <v>303.96612098809425</v>
      </c>
      <c r="E27" s="14">
        <v>115.07958774628331</v>
      </c>
      <c r="F27" s="14">
        <v>7.796236159554879</v>
      </c>
      <c r="G27" s="14">
        <v>1841.4129762924435</v>
      </c>
      <c r="H27" s="14">
        <v>133.34059808237984</v>
      </c>
      <c r="I27" s="14">
        <v>1974.7535743748233</v>
      </c>
      <c r="J27" s="14">
        <v>1054.2785754693439</v>
      </c>
      <c r="K27" s="14">
        <v>114.8646552940772</v>
      </c>
      <c r="L27" s="14">
        <v>345.17653382080016</v>
      </c>
      <c r="M27" s="14">
        <v>1514.3197645842213</v>
      </c>
      <c r="N27" s="14">
        <v>1647.660362666601</v>
      </c>
      <c r="O27" s="14">
        <v>452.5490679781276</v>
      </c>
      <c r="P27" s="14">
        <v>25.656543965954107</v>
      </c>
      <c r="Q27" s="14">
        <v>178.67100974550408</v>
      </c>
      <c r="R27" s="14">
        <v>3.9628511227326038</v>
      </c>
      <c r="S27" s="14">
        <v>68.099408057304586</v>
      </c>
      <c r="T27" s="14">
        <v>504.94404837615343</v>
      </c>
      <c r="U27" s="14">
        <v>817.90197112014152</v>
      </c>
      <c r="V27" s="14">
        <v>167.41810456298842</v>
      </c>
      <c r="W27" s="14">
        <v>285.49672457293127</v>
      </c>
      <c r="X27" s="14">
        <v>2504.6997295018373</v>
      </c>
      <c r="Y27" s="14">
        <v>5993.7730684608814</v>
      </c>
      <c r="Z27" s="14">
        <v>848.903407726556</v>
      </c>
      <c r="AA27" s="14">
        <v>136.87411948993315</v>
      </c>
      <c r="AB27" s="14">
        <v>6705.8023566975044</v>
      </c>
      <c r="AC27" s="14">
        <v>1182.7443151600626</v>
      </c>
      <c r="AD27" s="14">
        <v>56696.973899975987</v>
      </c>
    </row>
    <row r="28" spans="1:30">
      <c r="A28" s="5">
        <v>20</v>
      </c>
      <c r="B28" s="6" t="s">
        <v>151</v>
      </c>
      <c r="C28" s="14">
        <f>[1]GVA_Current!$C25/100</f>
        <v>3029.9668032204399</v>
      </c>
      <c r="D28" s="14">
        <v>866.35279938314841</v>
      </c>
      <c r="E28" s="14">
        <v>263.96010590580829</v>
      </c>
      <c r="F28" s="14">
        <v>30.576856846284269</v>
      </c>
      <c r="G28" s="14">
        <v>4190.8565653556843</v>
      </c>
      <c r="H28" s="14">
        <v>109.81000969265608</v>
      </c>
      <c r="I28" s="14">
        <v>4300.6665750483407</v>
      </c>
      <c r="J28" s="14">
        <v>2992.9431308014091</v>
      </c>
      <c r="K28" s="14">
        <v>326.08400572043729</v>
      </c>
      <c r="L28" s="14">
        <v>979.90584258329557</v>
      </c>
      <c r="M28" s="14">
        <v>4298.9329791051423</v>
      </c>
      <c r="N28" s="14">
        <v>4408.7429887977987</v>
      </c>
      <c r="O28" s="14">
        <v>1284.7208089690535</v>
      </c>
      <c r="P28" s="14">
        <v>72.835186837427614</v>
      </c>
      <c r="Q28" s="14">
        <v>507.22094115693943</v>
      </c>
      <c r="R28" s="14">
        <v>11.249956436695207</v>
      </c>
      <c r="S28" s="14">
        <v>193.32428856957119</v>
      </c>
      <c r="T28" s="14">
        <v>1433.4625175833398</v>
      </c>
      <c r="U28" s="14">
        <v>2321.9044217446876</v>
      </c>
      <c r="V28" s="14">
        <v>475.27558434972508</v>
      </c>
      <c r="W28" s="14">
        <v>810.48356720751997</v>
      </c>
      <c r="X28" s="14">
        <v>7110.4772728549588</v>
      </c>
      <c r="Y28" s="14">
        <v>15710.076827008441</v>
      </c>
      <c r="Z28" s="14">
        <v>2225.0321433136728</v>
      </c>
      <c r="AA28" s="14">
        <v>358.75614667217525</v>
      </c>
      <c r="AB28" s="14">
        <v>17576.352823649941</v>
      </c>
      <c r="AC28" s="14">
        <v>2597.7174026915532</v>
      </c>
      <c r="AD28" s="14">
        <v>67660.757884744075</v>
      </c>
    </row>
    <row r="29" spans="1:30">
      <c r="A29" s="5">
        <v>21</v>
      </c>
      <c r="B29" s="6" t="s">
        <v>15</v>
      </c>
      <c r="C29" s="14">
        <f>[1]GVA_Current!$C26/100</f>
        <v>2830.1948985537911</v>
      </c>
      <c r="D29" s="14">
        <v>743.56409579578133</v>
      </c>
      <c r="E29" s="14">
        <v>455.28361872930958</v>
      </c>
      <c r="F29" s="14">
        <v>30.966622594759169</v>
      </c>
      <c r="G29" s="14">
        <v>4060.0092356736432</v>
      </c>
      <c r="H29" s="14">
        <v>608.78674040188935</v>
      </c>
      <c r="I29" s="14">
        <v>4668.795976075533</v>
      </c>
      <c r="J29" s="14">
        <v>4283.4649740518971</v>
      </c>
      <c r="K29" s="14">
        <v>466.6875901273886</v>
      </c>
      <c r="L29" s="14">
        <v>1402.4297058562679</v>
      </c>
      <c r="M29" s="14">
        <v>6152.5822700355538</v>
      </c>
      <c r="N29" s="14">
        <v>6761.3690104374436</v>
      </c>
      <c r="O29" s="14">
        <v>1838.6772972799602</v>
      </c>
      <c r="P29" s="14">
        <v>104.24086194150549</v>
      </c>
      <c r="Q29" s="14">
        <v>725.92863966968264</v>
      </c>
      <c r="R29" s="14">
        <v>16.100805210852855</v>
      </c>
      <c r="S29" s="14">
        <v>276.68344586939173</v>
      </c>
      <c r="T29" s="14">
        <v>2051.5546795706578</v>
      </c>
      <c r="U29" s="14">
        <v>3323.0822735266747</v>
      </c>
      <c r="V29" s="14">
        <v>680.20882108741216</v>
      </c>
      <c r="W29" s="14">
        <v>1159.9545398807659</v>
      </c>
      <c r="X29" s="14">
        <v>10176.431364036904</v>
      </c>
      <c r="Y29" s="14">
        <v>20997.80961014799</v>
      </c>
      <c r="Z29" s="14">
        <v>2973.9384333474618</v>
      </c>
      <c r="AA29" s="14">
        <v>479.50709206343942</v>
      </c>
      <c r="AB29" s="14">
        <v>23492.240951432013</v>
      </c>
      <c r="AC29" s="14">
        <v>3379.4008141109948</v>
      </c>
      <c r="AD29" s="14">
        <v>69515.994827657109</v>
      </c>
    </row>
    <row r="30" spans="1:30">
      <c r="A30" s="5">
        <v>22</v>
      </c>
      <c r="B30" s="6" t="s">
        <v>196</v>
      </c>
      <c r="C30" s="14">
        <f>[1]GVA_Current!$C27/100</f>
        <v>3679.5775944160864</v>
      </c>
      <c r="D30" s="14">
        <v>683.8867621609752</v>
      </c>
      <c r="E30" s="14">
        <v>205.59348520209201</v>
      </c>
      <c r="F30" s="14">
        <v>16.761871918985225</v>
      </c>
      <c r="G30" s="14">
        <v>4585.8197136981426</v>
      </c>
      <c r="H30" s="14">
        <v>176.08286058487528</v>
      </c>
      <c r="I30" s="14">
        <v>4761.9025742830181</v>
      </c>
      <c r="J30" s="14">
        <v>1828.7059951796427</v>
      </c>
      <c r="K30" s="14">
        <v>199.23926053131672</v>
      </c>
      <c r="L30" s="14">
        <v>598.72827873071071</v>
      </c>
      <c r="M30" s="14">
        <v>2626.6735344416702</v>
      </c>
      <c r="N30" s="14">
        <v>2802.7563950265453</v>
      </c>
      <c r="O30" s="14">
        <v>784.97203014501133</v>
      </c>
      <c r="P30" s="14">
        <v>44.502730926921551</v>
      </c>
      <c r="Q30" s="14">
        <v>309.91500186840744</v>
      </c>
      <c r="R30" s="14">
        <v>6.8737900729124819</v>
      </c>
      <c r="S30" s="14">
        <v>118.12228634840442</v>
      </c>
      <c r="T30" s="14">
        <v>875.85409585381592</v>
      </c>
      <c r="U30" s="14">
        <v>1418.6973660076444</v>
      </c>
      <c r="V30" s="14">
        <v>290.39619948613057</v>
      </c>
      <c r="W30" s="14">
        <v>495.21026413559309</v>
      </c>
      <c r="X30" s="14">
        <v>4344.5437648448415</v>
      </c>
      <c r="Y30" s="14">
        <v>11733.119873569529</v>
      </c>
      <c r="Z30" s="14">
        <v>1661.7722005185287</v>
      </c>
      <c r="AA30" s="14">
        <v>267.93814781350051</v>
      </c>
      <c r="AB30" s="14">
        <v>13126.953926274557</v>
      </c>
      <c r="AC30" s="14">
        <v>1665.3740185412398</v>
      </c>
      <c r="AD30" s="14">
        <v>78822.857689186974</v>
      </c>
    </row>
    <row r="31" spans="1:30">
      <c r="A31" s="5">
        <v>23</v>
      </c>
      <c r="B31" s="6" t="s">
        <v>16</v>
      </c>
      <c r="C31" s="14">
        <f>[1]GVA_Current!$C28/100</f>
        <v>2792.3101997282915</v>
      </c>
      <c r="D31" s="14">
        <v>579.35317632781187</v>
      </c>
      <c r="E31" s="14">
        <v>863.51609622990577</v>
      </c>
      <c r="F31" s="14">
        <v>40.579445546313153</v>
      </c>
      <c r="G31" s="14">
        <v>4275.7589178323251</v>
      </c>
      <c r="H31" s="14">
        <v>70.459393138546361</v>
      </c>
      <c r="I31" s="14">
        <v>4346.2183109708712</v>
      </c>
      <c r="J31" s="14">
        <v>3289.2521153160733</v>
      </c>
      <c r="K31" s="14">
        <v>358.36715190090769</v>
      </c>
      <c r="L31" s="14">
        <v>1076.9190140491012</v>
      </c>
      <c r="M31" s="14">
        <v>4724.5382812660819</v>
      </c>
      <c r="N31" s="14">
        <v>4794.997674404628</v>
      </c>
      <c r="O31" s="14">
        <v>1411.911437609079</v>
      </c>
      <c r="P31" s="14">
        <v>80.046055639654114</v>
      </c>
      <c r="Q31" s="14">
        <v>557.43710478933735</v>
      </c>
      <c r="R31" s="14">
        <v>12.363730745764276</v>
      </c>
      <c r="S31" s="14">
        <v>212.46388498840821</v>
      </c>
      <c r="T31" s="14">
        <v>1575.3789538008298</v>
      </c>
      <c r="U31" s="14">
        <v>2551.778866824121</v>
      </c>
      <c r="V31" s="14">
        <v>522.32907638369215</v>
      </c>
      <c r="W31" s="14">
        <v>890.72350237153285</v>
      </c>
      <c r="X31" s="14">
        <v>7814.4326131524185</v>
      </c>
      <c r="Y31" s="14">
        <v>16885.189205389372</v>
      </c>
      <c r="Z31" s="14">
        <v>2391.4643529460182</v>
      </c>
      <c r="AA31" s="14">
        <v>385.59107505254184</v>
      </c>
      <c r="AB31" s="14">
        <v>18891.062483282847</v>
      </c>
      <c r="AC31" s="14">
        <v>2467.1356246663336</v>
      </c>
      <c r="AD31" s="14">
        <v>76570.830944236222</v>
      </c>
    </row>
    <row r="32" spans="1:30" s="50" customFormat="1" ht="25.5">
      <c r="A32" s="47"/>
      <c r="B32" s="48" t="s">
        <v>198</v>
      </c>
      <c r="C32" s="51">
        <f>[1]GVA_Current!$C29/100</f>
        <v>23369.888925536237</v>
      </c>
      <c r="D32" s="51">
        <v>5197.491409837211</v>
      </c>
      <c r="E32" s="51">
        <v>2992.8929614720573</v>
      </c>
      <c r="F32" s="51">
        <v>199.04573210410723</v>
      </c>
      <c r="G32" s="51">
        <v>31759.319028952308</v>
      </c>
      <c r="H32" s="51">
        <v>1745.397510257508</v>
      </c>
      <c r="I32" s="51">
        <v>33504.716539209818</v>
      </c>
      <c r="J32" s="51">
        <v>24831.908195171618</v>
      </c>
      <c r="K32" s="51">
        <v>2705.4600572365484</v>
      </c>
      <c r="L32" s="51">
        <v>8130.1016623142941</v>
      </c>
      <c r="M32" s="51">
        <v>35667.46991472246</v>
      </c>
      <c r="N32" s="51">
        <v>37412.867424979966</v>
      </c>
      <c r="O32" s="51">
        <v>10659.096344474761</v>
      </c>
      <c r="P32" s="51">
        <v>604.30038055580519</v>
      </c>
      <c r="Q32" s="51">
        <v>4208.320470862097</v>
      </c>
      <c r="R32" s="51">
        <v>93.338855175939386</v>
      </c>
      <c r="S32" s="51">
        <v>1603.9766797610403</v>
      </c>
      <c r="T32" s="51">
        <v>11893.179416448773</v>
      </c>
      <c r="U32" s="51">
        <v>19264.421313374049</v>
      </c>
      <c r="V32" s="51">
        <v>3943.2756194130357</v>
      </c>
      <c r="W32" s="51">
        <v>6724.4356658401712</v>
      </c>
      <c r="X32" s="51">
        <v>58994.34474590567</v>
      </c>
      <c r="Y32" s="51">
        <v>128166.53119983793</v>
      </c>
      <c r="Z32" s="51">
        <v>18152.339716487393</v>
      </c>
      <c r="AA32" s="51">
        <v>2926.8176953492398</v>
      </c>
      <c r="AB32" s="51">
        <v>143392.05322097609</v>
      </c>
      <c r="AC32" s="51">
        <v>18832.704932437777</v>
      </c>
      <c r="AD32" s="51">
        <v>76139.913907956536</v>
      </c>
    </row>
    <row r="33" spans="1:30">
      <c r="A33" s="5">
        <v>24</v>
      </c>
      <c r="B33" s="6" t="s">
        <v>152</v>
      </c>
      <c r="C33" s="14">
        <f>[1]GVA_Current!$C30/100</f>
        <v>2466.1827344484004</v>
      </c>
      <c r="D33" s="14">
        <v>557.85636498145334</v>
      </c>
      <c r="E33" s="14">
        <v>224.77270802332589</v>
      </c>
      <c r="F33" s="14">
        <v>38.981180797774385</v>
      </c>
      <c r="G33" s="14">
        <v>3287.7929882509566</v>
      </c>
      <c r="H33" s="14">
        <v>56.31151620464064</v>
      </c>
      <c r="I33" s="14">
        <v>3344.1045044555972</v>
      </c>
      <c r="J33" s="14">
        <v>2512.9610565565913</v>
      </c>
      <c r="K33" s="14">
        <v>273.78950141361969</v>
      </c>
      <c r="L33" s="14">
        <v>822.75710358877768</v>
      </c>
      <c r="M33" s="14">
        <v>3609.5076615589887</v>
      </c>
      <c r="N33" s="14">
        <v>3665.8191777636293</v>
      </c>
      <c r="O33" s="14">
        <v>1078.6885083989685</v>
      </c>
      <c r="P33" s="14">
        <v>61.154515829530325</v>
      </c>
      <c r="Q33" s="14">
        <v>425.87727747973258</v>
      </c>
      <c r="R33" s="14">
        <v>9.4457866981933822</v>
      </c>
      <c r="S33" s="14">
        <v>162.32062796721291</v>
      </c>
      <c r="T33" s="14">
        <v>1203.5763211297449</v>
      </c>
      <c r="U33" s="14">
        <v>1949.5376737507786</v>
      </c>
      <c r="V33" s="14">
        <v>399.05503793626383</v>
      </c>
      <c r="W33" s="14">
        <v>680.5052927371197</v>
      </c>
      <c r="X33" s="14">
        <v>5970.1610419275448</v>
      </c>
      <c r="Y33" s="14">
        <v>12923.773207942129</v>
      </c>
      <c r="Z33" s="14">
        <v>1830.4054847931498</v>
      </c>
      <c r="AA33" s="14">
        <v>295.12796951959882</v>
      </c>
      <c r="AB33" s="14">
        <v>14459.05072321568</v>
      </c>
      <c r="AC33" s="14">
        <v>2599.1614010269273</v>
      </c>
      <c r="AD33" s="14">
        <v>55629.676239047396</v>
      </c>
    </row>
    <row r="34" spans="1:30">
      <c r="A34" s="5">
        <v>25</v>
      </c>
      <c r="B34" s="6" t="s">
        <v>17</v>
      </c>
      <c r="C34" s="14">
        <f>[1]GVA_Current!$C31/100</f>
        <v>1838.3945599032759</v>
      </c>
      <c r="D34" s="14">
        <v>237.50118179051958</v>
      </c>
      <c r="E34" s="14">
        <v>144.98045711726093</v>
      </c>
      <c r="F34" s="14">
        <v>15.046718387684285</v>
      </c>
      <c r="G34" s="14">
        <v>2235.9229171987422</v>
      </c>
      <c r="H34" s="14">
        <v>85.316718075258848</v>
      </c>
      <c r="I34" s="14">
        <v>2321.2396352740011</v>
      </c>
      <c r="J34" s="14">
        <v>2809.2501522046382</v>
      </c>
      <c r="K34" s="14">
        <v>306.07048068312236</v>
      </c>
      <c r="L34" s="14">
        <v>919.76376333159055</v>
      </c>
      <c r="M34" s="14">
        <v>4035.0843962193512</v>
      </c>
      <c r="N34" s="14">
        <v>4120.4011142946101</v>
      </c>
      <c r="O34" s="14">
        <v>1205.8705997431973</v>
      </c>
      <c r="P34" s="14">
        <v>68.364900623457046</v>
      </c>
      <c r="Q34" s="14">
        <v>476.09007050026003</v>
      </c>
      <c r="R34" s="14">
        <v>10.559486248447053</v>
      </c>
      <c r="S34" s="14">
        <v>181.45893969709283</v>
      </c>
      <c r="T34" s="14">
        <v>1345.4832316250386</v>
      </c>
      <c r="U34" s="14">
        <v>2179.3966891861041</v>
      </c>
      <c r="V34" s="14">
        <v>446.10537164336313</v>
      </c>
      <c r="W34" s="14">
        <v>760.73984203215366</v>
      </c>
      <c r="X34" s="14">
        <v>6674.069131299113</v>
      </c>
      <c r="Y34" s="14">
        <v>13030.393162792465</v>
      </c>
      <c r="Z34" s="14">
        <v>1845.5061603398115</v>
      </c>
      <c r="AA34" s="14">
        <v>297.56274790585582</v>
      </c>
      <c r="AB34" s="14">
        <v>14578.33657522642</v>
      </c>
      <c r="AC34" s="14">
        <v>1825.1904805717827</v>
      </c>
      <c r="AD34" s="14">
        <v>79872.959728890448</v>
      </c>
    </row>
    <row r="35" spans="1:30">
      <c r="A35" s="5">
        <v>26</v>
      </c>
      <c r="B35" s="6" t="s">
        <v>18</v>
      </c>
      <c r="C35" s="14">
        <f>[1]GVA_Current!$C32/100</f>
        <v>2006.3325190031103</v>
      </c>
      <c r="D35" s="14">
        <v>230.93991802095627</v>
      </c>
      <c r="E35" s="14">
        <v>107.12326901311233</v>
      </c>
      <c r="F35" s="14">
        <v>22.219308878789164</v>
      </c>
      <c r="G35" s="14">
        <v>2366.6150149159698</v>
      </c>
      <c r="H35" s="14">
        <v>18.730040654532353</v>
      </c>
      <c r="I35" s="14">
        <v>2385.3450555705022</v>
      </c>
      <c r="J35" s="14">
        <v>1016.9528758850823</v>
      </c>
      <c r="K35" s="14">
        <v>110.7979847611511</v>
      </c>
      <c r="L35" s="14">
        <v>332.95589697517687</v>
      </c>
      <c r="M35" s="14">
        <v>1460.7067576214104</v>
      </c>
      <c r="N35" s="14">
        <v>1479.4367982759427</v>
      </c>
      <c r="O35" s="14">
        <v>436.52701180481557</v>
      </c>
      <c r="P35" s="14">
        <v>24.748199174808871</v>
      </c>
      <c r="Q35" s="14">
        <v>172.34533777478376</v>
      </c>
      <c r="R35" s="14">
        <v>3.8225502630301089</v>
      </c>
      <c r="S35" s="14">
        <v>65.688415264549207</v>
      </c>
      <c r="T35" s="14">
        <v>487.06699927823485</v>
      </c>
      <c r="U35" s="14">
        <v>788.94495352181377</v>
      </c>
      <c r="V35" s="14">
        <v>161.49083067040962</v>
      </c>
      <c r="W35" s="14">
        <v>275.38899287691731</v>
      </c>
      <c r="X35" s="14">
        <v>2416.0232906293631</v>
      </c>
      <c r="Y35" s="14">
        <v>6262.0751038212757</v>
      </c>
      <c r="Z35" s="14">
        <v>886.90326454268461</v>
      </c>
      <c r="AA35" s="14">
        <v>143.00107915944423</v>
      </c>
      <c r="AB35" s="14">
        <v>7005.9772892045157</v>
      </c>
      <c r="AC35" s="14">
        <v>1202.848227421561</v>
      </c>
      <c r="AD35" s="14">
        <v>58244.898479192234</v>
      </c>
    </row>
    <row r="36" spans="1:30">
      <c r="A36" s="5">
        <v>27</v>
      </c>
      <c r="B36" s="6" t="s">
        <v>19</v>
      </c>
      <c r="C36" s="14">
        <f>[1]GVA_Current!$C33/100</f>
        <v>2684.1420101900644</v>
      </c>
      <c r="D36" s="14">
        <v>394.12566619490275</v>
      </c>
      <c r="E36" s="14">
        <v>445.39790157333135</v>
      </c>
      <c r="F36" s="14">
        <v>29.072144065735539</v>
      </c>
      <c r="G36" s="14">
        <v>3552.7377220240369</v>
      </c>
      <c r="H36" s="14">
        <v>58.49634108757401</v>
      </c>
      <c r="I36" s="14">
        <v>3611.2340631116108</v>
      </c>
      <c r="J36" s="14">
        <v>4008.6850504956847</v>
      </c>
      <c r="K36" s="14">
        <v>436.75005565082387</v>
      </c>
      <c r="L36" s="14">
        <v>1312.4652659221135</v>
      </c>
      <c r="M36" s="14">
        <v>5757.9003720686223</v>
      </c>
      <c r="N36" s="14">
        <v>5816.3967131561967</v>
      </c>
      <c r="O36" s="14">
        <v>1720.7280178410738</v>
      </c>
      <c r="P36" s="14">
        <v>97.553916618213691</v>
      </c>
      <c r="Q36" s="14">
        <v>679.36105540693256</v>
      </c>
      <c r="R36" s="14">
        <v>15.067954924500077</v>
      </c>
      <c r="S36" s="14">
        <v>258.93448409059528</v>
      </c>
      <c r="T36" s="14">
        <v>1919.949532466919</v>
      </c>
      <c r="U36" s="14">
        <v>3109.9099238933572</v>
      </c>
      <c r="V36" s="14">
        <v>636.57411670838769</v>
      </c>
      <c r="W36" s="14">
        <v>1085.5446353460229</v>
      </c>
      <c r="X36" s="14">
        <v>9523.6236372960011</v>
      </c>
      <c r="Y36" s="14">
        <v>18892.758072476234</v>
      </c>
      <c r="Z36" s="14">
        <v>2675.7981116427072</v>
      </c>
      <c r="AA36" s="14">
        <v>431.43602338076016</v>
      </c>
      <c r="AB36" s="14">
        <v>21137.120160738181</v>
      </c>
      <c r="AC36" s="14">
        <v>2905.687979437977</v>
      </c>
      <c r="AD36" s="14">
        <v>72743.943294374505</v>
      </c>
    </row>
    <row r="37" spans="1:30">
      <c r="A37" s="5">
        <v>28</v>
      </c>
      <c r="B37" s="6" t="s">
        <v>20</v>
      </c>
      <c r="C37" s="14">
        <f>[1]GVA_Current!$C34/100</f>
        <v>2762.4240154883919</v>
      </c>
      <c r="D37" s="14">
        <v>406.88748563280234</v>
      </c>
      <c r="E37" s="14">
        <v>706.35424589552235</v>
      </c>
      <c r="F37" s="14">
        <v>35.940639483647416</v>
      </c>
      <c r="G37" s="14">
        <v>3911.6063865003666</v>
      </c>
      <c r="H37" s="14">
        <v>1101.1026047176151</v>
      </c>
      <c r="I37" s="14">
        <v>5012.7089912179817</v>
      </c>
      <c r="J37" s="14">
        <v>2798.9026149029801</v>
      </c>
      <c r="K37" s="14">
        <v>304.94310663516893</v>
      </c>
      <c r="L37" s="14">
        <v>916.37592339775006</v>
      </c>
      <c r="M37" s="14">
        <v>4020.2216449358993</v>
      </c>
      <c r="N37" s="14">
        <v>5121.3242496535149</v>
      </c>
      <c r="O37" s="14">
        <v>1201.4289194599294</v>
      </c>
      <c r="P37" s="14">
        <v>68.113086679878478</v>
      </c>
      <c r="Q37" s="14">
        <v>474.33644960623462</v>
      </c>
      <c r="R37" s="14">
        <v>10.520591642441106</v>
      </c>
      <c r="S37" s="14">
        <v>180.79055737244963</v>
      </c>
      <c r="T37" s="14">
        <v>1340.5273048923948</v>
      </c>
      <c r="U37" s="14">
        <v>2171.3691418639964</v>
      </c>
      <c r="V37" s="14">
        <v>444.46219580516771</v>
      </c>
      <c r="W37" s="14">
        <v>757.93774771310291</v>
      </c>
      <c r="X37" s="14">
        <v>6649.4859950355949</v>
      </c>
      <c r="Y37" s="14">
        <v>15682.416631189475</v>
      </c>
      <c r="Z37" s="14">
        <v>2221.1146075342094</v>
      </c>
      <c r="AA37" s="14">
        <v>358.12449735200067</v>
      </c>
      <c r="AB37" s="14">
        <v>17545.406741371684</v>
      </c>
      <c r="AC37" s="14">
        <v>2786.2452574054619</v>
      </c>
      <c r="AD37" s="14">
        <v>62971.508680861356</v>
      </c>
    </row>
    <row r="38" spans="1:30" s="3" customFormat="1">
      <c r="A38" s="7"/>
      <c r="B38" s="8" t="s">
        <v>30</v>
      </c>
      <c r="C38" s="15">
        <f>[1]GVA_Current!$C35/100</f>
        <v>11757.475839033243</v>
      </c>
      <c r="D38" s="15">
        <v>1827.3106166206342</v>
      </c>
      <c r="E38" s="15">
        <v>1628.6285816225529</v>
      </c>
      <c r="F38" s="15">
        <v>141.2599916136308</v>
      </c>
      <c r="G38" s="36">
        <v>15354.675028890073</v>
      </c>
      <c r="H38" s="15">
        <v>1319.9572207396209</v>
      </c>
      <c r="I38" s="15">
        <v>16674.632249629693</v>
      </c>
      <c r="J38" s="15">
        <v>13146.751750044976</v>
      </c>
      <c r="K38" s="15">
        <v>1432.3511291438861</v>
      </c>
      <c r="L38" s="15">
        <v>4304.3179532154081</v>
      </c>
      <c r="M38" s="15">
        <v>18883.420832404274</v>
      </c>
      <c r="N38" s="15">
        <v>20203.378053143893</v>
      </c>
      <c r="O38" s="15">
        <v>5643.2430572479843</v>
      </c>
      <c r="P38" s="15">
        <v>319.9346189258884</v>
      </c>
      <c r="Q38" s="15">
        <v>2228.0101907679436</v>
      </c>
      <c r="R38" s="15">
        <v>49.416369776611724</v>
      </c>
      <c r="S38" s="15">
        <v>849.19302439189994</v>
      </c>
      <c r="T38" s="15">
        <v>6296.6033893923322</v>
      </c>
      <c r="U38" s="15">
        <v>10199.15838221605</v>
      </c>
      <c r="V38" s="15">
        <v>2087.6875527635921</v>
      </c>
      <c r="W38" s="15">
        <v>3560.1165107053166</v>
      </c>
      <c r="X38" s="15">
        <v>31233.363096187619</v>
      </c>
      <c r="Y38" s="15">
        <v>66791.416178221582</v>
      </c>
      <c r="Z38" s="15">
        <v>9459.7276288525627</v>
      </c>
      <c r="AA38" s="15">
        <v>1525.2523173176596</v>
      </c>
      <c r="AB38" s="15">
        <v>74725.891489756483</v>
      </c>
      <c r="AC38" s="15">
        <v>11319.133345863711</v>
      </c>
      <c r="AD38" s="15">
        <v>66017.325890999549</v>
      </c>
    </row>
    <row r="39" spans="1:30">
      <c r="A39" s="5">
        <v>29</v>
      </c>
      <c r="B39" s="6" t="s">
        <v>21</v>
      </c>
      <c r="C39" s="14">
        <f>[1]GVA_Current!$C36/100</f>
        <v>1370.424473866942</v>
      </c>
      <c r="D39" s="14">
        <v>250.36353265344329</v>
      </c>
      <c r="E39" s="14">
        <v>375.91423561884199</v>
      </c>
      <c r="F39" s="14">
        <v>27.286877735667449</v>
      </c>
      <c r="G39" s="14">
        <v>2023.9891198748962</v>
      </c>
      <c r="H39" s="14">
        <v>125.58184549168328</v>
      </c>
      <c r="I39" s="14">
        <v>2149.5709653665795</v>
      </c>
      <c r="J39" s="14">
        <v>2075.0584177415653</v>
      </c>
      <c r="K39" s="14">
        <v>226.07959168936827</v>
      </c>
      <c r="L39" s="14">
        <v>679.38540038418398</v>
      </c>
      <c r="M39" s="14">
        <v>2980.5234098151172</v>
      </c>
      <c r="N39" s="14">
        <v>3106.1052553068007</v>
      </c>
      <c r="O39" s="14">
        <v>890.71880506635546</v>
      </c>
      <c r="P39" s="14">
        <v>50.497874817392322</v>
      </c>
      <c r="Q39" s="14">
        <v>351.66491229677291</v>
      </c>
      <c r="R39" s="14">
        <v>7.7997862916090472</v>
      </c>
      <c r="S39" s="14">
        <v>134.03501998475036</v>
      </c>
      <c r="T39" s="14">
        <v>993.84396349417113</v>
      </c>
      <c r="U39" s="14">
        <v>1609.8158584932933</v>
      </c>
      <c r="V39" s="14">
        <v>329.5166526561635</v>
      </c>
      <c r="W39" s="14">
        <v>561.92205300100261</v>
      </c>
      <c r="X39" s="14">
        <v>4929.8149261015105</v>
      </c>
      <c r="Y39" s="14">
        <v>10059.909301283207</v>
      </c>
      <c r="Z39" s="14">
        <v>1424.7938931053345</v>
      </c>
      <c r="AA39" s="14">
        <v>229.72862141724906</v>
      </c>
      <c r="AB39" s="14">
        <v>11254.974572971292</v>
      </c>
      <c r="AC39" s="14">
        <v>1308.2466247150019</v>
      </c>
      <c r="AD39" s="14">
        <v>86030.984986666095</v>
      </c>
    </row>
    <row r="40" spans="1:30">
      <c r="A40" s="5">
        <v>30</v>
      </c>
      <c r="B40" s="6" t="s">
        <v>22</v>
      </c>
      <c r="C40" s="14">
        <f>[1]GVA_Current!$C37/100</f>
        <v>2067.385604365073</v>
      </c>
      <c r="D40" s="14">
        <v>501.51647195601805</v>
      </c>
      <c r="E40" s="14">
        <v>513.69865782754005</v>
      </c>
      <c r="F40" s="14">
        <v>95.114101617459653</v>
      </c>
      <c r="G40" s="14">
        <v>3177.7148357660926</v>
      </c>
      <c r="H40" s="14">
        <v>1311.4316247020265</v>
      </c>
      <c r="I40" s="14">
        <v>4489.1464604681187</v>
      </c>
      <c r="J40" s="14">
        <v>13519.704758972824</v>
      </c>
      <c r="K40" s="14">
        <v>1472.9847148091501</v>
      </c>
      <c r="L40" s="14">
        <v>4426.424794704094</v>
      </c>
      <c r="M40" s="14">
        <v>19419.114268486068</v>
      </c>
      <c r="N40" s="14">
        <v>20730.545893188093</v>
      </c>
      <c r="O40" s="14">
        <v>5803.3331326009802</v>
      </c>
      <c r="P40" s="14">
        <v>329.01066912119126</v>
      </c>
      <c r="Q40" s="14">
        <v>2291.2153931150528</v>
      </c>
      <c r="R40" s="14">
        <v>50.818235739313529</v>
      </c>
      <c r="S40" s="14">
        <v>873.2833167796307</v>
      </c>
      <c r="T40" s="14">
        <v>6475.2282866100895</v>
      </c>
      <c r="U40" s="14">
        <v>10488.492727269469</v>
      </c>
      <c r="V40" s="14">
        <v>2146.9120189517312</v>
      </c>
      <c r="W40" s="14">
        <v>3661.1115085607157</v>
      </c>
      <c r="X40" s="14">
        <v>32119.405288748174</v>
      </c>
      <c r="Y40" s="14">
        <v>56027.666017702359</v>
      </c>
      <c r="Z40" s="14">
        <v>7935.248097345112</v>
      </c>
      <c r="AA40" s="14">
        <v>1279.4507435976009</v>
      </c>
      <c r="AB40" s="14">
        <v>62683.46337144987</v>
      </c>
      <c r="AC40" s="14">
        <v>4691.4123053649937</v>
      </c>
      <c r="AD40" s="14">
        <v>133613.20491862646</v>
      </c>
    </row>
    <row r="41" spans="1:30">
      <c r="A41" s="5">
        <v>31</v>
      </c>
      <c r="B41" s="6" t="s">
        <v>23</v>
      </c>
      <c r="C41" s="14">
        <f>[1]GVA_Current!$C38/100</f>
        <v>1168.6623393466978</v>
      </c>
      <c r="D41" s="14">
        <v>235.19937754594531</v>
      </c>
      <c r="E41" s="14">
        <v>451.82918624277931</v>
      </c>
      <c r="F41" s="14">
        <v>95.06732563346462</v>
      </c>
      <c r="G41" s="14">
        <v>1950.7582287688881</v>
      </c>
      <c r="H41" s="14">
        <v>325.18666079634147</v>
      </c>
      <c r="I41" s="14">
        <v>2275.9448895652295</v>
      </c>
      <c r="J41" s="14">
        <v>1517.5408613858581</v>
      </c>
      <c r="K41" s="14">
        <v>165.33752273222797</v>
      </c>
      <c r="L41" s="14">
        <v>496.85112327299998</v>
      </c>
      <c r="M41" s="14">
        <v>2179.7295073910864</v>
      </c>
      <c r="N41" s="14">
        <v>2504.916168187428</v>
      </c>
      <c r="O41" s="14">
        <v>651.40439957547483</v>
      </c>
      <c r="P41" s="14">
        <v>36.930328222732889</v>
      </c>
      <c r="Q41" s="14">
        <v>257.1811325229358</v>
      </c>
      <c r="R41" s="14">
        <v>5.7041740639169589</v>
      </c>
      <c r="S41" s="14">
        <v>98.023081154942844</v>
      </c>
      <c r="T41" s="14">
        <v>726.82234463816235</v>
      </c>
      <c r="U41" s="14">
        <v>1177.2976238564777</v>
      </c>
      <c r="V41" s="14">
        <v>240.98356973345579</v>
      </c>
      <c r="W41" s="14">
        <v>410.94731071279858</v>
      </c>
      <c r="X41" s="14">
        <v>3605.2939644808976</v>
      </c>
      <c r="Y41" s="14">
        <v>8060.9683614372134</v>
      </c>
      <c r="Z41" s="14">
        <v>1141.6821134273691</v>
      </c>
      <c r="AA41" s="14">
        <v>184.0807005726061</v>
      </c>
      <c r="AB41" s="14">
        <v>9018.5697742919765</v>
      </c>
      <c r="AC41" s="14">
        <v>1206.1831929653736</v>
      </c>
      <c r="AD41" s="14">
        <v>74769.48631758026</v>
      </c>
    </row>
    <row r="42" spans="1:30">
      <c r="A42" s="5">
        <v>32</v>
      </c>
      <c r="B42" s="6" t="s">
        <v>153</v>
      </c>
      <c r="C42" s="14">
        <f>[1]GVA_Current!$C39/100</f>
        <v>884.27146387370772</v>
      </c>
      <c r="D42" s="14">
        <v>204.93337994132307</v>
      </c>
      <c r="E42" s="14">
        <v>383.30817522118099</v>
      </c>
      <c r="F42" s="14">
        <v>63.032531990626659</v>
      </c>
      <c r="G42" s="14">
        <v>1535.5455510268391</v>
      </c>
      <c r="H42" s="14">
        <v>85.137841277893756</v>
      </c>
      <c r="I42" s="14">
        <v>1620.6833923047329</v>
      </c>
      <c r="J42" s="14">
        <v>1814.7124149977108</v>
      </c>
      <c r="K42" s="14">
        <v>197.71464663767659</v>
      </c>
      <c r="L42" s="14">
        <v>594.1467045478222</v>
      </c>
      <c r="M42" s="14">
        <v>2606.5737661832095</v>
      </c>
      <c r="N42" s="14">
        <v>2691.7116074611031</v>
      </c>
      <c r="O42" s="14">
        <v>778.96528599184353</v>
      </c>
      <c r="P42" s="14">
        <v>44.162188196060285</v>
      </c>
      <c r="Q42" s="14">
        <v>307.54347771982322</v>
      </c>
      <c r="R42" s="14">
        <v>6.8211906212824127</v>
      </c>
      <c r="S42" s="14">
        <v>117.21839382021966</v>
      </c>
      <c r="T42" s="14">
        <v>869.15190613588925</v>
      </c>
      <c r="U42" s="14">
        <v>1407.8412440298885</v>
      </c>
      <c r="V42" s="14">
        <v>288.17403664926718</v>
      </c>
      <c r="W42" s="14">
        <v>491.42082802264565</v>
      </c>
      <c r="X42" s="14">
        <v>4311.2985511869192</v>
      </c>
      <c r="Y42" s="14">
        <v>8538.5557096748616</v>
      </c>
      <c r="Z42" s="14">
        <v>1209.3232314602642</v>
      </c>
      <c r="AA42" s="14">
        <v>194.98691014580342</v>
      </c>
      <c r="AB42" s="14">
        <v>9552.8920309893238</v>
      </c>
      <c r="AC42" s="14">
        <v>1328.7399555693937</v>
      </c>
      <c r="AD42" s="14">
        <v>71894.368728422138</v>
      </c>
    </row>
    <row r="43" spans="1:30">
      <c r="A43" s="5">
        <v>33</v>
      </c>
      <c r="B43" s="6" t="s">
        <v>24</v>
      </c>
      <c r="C43" s="14">
        <f>[1]GVA_Current!$C40/100</f>
        <v>1394.1298966807778</v>
      </c>
      <c r="D43" s="14">
        <v>285.17300888575085</v>
      </c>
      <c r="E43" s="14">
        <v>690.9330714723875</v>
      </c>
      <c r="F43" s="14">
        <v>96.299059093849877</v>
      </c>
      <c r="G43" s="14">
        <v>2466.5350361327669</v>
      </c>
      <c r="H43" s="14">
        <v>2218.7242827500122</v>
      </c>
      <c r="I43" s="14">
        <v>4685.2593188827796</v>
      </c>
      <c r="J43" s="14">
        <v>3214.7985060203464</v>
      </c>
      <c r="K43" s="14">
        <v>350.25536023014718</v>
      </c>
      <c r="L43" s="14">
        <v>1052.5424978368601</v>
      </c>
      <c r="M43" s="14">
        <v>4617.5963640873542</v>
      </c>
      <c r="N43" s="14">
        <v>6836.3206468373664</v>
      </c>
      <c r="O43" s="14">
        <v>1379.9522265633752</v>
      </c>
      <c r="P43" s="14">
        <v>78.234179400521228</v>
      </c>
      <c r="Q43" s="14">
        <v>544.81928075156566</v>
      </c>
      <c r="R43" s="14">
        <v>12.08387248433872</v>
      </c>
      <c r="S43" s="14">
        <v>207.65467531769889</v>
      </c>
      <c r="T43" s="14">
        <v>1539.7195865626556</v>
      </c>
      <c r="U43" s="14">
        <v>2494.018275632297</v>
      </c>
      <c r="V43" s="14">
        <v>510.5059373802132</v>
      </c>
      <c r="W43" s="14">
        <v>870.56160011804184</v>
      </c>
      <c r="X43" s="14">
        <v>7637.5496342107072</v>
      </c>
      <c r="Y43" s="14">
        <v>16940.405317180841</v>
      </c>
      <c r="Z43" s="14">
        <v>2399.2846609843905</v>
      </c>
      <c r="AA43" s="14">
        <v>386.85199327615794</v>
      </c>
      <c r="AB43" s="14">
        <v>18952.837984889073</v>
      </c>
      <c r="AC43" s="14">
        <v>2217.3576362458689</v>
      </c>
      <c r="AD43" s="14">
        <v>85474.880890109649</v>
      </c>
    </row>
    <row r="44" spans="1:30">
      <c r="A44" s="5">
        <v>34</v>
      </c>
      <c r="B44" s="6" t="s">
        <v>55</v>
      </c>
      <c r="C44" s="14">
        <f>[1]GVA_Current!$C41/100</f>
        <v>537.47444669643357</v>
      </c>
      <c r="D44" s="14">
        <v>203.92106667697723</v>
      </c>
      <c r="E44" s="14">
        <v>1079.3557797898641</v>
      </c>
      <c r="F44" s="14">
        <v>35.083113895222333</v>
      </c>
      <c r="G44" s="14">
        <v>1855.8344070584978</v>
      </c>
      <c r="H44" s="14">
        <v>75.22494876060594</v>
      </c>
      <c r="I44" s="14">
        <v>1931.0593558191038</v>
      </c>
      <c r="J44" s="14">
        <v>1020.4981864208982</v>
      </c>
      <c r="K44" s="14">
        <v>111.18424972193304</v>
      </c>
      <c r="L44" s="14">
        <v>334.11665090733987</v>
      </c>
      <c r="M44" s="14">
        <v>1465.799087050171</v>
      </c>
      <c r="N44" s="14">
        <v>1541.0240358107769</v>
      </c>
      <c r="O44" s="14">
        <v>438.04883631686369</v>
      </c>
      <c r="P44" s="14">
        <v>24.834476576011507</v>
      </c>
      <c r="Q44" s="14">
        <v>172.94616968774716</v>
      </c>
      <c r="R44" s="14">
        <v>3.8358764731648809</v>
      </c>
      <c r="S44" s="14">
        <v>65.917418826307909</v>
      </c>
      <c r="T44" s="14">
        <v>488.76501676275831</v>
      </c>
      <c r="U44" s="14">
        <v>791.69538072667831</v>
      </c>
      <c r="V44" s="14">
        <v>162.05382150016183</v>
      </c>
      <c r="W44" s="14">
        <v>276.34905653477801</v>
      </c>
      <c r="X44" s="14">
        <v>2424.4460534044715</v>
      </c>
      <c r="Y44" s="14">
        <v>5821.3044962737458</v>
      </c>
      <c r="Z44" s="14">
        <v>824.47653057796822</v>
      </c>
      <c r="AA44" s="14">
        <v>132.93561804068619</v>
      </c>
      <c r="AB44" s="14">
        <v>6512.8454088110284</v>
      </c>
      <c r="AC44" s="14">
        <v>1077.5631737507767</v>
      </c>
      <c r="AD44" s="14">
        <v>60440.49729484674</v>
      </c>
    </row>
    <row r="45" spans="1:30" s="3" customFormat="1">
      <c r="A45" s="8"/>
      <c r="B45" s="8" t="s">
        <v>31</v>
      </c>
      <c r="C45" s="15">
        <f>[1]GVA_Current!$C42/100</f>
        <v>7422.3482248296314</v>
      </c>
      <c r="D45" s="15">
        <v>1681.1068376594576</v>
      </c>
      <c r="E45" s="15">
        <v>3495.0391061725941</v>
      </c>
      <c r="F45" s="15">
        <v>411.88300996629056</v>
      </c>
      <c r="G45" s="15">
        <v>13010.377178627981</v>
      </c>
      <c r="H45" s="15">
        <v>4141.2872037785628</v>
      </c>
      <c r="I45" s="15">
        <v>17151.664382406543</v>
      </c>
      <c r="J45" s="15">
        <v>23162.313145539203</v>
      </c>
      <c r="K45" s="15">
        <v>2523.5560858205035</v>
      </c>
      <c r="L45" s="15">
        <v>7583.4671716533003</v>
      </c>
      <c r="M45" s="15">
        <v>33269.336403013011</v>
      </c>
      <c r="N45" s="15">
        <v>37410.623606791567</v>
      </c>
      <c r="O45" s="15">
        <v>9942.4226861148927</v>
      </c>
      <c r="P45" s="15">
        <v>563.66971633390949</v>
      </c>
      <c r="Q45" s="15">
        <v>3925.3703660938977</v>
      </c>
      <c r="R45" s="15">
        <v>87.063135673625567</v>
      </c>
      <c r="S45" s="15">
        <v>1496.1319058835504</v>
      </c>
      <c r="T45" s="15">
        <v>11093.531104203726</v>
      </c>
      <c r="U45" s="15">
        <v>17969.161110008106</v>
      </c>
      <c r="V45" s="15">
        <v>3678.1460368709927</v>
      </c>
      <c r="W45" s="15">
        <v>6272.312356949983</v>
      </c>
      <c r="X45" s="15">
        <v>55027.808418132678</v>
      </c>
      <c r="Y45" s="15">
        <v>105448.80920355223</v>
      </c>
      <c r="Z45" s="15">
        <v>14934.808526900439</v>
      </c>
      <c r="AA45" s="15">
        <v>2408.0345870501037</v>
      </c>
      <c r="AB45" s="15">
        <v>117975.58314340257</v>
      </c>
      <c r="AC45" s="15">
        <v>11829.502888611411</v>
      </c>
      <c r="AD45" s="15">
        <v>99729.958438896807</v>
      </c>
    </row>
    <row r="46" spans="1:30" s="3" customFormat="1">
      <c r="A46" s="8"/>
      <c r="B46" s="8" t="s">
        <v>32</v>
      </c>
      <c r="C46" s="15">
        <f>[1]GVA_Current!$C43/100</f>
        <v>101929.74851485714</v>
      </c>
      <c r="D46" s="15">
        <v>28557.412889553882</v>
      </c>
      <c r="E46" s="15">
        <v>16600.81262715406</v>
      </c>
      <c r="F46" s="15">
        <v>2938.7515619471355</v>
      </c>
      <c r="G46" s="15">
        <v>150026.72559351497</v>
      </c>
      <c r="H46" s="15">
        <v>56493.130559997582</v>
      </c>
      <c r="I46" s="15">
        <v>206519.85615351258</v>
      </c>
      <c r="J46" s="15">
        <v>246031.74513398972</v>
      </c>
      <c r="K46" s="15">
        <v>26805.393046742916</v>
      </c>
      <c r="L46" s="15">
        <v>80552.130121231414</v>
      </c>
      <c r="M46" s="15">
        <v>353389.2683019641</v>
      </c>
      <c r="N46" s="15">
        <v>409882.39886196161</v>
      </c>
      <c r="O46" s="15">
        <v>105609.12413861036</v>
      </c>
      <c r="P46" s="15">
        <v>5987.340000000002</v>
      </c>
      <c r="Q46" s="15">
        <v>41695.564488701566</v>
      </c>
      <c r="R46" s="15">
        <v>924.79084761638831</v>
      </c>
      <c r="S46" s="15">
        <v>15892.020000000004</v>
      </c>
      <c r="T46" s="15">
        <v>117836.28000000001</v>
      </c>
      <c r="U46" s="15">
        <v>190869.71317200005</v>
      </c>
      <c r="V46" s="15">
        <v>39069.530000000013</v>
      </c>
      <c r="W46" s="15">
        <v>66624.950000000026</v>
      </c>
      <c r="X46" s="15">
        <v>584509.31264692836</v>
      </c>
      <c r="Y46" s="15">
        <v>1144418.4371024049</v>
      </c>
      <c r="Z46" s="15">
        <v>162085.00000000003</v>
      </c>
      <c r="AA46" s="15">
        <v>26134.000000000004</v>
      </c>
      <c r="AB46" s="15">
        <v>1280369.4371024051</v>
      </c>
      <c r="AC46" s="15">
        <v>113115</v>
      </c>
      <c r="AD46" s="15">
        <v>113191.83460216639</v>
      </c>
    </row>
    <row r="47" spans="1:30">
      <c r="C47" s="1" t="s">
        <v>51</v>
      </c>
      <c r="F47" s="1" t="s">
        <v>164</v>
      </c>
      <c r="O47" s="12" t="s">
        <v>51</v>
      </c>
      <c r="S47" s="12" t="s">
        <v>164</v>
      </c>
    </row>
    <row r="49" spans="2:22">
      <c r="B49" s="12"/>
      <c r="C49" s="12"/>
    </row>
    <row r="50" spans="2:22">
      <c r="B50" s="12"/>
      <c r="C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AD47"/>
  <sheetViews>
    <sheetView topLeftCell="A28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140625" style="12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customWidth="1"/>
    <col min="17" max="17" width="8.85546875" style="20" customWidth="1"/>
    <col min="18" max="18" width="6.85546875" style="20" customWidth="1"/>
    <col min="19" max="19" width="9.425781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7109375" style="20" bestFit="1" customWidth="1"/>
    <col min="24" max="25" width="9.28515625" style="20" bestFit="1" customWidth="1"/>
    <col min="26" max="26" width="8.7109375" style="20" customWidth="1"/>
    <col min="27" max="27" width="8" style="20" customWidth="1"/>
    <col min="28" max="28" width="10.28515625" style="20" bestFit="1" customWidth="1"/>
    <col min="29" max="29" width="9.28515625" style="20" bestFit="1" customWidth="1"/>
    <col min="30" max="30" width="9.85546875" style="20" customWidth="1"/>
    <col min="31" max="16384" width="9.140625" style="12"/>
  </cols>
  <sheetData>
    <row r="1" spans="1:30">
      <c r="B1" s="10"/>
      <c r="C1" s="16"/>
      <c r="D1" s="16"/>
      <c r="E1" s="10"/>
      <c r="H1" s="27" t="s">
        <v>60</v>
      </c>
      <c r="I1" s="16"/>
      <c r="J1" s="16"/>
      <c r="K1" s="16"/>
      <c r="L1" s="16"/>
      <c r="M1" s="16"/>
      <c r="N1" s="16"/>
      <c r="U1" s="27" t="s">
        <v>67</v>
      </c>
    </row>
    <row r="2" spans="1:30">
      <c r="B2" s="10"/>
      <c r="C2" s="16"/>
      <c r="D2" s="16"/>
      <c r="E2" s="10"/>
      <c r="H2" s="28" t="s">
        <v>62</v>
      </c>
      <c r="I2" s="16"/>
      <c r="J2" s="16"/>
      <c r="K2" s="16"/>
      <c r="L2" s="16"/>
      <c r="M2" s="16"/>
      <c r="N2" s="16"/>
      <c r="U2" s="30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U3" s="30"/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0.91428615890756537</v>
      </c>
      <c r="D6" s="18">
        <v>383.70993796428206</v>
      </c>
      <c r="E6" s="18">
        <v>88.282225150532</v>
      </c>
      <c r="F6" s="18">
        <v>666.99752656178373</v>
      </c>
      <c r="G6" s="18">
        <v>1139.9039758355052</v>
      </c>
      <c r="H6" s="18">
        <v>29078.560474808372</v>
      </c>
      <c r="I6" s="18">
        <v>30218.464450643878</v>
      </c>
      <c r="J6" s="18">
        <v>41005.940439685255</v>
      </c>
      <c r="K6" s="18">
        <v>3573.3161572095014</v>
      </c>
      <c r="L6" s="18">
        <v>15236.324716604688</v>
      </c>
      <c r="M6" s="18">
        <v>59815.581313499446</v>
      </c>
      <c r="N6" s="18">
        <v>88894.14178830781</v>
      </c>
      <c r="O6" s="18">
        <v>19443.983295695616</v>
      </c>
      <c r="P6" s="18">
        <v>1016.2728973026154</v>
      </c>
      <c r="Q6" s="18">
        <v>7098.7583081631237</v>
      </c>
      <c r="R6" s="18">
        <v>156.98359073408128</v>
      </c>
      <c r="S6" s="18">
        <v>2554.5105691545054</v>
      </c>
      <c r="T6" s="18">
        <v>22996.095520446321</v>
      </c>
      <c r="U6" s="18">
        <v>27975.384034650488</v>
      </c>
      <c r="V6" s="18">
        <v>5520.9204493839188</v>
      </c>
      <c r="W6" s="18">
        <v>11580.459546161535</v>
      </c>
      <c r="X6" s="18">
        <v>98343.368211692214</v>
      </c>
      <c r="Y6" s="18">
        <v>188377.41397583554</v>
      </c>
      <c r="Z6" s="18">
        <v>30821.528702581578</v>
      </c>
      <c r="AA6" s="18">
        <v>4969.5519703443688</v>
      </c>
      <c r="AB6" s="18">
        <v>214229.39070807278</v>
      </c>
      <c r="AC6" s="18">
        <v>12569.871538633388</v>
      </c>
      <c r="AD6" s="18">
        <v>170430.85130157508</v>
      </c>
    </row>
    <row r="7" spans="1:30" ht="15.75">
      <c r="A7" s="5">
        <v>2</v>
      </c>
      <c r="B7" s="6" t="s">
        <v>46</v>
      </c>
      <c r="C7" s="18">
        <v>2681.0491182311657</v>
      </c>
      <c r="D7" s="18">
        <v>583.83282651827949</v>
      </c>
      <c r="E7" s="18">
        <v>1130.5701103496817</v>
      </c>
      <c r="F7" s="18">
        <v>490.82031458523358</v>
      </c>
      <c r="G7" s="18">
        <v>4886.2723696843614</v>
      </c>
      <c r="H7" s="18">
        <v>2435.3341648267756</v>
      </c>
      <c r="I7" s="18">
        <v>7321.6065345111365</v>
      </c>
      <c r="J7" s="18">
        <v>34413.094061933451</v>
      </c>
      <c r="K7" s="18">
        <v>2998.8061171758604</v>
      </c>
      <c r="L7" s="18">
        <v>12786.661396094622</v>
      </c>
      <c r="M7" s="18">
        <v>50198.56157520393</v>
      </c>
      <c r="N7" s="18">
        <v>52633.895740030704</v>
      </c>
      <c r="O7" s="18">
        <v>16317.821733113069</v>
      </c>
      <c r="P7" s="18">
        <v>852.87873982331178</v>
      </c>
      <c r="Q7" s="18">
        <v>5957.4353072348222</v>
      </c>
      <c r="R7" s="18">
        <v>131.74410868732829</v>
      </c>
      <c r="S7" s="18">
        <v>2143.8018871392551</v>
      </c>
      <c r="T7" s="18">
        <v>19298.833040211088</v>
      </c>
      <c r="U7" s="18">
        <v>23477.562320980829</v>
      </c>
      <c r="V7" s="18">
        <v>4633.2788053612794</v>
      </c>
      <c r="W7" s="18">
        <v>9718.5783174183198</v>
      </c>
      <c r="X7" s="18">
        <v>82531.93425996929</v>
      </c>
      <c r="Y7" s="18">
        <v>140052.10236968435</v>
      </c>
      <c r="Z7" s="18">
        <v>22914.742282202911</v>
      </c>
      <c r="AA7" s="18">
        <v>3694.6902847462184</v>
      </c>
      <c r="AB7" s="18">
        <v>159272.15436714105</v>
      </c>
      <c r="AC7" s="18">
        <v>11156.493352530026</v>
      </c>
      <c r="AD7" s="18">
        <v>142761.84221543226</v>
      </c>
    </row>
    <row r="8" spans="1:30">
      <c r="A8" s="5">
        <v>3</v>
      </c>
      <c r="B8" s="6" t="s">
        <v>150</v>
      </c>
      <c r="C8" s="18">
        <v>1172.7684382761402</v>
      </c>
      <c r="D8" s="18">
        <v>201.56879239639164</v>
      </c>
      <c r="E8" s="18">
        <v>894.91646278559301</v>
      </c>
      <c r="F8" s="18">
        <v>135.10772437721545</v>
      </c>
      <c r="G8" s="18">
        <v>2404.3614178353405</v>
      </c>
      <c r="H8" s="18">
        <v>7096.0686154313353</v>
      </c>
      <c r="I8" s="18">
        <v>9500.4300332666753</v>
      </c>
      <c r="J8" s="18">
        <v>4140.7852225194547</v>
      </c>
      <c r="K8" s="18">
        <v>360.83393236467077</v>
      </c>
      <c r="L8" s="18">
        <v>1538.5660603205245</v>
      </c>
      <c r="M8" s="18">
        <v>6040.1852152046495</v>
      </c>
      <c r="N8" s="18">
        <v>13136.253830635986</v>
      </c>
      <c r="O8" s="18">
        <v>1963.4559733157905</v>
      </c>
      <c r="P8" s="18">
        <v>102.62336993312967</v>
      </c>
      <c r="Q8" s="18">
        <v>716.83354132347495</v>
      </c>
      <c r="R8" s="18">
        <v>15.852223500296223</v>
      </c>
      <c r="S8" s="18">
        <v>257.95481098850092</v>
      </c>
      <c r="T8" s="18">
        <v>2322.1487298107395</v>
      </c>
      <c r="U8" s="18">
        <v>2824.9579344576687</v>
      </c>
      <c r="V8" s="18">
        <v>557.50326821890769</v>
      </c>
      <c r="W8" s="18">
        <v>1169.3963178155097</v>
      </c>
      <c r="X8" s="18">
        <v>9930.7261693640194</v>
      </c>
      <c r="Y8" s="18">
        <v>25471.341417835341</v>
      </c>
      <c r="Z8" s="18">
        <v>4167.5149054959029</v>
      </c>
      <c r="AA8" s="18">
        <v>671.95505161014239</v>
      </c>
      <c r="AB8" s="18">
        <v>28966.901271721104</v>
      </c>
      <c r="AC8" s="18">
        <v>2650.0868238438402</v>
      </c>
      <c r="AD8" s="18">
        <v>109305.48014915914</v>
      </c>
    </row>
    <row r="9" spans="1:30">
      <c r="A9" s="5">
        <v>4</v>
      </c>
      <c r="B9" s="6" t="s">
        <v>0</v>
      </c>
      <c r="C9" s="18">
        <v>2281.0659057616231</v>
      </c>
      <c r="D9" s="18">
        <v>218.18582667260242</v>
      </c>
      <c r="E9" s="18">
        <v>367.61352358469065</v>
      </c>
      <c r="F9" s="18">
        <v>234.46501196812585</v>
      </c>
      <c r="G9" s="18">
        <v>3101.3302679870421</v>
      </c>
      <c r="H9" s="18">
        <v>97.819957763325249</v>
      </c>
      <c r="I9" s="18">
        <v>3199.1502257503676</v>
      </c>
      <c r="J9" s="18">
        <v>2308.7254983762982</v>
      </c>
      <c r="K9" s="18">
        <v>201.18563401915009</v>
      </c>
      <c r="L9" s="18">
        <v>857.83891303521261</v>
      </c>
      <c r="M9" s="18">
        <v>3367.750045430661</v>
      </c>
      <c r="N9" s="18">
        <v>3465.5700031939864</v>
      </c>
      <c r="O9" s="18">
        <v>1094.7394339316324</v>
      </c>
      <c r="P9" s="18">
        <v>57.218420700835289</v>
      </c>
      <c r="Q9" s="18">
        <v>399.67585518427848</v>
      </c>
      <c r="R9" s="18">
        <v>8.838524732472262</v>
      </c>
      <c r="S9" s="18">
        <v>143.82461720524373</v>
      </c>
      <c r="T9" s="18">
        <v>1294.73123947109</v>
      </c>
      <c r="U9" s="18">
        <v>1575.0762390797279</v>
      </c>
      <c r="V9" s="18">
        <v>310.84008022564495</v>
      </c>
      <c r="W9" s="18">
        <v>652.00558627508883</v>
      </c>
      <c r="X9" s="18">
        <v>5536.9499968060136</v>
      </c>
      <c r="Y9" s="18">
        <v>12103.850267987042</v>
      </c>
      <c r="Z9" s="18">
        <v>1980.3816209854499</v>
      </c>
      <c r="AA9" s="18">
        <v>319.30958005264989</v>
      </c>
      <c r="AB9" s="18">
        <v>13764.922308919842</v>
      </c>
      <c r="AC9" s="18">
        <v>1622.5994574301735</v>
      </c>
      <c r="AD9" s="18">
        <v>84832.533660034183</v>
      </c>
    </row>
    <row r="10" spans="1:30">
      <c r="A10" s="5">
        <v>5</v>
      </c>
      <c r="B10" s="6" t="s">
        <v>1</v>
      </c>
      <c r="C10" s="18">
        <v>1744.0533187279821</v>
      </c>
      <c r="D10" s="18">
        <v>130.00452490456448</v>
      </c>
      <c r="E10" s="18">
        <v>916.37527438264044</v>
      </c>
      <c r="F10" s="18">
        <v>96.76104372106856</v>
      </c>
      <c r="G10" s="18">
        <v>2887.1941617362559</v>
      </c>
      <c r="H10" s="18">
        <v>302.34820164607947</v>
      </c>
      <c r="I10" s="18">
        <v>3189.5423633823352</v>
      </c>
      <c r="J10" s="18">
        <v>1029.8589519611173</v>
      </c>
      <c r="K10" s="18">
        <v>89.743378477134399</v>
      </c>
      <c r="L10" s="18">
        <v>382.65834745240659</v>
      </c>
      <c r="M10" s="18">
        <v>1502.2606778906584</v>
      </c>
      <c r="N10" s="18">
        <v>1804.6088795367377</v>
      </c>
      <c r="O10" s="18">
        <v>488.33315476103388</v>
      </c>
      <c r="P10" s="18">
        <v>25.523563895870335</v>
      </c>
      <c r="Q10" s="18">
        <v>178.28440740734447</v>
      </c>
      <c r="R10" s="18">
        <v>3.9426228125725395</v>
      </c>
      <c r="S10" s="18">
        <v>64.156206376796092</v>
      </c>
      <c r="T10" s="18">
        <v>577.54399918516708</v>
      </c>
      <c r="U10" s="18">
        <v>702.59819366932845</v>
      </c>
      <c r="V10" s="18">
        <v>138.65721129420984</v>
      </c>
      <c r="W10" s="18">
        <v>290.84176106093901</v>
      </c>
      <c r="X10" s="18">
        <v>2469.8811204632616</v>
      </c>
      <c r="Y10" s="18">
        <v>7161.6841617362552</v>
      </c>
      <c r="Z10" s="18">
        <v>1171.764965295112</v>
      </c>
      <c r="AA10" s="18">
        <v>188.93115095796932</v>
      </c>
      <c r="AB10" s="18">
        <v>8144.5179760733972</v>
      </c>
      <c r="AC10" s="18">
        <v>853.4008072100213</v>
      </c>
      <c r="AD10" s="18">
        <v>95436.023815115012</v>
      </c>
    </row>
    <row r="11" spans="1:30" s="3" customFormat="1">
      <c r="A11" s="7"/>
      <c r="B11" s="8" t="s">
        <v>27</v>
      </c>
      <c r="C11" s="19">
        <v>7879.8510671558179</v>
      </c>
      <c r="D11" s="19">
        <v>1517.3019084561201</v>
      </c>
      <c r="E11" s="19">
        <v>3397.7575962531378</v>
      </c>
      <c r="F11" s="19">
        <v>1624.1516212134272</v>
      </c>
      <c r="G11" s="19">
        <v>14419.062193078504</v>
      </c>
      <c r="H11" s="19">
        <v>39010.131414475887</v>
      </c>
      <c r="I11" s="19">
        <v>53429.193607554393</v>
      </c>
      <c r="J11" s="19">
        <v>82898.404174475567</v>
      </c>
      <c r="K11" s="19">
        <v>7223.8852192463164</v>
      </c>
      <c r="L11" s="19">
        <v>30802.049433507451</v>
      </c>
      <c r="M11" s="19">
        <v>120924.33882722935</v>
      </c>
      <c r="N11" s="19">
        <v>159934.47024170522</v>
      </c>
      <c r="O11" s="19">
        <v>39308.333590817136</v>
      </c>
      <c r="P11" s="19">
        <v>2054.5169916557625</v>
      </c>
      <c r="Q11" s="19">
        <v>14350.987419313042</v>
      </c>
      <c r="R11" s="19">
        <v>317.36107046675062</v>
      </c>
      <c r="S11" s="19">
        <v>5164.248090864302</v>
      </c>
      <c r="T11" s="19">
        <v>46489.352529124408</v>
      </c>
      <c r="U11" s="19">
        <v>56555.578722838036</v>
      </c>
      <c r="V11" s="19">
        <v>11161.199814483964</v>
      </c>
      <c r="W11" s="19">
        <v>23411.281528731393</v>
      </c>
      <c r="X11" s="19">
        <v>198812.8597582948</v>
      </c>
      <c r="Y11" s="19">
        <v>373166.39219307859</v>
      </c>
      <c r="Z11" s="19">
        <v>61055.932476560956</v>
      </c>
      <c r="AA11" s="19">
        <v>9844.4380377113484</v>
      </c>
      <c r="AB11" s="19">
        <v>424377.88663192815</v>
      </c>
      <c r="AC11" s="19">
        <v>28852.451979647452</v>
      </c>
      <c r="AD11" s="19">
        <v>147085.55339812531</v>
      </c>
    </row>
    <row r="12" spans="1:30">
      <c r="A12" s="5">
        <v>6</v>
      </c>
      <c r="B12" s="6" t="s">
        <v>2</v>
      </c>
      <c r="C12" s="18">
        <v>7067.9687665261808</v>
      </c>
      <c r="D12" s="18">
        <v>1409.7426130617398</v>
      </c>
      <c r="E12" s="18">
        <v>484.02587131760595</v>
      </c>
      <c r="F12" s="18">
        <v>27.566600178428324</v>
      </c>
      <c r="G12" s="18">
        <v>8989.303851083956</v>
      </c>
      <c r="H12" s="18">
        <v>476.4097702103482</v>
      </c>
      <c r="I12" s="18">
        <v>9465.7136212943042</v>
      </c>
      <c r="J12" s="18">
        <v>10005.000033809247</v>
      </c>
      <c r="K12" s="18">
        <v>871.84997808494575</v>
      </c>
      <c r="L12" s="18">
        <v>3717.4962376238727</v>
      </c>
      <c r="M12" s="18">
        <v>14594.346249518065</v>
      </c>
      <c r="N12" s="18">
        <v>15070.756019728413</v>
      </c>
      <c r="O12" s="18">
        <v>4744.1188141255143</v>
      </c>
      <c r="P12" s="18">
        <v>247.95944838352625</v>
      </c>
      <c r="Q12" s="18">
        <v>1732.0192233523339</v>
      </c>
      <c r="R12" s="18">
        <v>38.302275566930895</v>
      </c>
      <c r="S12" s="18">
        <v>623.27258091664623</v>
      </c>
      <c r="T12" s="18">
        <v>5610.7952650899397</v>
      </c>
      <c r="U12" s="18">
        <v>6825.6870885376811</v>
      </c>
      <c r="V12" s="18">
        <v>1347.0440792350776</v>
      </c>
      <c r="W12" s="18">
        <v>2825.5052050639442</v>
      </c>
      <c r="X12" s="18">
        <v>23994.703980271595</v>
      </c>
      <c r="Y12" s="18">
        <v>48054.763851083961</v>
      </c>
      <c r="Z12" s="18">
        <v>7862.5205223485946</v>
      </c>
      <c r="AA12" s="18">
        <v>1267.7244120742707</v>
      </c>
      <c r="AB12" s="18">
        <v>54649.559961358289</v>
      </c>
      <c r="AC12" s="18">
        <v>6146.3423787153433</v>
      </c>
      <c r="AD12" s="18">
        <v>88913.953362911561</v>
      </c>
    </row>
    <row r="13" spans="1:30">
      <c r="A13" s="5">
        <v>7</v>
      </c>
      <c r="B13" s="6" t="s">
        <v>3</v>
      </c>
      <c r="C13" s="18">
        <v>2502.8696474521439</v>
      </c>
      <c r="D13" s="18">
        <v>470.42751308986982</v>
      </c>
      <c r="E13" s="18">
        <v>196.37295000882921</v>
      </c>
      <c r="F13" s="18">
        <v>12.752072888804516</v>
      </c>
      <c r="G13" s="18">
        <v>3182.4221834396476</v>
      </c>
      <c r="H13" s="18">
        <v>340.93305134673756</v>
      </c>
      <c r="I13" s="18">
        <v>3523.3552347863852</v>
      </c>
      <c r="J13" s="18">
        <v>2390.576374222243</v>
      </c>
      <c r="K13" s="18">
        <v>208.31823612523434</v>
      </c>
      <c r="L13" s="18">
        <v>888.2517388198487</v>
      </c>
      <c r="M13" s="18">
        <v>3487.1463491673258</v>
      </c>
      <c r="N13" s="18">
        <v>3828.0794005140633</v>
      </c>
      <c r="O13" s="18">
        <v>1133.5510559947218</v>
      </c>
      <c r="P13" s="18">
        <v>59.246976218664869</v>
      </c>
      <c r="Q13" s="18">
        <v>413.84549935562654</v>
      </c>
      <c r="R13" s="18">
        <v>9.1518755362155773</v>
      </c>
      <c r="S13" s="18">
        <v>148.92360835630791</v>
      </c>
      <c r="T13" s="18">
        <v>1340.6331390301089</v>
      </c>
      <c r="U13" s="18">
        <v>1630.9171650726544</v>
      </c>
      <c r="V13" s="18">
        <v>321.86024387541022</v>
      </c>
      <c r="W13" s="18">
        <v>675.12103604622757</v>
      </c>
      <c r="X13" s="18">
        <v>5733.2505994859384</v>
      </c>
      <c r="Y13" s="18">
        <v>12743.75218343965</v>
      </c>
      <c r="Z13" s="18">
        <v>2085.0797099850656</v>
      </c>
      <c r="AA13" s="18">
        <v>336.19072178640653</v>
      </c>
      <c r="AB13" s="18">
        <v>14492.64117163831</v>
      </c>
      <c r="AC13" s="18">
        <v>2062.0005619665249</v>
      </c>
      <c r="AD13" s="18">
        <v>70284.370620232585</v>
      </c>
    </row>
    <row r="14" spans="1:30">
      <c r="A14" s="5">
        <v>8</v>
      </c>
      <c r="B14" s="6" t="s">
        <v>4</v>
      </c>
      <c r="C14" s="18">
        <v>1499.9156264291396</v>
      </c>
      <c r="D14" s="18">
        <v>560.15947315328322</v>
      </c>
      <c r="E14" s="18">
        <v>165.9301643286669</v>
      </c>
      <c r="F14" s="18">
        <v>5.9807748021657732</v>
      </c>
      <c r="G14" s="18">
        <v>2231.9860387132553</v>
      </c>
      <c r="H14" s="18">
        <v>214.75580144943407</v>
      </c>
      <c r="I14" s="18">
        <v>2446.7418401626892</v>
      </c>
      <c r="J14" s="18">
        <v>1198.5824058216899</v>
      </c>
      <c r="K14" s="18">
        <v>104.44618098124889</v>
      </c>
      <c r="L14" s="18">
        <v>445.34988196575296</v>
      </c>
      <c r="M14" s="18">
        <v>1748.3784687686918</v>
      </c>
      <c r="N14" s="18">
        <v>1963.1342702181259</v>
      </c>
      <c r="O14" s="18">
        <v>568.3375634706083</v>
      </c>
      <c r="P14" s="18">
        <v>29.705130553267157</v>
      </c>
      <c r="Q14" s="18">
        <v>207.49302954921262</v>
      </c>
      <c r="R14" s="18">
        <v>4.5885490696973488</v>
      </c>
      <c r="S14" s="18">
        <v>74.667021188738829</v>
      </c>
      <c r="T14" s="18">
        <v>672.16396448566593</v>
      </c>
      <c r="U14" s="18">
        <v>817.70598943723292</v>
      </c>
      <c r="V14" s="18">
        <v>161.37364595517454</v>
      </c>
      <c r="W14" s="18">
        <v>338.49083607227686</v>
      </c>
      <c r="X14" s="18">
        <v>2874.5257297818748</v>
      </c>
      <c r="Y14" s="18">
        <v>7069.6460387132556</v>
      </c>
      <c r="Z14" s="18">
        <v>1156.7060705443378</v>
      </c>
      <c r="AA14" s="18">
        <v>186.50310915634219</v>
      </c>
      <c r="AB14" s="18">
        <v>8039.8490001012515</v>
      </c>
      <c r="AC14" s="18">
        <v>1656.0225967262929</v>
      </c>
      <c r="AD14" s="18">
        <v>48549.150331612756</v>
      </c>
    </row>
    <row r="15" spans="1:30">
      <c r="A15" s="5">
        <v>9</v>
      </c>
      <c r="B15" s="6" t="s">
        <v>5</v>
      </c>
      <c r="C15" s="18">
        <v>5601.3744928854312</v>
      </c>
      <c r="D15" s="18">
        <v>974.43096551828694</v>
      </c>
      <c r="E15" s="18">
        <v>364.63509855240329</v>
      </c>
      <c r="F15" s="18">
        <v>33.753602370138644</v>
      </c>
      <c r="G15" s="18">
        <v>6974.19415932626</v>
      </c>
      <c r="H15" s="18">
        <v>754.38037477661226</v>
      </c>
      <c r="I15" s="18">
        <v>7728.5745341028723</v>
      </c>
      <c r="J15" s="18">
        <v>4736.300447397065</v>
      </c>
      <c r="K15" s="18">
        <v>412.72797874191184</v>
      </c>
      <c r="L15" s="18">
        <v>1759.8379844034041</v>
      </c>
      <c r="M15" s="18">
        <v>6908.8664105423813</v>
      </c>
      <c r="N15" s="18">
        <v>7663.2467853189937</v>
      </c>
      <c r="O15" s="18">
        <v>2245.8342814510279</v>
      </c>
      <c r="P15" s="18">
        <v>117.38235305813252</v>
      </c>
      <c r="Q15" s="18">
        <v>819.92637628614523</v>
      </c>
      <c r="R15" s="18">
        <v>18.132042407891031</v>
      </c>
      <c r="S15" s="18">
        <v>295.05309284061087</v>
      </c>
      <c r="T15" s="18">
        <v>2656.1131468763242</v>
      </c>
      <c r="U15" s="18">
        <v>3231.2348527723912</v>
      </c>
      <c r="V15" s="18">
        <v>637.68170450625973</v>
      </c>
      <c r="W15" s="18">
        <v>1337.5753644822271</v>
      </c>
      <c r="X15" s="18">
        <v>11358.93321468101</v>
      </c>
      <c r="Y15" s="18">
        <v>25996.374159326264</v>
      </c>
      <c r="Z15" s="18">
        <v>4253.418578182127</v>
      </c>
      <c r="AA15" s="18">
        <v>685.80584953704351</v>
      </c>
      <c r="AB15" s="18">
        <v>29563.986887971347</v>
      </c>
      <c r="AC15" s="18">
        <v>4253.9912633846516</v>
      </c>
      <c r="AD15" s="18">
        <v>69497.055958805649</v>
      </c>
    </row>
    <row r="16" spans="1:30">
      <c r="A16" s="5">
        <v>10</v>
      </c>
      <c r="B16" s="6" t="s">
        <v>6</v>
      </c>
      <c r="C16" s="18">
        <v>6042.151325388777</v>
      </c>
      <c r="D16" s="18">
        <v>3512.6857521679335</v>
      </c>
      <c r="E16" s="18">
        <v>577.92744250746034</v>
      </c>
      <c r="F16" s="18">
        <v>14.161368594598025</v>
      </c>
      <c r="G16" s="18">
        <v>10146.925888658769</v>
      </c>
      <c r="H16" s="18">
        <v>179.45533758046153</v>
      </c>
      <c r="I16" s="18">
        <v>10326.381226239229</v>
      </c>
      <c r="J16" s="18">
        <v>5841.2138460770575</v>
      </c>
      <c r="K16" s="18">
        <v>509.01170879384927</v>
      </c>
      <c r="L16" s="18">
        <v>2170.3838503317229</v>
      </c>
      <c r="M16" s="18">
        <v>8520.609405202631</v>
      </c>
      <c r="N16" s="18">
        <v>8700.0647427830918</v>
      </c>
      <c r="O16" s="18">
        <v>2769.7563629046717</v>
      </c>
      <c r="P16" s="18">
        <v>144.76603281049998</v>
      </c>
      <c r="Q16" s="18">
        <v>1011.2038615621433</v>
      </c>
      <c r="R16" s="18">
        <v>22.361997163595547</v>
      </c>
      <c r="S16" s="18">
        <v>363.88489927314566</v>
      </c>
      <c r="T16" s="18">
        <v>3275.7476141125821</v>
      </c>
      <c r="U16" s="18">
        <v>3985.0372609519823</v>
      </c>
      <c r="V16" s="18">
        <v>786.4440280174889</v>
      </c>
      <c r="W16" s="18">
        <v>1649.6132004208025</v>
      </c>
      <c r="X16" s="18">
        <v>14008.815257216913</v>
      </c>
      <c r="Y16" s="18">
        <v>32855.805888658775</v>
      </c>
      <c r="Z16" s="18">
        <v>5375.7302580533715</v>
      </c>
      <c r="AA16" s="18">
        <v>866.76333136296887</v>
      </c>
      <c r="AB16" s="18">
        <v>37364.772815349177</v>
      </c>
      <c r="AC16" s="18">
        <v>4565.4818090969611</v>
      </c>
      <c r="AD16" s="18">
        <v>81841.904924246803</v>
      </c>
    </row>
    <row r="17" spans="1:30" s="3" customFormat="1">
      <c r="A17" s="7"/>
      <c r="B17" s="8" t="s">
        <v>28</v>
      </c>
      <c r="C17" s="19">
        <v>22714.279858681672</v>
      </c>
      <c r="D17" s="19">
        <v>6927.4463169911132</v>
      </c>
      <c r="E17" s="19">
        <v>1788.8915267149659</v>
      </c>
      <c r="F17" s="19">
        <v>94.214418834135287</v>
      </c>
      <c r="G17" s="19">
        <v>31524.832121221887</v>
      </c>
      <c r="H17" s="19">
        <v>1965.9343353635934</v>
      </c>
      <c r="I17" s="19">
        <v>33490.766456585479</v>
      </c>
      <c r="J17" s="19">
        <v>24171.673107327304</v>
      </c>
      <c r="K17" s="19">
        <v>2106.35408272719</v>
      </c>
      <c r="L17" s="19">
        <v>8981.3196931446</v>
      </c>
      <c r="M17" s="19">
        <v>35259.346883199098</v>
      </c>
      <c r="N17" s="19">
        <v>37225.281218562683</v>
      </c>
      <c r="O17" s="19">
        <v>11461.598077946543</v>
      </c>
      <c r="P17" s="19">
        <v>599.05994102409079</v>
      </c>
      <c r="Q17" s="19">
        <v>4184.4879901054619</v>
      </c>
      <c r="R17" s="19">
        <v>92.536739744330404</v>
      </c>
      <c r="S17" s="19">
        <v>1505.8012025754495</v>
      </c>
      <c r="T17" s="19">
        <v>13555.45312959462</v>
      </c>
      <c r="U17" s="19">
        <v>16490.582356771942</v>
      </c>
      <c r="V17" s="19">
        <v>3254.4037015894114</v>
      </c>
      <c r="W17" s="19">
        <v>6826.3056420854791</v>
      </c>
      <c r="X17" s="19">
        <v>57970.228781437334</v>
      </c>
      <c r="Y17" s="19">
        <v>126720.34212122191</v>
      </c>
      <c r="Z17" s="19">
        <v>20733.455139113496</v>
      </c>
      <c r="AA17" s="19">
        <v>3342.9874239170317</v>
      </c>
      <c r="AB17" s="19">
        <v>144110.80983641837</v>
      </c>
      <c r="AC17" s="19">
        <v>18683.838609889772</v>
      </c>
      <c r="AD17" s="19">
        <v>77131.264535831157</v>
      </c>
    </row>
    <row r="18" spans="1:30">
      <c r="A18" s="5">
        <v>11</v>
      </c>
      <c r="B18" s="6" t="s">
        <v>7</v>
      </c>
      <c r="C18" s="18">
        <v>7089.1512596251841</v>
      </c>
      <c r="D18" s="18">
        <v>2901.4759082853525</v>
      </c>
      <c r="E18" s="18">
        <v>850.54974143564652</v>
      </c>
      <c r="F18" s="18">
        <v>150.06936992805441</v>
      </c>
      <c r="G18" s="18">
        <v>10991.246279274239</v>
      </c>
      <c r="H18" s="18">
        <v>1107.2027813473599</v>
      </c>
      <c r="I18" s="18">
        <v>12098.449060621599</v>
      </c>
      <c r="J18" s="18">
        <v>26147.840582337049</v>
      </c>
      <c r="K18" s="18">
        <v>2278.5601360962323</v>
      </c>
      <c r="L18" s="18">
        <v>9715.5920698000937</v>
      </c>
      <c r="M18" s="18">
        <v>38141.992788233372</v>
      </c>
      <c r="N18" s="18">
        <v>39249.195569580734</v>
      </c>
      <c r="O18" s="18">
        <v>12398.646880182996</v>
      </c>
      <c r="P18" s="18">
        <v>648.03639233453805</v>
      </c>
      <c r="Q18" s="18">
        <v>4526.5929420009343</v>
      </c>
      <c r="R18" s="18">
        <v>100.10212814397549</v>
      </c>
      <c r="S18" s="18">
        <v>1628.9087486334888</v>
      </c>
      <c r="T18" s="18">
        <v>14663.686120533241</v>
      </c>
      <c r="U18" s="18">
        <v>17838.778336120329</v>
      </c>
      <c r="V18" s="18">
        <v>3520.4691376507144</v>
      </c>
      <c r="W18" s="18">
        <v>7384.3937448190673</v>
      </c>
      <c r="X18" s="18">
        <v>62709.614430419286</v>
      </c>
      <c r="Y18" s="18">
        <v>112950.05627927426</v>
      </c>
      <c r="Z18" s="18">
        <v>18480.418262968749</v>
      </c>
      <c r="AA18" s="18">
        <v>2979.7158952674545</v>
      </c>
      <c r="AB18" s="18">
        <v>128450.75864697555</v>
      </c>
      <c r="AC18" s="18">
        <v>9501.4825486985192</v>
      </c>
      <c r="AD18" s="18">
        <v>135190.22740779576</v>
      </c>
    </row>
    <row r="19" spans="1:30">
      <c r="A19" s="5">
        <v>12</v>
      </c>
      <c r="B19" s="6" t="s">
        <v>8</v>
      </c>
      <c r="C19" s="18">
        <v>3798.5515224666328</v>
      </c>
      <c r="D19" s="18">
        <v>1460.7467014971414</v>
      </c>
      <c r="E19" s="18">
        <v>517.30013205822013</v>
      </c>
      <c r="F19" s="18">
        <v>15.467505479275813</v>
      </c>
      <c r="G19" s="18">
        <v>5792.0658615012699</v>
      </c>
      <c r="H19" s="18">
        <v>17.631489314718454</v>
      </c>
      <c r="I19" s="18">
        <v>5809.6973508159881</v>
      </c>
      <c r="J19" s="18">
        <v>4333.34722592867</v>
      </c>
      <c r="K19" s="18">
        <v>377.61406008930783</v>
      </c>
      <c r="L19" s="18">
        <v>1610.1151378581606</v>
      </c>
      <c r="M19" s="18">
        <v>6321.0764238761385</v>
      </c>
      <c r="N19" s="18">
        <v>6338.7079131908567</v>
      </c>
      <c r="O19" s="18">
        <v>2054.7640213090235</v>
      </c>
      <c r="P19" s="18">
        <v>107.39574054618566</v>
      </c>
      <c r="Q19" s="18">
        <v>750.16898264930705</v>
      </c>
      <c r="R19" s="18">
        <v>16.589411195786102</v>
      </c>
      <c r="S19" s="18">
        <v>269.9506747012216</v>
      </c>
      <c r="T19" s="18">
        <v>2430.1373328405884</v>
      </c>
      <c r="U19" s="18">
        <v>2956.3290464988149</v>
      </c>
      <c r="V19" s="18">
        <v>583.42925579526832</v>
      </c>
      <c r="W19" s="18">
        <v>1223.7776212729498</v>
      </c>
      <c r="X19" s="18">
        <v>10392.542086809144</v>
      </c>
      <c r="Y19" s="18">
        <v>22523.315861501273</v>
      </c>
      <c r="Z19" s="18">
        <v>3685.1712296656892</v>
      </c>
      <c r="AA19" s="18">
        <v>594.18369939280694</v>
      </c>
      <c r="AB19" s="18">
        <v>25614.303391774152</v>
      </c>
      <c r="AC19" s="18">
        <v>3018.2795924787251</v>
      </c>
      <c r="AD19" s="18">
        <v>84863.91868931771</v>
      </c>
    </row>
    <row r="20" spans="1:30">
      <c r="A20" s="5">
        <v>13</v>
      </c>
      <c r="B20" s="6" t="s">
        <v>9</v>
      </c>
      <c r="C20" s="18">
        <v>4484.637987739472</v>
      </c>
      <c r="D20" s="18">
        <v>1903.964601183261</v>
      </c>
      <c r="E20" s="18">
        <v>746.37560429411587</v>
      </c>
      <c r="F20" s="18">
        <v>14.230141142008506</v>
      </c>
      <c r="G20" s="18">
        <v>7149.2083343588574</v>
      </c>
      <c r="H20" s="18">
        <v>422.48707805925335</v>
      </c>
      <c r="I20" s="18">
        <v>7571.6954124181111</v>
      </c>
      <c r="J20" s="18">
        <v>4001.915188020283</v>
      </c>
      <c r="K20" s="18">
        <v>348.73259941858157</v>
      </c>
      <c r="L20" s="18">
        <v>1486.9669769597201</v>
      </c>
      <c r="M20" s="18">
        <v>5837.6147643985851</v>
      </c>
      <c r="N20" s="18">
        <v>6260.1018424578388</v>
      </c>
      <c r="O20" s="18">
        <v>1897.607303534732</v>
      </c>
      <c r="P20" s="18">
        <v>99.181677076052708</v>
      </c>
      <c r="Q20" s="18">
        <v>692.79300474302738</v>
      </c>
      <c r="R20" s="18">
        <v>15.320585488162068</v>
      </c>
      <c r="S20" s="18">
        <v>249.30374806778161</v>
      </c>
      <c r="T20" s="18">
        <v>2244.270535967878</v>
      </c>
      <c r="U20" s="18">
        <v>2730.2169651160725</v>
      </c>
      <c r="V20" s="18">
        <v>538.80621103518467</v>
      </c>
      <c r="W20" s="18">
        <v>1130.1781265132727</v>
      </c>
      <c r="X20" s="18">
        <v>9597.6781575421628</v>
      </c>
      <c r="Y20" s="18">
        <v>23006.988334358859</v>
      </c>
      <c r="Z20" s="18">
        <v>3764.3077072836527</v>
      </c>
      <c r="AA20" s="18">
        <v>606.94337922788031</v>
      </c>
      <c r="AB20" s="18">
        <v>26164.352662414633</v>
      </c>
      <c r="AC20" s="18">
        <v>2837.0271215320063</v>
      </c>
      <c r="AD20" s="18">
        <v>92224.541894001261</v>
      </c>
    </row>
    <row r="21" spans="1:30">
      <c r="A21" s="5">
        <v>14</v>
      </c>
      <c r="B21" s="6" t="s">
        <v>10</v>
      </c>
      <c r="C21" s="18">
        <v>5770.277154875097</v>
      </c>
      <c r="D21" s="18">
        <v>2389.9586913493736</v>
      </c>
      <c r="E21" s="18">
        <v>553.7885274213528</v>
      </c>
      <c r="F21" s="18">
        <v>13.405231583830295</v>
      </c>
      <c r="G21" s="18">
        <v>8727.429605229654</v>
      </c>
      <c r="H21" s="18">
        <v>546.14089734879235</v>
      </c>
      <c r="I21" s="18">
        <v>9273.5705025784464</v>
      </c>
      <c r="J21" s="18">
        <v>6561.769033439874</v>
      </c>
      <c r="K21" s="18">
        <v>571.80191590912932</v>
      </c>
      <c r="L21" s="18">
        <v>2438.1161031023184</v>
      </c>
      <c r="M21" s="18">
        <v>9571.6870524513215</v>
      </c>
      <c r="N21" s="18">
        <v>10117.827949800114</v>
      </c>
      <c r="O21" s="18">
        <v>3111.425469294687</v>
      </c>
      <c r="P21" s="18">
        <v>162.62395047013118</v>
      </c>
      <c r="Q21" s="18">
        <v>1135.9430351534779</v>
      </c>
      <c r="R21" s="18">
        <v>25.120508233489495</v>
      </c>
      <c r="S21" s="18">
        <v>408.77268436088963</v>
      </c>
      <c r="T21" s="18">
        <v>3679.8343327362127</v>
      </c>
      <c r="U21" s="18">
        <v>4476.6198918706423</v>
      </c>
      <c r="V21" s="18">
        <v>883.45748085299635</v>
      </c>
      <c r="W21" s="18">
        <v>1853.1046972273564</v>
      </c>
      <c r="X21" s="18">
        <v>15736.902050199882</v>
      </c>
      <c r="Y21" s="18">
        <v>34582.159605229652</v>
      </c>
      <c r="Z21" s="18">
        <v>5658.1890704082498</v>
      </c>
      <c r="AA21" s="18">
        <v>912.3059701147497</v>
      </c>
      <c r="AB21" s="18">
        <v>39328.042705523148</v>
      </c>
      <c r="AC21" s="18">
        <v>4342.520392161734</v>
      </c>
      <c r="AD21" s="18">
        <v>90565.01559902959</v>
      </c>
    </row>
    <row r="22" spans="1:30">
      <c r="A22" s="5">
        <v>15</v>
      </c>
      <c r="B22" s="6" t="s">
        <v>11</v>
      </c>
      <c r="C22" s="18">
        <v>4277.7125649307</v>
      </c>
      <c r="D22" s="18">
        <v>2469.3339254817001</v>
      </c>
      <c r="E22" s="18">
        <v>544.61760369124761</v>
      </c>
      <c r="F22" s="18">
        <v>16.49873267968546</v>
      </c>
      <c r="G22" s="18">
        <v>7308.162826783333</v>
      </c>
      <c r="H22" s="18">
        <v>267.76812532208402</v>
      </c>
      <c r="I22" s="18">
        <v>7575.9309521054174</v>
      </c>
      <c r="J22" s="18">
        <v>7248.3826949808035</v>
      </c>
      <c r="K22" s="18">
        <v>631.63441003650473</v>
      </c>
      <c r="L22" s="18">
        <v>2693.2369121831894</v>
      </c>
      <c r="M22" s="18">
        <v>10573.254017200497</v>
      </c>
      <c r="N22" s="18">
        <v>10841.022142522581</v>
      </c>
      <c r="O22" s="18">
        <v>3437.0003597239206</v>
      </c>
      <c r="P22" s="18">
        <v>179.64067652639898</v>
      </c>
      <c r="Q22" s="18">
        <v>1254.8064091451363</v>
      </c>
      <c r="R22" s="18">
        <v>27.749080505702391</v>
      </c>
      <c r="S22" s="18">
        <v>451.54604442836671</v>
      </c>
      <c r="T22" s="18">
        <v>4064.886673376051</v>
      </c>
      <c r="U22" s="18">
        <v>4945.0466773335456</v>
      </c>
      <c r="V22" s="18">
        <v>975.90114545821143</v>
      </c>
      <c r="W22" s="18">
        <v>2047.010790980089</v>
      </c>
      <c r="X22" s="18">
        <v>17383.587857477421</v>
      </c>
      <c r="Y22" s="18">
        <v>35532.772826783337</v>
      </c>
      <c r="Z22" s="18">
        <v>5813.7244505516928</v>
      </c>
      <c r="AA22" s="18">
        <v>937.38393306424371</v>
      </c>
      <c r="AB22" s="18">
        <v>40409.113344270787</v>
      </c>
      <c r="AC22" s="18">
        <v>3898.0585886788963</v>
      </c>
      <c r="AD22" s="18">
        <v>103664.71520369317</v>
      </c>
    </row>
    <row r="23" spans="1:30" s="3" customFormat="1">
      <c r="A23" s="7"/>
      <c r="B23" s="8" t="s">
        <v>29</v>
      </c>
      <c r="C23" s="19">
        <v>25420.330489637083</v>
      </c>
      <c r="D23" s="19">
        <v>11125.479827796829</v>
      </c>
      <c r="E23" s="19">
        <v>3212.6316089005827</v>
      </c>
      <c r="F23" s="19">
        <v>209.67098081285451</v>
      </c>
      <c r="G23" s="19">
        <v>39968.112907147355</v>
      </c>
      <c r="H23" s="19">
        <v>2361.2303713922079</v>
      </c>
      <c r="I23" s="19">
        <v>42329.343278539556</v>
      </c>
      <c r="J23" s="19">
        <v>48293.254724706683</v>
      </c>
      <c r="K23" s="19">
        <v>4208.3431215497558</v>
      </c>
      <c r="L23" s="19">
        <v>17944.027199903481</v>
      </c>
      <c r="M23" s="19">
        <v>70445.625046159912</v>
      </c>
      <c r="N23" s="19">
        <v>72806.855417552113</v>
      </c>
      <c r="O23" s="19">
        <v>22899.444034045358</v>
      </c>
      <c r="P23" s="19">
        <v>1196.8784369533064</v>
      </c>
      <c r="Q23" s="19">
        <v>8360.3043736918826</v>
      </c>
      <c r="R23" s="19">
        <v>184.88171356711553</v>
      </c>
      <c r="S23" s="19">
        <v>3008.4819001917485</v>
      </c>
      <c r="T23" s="19">
        <v>27082.814995453969</v>
      </c>
      <c r="U23" s="19">
        <v>32946.990916939401</v>
      </c>
      <c r="V23" s="19">
        <v>6502.0632307923752</v>
      </c>
      <c r="W23" s="19">
        <v>13638.464980812736</v>
      </c>
      <c r="X23" s="19">
        <v>115820.32458244791</v>
      </c>
      <c r="Y23" s="19">
        <v>228595.29290714738</v>
      </c>
      <c r="Z23" s="19">
        <v>37401.810720878035</v>
      </c>
      <c r="AA23" s="19">
        <v>6030.5328770671349</v>
      </c>
      <c r="AB23" s="19">
        <v>259966.57075095826</v>
      </c>
      <c r="AC23" s="19">
        <v>23597.368243549885</v>
      </c>
      <c r="AD23" s="19">
        <v>110167.61194207224</v>
      </c>
    </row>
    <row r="24" spans="1:30">
      <c r="A24" s="5">
        <v>16</v>
      </c>
      <c r="B24" s="6" t="s">
        <v>197</v>
      </c>
      <c r="C24" s="18">
        <v>2904.6528881692966</v>
      </c>
      <c r="D24" s="18">
        <v>1278.585938105643</v>
      </c>
      <c r="E24" s="18">
        <v>418.46649303427364</v>
      </c>
      <c r="F24" s="18">
        <v>32.942411220367788</v>
      </c>
      <c r="G24" s="18">
        <v>4634.6477305295803</v>
      </c>
      <c r="H24" s="18">
        <v>66.863691027776227</v>
      </c>
      <c r="I24" s="18">
        <v>4701.5114215573567</v>
      </c>
      <c r="J24" s="18">
        <v>5877.5691740819275</v>
      </c>
      <c r="K24" s="18">
        <v>512.17976394799302</v>
      </c>
      <c r="L24" s="18">
        <v>2183.8921756309715</v>
      </c>
      <c r="M24" s="18">
        <v>8573.6411136608913</v>
      </c>
      <c r="N24" s="18">
        <v>8640.5048046886677</v>
      </c>
      <c r="O24" s="18">
        <v>2786.9951430144947</v>
      </c>
      <c r="P24" s="18">
        <v>145.6670470081439</v>
      </c>
      <c r="Q24" s="18">
        <v>1017.4975274055146</v>
      </c>
      <c r="R24" s="18">
        <v>22.501176752487414</v>
      </c>
      <c r="S24" s="18">
        <v>366.14969477930214</v>
      </c>
      <c r="T24" s="18">
        <v>3296.135650248636</v>
      </c>
      <c r="U24" s="18">
        <v>4009.8398688604125</v>
      </c>
      <c r="V24" s="18">
        <v>791.33880354693622</v>
      </c>
      <c r="W24" s="18">
        <v>1659.8802836954096</v>
      </c>
      <c r="X24" s="18">
        <v>14096.005195311336</v>
      </c>
      <c r="Y24" s="18">
        <v>27371.157730529583</v>
      </c>
      <c r="Z24" s="18">
        <v>4478.3549461116518</v>
      </c>
      <c r="AA24" s="18">
        <v>722.07377710264302</v>
      </c>
      <c r="AB24" s="18">
        <v>31127.438899538593</v>
      </c>
      <c r="AC24" s="18">
        <v>3725.3194276937984</v>
      </c>
      <c r="AD24" s="18">
        <v>83556.429196753161</v>
      </c>
    </row>
    <row r="25" spans="1:30">
      <c r="A25" s="5">
        <v>17</v>
      </c>
      <c r="B25" s="6" t="s">
        <v>12</v>
      </c>
      <c r="C25" s="18">
        <v>3458.7022594901027</v>
      </c>
      <c r="D25" s="18">
        <v>350.26301230764699</v>
      </c>
      <c r="E25" s="18">
        <v>498.60017115032309</v>
      </c>
      <c r="F25" s="18">
        <v>19.179778996451518</v>
      </c>
      <c r="G25" s="18">
        <v>4326.745221944524</v>
      </c>
      <c r="H25" s="18">
        <v>214.41357117630625</v>
      </c>
      <c r="I25" s="18">
        <v>4541.1587931208305</v>
      </c>
      <c r="J25" s="18">
        <v>1851.0396391310385</v>
      </c>
      <c r="K25" s="18">
        <v>161.30223521811641</v>
      </c>
      <c r="L25" s="18">
        <v>687.77939739220221</v>
      </c>
      <c r="M25" s="18">
        <v>2700.1212717413573</v>
      </c>
      <c r="N25" s="18">
        <v>2914.5348429176634</v>
      </c>
      <c r="O25" s="18">
        <v>877.71633663355647</v>
      </c>
      <c r="P25" s="18">
        <v>45.875338960915855</v>
      </c>
      <c r="Q25" s="18">
        <v>320.44340103230138</v>
      </c>
      <c r="R25" s="18">
        <v>7.0863598304572584</v>
      </c>
      <c r="S25" s="18">
        <v>115.31256865183293</v>
      </c>
      <c r="T25" s="18">
        <v>1038.0614100583853</v>
      </c>
      <c r="U25" s="18">
        <v>1262.8303170907379</v>
      </c>
      <c r="V25" s="18">
        <v>249.21858849525313</v>
      </c>
      <c r="W25" s="18">
        <v>522.75083632889778</v>
      </c>
      <c r="X25" s="18">
        <v>4439.2951570823379</v>
      </c>
      <c r="Y25" s="18">
        <v>11680.575221944526</v>
      </c>
      <c r="Z25" s="18">
        <v>1911.1271190505236</v>
      </c>
      <c r="AA25" s="18">
        <v>308.14323428612386</v>
      </c>
      <c r="AB25" s="18">
        <v>13283.559106708924</v>
      </c>
      <c r="AC25" s="18">
        <v>1968.5643233719779</v>
      </c>
      <c r="AD25" s="18">
        <v>67478.410275948481</v>
      </c>
    </row>
    <row r="26" spans="1:30">
      <c r="A26" s="5">
        <v>18</v>
      </c>
      <c r="B26" s="6" t="s">
        <v>13</v>
      </c>
      <c r="C26" s="18">
        <v>2714.4803843157633</v>
      </c>
      <c r="D26" s="18">
        <v>362.89290294035561</v>
      </c>
      <c r="E26" s="18">
        <v>161.48227310248868</v>
      </c>
      <c r="F26" s="18">
        <v>11.686549667376514</v>
      </c>
      <c r="G26" s="18">
        <v>3250.5421100259841</v>
      </c>
      <c r="H26" s="18">
        <v>287.55354199029688</v>
      </c>
      <c r="I26" s="18">
        <v>3538.0956520162808</v>
      </c>
      <c r="J26" s="18">
        <v>1853.5649407840986</v>
      </c>
      <c r="K26" s="18">
        <v>161.52229360726568</v>
      </c>
      <c r="L26" s="18">
        <v>688.71770817305116</v>
      </c>
      <c r="M26" s="18">
        <v>2703.8049425644153</v>
      </c>
      <c r="N26" s="18">
        <v>2991.358484554712</v>
      </c>
      <c r="O26" s="18">
        <v>878.9137710206769</v>
      </c>
      <c r="P26" s="18">
        <v>45.937924908220083</v>
      </c>
      <c r="Q26" s="18">
        <v>320.88056954735225</v>
      </c>
      <c r="R26" s="18">
        <v>7.0960274765820248</v>
      </c>
      <c r="S26" s="18">
        <v>115.46988512095609</v>
      </c>
      <c r="T26" s="18">
        <v>1039.4775970159101</v>
      </c>
      <c r="U26" s="18">
        <v>1264.5531475584751</v>
      </c>
      <c r="V26" s="18">
        <v>249.55858775847574</v>
      </c>
      <c r="W26" s="18">
        <v>523.46400503863958</v>
      </c>
      <c r="X26" s="18">
        <v>4445.351515445288</v>
      </c>
      <c r="Y26" s="18">
        <v>10687.252110025984</v>
      </c>
      <c r="Z26" s="18">
        <v>1748.6037243464098</v>
      </c>
      <c r="AA26" s="18">
        <v>281.93854910737622</v>
      </c>
      <c r="AB26" s="18">
        <v>12153.917285265017</v>
      </c>
      <c r="AC26" s="18">
        <v>1846.4490062018178</v>
      </c>
      <c r="AD26" s="18">
        <v>65823.19492410931</v>
      </c>
    </row>
    <row r="27" spans="1:30">
      <c r="A27" s="5">
        <v>19</v>
      </c>
      <c r="B27" s="6" t="s">
        <v>14</v>
      </c>
      <c r="C27" s="18">
        <v>1334.395201292004</v>
      </c>
      <c r="D27" s="18">
        <v>299.65922484133569</v>
      </c>
      <c r="E27" s="18">
        <v>113.92704583834075</v>
      </c>
      <c r="F27" s="18">
        <v>6.8744569077544622</v>
      </c>
      <c r="G27" s="18">
        <v>1754.8559288794349</v>
      </c>
      <c r="H27" s="18">
        <v>117.24554021324776</v>
      </c>
      <c r="I27" s="18">
        <v>1872.1014690926827</v>
      </c>
      <c r="J27" s="18">
        <v>886.94977544184496</v>
      </c>
      <c r="K27" s="18">
        <v>77.290068932363923</v>
      </c>
      <c r="L27" s="18">
        <v>329.55846496994241</v>
      </c>
      <c r="M27" s="18">
        <v>1293.7983093441512</v>
      </c>
      <c r="N27" s="18">
        <v>1411.043849557399</v>
      </c>
      <c r="O27" s="18">
        <v>420.56922565106726</v>
      </c>
      <c r="P27" s="18">
        <v>21.981766748552264</v>
      </c>
      <c r="Q27" s="18">
        <v>153.54463328556551</v>
      </c>
      <c r="R27" s="18">
        <v>3.3955216989706143</v>
      </c>
      <c r="S27" s="18">
        <v>55.253520621189267</v>
      </c>
      <c r="T27" s="18">
        <v>497.40065803147905</v>
      </c>
      <c r="U27" s="18">
        <v>605.10161019058137</v>
      </c>
      <c r="V27" s="18">
        <v>119.41633578715069</v>
      </c>
      <c r="W27" s="18">
        <v>250.48287842804521</v>
      </c>
      <c r="X27" s="18">
        <v>2127.1461504426011</v>
      </c>
      <c r="Y27" s="18">
        <v>5293.0459288794355</v>
      </c>
      <c r="Z27" s="18">
        <v>866.02615238134194</v>
      </c>
      <c r="AA27" s="18">
        <v>139.63492899610691</v>
      </c>
      <c r="AB27" s="18">
        <v>6019.4371522646707</v>
      </c>
      <c r="AC27" s="18">
        <v>1182.7443151600626</v>
      </c>
      <c r="AD27" s="18">
        <v>50893.815976194746</v>
      </c>
    </row>
    <row r="28" spans="1:30">
      <c r="A28" s="5">
        <v>20</v>
      </c>
      <c r="B28" s="6" t="s">
        <v>151</v>
      </c>
      <c r="C28" s="18">
        <v>2858.2326886011247</v>
      </c>
      <c r="D28" s="18">
        <v>854.07744605999653</v>
      </c>
      <c r="E28" s="18">
        <v>261.31649994545216</v>
      </c>
      <c r="F28" s="18">
        <v>26.961636418202005</v>
      </c>
      <c r="G28" s="18">
        <v>4000.5882710247752</v>
      </c>
      <c r="H28" s="18">
        <v>96.555243432185819</v>
      </c>
      <c r="I28" s="18">
        <v>4097.1435144569614</v>
      </c>
      <c r="J28" s="18">
        <v>2519.8143421261011</v>
      </c>
      <c r="K28" s="18">
        <v>219.5802170451706</v>
      </c>
      <c r="L28" s="18">
        <v>936.27189452371897</v>
      </c>
      <c r="M28" s="18">
        <v>3675.6664536949907</v>
      </c>
      <c r="N28" s="18">
        <v>3772.2216971271764</v>
      </c>
      <c r="O28" s="18">
        <v>1194.832442597437</v>
      </c>
      <c r="P28" s="18">
        <v>62.449952242988537</v>
      </c>
      <c r="Q28" s="18">
        <v>436.21857722069967</v>
      </c>
      <c r="R28" s="18">
        <v>9.6466389788578741</v>
      </c>
      <c r="S28" s="18">
        <v>156.97463099855293</v>
      </c>
      <c r="T28" s="18">
        <v>1413.1096783538906</v>
      </c>
      <c r="U28" s="18">
        <v>1719.086872807713</v>
      </c>
      <c r="V28" s="18">
        <v>339.26046765241949</v>
      </c>
      <c r="W28" s="18">
        <v>711.61904202026733</v>
      </c>
      <c r="X28" s="18">
        <v>6043.1983028728273</v>
      </c>
      <c r="Y28" s="18">
        <v>13816.008271024781</v>
      </c>
      <c r="Z28" s="18">
        <v>2260.5177897554049</v>
      </c>
      <c r="AA28" s="18">
        <v>364.4777241414551</v>
      </c>
      <c r="AB28" s="18">
        <v>15712.048336638731</v>
      </c>
      <c r="AC28" s="18">
        <v>2597.7174026915532</v>
      </c>
      <c r="AD28" s="18">
        <v>60484.055426349012</v>
      </c>
    </row>
    <row r="29" spans="1:30">
      <c r="A29" s="5">
        <v>21</v>
      </c>
      <c r="B29" s="6" t="s">
        <v>15</v>
      </c>
      <c r="C29" s="18">
        <v>2669.7835651402879</v>
      </c>
      <c r="D29" s="18">
        <v>733.02853568585624</v>
      </c>
      <c r="E29" s="18">
        <v>450.72387480893553</v>
      </c>
      <c r="F29" s="18">
        <v>27.305318649880629</v>
      </c>
      <c r="G29" s="18">
        <v>3880.8412942849604</v>
      </c>
      <c r="H29" s="18">
        <v>535.30231062098301</v>
      </c>
      <c r="I29" s="18">
        <v>4416.143604905943</v>
      </c>
      <c r="J29" s="18">
        <v>3603.1455237723385</v>
      </c>
      <c r="K29" s="18">
        <v>313.98324191126909</v>
      </c>
      <c r="L29" s="18">
        <v>1338.7985890026184</v>
      </c>
      <c r="M29" s="18">
        <v>5255.927354686226</v>
      </c>
      <c r="N29" s="18">
        <v>5791.229665307209</v>
      </c>
      <c r="O29" s="18">
        <v>1708.5207807692832</v>
      </c>
      <c r="P29" s="18">
        <v>89.298747976115706</v>
      </c>
      <c r="Q29" s="18">
        <v>623.75984913750665</v>
      </c>
      <c r="R29" s="18">
        <v>13.793970244169707</v>
      </c>
      <c r="S29" s="18">
        <v>224.46194926846147</v>
      </c>
      <c r="T29" s="18">
        <v>2020.6408571609697</v>
      </c>
      <c r="U29" s="18">
        <v>2458.1652970141404</v>
      </c>
      <c r="V29" s="18">
        <v>485.11702428970125</v>
      </c>
      <c r="W29" s="18">
        <v>1017.5618588324434</v>
      </c>
      <c r="X29" s="18">
        <v>8641.3203346927912</v>
      </c>
      <c r="Y29" s="18">
        <v>18313.39129428496</v>
      </c>
      <c r="Z29" s="18">
        <v>2996.3608879927451</v>
      </c>
      <c r="AA29" s="18">
        <v>483.12240766759663</v>
      </c>
      <c r="AB29" s="18">
        <v>20826.629774610108</v>
      </c>
      <c r="AC29" s="18">
        <v>3379.4008141109948</v>
      </c>
      <c r="AD29" s="18">
        <v>61628.172922390928</v>
      </c>
    </row>
    <row r="30" spans="1:30">
      <c r="A30" s="5">
        <v>22</v>
      </c>
      <c r="B30" s="6" t="s">
        <v>196</v>
      </c>
      <c r="C30" s="18">
        <v>3471.0244843033015</v>
      </c>
      <c r="D30" s="18">
        <v>674.19677022636199</v>
      </c>
      <c r="E30" s="18">
        <v>203.53443100893833</v>
      </c>
      <c r="F30" s="18">
        <v>14.780050763231682</v>
      </c>
      <c r="G30" s="18">
        <v>4363.5357363018338</v>
      </c>
      <c r="H30" s="18">
        <v>154.8285399081002</v>
      </c>
      <c r="I30" s="18">
        <v>4518.3642762099344</v>
      </c>
      <c r="J30" s="18">
        <v>1538.8534067378077</v>
      </c>
      <c r="K30" s="18">
        <v>134.09788149990538</v>
      </c>
      <c r="L30" s="18">
        <v>571.78228190614198</v>
      </c>
      <c r="M30" s="18">
        <v>2244.7335701438551</v>
      </c>
      <c r="N30" s="18">
        <v>2399.5621100519552</v>
      </c>
      <c r="O30" s="18">
        <v>729.68549469423863</v>
      </c>
      <c r="P30" s="18">
        <v>38.138254931373439</v>
      </c>
      <c r="Q30" s="18">
        <v>266.39916775455828</v>
      </c>
      <c r="R30" s="18">
        <v>5.8912130977315762</v>
      </c>
      <c r="S30" s="18">
        <v>95.86458083245752</v>
      </c>
      <c r="T30" s="18">
        <v>862.98764407946544</v>
      </c>
      <c r="U30" s="18">
        <v>1049.8482552751523</v>
      </c>
      <c r="V30" s="18">
        <v>207.18674296372461</v>
      </c>
      <c r="W30" s="18">
        <v>434.5865363193418</v>
      </c>
      <c r="X30" s="18">
        <v>3690.587889948044</v>
      </c>
      <c r="Y30" s="18">
        <v>10453.685736301833</v>
      </c>
      <c r="Z30" s="18">
        <v>1710.3885660651715</v>
      </c>
      <c r="AA30" s="18">
        <v>275.77687500723198</v>
      </c>
      <c r="AB30" s="18">
        <v>11888.297427359774</v>
      </c>
      <c r="AC30" s="18">
        <v>1665.3740185412398</v>
      </c>
      <c r="AD30" s="18">
        <v>71385.150092428827</v>
      </c>
    </row>
    <row r="31" spans="1:30">
      <c r="A31" s="5">
        <v>23</v>
      </c>
      <c r="B31" s="6" t="s">
        <v>16</v>
      </c>
      <c r="C31" s="18">
        <v>2634.0461159821784</v>
      </c>
      <c r="D31" s="18">
        <v>571.14432083224722</v>
      </c>
      <c r="E31" s="18">
        <v>854.86783367892986</v>
      </c>
      <c r="F31" s="18">
        <v>35.781580244565809</v>
      </c>
      <c r="G31" s="18">
        <v>4095.8398507379211</v>
      </c>
      <c r="H31" s="18">
        <v>61.954496458180493</v>
      </c>
      <c r="I31" s="18">
        <v>4157.7943471961016</v>
      </c>
      <c r="J31" s="18">
        <v>2769.6371609994731</v>
      </c>
      <c r="K31" s="18">
        <v>241.35013392911299</v>
      </c>
      <c r="L31" s="18">
        <v>1029.0970205702959</v>
      </c>
      <c r="M31" s="18">
        <v>4040.0843154988816</v>
      </c>
      <c r="N31" s="18">
        <v>4102.0388119570616</v>
      </c>
      <c r="O31" s="18">
        <v>1313.2921258767972</v>
      </c>
      <c r="P31" s="18">
        <v>68.64144930966809</v>
      </c>
      <c r="Q31" s="18">
        <v>479.46674546243486</v>
      </c>
      <c r="R31" s="18">
        <v>10.603039020742949</v>
      </c>
      <c r="S31" s="18">
        <v>172.53762076016261</v>
      </c>
      <c r="T31" s="18">
        <v>1553.210096595714</v>
      </c>
      <c r="U31" s="18">
        <v>1889.5228931419201</v>
      </c>
      <c r="V31" s="18">
        <v>372.89588473227991</v>
      </c>
      <c r="W31" s="18">
        <v>782.17133314321973</v>
      </c>
      <c r="X31" s="18">
        <v>6642.3411880429394</v>
      </c>
      <c r="Y31" s="18">
        <v>14840.219850737923</v>
      </c>
      <c r="Z31" s="18">
        <v>2428.0950270440244</v>
      </c>
      <c r="AA31" s="18">
        <v>391.4972726456399</v>
      </c>
      <c r="AB31" s="18">
        <v>16876.817605136308</v>
      </c>
      <c r="AC31" s="18">
        <v>2467.1356246663336</v>
      </c>
      <c r="AD31" s="18">
        <v>68406.525512430249</v>
      </c>
    </row>
    <row r="32" spans="1:30" s="50" customFormat="1" ht="25.5">
      <c r="A32" s="47"/>
      <c r="B32" s="48" t="s">
        <v>198</v>
      </c>
      <c r="C32" s="49">
        <v>22045.317587294059</v>
      </c>
      <c r="D32" s="49">
        <v>5123.8481509994435</v>
      </c>
      <c r="E32" s="49">
        <v>2962.9186225676822</v>
      </c>
      <c r="F32" s="49">
        <v>175.51178286783042</v>
      </c>
      <c r="G32" s="49">
        <v>30307.596143729013</v>
      </c>
      <c r="H32" s="49">
        <v>1534.7169348270768</v>
      </c>
      <c r="I32" s="49">
        <v>31842.31307855609</v>
      </c>
      <c r="J32" s="49">
        <v>20900.573963074632</v>
      </c>
      <c r="K32" s="49">
        <v>1821.3058360911969</v>
      </c>
      <c r="L32" s="49">
        <v>7765.8975321689431</v>
      </c>
      <c r="M32" s="49">
        <v>30487.777331334772</v>
      </c>
      <c r="N32" s="49">
        <v>32022.494266161848</v>
      </c>
      <c r="O32" s="49">
        <v>9910.5253202575514</v>
      </c>
      <c r="P32" s="49">
        <v>517.99048208597787</v>
      </c>
      <c r="Q32" s="49">
        <v>3618.2104708459328</v>
      </c>
      <c r="R32" s="49">
        <v>80.013947099999413</v>
      </c>
      <c r="S32" s="49">
        <v>1302.0244510329148</v>
      </c>
      <c r="T32" s="49">
        <v>11721.02359154445</v>
      </c>
      <c r="U32" s="49">
        <v>14258.948261939133</v>
      </c>
      <c r="V32" s="49">
        <v>2813.9924352259413</v>
      </c>
      <c r="W32" s="49">
        <v>5902.5167738062646</v>
      </c>
      <c r="X32" s="49">
        <v>50125.245733838172</v>
      </c>
      <c r="Y32" s="49">
        <v>112455.33614372903</v>
      </c>
      <c r="Z32" s="49">
        <v>18399.474212747271</v>
      </c>
      <c r="AA32" s="49">
        <v>2966.6647689541737</v>
      </c>
      <c r="AB32" s="49">
        <v>127888.14558752213</v>
      </c>
      <c r="AC32" s="49">
        <v>18832.704932437777</v>
      </c>
      <c r="AD32" s="49">
        <v>67907.475875781063</v>
      </c>
    </row>
    <row r="33" spans="1:30">
      <c r="A33" s="5">
        <v>24</v>
      </c>
      <c r="B33" s="6" t="s">
        <v>152</v>
      </c>
      <c r="C33" s="18">
        <v>2326.4030814370917</v>
      </c>
      <c r="D33" s="18">
        <v>549.95209781847745</v>
      </c>
      <c r="E33" s="18">
        <v>222.52157060762912</v>
      </c>
      <c r="F33" s="18">
        <v>34.372284538772298</v>
      </c>
      <c r="G33" s="18">
        <v>3133.2490344019707</v>
      </c>
      <c r="H33" s="18">
        <v>49.514358211901545</v>
      </c>
      <c r="I33" s="18">
        <v>3182.7633926138724</v>
      </c>
      <c r="J33" s="18">
        <v>2115.9619707090042</v>
      </c>
      <c r="K33" s="18">
        <v>184.38794518312912</v>
      </c>
      <c r="L33" s="18">
        <v>786.21495637027328</v>
      </c>
      <c r="M33" s="18">
        <v>3086.5648722624064</v>
      </c>
      <c r="N33" s="18">
        <v>3136.0792304743081</v>
      </c>
      <c r="O33" s="18">
        <v>1003.3358282151582</v>
      </c>
      <c r="P33" s="18">
        <v>52.44105560065281</v>
      </c>
      <c r="Q33" s="18">
        <v>366.3055269131404</v>
      </c>
      <c r="R33" s="18">
        <v>8.1005655389673592</v>
      </c>
      <c r="S33" s="18">
        <v>131.81619931520919</v>
      </c>
      <c r="T33" s="18">
        <v>1186.6296218136338</v>
      </c>
      <c r="U33" s="18">
        <v>1443.5676416291119</v>
      </c>
      <c r="V33" s="18">
        <v>284.8869600098289</v>
      </c>
      <c r="W33" s="18">
        <v>597.56737048999014</v>
      </c>
      <c r="X33" s="18">
        <v>5074.6507695256923</v>
      </c>
      <c r="Y33" s="18">
        <v>11343.979034401971</v>
      </c>
      <c r="Z33" s="18">
        <v>1856.0546513031256</v>
      </c>
      <c r="AA33" s="18">
        <v>299.26354849095156</v>
      </c>
      <c r="AB33" s="18">
        <v>12900.770137214146</v>
      </c>
      <c r="AC33" s="18">
        <v>2599.1614010269273</v>
      </c>
      <c r="AD33" s="18">
        <v>49634.355650699719</v>
      </c>
    </row>
    <row r="34" spans="1:30">
      <c r="A34" s="5">
        <v>25</v>
      </c>
      <c r="B34" s="6" t="s">
        <v>17</v>
      </c>
      <c r="C34" s="18">
        <v>1734.1970281909173</v>
      </c>
      <c r="D34" s="18">
        <v>234.13602740627735</v>
      </c>
      <c r="E34" s="18">
        <v>143.52845284845253</v>
      </c>
      <c r="F34" s="18">
        <v>13.267686489009336</v>
      </c>
      <c r="G34" s="18">
        <v>2125.1291949346569</v>
      </c>
      <c r="H34" s="18">
        <v>75.018447823183436</v>
      </c>
      <c r="I34" s="18">
        <v>2200.1476427578405</v>
      </c>
      <c r="J34" s="18">
        <v>2365.2857363539033</v>
      </c>
      <c r="K34" s="18">
        <v>206.11437385669305</v>
      </c>
      <c r="L34" s="18">
        <v>878.85465228262217</v>
      </c>
      <c r="M34" s="18">
        <v>3450.2547624932185</v>
      </c>
      <c r="N34" s="18">
        <v>3525.2732103164021</v>
      </c>
      <c r="O34" s="18">
        <v>1121.5588730335046</v>
      </c>
      <c r="P34" s="18">
        <v>58.62018435520563</v>
      </c>
      <c r="Q34" s="18">
        <v>409.46730137353921</v>
      </c>
      <c r="R34" s="18">
        <v>9.0550550486970209</v>
      </c>
      <c r="S34" s="18">
        <v>147.34810000208884</v>
      </c>
      <c r="T34" s="18">
        <v>1326.450171441576</v>
      </c>
      <c r="U34" s="18">
        <v>1613.6631940806039</v>
      </c>
      <c r="V34" s="18">
        <v>318.45518601578982</v>
      </c>
      <c r="W34" s="18">
        <v>667.97872433259386</v>
      </c>
      <c r="X34" s="18">
        <v>5672.5967896835982</v>
      </c>
      <c r="Y34" s="18">
        <v>11322.999194934659</v>
      </c>
      <c r="Z34" s="18">
        <v>1852.622017259215</v>
      </c>
      <c r="AA34" s="18">
        <v>298.71008297530511</v>
      </c>
      <c r="AB34" s="18">
        <v>12876.911129218568</v>
      </c>
      <c r="AC34" s="18">
        <v>1825.1904805717827</v>
      </c>
      <c r="AD34" s="18">
        <v>70551.053527216412</v>
      </c>
    </row>
    <row r="35" spans="1:30">
      <c r="A35" s="5">
        <v>26</v>
      </c>
      <c r="B35" s="6" t="s">
        <v>18</v>
      </c>
      <c r="C35" s="18">
        <v>1892.6165078518577</v>
      </c>
      <c r="D35" s="18">
        <v>227.66773018691754</v>
      </c>
      <c r="E35" s="18">
        <v>106.05041100874045</v>
      </c>
      <c r="F35" s="18">
        <v>19.592233775540624</v>
      </c>
      <c r="G35" s="18">
        <v>2245.9268828230561</v>
      </c>
      <c r="H35" s="18">
        <v>16.46920567582881</v>
      </c>
      <c r="I35" s="18">
        <v>2262.3960884988851</v>
      </c>
      <c r="J35" s="18">
        <v>856.32380071820546</v>
      </c>
      <c r="K35" s="18">
        <v>74.621277797790668</v>
      </c>
      <c r="L35" s="18">
        <v>318.17896017994133</v>
      </c>
      <c r="M35" s="18">
        <v>1249.1240386959375</v>
      </c>
      <c r="N35" s="18">
        <v>1265.5932443717663</v>
      </c>
      <c r="O35" s="18">
        <v>406.04716044403375</v>
      </c>
      <c r="P35" s="18">
        <v>21.222746281483843</v>
      </c>
      <c r="Q35" s="18">
        <v>148.24280652134806</v>
      </c>
      <c r="R35" s="18">
        <v>3.2782758699444567</v>
      </c>
      <c r="S35" s="18">
        <v>53.345641536273035</v>
      </c>
      <c r="T35" s="18">
        <v>480.22563820264469</v>
      </c>
      <c r="U35" s="18">
        <v>584.20772517922489</v>
      </c>
      <c r="V35" s="18">
        <v>115.29294370490452</v>
      </c>
      <c r="W35" s="18">
        <v>241.83381788837684</v>
      </c>
      <c r="X35" s="18">
        <v>2053.6967556282339</v>
      </c>
      <c r="Y35" s="18">
        <v>5565.2168828230569</v>
      </c>
      <c r="Z35" s="18">
        <v>910.55763145801302</v>
      </c>
      <c r="AA35" s="18">
        <v>146.81502384874426</v>
      </c>
      <c r="AB35" s="18">
        <v>6328.9594904323258</v>
      </c>
      <c r="AC35" s="18">
        <v>1202.848227421561</v>
      </c>
      <c r="AD35" s="18">
        <v>52616.442757696495</v>
      </c>
    </row>
    <row r="36" spans="1:30">
      <c r="A36" s="5">
        <v>27</v>
      </c>
      <c r="B36" s="6" t="s">
        <v>19</v>
      </c>
      <c r="C36" s="18">
        <v>2532.0087422141369</v>
      </c>
      <c r="D36" s="18">
        <v>388.54129939917038</v>
      </c>
      <c r="E36" s="18">
        <v>440.93716481430937</v>
      </c>
      <c r="F36" s="18">
        <v>25.634831668226319</v>
      </c>
      <c r="G36" s="18">
        <v>3387.122038095843</v>
      </c>
      <c r="H36" s="18">
        <v>51.435460841969309</v>
      </c>
      <c r="I36" s="18">
        <v>3438.5574989378124</v>
      </c>
      <c r="J36" s="18">
        <v>3375.6141542427172</v>
      </c>
      <c r="K36" s="18">
        <v>294.15583372859163</v>
      </c>
      <c r="L36" s="18">
        <v>1254.2561594864303</v>
      </c>
      <c r="M36" s="18">
        <v>4924.0261474577392</v>
      </c>
      <c r="N36" s="18">
        <v>4975.4616082997081</v>
      </c>
      <c r="O36" s="18">
        <v>1600.6311408550851</v>
      </c>
      <c r="P36" s="18">
        <v>83.659712225204984</v>
      </c>
      <c r="Q36" s="18">
        <v>584.3706732645162</v>
      </c>
      <c r="R36" s="18">
        <v>12.922908856224199</v>
      </c>
      <c r="S36" s="18">
        <v>210.28763008335369</v>
      </c>
      <c r="T36" s="18">
        <v>1893.0414642072276</v>
      </c>
      <c r="U36" s="18">
        <v>2302.9371185046466</v>
      </c>
      <c r="V36" s="18">
        <v>454.48286305737668</v>
      </c>
      <c r="W36" s="18">
        <v>953.30488064665701</v>
      </c>
      <c r="X36" s="18">
        <v>8095.6383917002913</v>
      </c>
      <c r="Y36" s="18">
        <v>16458.222038095842</v>
      </c>
      <c r="Z36" s="18">
        <v>2692.8258130016711</v>
      </c>
      <c r="AA36" s="18">
        <v>434.18150844918205</v>
      </c>
      <c r="AB36" s="18">
        <v>18716.866342648333</v>
      </c>
      <c r="AC36" s="18">
        <v>2905.687979437977</v>
      </c>
      <c r="AD36" s="18">
        <v>64414.577460132459</v>
      </c>
    </row>
    <row r="37" spans="1:30">
      <c r="A37" s="5">
        <v>28</v>
      </c>
      <c r="B37" s="6" t="s">
        <v>20</v>
      </c>
      <c r="C37" s="18">
        <v>2605.8538372280855</v>
      </c>
      <c r="D37" s="18">
        <v>401.1222966099611</v>
      </c>
      <c r="E37" s="18">
        <v>699.27998636617281</v>
      </c>
      <c r="F37" s="18">
        <v>31.691238222006241</v>
      </c>
      <c r="G37" s="18">
        <v>3737.9473584262259</v>
      </c>
      <c r="H37" s="18">
        <v>968.19252033481564</v>
      </c>
      <c r="I37" s="18">
        <v>4706.1398787610415</v>
      </c>
      <c r="J37" s="18">
        <v>2349.4095514283617</v>
      </c>
      <c r="K37" s="18">
        <v>204.73090045013316</v>
      </c>
      <c r="L37" s="18">
        <v>872.95563603783637</v>
      </c>
      <c r="M37" s="18">
        <v>3427.0960879163313</v>
      </c>
      <c r="N37" s="18">
        <v>4395.2886082511468</v>
      </c>
      <c r="O37" s="18">
        <v>1114.0307863421222</v>
      </c>
      <c r="P37" s="18">
        <v>58.226716085013798</v>
      </c>
      <c r="Q37" s="18">
        <v>406.71888984014464</v>
      </c>
      <c r="R37" s="18">
        <v>8.9942760374111863</v>
      </c>
      <c r="S37" s="18">
        <v>146.35907544234732</v>
      </c>
      <c r="T37" s="18">
        <v>1317.5468208261934</v>
      </c>
      <c r="U37" s="18">
        <v>1602.8320226567844</v>
      </c>
      <c r="V37" s="18">
        <v>316.31766269419819</v>
      </c>
      <c r="W37" s="18">
        <v>663.49514182463884</v>
      </c>
      <c r="X37" s="18">
        <v>5634.5213917488554</v>
      </c>
      <c r="Y37" s="18">
        <v>13767.757358426228</v>
      </c>
      <c r="Z37" s="18">
        <v>2252.6231761911017</v>
      </c>
      <c r="AA37" s="18">
        <v>363.20482516320607</v>
      </c>
      <c r="AB37" s="18">
        <v>15657.175709454124</v>
      </c>
      <c r="AC37" s="18">
        <v>2786.2452574054619</v>
      </c>
      <c r="AD37" s="18">
        <v>56194.535164625137</v>
      </c>
    </row>
    <row r="38" spans="1:30" s="3" customFormat="1">
      <c r="A38" s="7"/>
      <c r="B38" s="8" t="s">
        <v>30</v>
      </c>
      <c r="C38" s="19">
        <v>11091.079196922088</v>
      </c>
      <c r="D38" s="19">
        <v>1801.4194514208036</v>
      </c>
      <c r="E38" s="19">
        <v>1612.3175856453042</v>
      </c>
      <c r="F38" s="19">
        <v>124.55827469355481</v>
      </c>
      <c r="G38" s="35">
        <v>14629.374508681754</v>
      </c>
      <c r="H38" s="19">
        <v>1160.6299928876988</v>
      </c>
      <c r="I38" s="19">
        <v>15790.004501569452</v>
      </c>
      <c r="J38" s="19">
        <v>11062.595213452192</v>
      </c>
      <c r="K38" s="19">
        <v>964.01033101633755</v>
      </c>
      <c r="L38" s="19">
        <v>4110.4603643571036</v>
      </c>
      <c r="M38" s="19">
        <v>16137.065908825633</v>
      </c>
      <c r="N38" s="19">
        <v>17297.69590171333</v>
      </c>
      <c r="O38" s="19">
        <v>5245.6037888899036</v>
      </c>
      <c r="P38" s="19">
        <v>274.17041454756105</v>
      </c>
      <c r="Q38" s="19">
        <v>1915.1051979126885</v>
      </c>
      <c r="R38" s="19">
        <v>42.351081351244218</v>
      </c>
      <c r="S38" s="19">
        <v>689.15664637927216</v>
      </c>
      <c r="T38" s="19">
        <v>6203.8937164912759</v>
      </c>
      <c r="U38" s="19">
        <v>7547.2077020503712</v>
      </c>
      <c r="V38" s="19">
        <v>1489.435615482098</v>
      </c>
      <c r="W38" s="19">
        <v>3124.1799351822569</v>
      </c>
      <c r="X38" s="19">
        <v>26531.104098286673</v>
      </c>
      <c r="Y38" s="19">
        <v>58458.174508681754</v>
      </c>
      <c r="Z38" s="19">
        <v>9564.683289213126</v>
      </c>
      <c r="AA38" s="19">
        <v>1542.174988927389</v>
      </c>
      <c r="AB38" s="19">
        <v>66480.682808967496</v>
      </c>
      <c r="AC38" s="19">
        <v>11319.133345863711</v>
      </c>
      <c r="AD38" s="19">
        <v>58733.014955832434</v>
      </c>
    </row>
    <row r="39" spans="1:30">
      <c r="A39" s="5">
        <v>29</v>
      </c>
      <c r="B39" s="6" t="s">
        <v>21</v>
      </c>
      <c r="C39" s="18">
        <v>1292.7508064782312</v>
      </c>
      <c r="D39" s="18">
        <v>246.81613161227196</v>
      </c>
      <c r="E39" s="18">
        <v>372.14938975149221</v>
      </c>
      <c r="F39" s="18">
        <v>24.060644303484054</v>
      </c>
      <c r="G39" s="18">
        <v>1935.7769721454792</v>
      </c>
      <c r="H39" s="18">
        <v>110.42331838464055</v>
      </c>
      <c r="I39" s="18">
        <v>2046.2002905301199</v>
      </c>
      <c r="J39" s="18">
        <v>1746.683352556282</v>
      </c>
      <c r="K39" s="18">
        <v>152.20847951039278</v>
      </c>
      <c r="L39" s="18">
        <v>649.00437476320656</v>
      </c>
      <c r="M39" s="18">
        <v>2547.8962068298815</v>
      </c>
      <c r="N39" s="18">
        <v>2658.3195252145219</v>
      </c>
      <c r="O39" s="18">
        <v>828.23321610995936</v>
      </c>
      <c r="P39" s="18">
        <v>43.289019403995489</v>
      </c>
      <c r="Q39" s="18">
        <v>302.37772448913734</v>
      </c>
      <c r="R39" s="18">
        <v>6.6868512615396325</v>
      </c>
      <c r="S39" s="18">
        <v>108.81157796232451</v>
      </c>
      <c r="T39" s="18">
        <v>979.53849585374792</v>
      </c>
      <c r="U39" s="18">
        <v>1191.6355789124259</v>
      </c>
      <c r="V39" s="18">
        <v>235.16836185992506</v>
      </c>
      <c r="W39" s="18">
        <v>493.27964893242392</v>
      </c>
      <c r="X39" s="18">
        <v>4189.0204747854787</v>
      </c>
      <c r="Y39" s="18">
        <v>8783.1169721454789</v>
      </c>
      <c r="Z39" s="18">
        <v>1437.0570555227976</v>
      </c>
      <c r="AA39" s="18">
        <v>231.70588943475823</v>
      </c>
      <c r="AB39" s="18">
        <v>9988.4681382335184</v>
      </c>
      <c r="AC39" s="18">
        <v>1308.2466247150019</v>
      </c>
      <c r="AD39" s="18">
        <v>76350.039430902252</v>
      </c>
    </row>
    <row r="40" spans="1:30">
      <c r="A40" s="5">
        <v>30</v>
      </c>
      <c r="B40" s="6" t="s">
        <v>22</v>
      </c>
      <c r="C40" s="18">
        <v>1950.2091930707331</v>
      </c>
      <c r="D40" s="18">
        <v>494.41048477040039</v>
      </c>
      <c r="E40" s="18">
        <v>508.55387722139642</v>
      </c>
      <c r="F40" s="18">
        <v>83.868392325141798</v>
      </c>
      <c r="G40" s="18">
        <v>3037.0419473876718</v>
      </c>
      <c r="H40" s="18">
        <v>1153.1334904912558</v>
      </c>
      <c r="I40" s="18">
        <v>4190.1754378789274</v>
      </c>
      <c r="J40" s="18">
        <v>11376.749706119235</v>
      </c>
      <c r="K40" s="18">
        <v>991.38620174312337</v>
      </c>
      <c r="L40" s="18">
        <v>4227.1888141897743</v>
      </c>
      <c r="M40" s="18">
        <v>16595.324722052133</v>
      </c>
      <c r="N40" s="18">
        <v>17748.458212543388</v>
      </c>
      <c r="O40" s="18">
        <v>5394.5679302359713</v>
      </c>
      <c r="P40" s="18">
        <v>281.95627905987413</v>
      </c>
      <c r="Q40" s="18">
        <v>1969.490167284313</v>
      </c>
      <c r="R40" s="18">
        <v>43.553763201125349</v>
      </c>
      <c r="S40" s="18">
        <v>708.72724915683136</v>
      </c>
      <c r="T40" s="18">
        <v>6380.0712811096209</v>
      </c>
      <c r="U40" s="18">
        <v>7761.5325653344671</v>
      </c>
      <c r="V40" s="18">
        <v>1531.7324618471371</v>
      </c>
      <c r="W40" s="18">
        <v>3212.9000902272733</v>
      </c>
      <c r="X40" s="18">
        <v>27284.531787456614</v>
      </c>
      <c r="Y40" s="18">
        <v>48070.031947387673</v>
      </c>
      <c r="Z40" s="18">
        <v>7865.0186247406309</v>
      </c>
      <c r="AA40" s="18">
        <v>1268.1271970816033</v>
      </c>
      <c r="AB40" s="18">
        <v>54666.923375046703</v>
      </c>
      <c r="AC40" s="18">
        <v>4691.4123053649937</v>
      </c>
      <c r="AD40" s="18">
        <v>116525.51474218293</v>
      </c>
    </row>
    <row r="41" spans="1:30">
      <c r="A41" s="5">
        <v>31</v>
      </c>
      <c r="B41" s="6" t="s">
        <v>23</v>
      </c>
      <c r="C41" s="18">
        <v>1102.4242564992794</v>
      </c>
      <c r="D41" s="18">
        <v>231.86683742739598</v>
      </c>
      <c r="E41" s="18">
        <v>447.30403905921025</v>
      </c>
      <c r="F41" s="18">
        <v>83.827146847232868</v>
      </c>
      <c r="G41" s="18">
        <v>1865.4222798331184</v>
      </c>
      <c r="H41" s="18">
        <v>285.93456354271018</v>
      </c>
      <c r="I41" s="18">
        <v>2151.3568433758287</v>
      </c>
      <c r="J41" s="18">
        <v>1275.746795139062</v>
      </c>
      <c r="K41" s="18">
        <v>111.17039596455211</v>
      </c>
      <c r="L41" s="18">
        <v>474.02137881697871</v>
      </c>
      <c r="M41" s="18">
        <v>1860.938569920593</v>
      </c>
      <c r="N41" s="18">
        <v>2146.873133463303</v>
      </c>
      <c r="O41" s="18">
        <v>604.92697175686419</v>
      </c>
      <c r="P41" s="18">
        <v>31.617538283934849</v>
      </c>
      <c r="Q41" s="18">
        <v>220.85137089896739</v>
      </c>
      <c r="R41" s="18">
        <v>4.8839585343250711</v>
      </c>
      <c r="S41" s="18">
        <v>79.47406246032034</v>
      </c>
      <c r="T41" s="18">
        <v>715.43768649990056</v>
      </c>
      <c r="U41" s="18">
        <v>870.34966500731184</v>
      </c>
      <c r="V41" s="18">
        <v>171.76283470145196</v>
      </c>
      <c r="W41" s="18">
        <v>360.28277839362084</v>
      </c>
      <c r="X41" s="18">
        <v>3059.5868665366975</v>
      </c>
      <c r="Y41" s="18">
        <v>7071.8822798331184</v>
      </c>
      <c r="Z41" s="18">
        <v>1157.0719550121573</v>
      </c>
      <c r="AA41" s="18">
        <v>186.56210304647391</v>
      </c>
      <c r="AB41" s="18">
        <v>8042.3921317988024</v>
      </c>
      <c r="AC41" s="18">
        <v>1206.1831929653736</v>
      </c>
      <c r="AD41" s="18">
        <v>66676.373694337148</v>
      </c>
    </row>
    <row r="42" spans="1:30">
      <c r="A42" s="5">
        <v>32</v>
      </c>
      <c r="B42" s="6" t="s">
        <v>153</v>
      </c>
      <c r="C42" s="18">
        <v>834.15224251125869</v>
      </c>
      <c r="D42" s="18">
        <v>202.02967876060475</v>
      </c>
      <c r="E42" s="18">
        <v>379.46927777419506</v>
      </c>
      <c r="F42" s="18">
        <v>55.5799511569641</v>
      </c>
      <c r="G42" s="18">
        <v>1471.2311502030227</v>
      </c>
      <c r="H42" s="18">
        <v>74.861162592426254</v>
      </c>
      <c r="I42" s="18">
        <v>1546.0923127954491</v>
      </c>
      <c r="J42" s="18">
        <v>1527.7118759447633</v>
      </c>
      <c r="K42" s="18">
        <v>133.12699260985806</v>
      </c>
      <c r="L42" s="18">
        <v>567.64249193467276</v>
      </c>
      <c r="M42" s="18">
        <v>2228.4813604892943</v>
      </c>
      <c r="N42" s="18">
        <v>2303.3425230817206</v>
      </c>
      <c r="O42" s="18">
        <v>724.40246164328153</v>
      </c>
      <c r="P42" s="18">
        <v>37.862128212707198</v>
      </c>
      <c r="Q42" s="18">
        <v>264.47039759504656</v>
      </c>
      <c r="R42" s="18">
        <v>5.848559826244264</v>
      </c>
      <c r="S42" s="18">
        <v>95.170506806542804</v>
      </c>
      <c r="T42" s="18">
        <v>856.73948335900354</v>
      </c>
      <c r="U42" s="18">
        <v>1042.2471955426545</v>
      </c>
      <c r="V42" s="18">
        <v>205.6866796915937</v>
      </c>
      <c r="W42" s="18">
        <v>431.44006424120619</v>
      </c>
      <c r="X42" s="18">
        <v>3663.8674769182803</v>
      </c>
      <c r="Y42" s="18">
        <v>7438.4411502030234</v>
      </c>
      <c r="Z42" s="18">
        <v>1217.0467922595842</v>
      </c>
      <c r="AA42" s="18">
        <v>196.2322291940153</v>
      </c>
      <c r="AB42" s="18">
        <v>8459.2557132685924</v>
      </c>
      <c r="AC42" s="18">
        <v>1328.7399555693937</v>
      </c>
      <c r="AD42" s="18">
        <v>63663.741560654882</v>
      </c>
    </row>
    <row r="43" spans="1:30">
      <c r="A43" s="5">
        <v>33</v>
      </c>
      <c r="B43" s="6" t="s">
        <v>24</v>
      </c>
      <c r="C43" s="18">
        <v>1315.112640380702</v>
      </c>
      <c r="D43" s="18">
        <v>281.13239235540505</v>
      </c>
      <c r="E43" s="18">
        <v>684.01325766308651</v>
      </c>
      <c r="F43" s="18">
        <v>84.913247681271898</v>
      </c>
      <c r="G43" s="18">
        <v>2365.1715380804653</v>
      </c>
      <c r="H43" s="18">
        <v>1950.9101568193071</v>
      </c>
      <c r="I43" s="18">
        <v>4316.0816948997726</v>
      </c>
      <c r="J43" s="18">
        <v>2691.7845584042952</v>
      </c>
      <c r="K43" s="18">
        <v>234.56594705883879</v>
      </c>
      <c r="L43" s="18">
        <v>1000.1698085504265</v>
      </c>
      <c r="M43" s="18">
        <v>3926.5203140135609</v>
      </c>
      <c r="N43" s="18">
        <v>5877.4304708328682</v>
      </c>
      <c r="O43" s="18">
        <v>1276.3763842024016</v>
      </c>
      <c r="P43" s="18">
        <v>66.711985208769704</v>
      </c>
      <c r="Q43" s="18">
        <v>465.98926382053634</v>
      </c>
      <c r="R43" s="18">
        <v>10.304994860010654</v>
      </c>
      <c r="S43" s="18">
        <v>167.68770647864315</v>
      </c>
      <c r="T43" s="18">
        <v>1509.550425177438</v>
      </c>
      <c r="U43" s="18">
        <v>1836.4096994840249</v>
      </c>
      <c r="V43" s="18">
        <v>362.41403695371991</v>
      </c>
      <c r="W43" s="18">
        <v>760.18503298158942</v>
      </c>
      <c r="X43" s="18">
        <v>6455.629529167134</v>
      </c>
      <c r="Y43" s="18">
        <v>14698.231538080468</v>
      </c>
      <c r="Z43" s="18">
        <v>2404.8634900904262</v>
      </c>
      <c r="AA43" s="18">
        <v>387.75150353224046</v>
      </c>
      <c r="AB43" s="18">
        <v>16715.343524638654</v>
      </c>
      <c r="AC43" s="18">
        <v>2217.3576362458689</v>
      </c>
      <c r="AD43" s="18">
        <v>75384.066383349971</v>
      </c>
    </row>
    <row r="44" spans="1:30">
      <c r="A44" s="5">
        <v>34</v>
      </c>
      <c r="B44" s="6" t="s">
        <v>55</v>
      </c>
      <c r="C44" s="18">
        <v>507.01117622897721</v>
      </c>
      <c r="D44" s="18">
        <v>201.03170896349584</v>
      </c>
      <c r="E44" s="18">
        <v>1068.5458456030083</v>
      </c>
      <c r="F44" s="18">
        <v>30.935101211238521</v>
      </c>
      <c r="G44" s="18">
        <v>1807.5238320067199</v>
      </c>
      <c r="H44" s="18">
        <v>66.144819220790708</v>
      </c>
      <c r="I44" s="18">
        <v>1873.6686512275105</v>
      </c>
      <c r="J44" s="18">
        <v>858.90986428353381</v>
      </c>
      <c r="K44" s="18">
        <v>74.846631066670128</v>
      </c>
      <c r="L44" s="18">
        <v>319.13984789027393</v>
      </c>
      <c r="M44" s="18">
        <v>1252.896343240478</v>
      </c>
      <c r="N44" s="18">
        <v>1319.0411624612686</v>
      </c>
      <c r="O44" s="18">
        <v>407.27340659829059</v>
      </c>
      <c r="P44" s="18">
        <v>21.28683812485982</v>
      </c>
      <c r="Q44" s="18">
        <v>148.69049385696263</v>
      </c>
      <c r="R44" s="18">
        <v>3.2881761317113813</v>
      </c>
      <c r="S44" s="18">
        <v>53.50674323615609</v>
      </c>
      <c r="T44" s="18">
        <v>481.67590038740576</v>
      </c>
      <c r="U44" s="18">
        <v>585.97200910009963</v>
      </c>
      <c r="V44" s="18">
        <v>115.64112377511236</v>
      </c>
      <c r="W44" s="18">
        <v>242.56414632813394</v>
      </c>
      <c r="X44" s="18">
        <v>2059.8988375387321</v>
      </c>
      <c r="Y44" s="18">
        <v>5186.4638320067206</v>
      </c>
      <c r="Z44" s="18">
        <v>848.58763314163571</v>
      </c>
      <c r="AA44" s="18">
        <v>136.82320513633903</v>
      </c>
      <c r="AB44" s="18">
        <v>5898.228260012017</v>
      </c>
      <c r="AC44" s="18">
        <v>1077.5631737507767</v>
      </c>
      <c r="AD44" s="18">
        <v>54736.728237301315</v>
      </c>
    </row>
    <row r="45" spans="1:30" s="3" customFormat="1">
      <c r="A45" s="8"/>
      <c r="B45" s="8" t="s">
        <v>31</v>
      </c>
      <c r="C45" s="19">
        <v>7001.6603151691816</v>
      </c>
      <c r="D45" s="19">
        <v>1657.2872338895741</v>
      </c>
      <c r="E45" s="19">
        <v>3460.0356870723886</v>
      </c>
      <c r="F45" s="19">
        <v>363.18448352533329</v>
      </c>
      <c r="G45" s="19">
        <v>12482.167719656478</v>
      </c>
      <c r="H45" s="19">
        <v>3641.4075110511312</v>
      </c>
      <c r="I45" s="19">
        <v>16123.575230707607</v>
      </c>
      <c r="J45" s="19">
        <v>19477.586152447173</v>
      </c>
      <c r="K45" s="19">
        <v>1697.3046479534353</v>
      </c>
      <c r="L45" s="19">
        <v>7237.1667161453324</v>
      </c>
      <c r="M45" s="19">
        <v>28412.057516545941</v>
      </c>
      <c r="N45" s="19">
        <v>32053.465027597071</v>
      </c>
      <c r="O45" s="19">
        <v>9235.7803705467686</v>
      </c>
      <c r="P45" s="19">
        <v>482.72378829414117</v>
      </c>
      <c r="Q45" s="19">
        <v>3371.869417944964</v>
      </c>
      <c r="R45" s="19">
        <v>74.566303814956356</v>
      </c>
      <c r="S45" s="19">
        <v>1213.3778461008183</v>
      </c>
      <c r="T45" s="19">
        <v>10923.013272387116</v>
      </c>
      <c r="U45" s="19">
        <v>13288.146713380986</v>
      </c>
      <c r="V45" s="19">
        <v>2622.4054988289399</v>
      </c>
      <c r="W45" s="19">
        <v>5500.6517611042482</v>
      </c>
      <c r="X45" s="19">
        <v>46712.534972402937</v>
      </c>
      <c r="Y45" s="19">
        <v>91248.167719656471</v>
      </c>
      <c r="Z45" s="19">
        <v>14929.645550767233</v>
      </c>
      <c r="AA45" s="19">
        <v>2407.2021274254303</v>
      </c>
      <c r="AB45" s="19">
        <v>103770.61114299828</v>
      </c>
      <c r="AC45" s="19">
        <v>11829.502888611411</v>
      </c>
      <c r="AD45" s="19">
        <v>87721.869735457047</v>
      </c>
    </row>
    <row r="46" spans="1:30" s="3" customFormat="1">
      <c r="A46" s="8"/>
      <c r="B46" s="8" t="s">
        <v>32</v>
      </c>
      <c r="C46" s="19">
        <v>96152.518514859898</v>
      </c>
      <c r="D46" s="19">
        <v>28152.782889553884</v>
      </c>
      <c r="E46" s="19">
        <v>16434.552627154062</v>
      </c>
      <c r="F46" s="19">
        <v>2591.2915619471355</v>
      </c>
      <c r="G46" s="19">
        <v>143331.14559351499</v>
      </c>
      <c r="H46" s="19">
        <v>49674.050559997595</v>
      </c>
      <c r="I46" s="19">
        <v>193005.1961535126</v>
      </c>
      <c r="J46" s="19">
        <v>206804.08733548352</v>
      </c>
      <c r="K46" s="19">
        <v>18021.203238584232</v>
      </c>
      <c r="L46" s="19">
        <v>76840.920939226911</v>
      </c>
      <c r="M46" s="19">
        <v>301666.21151329466</v>
      </c>
      <c r="N46" s="19">
        <v>351340.26207329228</v>
      </c>
      <c r="O46" s="19">
        <v>98061.285182503256</v>
      </c>
      <c r="P46" s="19">
        <v>5125.3400545608401</v>
      </c>
      <c r="Q46" s="19">
        <v>35800.964869813979</v>
      </c>
      <c r="R46" s="19">
        <v>791.71085604439656</v>
      </c>
      <c r="S46" s="19">
        <v>12883.090137144505</v>
      </c>
      <c r="T46" s="19">
        <v>115975.55123459584</v>
      </c>
      <c r="U46" s="19">
        <v>141087.45467391986</v>
      </c>
      <c r="V46" s="19">
        <v>27843.500296402726</v>
      </c>
      <c r="W46" s="19">
        <v>58403.40062172238</v>
      </c>
      <c r="X46" s="19">
        <v>495972.29792670778</v>
      </c>
      <c r="Y46" s="19">
        <v>990643.70559351507</v>
      </c>
      <c r="Z46" s="19">
        <v>162085.00138928011</v>
      </c>
      <c r="AA46" s="19">
        <v>26134.000224002506</v>
      </c>
      <c r="AB46" s="19">
        <v>1126594.7067587927</v>
      </c>
      <c r="AC46" s="19">
        <v>113115</v>
      </c>
      <c r="AD46" s="19">
        <v>99597.286545444265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D47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63</v>
      </c>
      <c r="I1" s="16"/>
      <c r="J1" s="16"/>
      <c r="K1" s="16"/>
      <c r="L1" s="16"/>
      <c r="M1" s="16"/>
      <c r="N1" s="16"/>
      <c r="U1" s="27" t="s">
        <v>64</v>
      </c>
      <c r="V1" s="30"/>
    </row>
    <row r="2" spans="1:30">
      <c r="B2" s="10"/>
      <c r="C2" s="16"/>
      <c r="D2" s="16"/>
      <c r="E2" s="16"/>
      <c r="H2" s="28" t="s">
        <v>43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0.96922014823421232</v>
      </c>
      <c r="D6" s="18">
        <v>389.22486530939</v>
      </c>
      <c r="E6" s="18">
        <v>89.175331466628251</v>
      </c>
      <c r="F6" s="18">
        <v>756.43360700230858</v>
      </c>
      <c r="G6" s="18">
        <v>1235.8030239265611</v>
      </c>
      <c r="H6" s="18">
        <v>33070.363597910997</v>
      </c>
      <c r="I6" s="18">
        <v>34306.166621837561</v>
      </c>
      <c r="J6" s="18">
        <v>48967.295862172752</v>
      </c>
      <c r="K6" s="18">
        <v>5335.0335392973348</v>
      </c>
      <c r="L6" s="18">
        <v>16032.158719300358</v>
      </c>
      <c r="M6" s="18">
        <v>70334.488120770446</v>
      </c>
      <c r="N6" s="18">
        <v>103404.85171868144</v>
      </c>
      <c r="O6" s="18">
        <v>21019.211259197091</v>
      </c>
      <c r="P6" s="18">
        <v>1191.6504882235934</v>
      </c>
      <c r="Q6" s="18">
        <v>8298.6000093062248</v>
      </c>
      <c r="R6" s="18">
        <v>184.0596099548012</v>
      </c>
      <c r="S6" s="18">
        <v>3162.9627500457818</v>
      </c>
      <c r="T6" s="18">
        <v>23452.762093425801</v>
      </c>
      <c r="U6" s="18">
        <v>37988.486855349955</v>
      </c>
      <c r="V6" s="18">
        <v>7775.9446597598135</v>
      </c>
      <c r="W6" s="18">
        <v>13260.254836934682</v>
      </c>
      <c r="X6" s="18">
        <v>116333.93256219773</v>
      </c>
      <c r="Y6" s="18">
        <v>220974.58730480575</v>
      </c>
      <c r="Z6" s="18">
        <v>31296.827105720775</v>
      </c>
      <c r="AA6" s="18">
        <v>5046.187368238312</v>
      </c>
      <c r="AB6" s="18">
        <v>247225.2270422882</v>
      </c>
      <c r="AC6" s="18">
        <v>12569.871538633388</v>
      </c>
      <c r="AD6" s="18">
        <v>196680.79047780533</v>
      </c>
    </row>
    <row r="7" spans="1:30" ht="15.75">
      <c r="A7" s="5">
        <v>2</v>
      </c>
      <c r="B7" s="6" t="s">
        <v>46</v>
      </c>
      <c r="C7" s="18">
        <v>2842.1373313799968</v>
      </c>
      <c r="D7" s="18">
        <v>592.22404942227683</v>
      </c>
      <c r="E7" s="18">
        <v>1142.007512438508</v>
      </c>
      <c r="F7" s="18">
        <v>556.63322001438519</v>
      </c>
      <c r="G7" s="18">
        <v>5133.0021132551674</v>
      </c>
      <c r="H7" s="18">
        <v>2769.6483250265546</v>
      </c>
      <c r="I7" s="18">
        <v>7902.650438281722</v>
      </c>
      <c r="J7" s="18">
        <v>40885.214142638521</v>
      </c>
      <c r="K7" s="18">
        <v>4454.4830354994365</v>
      </c>
      <c r="L7" s="18">
        <v>13386.041251947543</v>
      </c>
      <c r="M7" s="18">
        <v>58725.738430085497</v>
      </c>
      <c r="N7" s="18">
        <v>61495.386755112049</v>
      </c>
      <c r="O7" s="18">
        <v>17549.977761902497</v>
      </c>
      <c r="P7" s="18">
        <v>994.96785632874332</v>
      </c>
      <c r="Q7" s="18">
        <v>6928.9110719852661</v>
      </c>
      <c r="R7" s="18">
        <v>153.68046030546438</v>
      </c>
      <c r="S7" s="18">
        <v>2640.9138402251278</v>
      </c>
      <c r="T7" s="18">
        <v>19581.869563003533</v>
      </c>
      <c r="U7" s="18">
        <v>31718.464184901299</v>
      </c>
      <c r="V7" s="18">
        <v>6492.5203031515703</v>
      </c>
      <c r="W7" s="18">
        <v>11071.641777401937</v>
      </c>
      <c r="X7" s="18">
        <v>97132.946819205434</v>
      </c>
      <c r="Y7" s="18">
        <v>163761.33568757266</v>
      </c>
      <c r="Z7" s="18">
        <v>23193.663396102536</v>
      </c>
      <c r="AA7" s="18">
        <v>3739.6625177761271</v>
      </c>
      <c r="AB7" s="18">
        <v>183215.33656589908</v>
      </c>
      <c r="AC7" s="18">
        <v>11156.493352530026</v>
      </c>
      <c r="AD7" s="18">
        <v>164223.05000015997</v>
      </c>
    </row>
    <row r="8" spans="1:30">
      <c r="A8" s="5">
        <v>3</v>
      </c>
      <c r="B8" s="6" t="s">
        <v>150</v>
      </c>
      <c r="C8" s="18">
        <v>1243.2330824613571</v>
      </c>
      <c r="D8" s="18">
        <v>204.46586942026252</v>
      </c>
      <c r="E8" s="18">
        <v>903.96987692337109</v>
      </c>
      <c r="F8" s="18">
        <v>153.22399141620218</v>
      </c>
      <c r="G8" s="18">
        <v>2504.8928202211932</v>
      </c>
      <c r="H8" s="18">
        <v>8070.1921070453409</v>
      </c>
      <c r="I8" s="18">
        <v>10575.084927266535</v>
      </c>
      <c r="J8" s="18">
        <v>4984.3416416861128</v>
      </c>
      <c r="K8" s="18">
        <v>543.04877084817326</v>
      </c>
      <c r="L8" s="18">
        <v>1631.9005349131437</v>
      </c>
      <c r="M8" s="18">
        <v>7159.29094744743</v>
      </c>
      <c r="N8" s="18">
        <v>15229.483054492772</v>
      </c>
      <c r="O8" s="18">
        <v>2139.5285998536456</v>
      </c>
      <c r="P8" s="18">
        <v>121.29714427168891</v>
      </c>
      <c r="Q8" s="18">
        <v>844.70781703987768</v>
      </c>
      <c r="R8" s="18">
        <v>18.735279583999318</v>
      </c>
      <c r="S8" s="18">
        <v>321.95543308189707</v>
      </c>
      <c r="T8" s="18">
        <v>2387.2377809843983</v>
      </c>
      <c r="U8" s="18">
        <v>3866.8175075609474</v>
      </c>
      <c r="V8" s="18">
        <v>791.50714959181835</v>
      </c>
      <c r="W8" s="18">
        <v>1349.7506692862039</v>
      </c>
      <c r="X8" s="18">
        <v>11841.537381254477</v>
      </c>
      <c r="Y8" s="18">
        <v>29575.913255968444</v>
      </c>
      <c r="Z8" s="18">
        <v>4188.8628880368024</v>
      </c>
      <c r="AA8" s="18">
        <v>675.39712321284389</v>
      </c>
      <c r="AB8" s="18">
        <v>33089.379020792403</v>
      </c>
      <c r="AC8" s="18">
        <v>2650.0868238438402</v>
      </c>
      <c r="AD8" s="18">
        <v>124861.4902842981</v>
      </c>
    </row>
    <row r="9" spans="1:30">
      <c r="A9" s="5">
        <v>4</v>
      </c>
      <c r="B9" s="6" t="s">
        <v>0</v>
      </c>
      <c r="C9" s="18">
        <v>2418.121518930056</v>
      </c>
      <c r="D9" s="18">
        <v>221.3217344580915</v>
      </c>
      <c r="E9" s="18">
        <v>371.33248240381937</v>
      </c>
      <c r="F9" s="18">
        <v>265.90385669512727</v>
      </c>
      <c r="G9" s="18">
        <v>3276.6795924870944</v>
      </c>
      <c r="H9" s="18">
        <v>111.24833958572295</v>
      </c>
      <c r="I9" s="18">
        <v>3387.9279320728174</v>
      </c>
      <c r="J9" s="18">
        <v>2742.3050655859597</v>
      </c>
      <c r="K9" s="18">
        <v>298.7767497120048</v>
      </c>
      <c r="L9" s="18">
        <v>897.84557823987416</v>
      </c>
      <c r="M9" s="18">
        <v>3938.9273935378387</v>
      </c>
      <c r="N9" s="18">
        <v>4050.1757331235617</v>
      </c>
      <c r="O9" s="18">
        <v>1177.1344219815371</v>
      </c>
      <c r="P9" s="18">
        <v>66.735749089791426</v>
      </c>
      <c r="Q9" s="18">
        <v>464.74473303256616</v>
      </c>
      <c r="R9" s="18">
        <v>10.307851227266667</v>
      </c>
      <c r="S9" s="18">
        <v>177.13473082369586</v>
      </c>
      <c r="T9" s="18">
        <v>1313.4200522693563</v>
      </c>
      <c r="U9" s="18">
        <v>2127.4611575569534</v>
      </c>
      <c r="V9" s="18">
        <v>435.47457654585821</v>
      </c>
      <c r="W9" s="18">
        <v>742.61123409058098</v>
      </c>
      <c r="X9" s="18">
        <v>6515.0245066176067</v>
      </c>
      <c r="Y9" s="18">
        <v>13841.879832228264</v>
      </c>
      <c r="Z9" s="18">
        <v>1960.4377412825204</v>
      </c>
      <c r="AA9" s="18">
        <v>316.09390092036512</v>
      </c>
      <c r="AB9" s="18">
        <v>15486.223672590419</v>
      </c>
      <c r="AC9" s="18">
        <v>1622.5994574301735</v>
      </c>
      <c r="AD9" s="18">
        <v>95440.828614087266</v>
      </c>
    </row>
    <row r="10" spans="1:30">
      <c r="A10" s="5">
        <v>5</v>
      </c>
      <c r="B10" s="6" t="s">
        <v>1</v>
      </c>
      <c r="C10" s="18">
        <v>1848.8430560139345</v>
      </c>
      <c r="D10" s="18">
        <v>131.87303400075237</v>
      </c>
      <c r="E10" s="18">
        <v>925.64577638992512</v>
      </c>
      <c r="F10" s="18">
        <v>109.7354973661302</v>
      </c>
      <c r="G10" s="18">
        <v>3016.0973637707425</v>
      </c>
      <c r="H10" s="18">
        <v>343.85350575633174</v>
      </c>
      <c r="I10" s="18">
        <v>3359.9508695270742</v>
      </c>
      <c r="J10" s="18">
        <v>1225.7316943817902</v>
      </c>
      <c r="K10" s="18">
        <v>133.5446359568781</v>
      </c>
      <c r="L10" s="18">
        <v>401.3112165090235</v>
      </c>
      <c r="M10" s="18">
        <v>1760.5875468476918</v>
      </c>
      <c r="N10" s="18">
        <v>2104.4410526040238</v>
      </c>
      <c r="O10" s="18">
        <v>526.14531755687744</v>
      </c>
      <c r="P10" s="18">
        <v>29.828965359909539</v>
      </c>
      <c r="Q10" s="18">
        <v>207.72756329110308</v>
      </c>
      <c r="R10" s="18">
        <v>4.607313791885983</v>
      </c>
      <c r="S10" s="18">
        <v>79.174143121818631</v>
      </c>
      <c r="T10" s="18">
        <v>587.0610845986032</v>
      </c>
      <c r="U10" s="18">
        <v>950.91410584056666</v>
      </c>
      <c r="V10" s="18">
        <v>194.64464302978391</v>
      </c>
      <c r="W10" s="18">
        <v>331.9259179628524</v>
      </c>
      <c r="X10" s="18">
        <v>2912.0290545534008</v>
      </c>
      <c r="Y10" s="18">
        <v>8032.5674709281666</v>
      </c>
      <c r="Z10" s="18">
        <v>1137.6596736094664</v>
      </c>
      <c r="AA10" s="18">
        <v>183.43213690415396</v>
      </c>
      <c r="AB10" s="18">
        <v>8986.7950076334801</v>
      </c>
      <c r="AC10" s="18">
        <v>853.4008072100213</v>
      </c>
      <c r="AD10" s="18">
        <v>105305.67737583398</v>
      </c>
    </row>
    <row r="11" spans="1:30" s="3" customFormat="1">
      <c r="A11" s="7"/>
      <c r="B11" s="8" t="s">
        <v>27</v>
      </c>
      <c r="C11" s="19">
        <v>8353.3042089335795</v>
      </c>
      <c r="D11" s="19">
        <v>1539.1095526107731</v>
      </c>
      <c r="E11" s="19">
        <v>3432.1309796222522</v>
      </c>
      <c r="F11" s="19">
        <v>1841.9301724941536</v>
      </c>
      <c r="G11" s="19">
        <v>15166.474913660759</v>
      </c>
      <c r="H11" s="19">
        <v>44365.305875324942</v>
      </c>
      <c r="I11" s="19">
        <v>59531.780788985707</v>
      </c>
      <c r="J11" s="19">
        <v>98804.888406465136</v>
      </c>
      <c r="K11" s="19">
        <v>10764.886731313825</v>
      </c>
      <c r="L11" s="19">
        <v>32349.257300909943</v>
      </c>
      <c r="M11" s="19">
        <v>141919.03243868891</v>
      </c>
      <c r="N11" s="19">
        <v>186284.33831401385</v>
      </c>
      <c r="O11" s="19">
        <v>42411.997360491645</v>
      </c>
      <c r="P11" s="19">
        <v>2404.4802032737266</v>
      </c>
      <c r="Q11" s="19">
        <v>16744.691194655039</v>
      </c>
      <c r="R11" s="19">
        <v>371.39051486341759</v>
      </c>
      <c r="S11" s="19">
        <v>6382.1408972983209</v>
      </c>
      <c r="T11" s="19">
        <v>47322.350574281692</v>
      </c>
      <c r="U11" s="19">
        <v>76652.143811209724</v>
      </c>
      <c r="V11" s="19">
        <v>15690.091332078844</v>
      </c>
      <c r="W11" s="19">
        <v>26756.184435676259</v>
      </c>
      <c r="X11" s="19">
        <v>234735.47032382863</v>
      </c>
      <c r="Y11" s="19">
        <v>436186.28355150326</v>
      </c>
      <c r="Z11" s="19">
        <v>61777.450804752101</v>
      </c>
      <c r="AA11" s="19">
        <v>9960.7730470518018</v>
      </c>
      <c r="AB11" s="19">
        <v>488002.96130920353</v>
      </c>
      <c r="AC11" s="19">
        <v>28852.451979647452</v>
      </c>
      <c r="AD11" s="19">
        <v>169137.43124967031</v>
      </c>
    </row>
    <row r="12" spans="1:30">
      <c r="A12" s="5">
        <v>6</v>
      </c>
      <c r="B12" s="6" t="s">
        <v>2</v>
      </c>
      <c r="C12" s="18">
        <v>7492.6407546106893</v>
      </c>
      <c r="D12" s="18">
        <v>1430.0043454723864</v>
      </c>
      <c r="E12" s="18">
        <v>488.92251457836022</v>
      </c>
      <c r="F12" s="18">
        <v>31.262938729694795</v>
      </c>
      <c r="G12" s="18">
        <v>9442.8305533911298</v>
      </c>
      <c r="H12" s="18">
        <v>541.80963793247304</v>
      </c>
      <c r="I12" s="18">
        <v>9984.6401913236023</v>
      </c>
      <c r="J12" s="18">
        <v>11884.450767694898</v>
      </c>
      <c r="K12" s="18">
        <v>1294.8222344203368</v>
      </c>
      <c r="L12" s="18">
        <v>3891.0337531336445</v>
      </c>
      <c r="M12" s="18">
        <v>17070.306755248879</v>
      </c>
      <c r="N12" s="18">
        <v>17612.116393181353</v>
      </c>
      <c r="O12" s="18">
        <v>5101.4003731963894</v>
      </c>
      <c r="P12" s="18">
        <v>289.21571653567901</v>
      </c>
      <c r="Q12" s="18">
        <v>2014.0851463186382</v>
      </c>
      <c r="R12" s="18">
        <v>44.671598345677985</v>
      </c>
      <c r="S12" s="18">
        <v>767.65674765410722</v>
      </c>
      <c r="T12" s="18">
        <v>5692.0275371198068</v>
      </c>
      <c r="U12" s="18">
        <v>9219.8740776370669</v>
      </c>
      <c r="V12" s="18">
        <v>1887.2357530493018</v>
      </c>
      <c r="W12" s="18">
        <v>3218.2876959390628</v>
      </c>
      <c r="X12" s="18">
        <v>28234.454645795733</v>
      </c>
      <c r="Y12" s="18">
        <v>55289.401592368216</v>
      </c>
      <c r="Z12" s="18">
        <v>7830.6870691597287</v>
      </c>
      <c r="AA12" s="18">
        <v>1262.5917010545106</v>
      </c>
      <c r="AB12" s="18">
        <v>61857.496960473436</v>
      </c>
      <c r="AC12" s="18">
        <v>6146.3423787153433</v>
      </c>
      <c r="AD12" s="18">
        <v>100641.15070238305</v>
      </c>
    </row>
    <row r="13" spans="1:30">
      <c r="A13" s="5">
        <v>7</v>
      </c>
      <c r="B13" s="6" t="s">
        <v>3</v>
      </c>
      <c r="C13" s="18">
        <v>2653.2521214287908</v>
      </c>
      <c r="D13" s="18">
        <v>477.18880149849042</v>
      </c>
      <c r="E13" s="18">
        <v>198.35955514552904</v>
      </c>
      <c r="F13" s="18">
        <v>14.461967410521176</v>
      </c>
      <c r="G13" s="18">
        <v>3343.2624454833317</v>
      </c>
      <c r="H13" s="18">
        <v>387.73514873095422</v>
      </c>
      <c r="I13" s="18">
        <v>3730.997594214286</v>
      </c>
      <c r="J13" s="18">
        <v>2841.8100127643784</v>
      </c>
      <c r="K13" s="18">
        <v>309.61790851352566</v>
      </c>
      <c r="L13" s="18">
        <v>930.42403858635123</v>
      </c>
      <c r="M13" s="18">
        <v>4081.8519598642552</v>
      </c>
      <c r="N13" s="18">
        <v>4469.5871085952094</v>
      </c>
      <c r="O13" s="18">
        <v>1219.8469195628898</v>
      </c>
      <c r="P13" s="18">
        <v>69.157265671380415</v>
      </c>
      <c r="Q13" s="18">
        <v>481.60806479393335</v>
      </c>
      <c r="R13" s="18">
        <v>10.681873142174593</v>
      </c>
      <c r="S13" s="18">
        <v>183.56209087756685</v>
      </c>
      <c r="T13" s="18">
        <v>1361.0776942159907</v>
      </c>
      <c r="U13" s="18">
        <v>2204.6564020844289</v>
      </c>
      <c r="V13" s="18">
        <v>451.27583632564165</v>
      </c>
      <c r="W13" s="18">
        <v>769.55699317099698</v>
      </c>
      <c r="X13" s="18">
        <v>6751.4231398450029</v>
      </c>
      <c r="Y13" s="18">
        <v>14564.272693923544</v>
      </c>
      <c r="Z13" s="18">
        <v>2062.7508847818499</v>
      </c>
      <c r="AA13" s="18">
        <v>332.59050265532818</v>
      </c>
      <c r="AB13" s="18">
        <v>16294.433076050065</v>
      </c>
      <c r="AC13" s="18">
        <v>2062.0005619665249</v>
      </c>
      <c r="AD13" s="18">
        <v>79022.447309665644</v>
      </c>
    </row>
    <row r="14" spans="1:30">
      <c r="A14" s="5">
        <v>8</v>
      </c>
      <c r="B14" s="6" t="s">
        <v>4</v>
      </c>
      <c r="C14" s="18">
        <v>1590.0365893359617</v>
      </c>
      <c r="D14" s="18">
        <v>568.21044731492157</v>
      </c>
      <c r="E14" s="18">
        <v>167.6087953049493</v>
      </c>
      <c r="F14" s="18">
        <v>6.78272238817922</v>
      </c>
      <c r="G14" s="18">
        <v>2332.6385543440115</v>
      </c>
      <c r="H14" s="18">
        <v>244.23672708441973</v>
      </c>
      <c r="I14" s="18">
        <v>2576.8752814284312</v>
      </c>
      <c r="J14" s="18">
        <v>1425.2374820940095</v>
      </c>
      <c r="K14" s="18">
        <v>155.28098161346659</v>
      </c>
      <c r="L14" s="18">
        <v>466.63049538086727</v>
      </c>
      <c r="M14" s="18">
        <v>2047.1489590883434</v>
      </c>
      <c r="N14" s="18">
        <v>2291.3856861727631</v>
      </c>
      <c r="O14" s="18">
        <v>611.78317493742168</v>
      </c>
      <c r="P14" s="18">
        <v>34.684066405306524</v>
      </c>
      <c r="Q14" s="18">
        <v>241.53826699884513</v>
      </c>
      <c r="R14" s="18">
        <v>5.3572215991987289</v>
      </c>
      <c r="S14" s="18">
        <v>92.060894653462043</v>
      </c>
      <c r="T14" s="18">
        <v>682.61387535605024</v>
      </c>
      <c r="U14" s="18">
        <v>1105.6893055045243</v>
      </c>
      <c r="V14" s="18">
        <v>226.32590982708774</v>
      </c>
      <c r="W14" s="18">
        <v>385.95172314420546</v>
      </c>
      <c r="X14" s="18">
        <v>3386.0044384261018</v>
      </c>
      <c r="Y14" s="18">
        <v>8010.0286789428765</v>
      </c>
      <c r="Z14" s="18">
        <v>1134.4674819458633</v>
      </c>
      <c r="AA14" s="18">
        <v>182.91743944950605</v>
      </c>
      <c r="AB14" s="18">
        <v>8961.578721439233</v>
      </c>
      <c r="AC14" s="18">
        <v>1656.0225967262929</v>
      </c>
      <c r="AD14" s="18">
        <v>54115.075115248568</v>
      </c>
    </row>
    <row r="15" spans="1:30">
      <c r="A15" s="5">
        <v>9</v>
      </c>
      <c r="B15" s="6" t="s">
        <v>5</v>
      </c>
      <c r="C15" s="18">
        <v>5937.9275989440248</v>
      </c>
      <c r="D15" s="18">
        <v>988.43611744676514</v>
      </c>
      <c r="E15" s="18">
        <v>368.32392616217686</v>
      </c>
      <c r="F15" s="18">
        <v>38.279541037849107</v>
      </c>
      <c r="G15" s="18">
        <v>7332.9671835908157</v>
      </c>
      <c r="H15" s="18">
        <v>857.93907530614581</v>
      </c>
      <c r="I15" s="18">
        <v>8190.9062588969618</v>
      </c>
      <c r="J15" s="18">
        <v>5631.0561955658768</v>
      </c>
      <c r="K15" s="18">
        <v>613.50893767077241</v>
      </c>
      <c r="L15" s="18">
        <v>1843.6383936477807</v>
      </c>
      <c r="M15" s="18">
        <v>8088.2035268844293</v>
      </c>
      <c r="N15" s="18">
        <v>8946.1426021905754</v>
      </c>
      <c r="O15" s="18">
        <v>2417.1308156398163</v>
      </c>
      <c r="P15" s="18">
        <v>137.03535689509533</v>
      </c>
      <c r="Q15" s="18">
        <v>954.30801669049697</v>
      </c>
      <c r="R15" s="18">
        <v>21.166167923723968</v>
      </c>
      <c r="S15" s="18">
        <v>363.72890674055475</v>
      </c>
      <c r="T15" s="18">
        <v>2696.9800754576131</v>
      </c>
      <c r="U15" s="18">
        <v>4368.5341512239993</v>
      </c>
      <c r="V15" s="18">
        <v>894.20460292444284</v>
      </c>
      <c r="W15" s="18">
        <v>1524.879796598804</v>
      </c>
      <c r="X15" s="18">
        <v>13377.967890094546</v>
      </c>
      <c r="Y15" s="18">
        <v>29657.077675875938</v>
      </c>
      <c r="Z15" s="18">
        <v>4200.3582691469901</v>
      </c>
      <c r="AA15" s="18">
        <v>677.25059694535241</v>
      </c>
      <c r="AB15" s="18">
        <v>33180.185348077575</v>
      </c>
      <c r="AC15" s="18">
        <v>4253.9912633846516</v>
      </c>
      <c r="AD15" s="18">
        <v>77997.775015828418</v>
      </c>
    </row>
    <row r="16" spans="1:30">
      <c r="A16" s="5">
        <v>10</v>
      </c>
      <c r="B16" s="6" t="s">
        <v>6</v>
      </c>
      <c r="C16" s="18">
        <v>6405.1880761753</v>
      </c>
      <c r="D16" s="18">
        <v>3563.1723431907735</v>
      </c>
      <c r="E16" s="18">
        <v>583.77404014666411</v>
      </c>
      <c r="F16" s="18">
        <v>16.060232159059943</v>
      </c>
      <c r="G16" s="18">
        <v>10568.194691671797</v>
      </c>
      <c r="H16" s="18">
        <v>204.09033894621751</v>
      </c>
      <c r="I16" s="18">
        <v>10772.285030618015</v>
      </c>
      <c r="J16" s="18">
        <v>6937.5522802553533</v>
      </c>
      <c r="K16" s="18">
        <v>755.85293090245705</v>
      </c>
      <c r="L16" s="18">
        <v>2271.3923103607299</v>
      </c>
      <c r="M16" s="18">
        <v>9964.7975215185397</v>
      </c>
      <c r="N16" s="18">
        <v>10168.887860464758</v>
      </c>
      <c r="O16" s="18">
        <v>2977.9442469286778</v>
      </c>
      <c r="P16" s="18">
        <v>168.82977538952403</v>
      </c>
      <c r="Q16" s="18">
        <v>1175.7229065606596</v>
      </c>
      <c r="R16" s="18">
        <v>26.077061113175859</v>
      </c>
      <c r="S16" s="18">
        <v>448.11989415764327</v>
      </c>
      <c r="T16" s="18">
        <v>3322.7230598457854</v>
      </c>
      <c r="U16" s="18">
        <v>5382.1047081828719</v>
      </c>
      <c r="V16" s="18">
        <v>1101.674529001906</v>
      </c>
      <c r="W16" s="18">
        <v>1878.6765648582289</v>
      </c>
      <c r="X16" s="18">
        <v>16481.872746038473</v>
      </c>
      <c r="Y16" s="18">
        <v>37218.955298175031</v>
      </c>
      <c r="Z16" s="18">
        <v>5271.3537190599964</v>
      </c>
      <c r="AA16" s="18">
        <v>849.93403519088088</v>
      </c>
      <c r="AB16" s="18">
        <v>41640.374982044144</v>
      </c>
      <c r="AC16" s="18">
        <v>4565.4818090969611</v>
      </c>
      <c r="AD16" s="18">
        <v>91206.967245107662</v>
      </c>
    </row>
    <row r="17" spans="1:30" s="3" customFormat="1">
      <c r="A17" s="7"/>
      <c r="B17" s="8" t="s">
        <v>28</v>
      </c>
      <c r="C17" s="19">
        <v>24079.045140494767</v>
      </c>
      <c r="D17" s="19">
        <v>7027.0120549233361</v>
      </c>
      <c r="E17" s="19">
        <v>1806.9888313376796</v>
      </c>
      <c r="F17" s="19">
        <v>106.84740172530425</v>
      </c>
      <c r="G17" s="19">
        <v>33019.893428481082</v>
      </c>
      <c r="H17" s="19">
        <v>2235.81092800021</v>
      </c>
      <c r="I17" s="19">
        <v>35255.704356481292</v>
      </c>
      <c r="J17" s="19">
        <v>28720.106738374518</v>
      </c>
      <c r="K17" s="19">
        <v>3129.0829931205585</v>
      </c>
      <c r="L17" s="19">
        <v>9403.1189911093734</v>
      </c>
      <c r="M17" s="19">
        <v>41252.308722604444</v>
      </c>
      <c r="N17" s="19">
        <v>43488.119650604654</v>
      </c>
      <c r="O17" s="19">
        <v>12328.105530265195</v>
      </c>
      <c r="P17" s="19">
        <v>698.92218089698531</v>
      </c>
      <c r="Q17" s="19">
        <v>4867.2624013625737</v>
      </c>
      <c r="R17" s="19">
        <v>107.95392212395114</v>
      </c>
      <c r="S17" s="19">
        <v>1855.1285340833342</v>
      </c>
      <c r="T17" s="19">
        <v>13755.422241995246</v>
      </c>
      <c r="U17" s="19">
        <v>22280.858644632892</v>
      </c>
      <c r="V17" s="19">
        <v>4560.71663112838</v>
      </c>
      <c r="W17" s="19">
        <v>7777.3527737112981</v>
      </c>
      <c r="X17" s="19">
        <v>68231.72286019985</v>
      </c>
      <c r="Y17" s="19">
        <v>144739.7359392856</v>
      </c>
      <c r="Z17" s="19">
        <v>20499.617424094427</v>
      </c>
      <c r="AA17" s="19">
        <v>3305.284275295578</v>
      </c>
      <c r="AB17" s="19">
        <v>161934.06908808445</v>
      </c>
      <c r="AC17" s="19">
        <v>18683.838609889772</v>
      </c>
      <c r="AD17" s="19">
        <v>86670.66359820147</v>
      </c>
    </row>
    <row r="18" spans="1:30">
      <c r="A18" s="5">
        <v>11</v>
      </c>
      <c r="B18" s="6" t="s">
        <v>7</v>
      </c>
      <c r="C18" s="18">
        <v>7515.0959770827394</v>
      </c>
      <c r="D18" s="18">
        <v>2943.1777962079541</v>
      </c>
      <c r="E18" s="18">
        <v>859.15432004628917</v>
      </c>
      <c r="F18" s="18">
        <v>170.19180772738127</v>
      </c>
      <c r="G18" s="18">
        <v>11487.619901064365</v>
      </c>
      <c r="H18" s="18">
        <v>1259.1957083809816</v>
      </c>
      <c r="I18" s="18">
        <v>12746.815609445346</v>
      </c>
      <c r="J18" s="18">
        <v>31058.425840569111</v>
      </c>
      <c r="K18" s="18">
        <v>3383.845087210887</v>
      </c>
      <c r="L18" s="18">
        <v>10168.697369957843</v>
      </c>
      <c r="M18" s="18">
        <v>44610.96829773784</v>
      </c>
      <c r="N18" s="18">
        <v>45870.164006118823</v>
      </c>
      <c r="O18" s="18">
        <v>13331.828981500579</v>
      </c>
      <c r="P18" s="18">
        <v>755.82667298075762</v>
      </c>
      <c r="Q18" s="18">
        <v>5263.542706034721</v>
      </c>
      <c r="R18" s="18">
        <v>116.74325987115303</v>
      </c>
      <c r="S18" s="18">
        <v>2006.1684493520761</v>
      </c>
      <c r="T18" s="18">
        <v>14875.354242255993</v>
      </c>
      <c r="U18" s="18">
        <v>24094.910307345875</v>
      </c>
      <c r="V18" s="18">
        <v>4932.0387475610032</v>
      </c>
      <c r="W18" s="18">
        <v>8410.5653422069445</v>
      </c>
      <c r="X18" s="18">
        <v>73786.978709109098</v>
      </c>
      <c r="Y18" s="18">
        <v>131144.76261629228</v>
      </c>
      <c r="Z18" s="18">
        <v>18574.149208827599</v>
      </c>
      <c r="AA18" s="18">
        <v>2994.8287344510622</v>
      </c>
      <c r="AB18" s="18">
        <v>146724.08309066881</v>
      </c>
      <c r="AC18" s="18">
        <v>9501.4825486985192</v>
      </c>
      <c r="AD18" s="18">
        <v>154422.30445475751</v>
      </c>
    </row>
    <row r="19" spans="1:30">
      <c r="A19" s="5">
        <v>12</v>
      </c>
      <c r="B19" s="6" t="s">
        <v>8</v>
      </c>
      <c r="C19" s="18">
        <v>4026.7837742172555</v>
      </c>
      <c r="D19" s="18">
        <v>1481.7414976473331</v>
      </c>
      <c r="E19" s="18">
        <v>522.53339407071292</v>
      </c>
      <c r="F19" s="18">
        <v>17.541505770385783</v>
      </c>
      <c r="G19" s="18">
        <v>6048.6001717056879</v>
      </c>
      <c r="H19" s="18">
        <v>20.051878528015905</v>
      </c>
      <c r="I19" s="18">
        <v>6068.6520502337034</v>
      </c>
      <c r="J19" s="18">
        <v>5145.5728816877072</v>
      </c>
      <c r="K19" s="18">
        <v>560.61506806442401</v>
      </c>
      <c r="L19" s="18">
        <v>1684.6885189074162</v>
      </c>
      <c r="M19" s="18">
        <v>7390.8764686595478</v>
      </c>
      <c r="N19" s="18">
        <v>7410.9283471875633</v>
      </c>
      <c r="O19" s="18">
        <v>2208.7371080121243</v>
      </c>
      <c r="P19" s="18">
        <v>125.22080969943856</v>
      </c>
      <c r="Q19" s="18">
        <v>872.03204530732603</v>
      </c>
      <c r="R19" s="18">
        <v>19.341319975340333</v>
      </c>
      <c r="S19" s="18">
        <v>332.36990252093108</v>
      </c>
      <c r="T19" s="18">
        <v>2464.4590742416094</v>
      </c>
      <c r="U19" s="18">
        <v>3991.899579863084</v>
      </c>
      <c r="V19" s="18">
        <v>817.11046661397313</v>
      </c>
      <c r="W19" s="18">
        <v>1393.4117964212169</v>
      </c>
      <c r="X19" s="18">
        <v>12224.582102655044</v>
      </c>
      <c r="Y19" s="18">
        <v>25684.110621548294</v>
      </c>
      <c r="Z19" s="18">
        <v>3637.6634109141883</v>
      </c>
      <c r="AA19" s="18">
        <v>586.52371028060213</v>
      </c>
      <c r="AB19" s="18">
        <v>28735.250322181881</v>
      </c>
      <c r="AC19" s="18">
        <v>3018.2795924787251</v>
      </c>
      <c r="AD19" s="18">
        <v>95204.0705366974</v>
      </c>
    </row>
    <row r="20" spans="1:30">
      <c r="A20" s="5">
        <v>13</v>
      </c>
      <c r="B20" s="6" t="s">
        <v>9</v>
      </c>
      <c r="C20" s="18">
        <v>4754.0930734937156</v>
      </c>
      <c r="D20" s="18">
        <v>1931.3296115838009</v>
      </c>
      <c r="E20" s="18">
        <v>753.92630620765067</v>
      </c>
      <c r="F20" s="18">
        <v>16.138226250535229</v>
      </c>
      <c r="G20" s="18">
        <v>7455.4872175357023</v>
      </c>
      <c r="H20" s="18">
        <v>480.48462711703718</v>
      </c>
      <c r="I20" s="18">
        <v>7935.9718446527395</v>
      </c>
      <c r="J20" s="18">
        <v>4755.8870776175727</v>
      </c>
      <c r="K20" s="18">
        <v>518.15842842571681</v>
      </c>
      <c r="L20" s="18">
        <v>1557.1032693748441</v>
      </c>
      <c r="M20" s="18">
        <v>6831.1487754181335</v>
      </c>
      <c r="N20" s="18">
        <v>7311.6334025351707</v>
      </c>
      <c r="O20" s="18">
        <v>2041.4644805116188</v>
      </c>
      <c r="P20" s="18">
        <v>115.73755622387334</v>
      </c>
      <c r="Q20" s="18">
        <v>805.99109776582486</v>
      </c>
      <c r="R20" s="18">
        <v>17.876558324953184</v>
      </c>
      <c r="S20" s="18">
        <v>307.19878247450777</v>
      </c>
      <c r="T20" s="18">
        <v>2277.8200472517146</v>
      </c>
      <c r="U20" s="18">
        <v>3689.5840489564534</v>
      </c>
      <c r="V20" s="18">
        <v>755.22885371722771</v>
      </c>
      <c r="W20" s="18">
        <v>1287.8855880136673</v>
      </c>
      <c r="X20" s="18">
        <v>11298.78701323984</v>
      </c>
      <c r="Y20" s="18">
        <v>26065.907633310715</v>
      </c>
      <c r="Z20" s="18">
        <v>3691.73766673719</v>
      </c>
      <c r="AA20" s="18">
        <v>595.24244799031203</v>
      </c>
      <c r="AB20" s="18">
        <v>29162.402852057592</v>
      </c>
      <c r="AC20" s="18">
        <v>2837.0271215320063</v>
      </c>
      <c r="AD20" s="18">
        <v>102792.1186608529</v>
      </c>
    </row>
    <row r="21" spans="1:30">
      <c r="A21" s="5">
        <v>14</v>
      </c>
      <c r="B21" s="6" t="s">
        <v>10</v>
      </c>
      <c r="C21" s="18">
        <v>6116.9786121261332</v>
      </c>
      <c r="D21" s="18">
        <v>2424.3087230700216</v>
      </c>
      <c r="E21" s="18">
        <v>559.39092394883392</v>
      </c>
      <c r="F21" s="18">
        <v>15.202706570634849</v>
      </c>
      <c r="G21" s="18">
        <v>9115.8809657156235</v>
      </c>
      <c r="H21" s="18">
        <v>621.11321042390682</v>
      </c>
      <c r="I21" s="18">
        <v>9736.9941761395312</v>
      </c>
      <c r="J21" s="18">
        <v>7796.6283362291106</v>
      </c>
      <c r="K21" s="18">
        <v>849.45008571222002</v>
      </c>
      <c r="L21" s="18">
        <v>2552.65847870476</v>
      </c>
      <c r="M21" s="18">
        <v>11198.73690064609</v>
      </c>
      <c r="N21" s="18">
        <v>11819.850111069998</v>
      </c>
      <c r="O21" s="18">
        <v>3346.70263536522</v>
      </c>
      <c r="P21" s="18">
        <v>189.73594109660669</v>
      </c>
      <c r="Q21" s="18">
        <v>1321.3124973390595</v>
      </c>
      <c r="R21" s="18">
        <v>29.306179670776</v>
      </c>
      <c r="S21" s="18">
        <v>503.61051328738563</v>
      </c>
      <c r="T21" s="18">
        <v>3734.1753568568438</v>
      </c>
      <c r="U21" s="18">
        <v>6048.5699251301585</v>
      </c>
      <c r="V21" s="18">
        <v>1238.0947203185567</v>
      </c>
      <c r="W21" s="18">
        <v>2111.3128014718332</v>
      </c>
      <c r="X21" s="18">
        <v>18522.820570536438</v>
      </c>
      <c r="Y21" s="18">
        <v>39458.551647322063</v>
      </c>
      <c r="Z21" s="18">
        <v>5588.5497350731885</v>
      </c>
      <c r="AA21" s="18">
        <v>901.0775752006831</v>
      </c>
      <c r="AB21" s="18">
        <v>44146.023807194571</v>
      </c>
      <c r="AC21" s="18">
        <v>4342.520392161734</v>
      </c>
      <c r="AD21" s="18">
        <v>101659.91134291117</v>
      </c>
    </row>
    <row r="22" spans="1:30">
      <c r="A22" s="5">
        <v>15</v>
      </c>
      <c r="B22" s="6" t="s">
        <v>11</v>
      </c>
      <c r="C22" s="18">
        <v>4534.7347391098947</v>
      </c>
      <c r="D22" s="18">
        <v>2504.8247893933599</v>
      </c>
      <c r="E22" s="18">
        <v>550.12722265343939</v>
      </c>
      <c r="F22" s="18">
        <v>18.711007724712008</v>
      </c>
      <c r="G22" s="18">
        <v>7608.397758881405</v>
      </c>
      <c r="H22" s="18">
        <v>304.5263974468005</v>
      </c>
      <c r="I22" s="18">
        <v>7912.9241563282058</v>
      </c>
      <c r="J22" s="18">
        <v>8609.2627622907075</v>
      </c>
      <c r="K22" s="18">
        <v>937.98738069434683</v>
      </c>
      <c r="L22" s="18">
        <v>2818.7194050842263</v>
      </c>
      <c r="M22" s="18">
        <v>12365.969548069281</v>
      </c>
      <c r="N22" s="18">
        <v>12670.495945516081</v>
      </c>
      <c r="O22" s="18">
        <v>3695.5259546263551</v>
      </c>
      <c r="P22" s="18">
        <v>209.51192001300981</v>
      </c>
      <c r="Q22" s="18">
        <v>1459.0315185130848</v>
      </c>
      <c r="R22" s="18">
        <v>32.36073216062028</v>
      </c>
      <c r="S22" s="18">
        <v>556.1013109469568</v>
      </c>
      <c r="T22" s="18">
        <v>4123.3845530720873</v>
      </c>
      <c r="U22" s="18">
        <v>6679.0060492636449</v>
      </c>
      <c r="V22" s="18">
        <v>1367.1400395343987</v>
      </c>
      <c r="W22" s="18">
        <v>2331.3727290033266</v>
      </c>
      <c r="X22" s="18">
        <v>20453.434807133486</v>
      </c>
      <c r="Y22" s="18">
        <v>40732.32851153097</v>
      </c>
      <c r="Z22" s="18">
        <v>5768.9558773609306</v>
      </c>
      <c r="AA22" s="18">
        <v>930.16561001295963</v>
      </c>
      <c r="AB22" s="18">
        <v>45571.118778878939</v>
      </c>
      <c r="AC22" s="18">
        <v>3898.0585886788963</v>
      </c>
      <c r="AD22" s="18">
        <v>116907.21866323614</v>
      </c>
    </row>
    <row r="23" spans="1:30" s="3" customFormat="1">
      <c r="A23" s="7"/>
      <c r="B23" s="8" t="s">
        <v>29</v>
      </c>
      <c r="C23" s="19">
        <v>26947.68617602974</v>
      </c>
      <c r="D23" s="19">
        <v>11285.38241790247</v>
      </c>
      <c r="E23" s="19">
        <v>3245.1321669269259</v>
      </c>
      <c r="F23" s="19">
        <v>237.78525404364916</v>
      </c>
      <c r="G23" s="19">
        <v>41715.986014902781</v>
      </c>
      <c r="H23" s="19">
        <v>2685.3718218967424</v>
      </c>
      <c r="I23" s="19">
        <v>44401.357836799529</v>
      </c>
      <c r="J23" s="19">
        <v>57365.776898394215</v>
      </c>
      <c r="K23" s="19">
        <v>6250.0560501075952</v>
      </c>
      <c r="L23" s="19">
        <v>18781.867042029087</v>
      </c>
      <c r="M23" s="19">
        <v>82397.699990530891</v>
      </c>
      <c r="N23" s="19">
        <v>85083.071812427632</v>
      </c>
      <c r="O23" s="19">
        <v>24624.259160015899</v>
      </c>
      <c r="P23" s="19">
        <v>1396.032900013686</v>
      </c>
      <c r="Q23" s="19">
        <v>9721.9098649600164</v>
      </c>
      <c r="R23" s="19">
        <v>215.62805000284283</v>
      </c>
      <c r="S23" s="19">
        <v>3705.4489585818574</v>
      </c>
      <c r="T23" s="19">
        <v>27475.193273678247</v>
      </c>
      <c r="U23" s="19">
        <v>44503.969910559223</v>
      </c>
      <c r="V23" s="19">
        <v>9109.6128277451608</v>
      </c>
      <c r="W23" s="19">
        <v>15534.548257116989</v>
      </c>
      <c r="X23" s="19">
        <v>136286.6032026739</v>
      </c>
      <c r="Y23" s="19">
        <v>263085.66103000427</v>
      </c>
      <c r="Z23" s="19">
        <v>37261.055898913095</v>
      </c>
      <c r="AA23" s="19">
        <v>6007.8380779356185</v>
      </c>
      <c r="AB23" s="19">
        <v>294338.87885098183</v>
      </c>
      <c r="AC23" s="19">
        <v>23597.368243549885</v>
      </c>
      <c r="AD23" s="19">
        <v>124733.77361962241</v>
      </c>
    </row>
    <row r="24" spans="1:30">
      <c r="A24" s="5">
        <v>16</v>
      </c>
      <c r="B24" s="6" t="s">
        <v>197</v>
      </c>
      <c r="C24" s="18">
        <v>3079.1761150624634</v>
      </c>
      <c r="D24" s="18">
        <v>1296.9626019745513</v>
      </c>
      <c r="E24" s="18">
        <v>422.69990544958483</v>
      </c>
      <c r="F24" s="18">
        <v>37.359579234463482</v>
      </c>
      <c r="G24" s="18">
        <v>4836.1982017210621</v>
      </c>
      <c r="H24" s="18">
        <v>76.042504776072875</v>
      </c>
      <c r="I24" s="18">
        <v>4912.2407064971349</v>
      </c>
      <c r="J24" s="18">
        <v>6979.646578067609</v>
      </c>
      <c r="K24" s="18">
        <v>760.43914475575298</v>
      </c>
      <c r="L24" s="18">
        <v>2285.1742121754241</v>
      </c>
      <c r="M24" s="18">
        <v>10025.259934998787</v>
      </c>
      <c r="N24" s="18">
        <v>10101.30243977486</v>
      </c>
      <c r="O24" s="18">
        <v>2996.0132238436736</v>
      </c>
      <c r="P24" s="18">
        <v>169.85416707087381</v>
      </c>
      <c r="Q24" s="18">
        <v>1182.8567238169719</v>
      </c>
      <c r="R24" s="18">
        <v>26.235286310222733</v>
      </c>
      <c r="S24" s="18">
        <v>450.83890678893601</v>
      </c>
      <c r="T24" s="18">
        <v>3342.8840169641717</v>
      </c>
      <c r="U24" s="18">
        <v>5414.7611710520287</v>
      </c>
      <c r="V24" s="18">
        <v>1108.3590502628072</v>
      </c>
      <c r="W24" s="18">
        <v>1890.0756242987056</v>
      </c>
      <c r="X24" s="18">
        <v>16581.878170408389</v>
      </c>
      <c r="Y24" s="18">
        <v>31519.378811904309</v>
      </c>
      <c r="Z24" s="18">
        <v>4464.1176218546243</v>
      </c>
      <c r="AA24" s="18">
        <v>719.77820236017362</v>
      </c>
      <c r="AB24" s="18">
        <v>35263.718231398758</v>
      </c>
      <c r="AC24" s="18">
        <v>3725.3194276937984</v>
      </c>
      <c r="AD24" s="18">
        <v>94659.582663570865</v>
      </c>
    </row>
    <row r="25" spans="1:30">
      <c r="A25" s="5">
        <v>17</v>
      </c>
      <c r="B25" s="6" t="s">
        <v>12</v>
      </c>
      <c r="C25" s="18">
        <v>3666.5150007809711</v>
      </c>
      <c r="D25" s="18">
        <v>355.297218809578</v>
      </c>
      <c r="E25" s="18">
        <v>503.64425518084818</v>
      </c>
      <c r="F25" s="18">
        <v>21.751549038838974</v>
      </c>
      <c r="G25" s="18">
        <v>4547.2080238102362</v>
      </c>
      <c r="H25" s="18">
        <v>243.84751663583674</v>
      </c>
      <c r="I25" s="18">
        <v>4791.0555404460729</v>
      </c>
      <c r="J25" s="18">
        <v>2199.9617124368901</v>
      </c>
      <c r="K25" s="18">
        <v>239.68792465192149</v>
      </c>
      <c r="L25" s="18">
        <v>720.27941770454663</v>
      </c>
      <c r="M25" s="18">
        <v>3159.9290547933583</v>
      </c>
      <c r="N25" s="18">
        <v>3403.776571429195</v>
      </c>
      <c r="O25" s="18">
        <v>944.33354306537365</v>
      </c>
      <c r="P25" s="18">
        <v>53.537476443003015</v>
      </c>
      <c r="Q25" s="18">
        <v>372.83256030083021</v>
      </c>
      <c r="R25" s="18">
        <v>8.2692762092961427</v>
      </c>
      <c r="S25" s="18">
        <v>142.10294494412091</v>
      </c>
      <c r="T25" s="18">
        <v>1053.6660795329992</v>
      </c>
      <c r="U25" s="18">
        <v>1706.7149640121811</v>
      </c>
      <c r="V25" s="18">
        <v>349.3511379033427</v>
      </c>
      <c r="W25" s="18">
        <v>595.74563848741741</v>
      </c>
      <c r="X25" s="18">
        <v>5226.5536208985641</v>
      </c>
      <c r="Y25" s="18">
        <v>13177.538216137997</v>
      </c>
      <c r="Z25" s="18">
        <v>1866.3464529112614</v>
      </c>
      <c r="AA25" s="18">
        <v>300.9229614114995</v>
      </c>
      <c r="AB25" s="18">
        <v>14742.961707637758</v>
      </c>
      <c r="AC25" s="18">
        <v>1968.5643233719779</v>
      </c>
      <c r="AD25" s="18">
        <v>74891.94806895798</v>
      </c>
    </row>
    <row r="26" spans="1:30">
      <c r="A26" s="5">
        <v>18</v>
      </c>
      <c r="B26" s="6" t="s">
        <v>13</v>
      </c>
      <c r="C26" s="18">
        <v>2877.577282378365</v>
      </c>
      <c r="D26" s="18">
        <v>368.10863439727103</v>
      </c>
      <c r="E26" s="18">
        <v>163.11590702822511</v>
      </c>
      <c r="F26" s="18">
        <v>13.253570764908064</v>
      </c>
      <c r="G26" s="18">
        <v>3422.0553945687693</v>
      </c>
      <c r="H26" s="18">
        <v>327.02788694525134</v>
      </c>
      <c r="I26" s="18">
        <v>3749.0832815140207</v>
      </c>
      <c r="J26" s="18">
        <v>2203.655113848748</v>
      </c>
      <c r="K26" s="18">
        <v>240.09032425474643</v>
      </c>
      <c r="L26" s="18">
        <v>721.48865739414794</v>
      </c>
      <c r="M26" s="18">
        <v>3165.2340954976426</v>
      </c>
      <c r="N26" s="18">
        <v>3492.2619824428939</v>
      </c>
      <c r="O26" s="18">
        <v>945.91893558448214</v>
      </c>
      <c r="P26" s="18">
        <v>53.627357730465455</v>
      </c>
      <c r="Q26" s="18">
        <v>373.45848951442383</v>
      </c>
      <c r="R26" s="18">
        <v>8.2831590674630817</v>
      </c>
      <c r="S26" s="18">
        <v>142.34151419490317</v>
      </c>
      <c r="T26" s="18">
        <v>1055.4350247668065</v>
      </c>
      <c r="U26" s="18">
        <v>1709.5802790865691</v>
      </c>
      <c r="V26" s="18">
        <v>349.93764537693738</v>
      </c>
      <c r="W26" s="18">
        <v>596.74580488570462</v>
      </c>
      <c r="X26" s="18">
        <v>5235.3282102077546</v>
      </c>
      <c r="Y26" s="18">
        <v>12149.645587219416</v>
      </c>
      <c r="Z26" s="18">
        <v>1720.7651038692691</v>
      </c>
      <c r="AA26" s="18">
        <v>277.44995048597639</v>
      </c>
      <c r="AB26" s="18">
        <v>13592.96074060271</v>
      </c>
      <c r="AC26" s="18">
        <v>1846.4490062018178</v>
      </c>
      <c r="AD26" s="18">
        <v>73616.767616906451</v>
      </c>
    </row>
    <row r="27" spans="1:30">
      <c r="A27" s="5">
        <v>19</v>
      </c>
      <c r="B27" s="6" t="s">
        <v>14</v>
      </c>
      <c r="C27" s="18">
        <v>1414.5710313985112</v>
      </c>
      <c r="D27" s="18">
        <v>303.96612098809425</v>
      </c>
      <c r="E27" s="18">
        <v>115.07958774628331</v>
      </c>
      <c r="F27" s="18">
        <v>7.7962361595548808</v>
      </c>
      <c r="G27" s="18">
        <v>1841.4129762924435</v>
      </c>
      <c r="H27" s="18">
        <v>133.34059808237984</v>
      </c>
      <c r="I27" s="18">
        <v>1974.7535743748233</v>
      </c>
      <c r="J27" s="18">
        <v>1054.2785754693439</v>
      </c>
      <c r="K27" s="18">
        <v>114.8646552940772</v>
      </c>
      <c r="L27" s="18">
        <v>345.17653382080016</v>
      </c>
      <c r="M27" s="18">
        <v>1514.3197645842213</v>
      </c>
      <c r="N27" s="18">
        <v>1647.660362666601</v>
      </c>
      <c r="O27" s="18">
        <v>452.5490679781276</v>
      </c>
      <c r="P27" s="18">
        <v>25.656543965954107</v>
      </c>
      <c r="Q27" s="18">
        <v>178.67100974550408</v>
      </c>
      <c r="R27" s="18">
        <v>3.9628511227326038</v>
      </c>
      <c r="S27" s="18">
        <v>68.099408057304586</v>
      </c>
      <c r="T27" s="18">
        <v>504.94404837615343</v>
      </c>
      <c r="U27" s="18">
        <v>817.90197112014152</v>
      </c>
      <c r="V27" s="18">
        <v>167.41810456298842</v>
      </c>
      <c r="W27" s="18">
        <v>285.49672457293127</v>
      </c>
      <c r="X27" s="18">
        <v>2504.6997295018373</v>
      </c>
      <c r="Y27" s="18">
        <v>5993.7730684608814</v>
      </c>
      <c r="Z27" s="18">
        <v>848.903407726556</v>
      </c>
      <c r="AA27" s="18">
        <v>136.87411948993315</v>
      </c>
      <c r="AB27" s="18">
        <v>6705.8023566975044</v>
      </c>
      <c r="AC27" s="18">
        <v>1182.7443151600626</v>
      </c>
      <c r="AD27" s="18">
        <v>56696.973899975987</v>
      </c>
    </row>
    <row r="28" spans="1:30">
      <c r="A28" s="5">
        <v>20</v>
      </c>
      <c r="B28" s="6" t="s">
        <v>151</v>
      </c>
      <c r="C28" s="18">
        <v>3029.9668032204431</v>
      </c>
      <c r="D28" s="18">
        <v>866.35279938314841</v>
      </c>
      <c r="E28" s="18">
        <v>263.96010590580829</v>
      </c>
      <c r="F28" s="18">
        <v>30.576856846284269</v>
      </c>
      <c r="G28" s="18">
        <v>4190.8565653556843</v>
      </c>
      <c r="H28" s="18">
        <v>109.81000969265608</v>
      </c>
      <c r="I28" s="18">
        <v>4300.6665750483407</v>
      </c>
      <c r="J28" s="18">
        <v>2992.9431308014086</v>
      </c>
      <c r="K28" s="18">
        <v>326.08400572043729</v>
      </c>
      <c r="L28" s="18">
        <v>979.90584258329557</v>
      </c>
      <c r="M28" s="18">
        <v>4298.9329791051414</v>
      </c>
      <c r="N28" s="18">
        <v>4408.7429887977978</v>
      </c>
      <c r="O28" s="18">
        <v>1284.7208089690535</v>
      </c>
      <c r="P28" s="18">
        <v>72.835186837427614</v>
      </c>
      <c r="Q28" s="18">
        <v>507.22094115693943</v>
      </c>
      <c r="R28" s="18">
        <v>11.249956436695207</v>
      </c>
      <c r="S28" s="18">
        <v>193.32428856957119</v>
      </c>
      <c r="T28" s="18">
        <v>1433.4625175833398</v>
      </c>
      <c r="U28" s="18">
        <v>2321.9044217446876</v>
      </c>
      <c r="V28" s="18">
        <v>475.27558434972508</v>
      </c>
      <c r="W28" s="18">
        <v>810.48356720751997</v>
      </c>
      <c r="X28" s="18">
        <v>7110.4772728549588</v>
      </c>
      <c r="Y28" s="18">
        <v>15710.076827008441</v>
      </c>
      <c r="Z28" s="18">
        <v>2225.0321433136728</v>
      </c>
      <c r="AA28" s="18">
        <v>358.75614667217525</v>
      </c>
      <c r="AB28" s="18">
        <v>17576.352823649941</v>
      </c>
      <c r="AC28" s="18">
        <v>2597.7174026915532</v>
      </c>
      <c r="AD28" s="18">
        <v>67660.757884744075</v>
      </c>
    </row>
    <row r="29" spans="1:30">
      <c r="A29" s="5">
        <v>21</v>
      </c>
      <c r="B29" s="6" t="s">
        <v>15</v>
      </c>
      <c r="C29" s="18">
        <v>2830.1948985537933</v>
      </c>
      <c r="D29" s="18">
        <v>743.56409579578133</v>
      </c>
      <c r="E29" s="18">
        <v>455.28361872930958</v>
      </c>
      <c r="F29" s="18">
        <v>30.966622594759169</v>
      </c>
      <c r="G29" s="18">
        <v>4060.0092356736432</v>
      </c>
      <c r="H29" s="18">
        <v>608.78674040188935</v>
      </c>
      <c r="I29" s="18">
        <v>4668.795976075533</v>
      </c>
      <c r="J29" s="18">
        <v>4283.4649740518953</v>
      </c>
      <c r="K29" s="18">
        <v>466.6875901273886</v>
      </c>
      <c r="L29" s="18">
        <v>1402.4297058562679</v>
      </c>
      <c r="M29" s="18">
        <v>6152.582270035552</v>
      </c>
      <c r="N29" s="18">
        <v>6761.3690104374418</v>
      </c>
      <c r="O29" s="18">
        <v>1838.6772972799602</v>
      </c>
      <c r="P29" s="18">
        <v>104.24086194150549</v>
      </c>
      <c r="Q29" s="18">
        <v>725.92863966968264</v>
      </c>
      <c r="R29" s="18">
        <v>16.100805210852855</v>
      </c>
      <c r="S29" s="18">
        <v>276.68344586939173</v>
      </c>
      <c r="T29" s="18">
        <v>2051.5546795706578</v>
      </c>
      <c r="U29" s="18">
        <v>3323.0822735266747</v>
      </c>
      <c r="V29" s="18">
        <v>680.20882108741216</v>
      </c>
      <c r="W29" s="18">
        <v>1159.9545398807659</v>
      </c>
      <c r="X29" s="18">
        <v>10176.431364036904</v>
      </c>
      <c r="Y29" s="18">
        <v>20997.80961014799</v>
      </c>
      <c r="Z29" s="18">
        <v>2973.9384333474618</v>
      </c>
      <c r="AA29" s="18">
        <v>479.50709206343942</v>
      </c>
      <c r="AB29" s="18">
        <v>23492.240951432013</v>
      </c>
      <c r="AC29" s="18">
        <v>3379.4008141109948</v>
      </c>
      <c r="AD29" s="18">
        <v>69515.994827657109</v>
      </c>
    </row>
    <row r="30" spans="1:30">
      <c r="A30" s="5">
        <v>22</v>
      </c>
      <c r="B30" s="6" t="s">
        <v>196</v>
      </c>
      <c r="C30" s="18">
        <v>3679.5775944160905</v>
      </c>
      <c r="D30" s="18">
        <v>683.8867621609752</v>
      </c>
      <c r="E30" s="18">
        <v>205.59348520209201</v>
      </c>
      <c r="F30" s="18">
        <v>16.761871918985225</v>
      </c>
      <c r="G30" s="18">
        <v>4585.8197136981426</v>
      </c>
      <c r="H30" s="18">
        <v>176.08286058487528</v>
      </c>
      <c r="I30" s="18">
        <v>4761.9025742830181</v>
      </c>
      <c r="J30" s="18">
        <v>1828.7059951796421</v>
      </c>
      <c r="K30" s="18">
        <v>199.23926053131672</v>
      </c>
      <c r="L30" s="18">
        <v>598.72827873071071</v>
      </c>
      <c r="M30" s="18">
        <v>2626.6735344416693</v>
      </c>
      <c r="N30" s="18">
        <v>2802.7563950265444</v>
      </c>
      <c r="O30" s="18">
        <v>784.97203014501133</v>
      </c>
      <c r="P30" s="18">
        <v>44.502730926921551</v>
      </c>
      <c r="Q30" s="18">
        <v>309.91500186840744</v>
      </c>
      <c r="R30" s="18">
        <v>6.8737900729124819</v>
      </c>
      <c r="S30" s="18">
        <v>118.12228634840442</v>
      </c>
      <c r="T30" s="18">
        <v>875.85409585381592</v>
      </c>
      <c r="U30" s="18">
        <v>1418.6973660076444</v>
      </c>
      <c r="V30" s="18">
        <v>290.39619948613057</v>
      </c>
      <c r="W30" s="18">
        <v>495.21026413559309</v>
      </c>
      <c r="X30" s="18">
        <v>4344.5437648448415</v>
      </c>
      <c r="Y30" s="18">
        <v>11733.119873569529</v>
      </c>
      <c r="Z30" s="18">
        <v>1661.7722005185287</v>
      </c>
      <c r="AA30" s="18">
        <v>267.93814781350051</v>
      </c>
      <c r="AB30" s="18">
        <v>13126.953926274557</v>
      </c>
      <c r="AC30" s="18">
        <v>1665.3740185412398</v>
      </c>
      <c r="AD30" s="18">
        <v>78822.857689186974</v>
      </c>
    </row>
    <row r="31" spans="1:30">
      <c r="A31" s="5">
        <v>23</v>
      </c>
      <c r="B31" s="6" t="s">
        <v>16</v>
      </c>
      <c r="C31" s="18">
        <v>2792.3101997282943</v>
      </c>
      <c r="D31" s="18">
        <v>579.35317632781187</v>
      </c>
      <c r="E31" s="18">
        <v>863.51609622990577</v>
      </c>
      <c r="F31" s="18">
        <v>40.579445546313167</v>
      </c>
      <c r="G31" s="18">
        <v>4275.7589178323251</v>
      </c>
      <c r="H31" s="18">
        <v>70.459393138546361</v>
      </c>
      <c r="I31" s="18">
        <v>4346.2183109708712</v>
      </c>
      <c r="J31" s="18">
        <v>3289.2521153160719</v>
      </c>
      <c r="K31" s="18">
        <v>358.36715190090769</v>
      </c>
      <c r="L31" s="18">
        <v>1076.9190140491012</v>
      </c>
      <c r="M31" s="18">
        <v>4724.538281266081</v>
      </c>
      <c r="N31" s="18">
        <v>4794.9976744046271</v>
      </c>
      <c r="O31" s="18">
        <v>1411.911437609079</v>
      </c>
      <c r="P31" s="18">
        <v>80.046055639654114</v>
      </c>
      <c r="Q31" s="18">
        <v>557.43710478933735</v>
      </c>
      <c r="R31" s="18">
        <v>12.363730745764276</v>
      </c>
      <c r="S31" s="18">
        <v>212.46388498840821</v>
      </c>
      <c r="T31" s="18">
        <v>1575.3789538008298</v>
      </c>
      <c r="U31" s="18">
        <v>2551.778866824121</v>
      </c>
      <c r="V31" s="18">
        <v>522.32907638369215</v>
      </c>
      <c r="W31" s="18">
        <v>890.72350237153285</v>
      </c>
      <c r="X31" s="18">
        <v>7814.4326131524185</v>
      </c>
      <c r="Y31" s="18">
        <v>16885.189205389372</v>
      </c>
      <c r="Z31" s="18">
        <v>2391.4643529460182</v>
      </c>
      <c r="AA31" s="18">
        <v>385.59107505254184</v>
      </c>
      <c r="AB31" s="18">
        <v>18891.062483282847</v>
      </c>
      <c r="AC31" s="18">
        <v>2467.1356246663336</v>
      </c>
      <c r="AD31" s="18">
        <v>76570.830944236222</v>
      </c>
    </row>
    <row r="32" spans="1:30" s="50" customFormat="1" ht="25.5">
      <c r="A32" s="47"/>
      <c r="B32" s="48" t="s">
        <v>198</v>
      </c>
      <c r="C32" s="49">
        <v>23369.888925538929</v>
      </c>
      <c r="D32" s="49">
        <v>5197.491409837211</v>
      </c>
      <c r="E32" s="49">
        <v>2992.8929614720573</v>
      </c>
      <c r="F32" s="49">
        <v>199.04573210410723</v>
      </c>
      <c r="G32" s="49">
        <v>31759.319028952308</v>
      </c>
      <c r="H32" s="49">
        <v>1745.397510257508</v>
      </c>
      <c r="I32" s="49">
        <v>33504.716539209818</v>
      </c>
      <c r="J32" s="49">
        <v>24831.908195171607</v>
      </c>
      <c r="K32" s="49">
        <v>2705.4600572365484</v>
      </c>
      <c r="L32" s="49">
        <v>8130.1016623142941</v>
      </c>
      <c r="M32" s="49">
        <v>35667.469914722453</v>
      </c>
      <c r="N32" s="49">
        <v>37412.867424979951</v>
      </c>
      <c r="O32" s="49">
        <v>10659.096344474761</v>
      </c>
      <c r="P32" s="49">
        <v>604.30038055580519</v>
      </c>
      <c r="Q32" s="49">
        <v>4208.320470862097</v>
      </c>
      <c r="R32" s="49">
        <v>93.338855175939386</v>
      </c>
      <c r="S32" s="49">
        <v>1603.9766797610403</v>
      </c>
      <c r="T32" s="49">
        <v>11893.179416448773</v>
      </c>
      <c r="U32" s="49">
        <v>19264.421313374049</v>
      </c>
      <c r="V32" s="49">
        <v>3943.2756194130357</v>
      </c>
      <c r="W32" s="49">
        <v>6724.4356658401712</v>
      </c>
      <c r="X32" s="49">
        <v>58994.34474590567</v>
      </c>
      <c r="Y32" s="49">
        <v>128166.53119983793</v>
      </c>
      <c r="Z32" s="49">
        <v>18152.339716487393</v>
      </c>
      <c r="AA32" s="49">
        <v>2926.8176953492398</v>
      </c>
      <c r="AB32" s="49">
        <v>143392.05322097609</v>
      </c>
      <c r="AC32" s="49">
        <v>18832.704932437777</v>
      </c>
      <c r="AD32" s="49">
        <v>76139.913907956536</v>
      </c>
    </row>
    <row r="33" spans="1:30">
      <c r="A33" s="5">
        <v>24</v>
      </c>
      <c r="B33" s="6" t="s">
        <v>152</v>
      </c>
      <c r="C33" s="18">
        <v>2466.1827344484032</v>
      </c>
      <c r="D33" s="18">
        <v>557.85636498145334</v>
      </c>
      <c r="E33" s="18">
        <v>224.77270802332589</v>
      </c>
      <c r="F33" s="18">
        <v>38.981180797774385</v>
      </c>
      <c r="G33" s="18">
        <v>3287.7929882509566</v>
      </c>
      <c r="H33" s="18">
        <v>56.31151620464064</v>
      </c>
      <c r="I33" s="18">
        <v>3344.1045044555972</v>
      </c>
      <c r="J33" s="18">
        <v>2512.9610565565904</v>
      </c>
      <c r="K33" s="18">
        <v>273.78950141361969</v>
      </c>
      <c r="L33" s="18">
        <v>822.75710358877768</v>
      </c>
      <c r="M33" s="18">
        <v>3609.5076615589878</v>
      </c>
      <c r="N33" s="18">
        <v>3665.8191777636284</v>
      </c>
      <c r="O33" s="18">
        <v>1078.6885083989685</v>
      </c>
      <c r="P33" s="18">
        <v>61.154515829530325</v>
      </c>
      <c r="Q33" s="18">
        <v>425.87727747973258</v>
      </c>
      <c r="R33" s="18">
        <v>9.4457866981933822</v>
      </c>
      <c r="S33" s="18">
        <v>162.32062796721291</v>
      </c>
      <c r="T33" s="18">
        <v>1203.5763211297449</v>
      </c>
      <c r="U33" s="18">
        <v>1949.5376737507786</v>
      </c>
      <c r="V33" s="18">
        <v>399.05503793626383</v>
      </c>
      <c r="W33" s="18">
        <v>680.5052927371197</v>
      </c>
      <c r="X33" s="18">
        <v>5970.1610419275448</v>
      </c>
      <c r="Y33" s="18">
        <v>12923.773207942129</v>
      </c>
      <c r="Z33" s="18">
        <v>1830.4054847931498</v>
      </c>
      <c r="AA33" s="18">
        <v>295.12796951959882</v>
      </c>
      <c r="AB33" s="18">
        <v>14459.05072321568</v>
      </c>
      <c r="AC33" s="18">
        <v>2599.1614010269273</v>
      </c>
      <c r="AD33" s="18">
        <v>55629.676239047396</v>
      </c>
    </row>
    <row r="34" spans="1:30">
      <c r="A34" s="5">
        <v>25</v>
      </c>
      <c r="B34" s="6" t="s">
        <v>17</v>
      </c>
      <c r="C34" s="18">
        <v>1838.3945599032775</v>
      </c>
      <c r="D34" s="18">
        <v>237.50118179051958</v>
      </c>
      <c r="E34" s="18">
        <v>144.98045711726093</v>
      </c>
      <c r="F34" s="18">
        <v>15.046718387684285</v>
      </c>
      <c r="G34" s="18">
        <v>2235.9229171987422</v>
      </c>
      <c r="H34" s="18">
        <v>85.316718075258848</v>
      </c>
      <c r="I34" s="18">
        <v>2321.2396352740011</v>
      </c>
      <c r="J34" s="18">
        <v>2809.2501522046368</v>
      </c>
      <c r="K34" s="18">
        <v>306.07048068312236</v>
      </c>
      <c r="L34" s="18">
        <v>919.76376333159055</v>
      </c>
      <c r="M34" s="18">
        <v>4035.0843962193494</v>
      </c>
      <c r="N34" s="18">
        <v>4120.4011142946083</v>
      </c>
      <c r="O34" s="18">
        <v>1205.8705997431973</v>
      </c>
      <c r="P34" s="18">
        <v>68.364900623457046</v>
      </c>
      <c r="Q34" s="18">
        <v>476.09007050026003</v>
      </c>
      <c r="R34" s="18">
        <v>10.559486248447053</v>
      </c>
      <c r="S34" s="18">
        <v>181.45893969709283</v>
      </c>
      <c r="T34" s="18">
        <v>1345.4832316250386</v>
      </c>
      <c r="U34" s="18">
        <v>2179.3966891861041</v>
      </c>
      <c r="V34" s="18">
        <v>446.10537164336313</v>
      </c>
      <c r="W34" s="18">
        <v>760.73984203215366</v>
      </c>
      <c r="X34" s="18">
        <v>6674.069131299113</v>
      </c>
      <c r="Y34" s="18">
        <v>13030.393162792463</v>
      </c>
      <c r="Z34" s="18">
        <v>1845.5061603398115</v>
      </c>
      <c r="AA34" s="18">
        <v>297.56274790585582</v>
      </c>
      <c r="AB34" s="18">
        <v>14578.336575226418</v>
      </c>
      <c r="AC34" s="18">
        <v>1825.1904805717827</v>
      </c>
      <c r="AD34" s="18">
        <v>79872.959728890433</v>
      </c>
    </row>
    <row r="35" spans="1:30">
      <c r="A35" s="5">
        <v>26</v>
      </c>
      <c r="B35" s="6" t="s">
        <v>18</v>
      </c>
      <c r="C35" s="18">
        <v>2006.3325190031121</v>
      </c>
      <c r="D35" s="18">
        <v>230.93991802095627</v>
      </c>
      <c r="E35" s="18">
        <v>107.12326901311233</v>
      </c>
      <c r="F35" s="18">
        <v>22.219308878789164</v>
      </c>
      <c r="G35" s="18">
        <v>2366.6150149159698</v>
      </c>
      <c r="H35" s="18">
        <v>18.730040654532353</v>
      </c>
      <c r="I35" s="18">
        <v>2385.3450555705022</v>
      </c>
      <c r="J35" s="18">
        <v>1016.952875885082</v>
      </c>
      <c r="K35" s="18">
        <v>110.7979847611511</v>
      </c>
      <c r="L35" s="18">
        <v>332.95589697517687</v>
      </c>
      <c r="M35" s="18">
        <v>1460.7067576214099</v>
      </c>
      <c r="N35" s="18">
        <v>1479.4367982759422</v>
      </c>
      <c r="O35" s="18">
        <v>436.52701180481557</v>
      </c>
      <c r="P35" s="18">
        <v>24.748199174808871</v>
      </c>
      <c r="Q35" s="18">
        <v>172.34533777478376</v>
      </c>
      <c r="R35" s="18">
        <v>3.8225502630301089</v>
      </c>
      <c r="S35" s="18">
        <v>65.688415264549207</v>
      </c>
      <c r="T35" s="18">
        <v>487.06699927823485</v>
      </c>
      <c r="U35" s="18">
        <v>788.94495352181377</v>
      </c>
      <c r="V35" s="18">
        <v>161.49083067040962</v>
      </c>
      <c r="W35" s="18">
        <v>275.38899287691731</v>
      </c>
      <c r="X35" s="18">
        <v>2416.0232906293631</v>
      </c>
      <c r="Y35" s="18">
        <v>6262.0751038212748</v>
      </c>
      <c r="Z35" s="18">
        <v>886.90326454268461</v>
      </c>
      <c r="AA35" s="18">
        <v>143.00107915944423</v>
      </c>
      <c r="AB35" s="18">
        <v>7005.9772892045157</v>
      </c>
      <c r="AC35" s="18">
        <v>1202.848227421561</v>
      </c>
      <c r="AD35" s="18">
        <v>58244.898479192234</v>
      </c>
    </row>
    <row r="36" spans="1:30">
      <c r="A36" s="5">
        <v>27</v>
      </c>
      <c r="B36" s="6" t="s">
        <v>19</v>
      </c>
      <c r="C36" s="18">
        <v>2684.1420101900671</v>
      </c>
      <c r="D36" s="18">
        <v>394.12566619490275</v>
      </c>
      <c r="E36" s="18">
        <v>445.39790157333135</v>
      </c>
      <c r="F36" s="18">
        <v>29.072144065735539</v>
      </c>
      <c r="G36" s="18">
        <v>3552.7377220240369</v>
      </c>
      <c r="H36" s="18">
        <v>58.49634108757401</v>
      </c>
      <c r="I36" s="18">
        <v>3611.2340631116108</v>
      </c>
      <c r="J36" s="18">
        <v>4008.6850504956833</v>
      </c>
      <c r="K36" s="18">
        <v>436.75005565082387</v>
      </c>
      <c r="L36" s="18">
        <v>1312.4652659221135</v>
      </c>
      <c r="M36" s="18">
        <v>5757.9003720686205</v>
      </c>
      <c r="N36" s="18">
        <v>5816.3967131561949</v>
      </c>
      <c r="O36" s="18">
        <v>1720.7280178410738</v>
      </c>
      <c r="P36" s="18">
        <v>97.553916618213691</v>
      </c>
      <c r="Q36" s="18">
        <v>679.36105540693256</v>
      </c>
      <c r="R36" s="18">
        <v>15.067954924500077</v>
      </c>
      <c r="S36" s="18">
        <v>258.93448409059528</v>
      </c>
      <c r="T36" s="18">
        <v>1919.949532466919</v>
      </c>
      <c r="U36" s="18">
        <v>3109.9099238933572</v>
      </c>
      <c r="V36" s="18">
        <v>636.57411670838769</v>
      </c>
      <c r="W36" s="18">
        <v>1085.5446353460229</v>
      </c>
      <c r="X36" s="18">
        <v>9523.6236372960011</v>
      </c>
      <c r="Y36" s="18">
        <v>18892.75807247623</v>
      </c>
      <c r="Z36" s="18">
        <v>2675.7981116427072</v>
      </c>
      <c r="AA36" s="18">
        <v>431.43602338076016</v>
      </c>
      <c r="AB36" s="18">
        <v>21137.120160738177</v>
      </c>
      <c r="AC36" s="18">
        <v>2905.687979437977</v>
      </c>
      <c r="AD36" s="18">
        <v>72743.943294374491</v>
      </c>
    </row>
    <row r="37" spans="1:30">
      <c r="A37" s="5">
        <v>28</v>
      </c>
      <c r="B37" s="6" t="s">
        <v>20</v>
      </c>
      <c r="C37" s="18">
        <v>2762.4240154883942</v>
      </c>
      <c r="D37" s="18">
        <v>406.88748563280234</v>
      </c>
      <c r="E37" s="18">
        <v>706.35424589552235</v>
      </c>
      <c r="F37" s="18">
        <v>35.940639483647416</v>
      </c>
      <c r="G37" s="18">
        <v>3911.6063865003666</v>
      </c>
      <c r="H37" s="18">
        <v>1101.1026047176151</v>
      </c>
      <c r="I37" s="18">
        <v>5012.7089912179817</v>
      </c>
      <c r="J37" s="18">
        <v>2798.9026149029792</v>
      </c>
      <c r="K37" s="18">
        <v>304.94310663516893</v>
      </c>
      <c r="L37" s="18">
        <v>916.37592339775006</v>
      </c>
      <c r="M37" s="18">
        <v>4020.2216449358984</v>
      </c>
      <c r="N37" s="18">
        <v>5121.3242496535131</v>
      </c>
      <c r="O37" s="18">
        <v>1201.4289194599294</v>
      </c>
      <c r="P37" s="18">
        <v>68.113086679878478</v>
      </c>
      <c r="Q37" s="18">
        <v>474.33644960623462</v>
      </c>
      <c r="R37" s="18">
        <v>10.520591642441106</v>
      </c>
      <c r="S37" s="18">
        <v>180.79055737244963</v>
      </c>
      <c r="T37" s="18">
        <v>1340.5273048923948</v>
      </c>
      <c r="U37" s="18">
        <v>2171.3691418639964</v>
      </c>
      <c r="V37" s="18">
        <v>444.46219580516771</v>
      </c>
      <c r="W37" s="18">
        <v>757.93774771310291</v>
      </c>
      <c r="X37" s="18">
        <v>6649.4859950355949</v>
      </c>
      <c r="Y37" s="18">
        <v>15682.416631189475</v>
      </c>
      <c r="Z37" s="18">
        <v>2221.1146075342094</v>
      </c>
      <c r="AA37" s="18">
        <v>358.12449735200067</v>
      </c>
      <c r="AB37" s="18">
        <v>17545.406741371684</v>
      </c>
      <c r="AC37" s="18">
        <v>2786.2452574054619</v>
      </c>
      <c r="AD37" s="18">
        <v>62971.508680861356</v>
      </c>
    </row>
    <row r="38" spans="1:30" s="3" customFormat="1">
      <c r="A38" s="7"/>
      <c r="B38" s="8" t="s">
        <v>30</v>
      </c>
      <c r="C38" s="19">
        <v>11757.475839033254</v>
      </c>
      <c r="D38" s="19">
        <v>1827.3106166206342</v>
      </c>
      <c r="E38" s="19">
        <v>1628.6285816225529</v>
      </c>
      <c r="F38" s="19">
        <v>141.2599916136308</v>
      </c>
      <c r="G38" s="35">
        <v>15354.675028890073</v>
      </c>
      <c r="H38" s="19">
        <v>1319.9572207396209</v>
      </c>
      <c r="I38" s="19">
        <v>16674.632249629693</v>
      </c>
      <c r="J38" s="19">
        <v>13146.751750044972</v>
      </c>
      <c r="K38" s="19">
        <v>1432.3511291438861</v>
      </c>
      <c r="L38" s="19">
        <v>4304.3179532154081</v>
      </c>
      <c r="M38" s="19">
        <v>18883.420832404263</v>
      </c>
      <c r="N38" s="19">
        <v>20203.378053143886</v>
      </c>
      <c r="O38" s="19">
        <v>5643.2430572479843</v>
      </c>
      <c r="P38" s="19">
        <v>319.9346189258884</v>
      </c>
      <c r="Q38" s="19">
        <v>2228.0101907679436</v>
      </c>
      <c r="R38" s="19">
        <v>49.416369776611724</v>
      </c>
      <c r="S38" s="19">
        <v>849.19302439189994</v>
      </c>
      <c r="T38" s="19">
        <v>6296.6033893923322</v>
      </c>
      <c r="U38" s="19">
        <v>10199.15838221605</v>
      </c>
      <c r="V38" s="19">
        <v>2087.6875527635921</v>
      </c>
      <c r="W38" s="19">
        <v>3560.1165107053166</v>
      </c>
      <c r="X38" s="19">
        <v>31233.363096187619</v>
      </c>
      <c r="Y38" s="19">
        <v>66791.416178221582</v>
      </c>
      <c r="Z38" s="19">
        <v>9459.7276288525627</v>
      </c>
      <c r="AA38" s="19">
        <v>1525.2523173176596</v>
      </c>
      <c r="AB38" s="19">
        <v>74725.891489756468</v>
      </c>
      <c r="AC38" s="19">
        <v>11319.133345863711</v>
      </c>
      <c r="AD38" s="19">
        <v>66017.325890999549</v>
      </c>
    </row>
    <row r="39" spans="1:30">
      <c r="A39" s="5">
        <v>29</v>
      </c>
      <c r="B39" s="6" t="s">
        <v>21</v>
      </c>
      <c r="C39" s="18">
        <v>1370.4244738669433</v>
      </c>
      <c r="D39" s="18">
        <v>250.36353265344329</v>
      </c>
      <c r="E39" s="18">
        <v>375.91423561884199</v>
      </c>
      <c r="F39" s="18">
        <v>27.286877735667449</v>
      </c>
      <c r="G39" s="18">
        <v>2023.9891198748962</v>
      </c>
      <c r="H39" s="18">
        <v>125.58184549168328</v>
      </c>
      <c r="I39" s="18">
        <v>2149.5709653665795</v>
      </c>
      <c r="J39" s="18">
        <v>2075.0584177415644</v>
      </c>
      <c r="K39" s="18">
        <v>226.07959168936827</v>
      </c>
      <c r="L39" s="18">
        <v>679.38540038418398</v>
      </c>
      <c r="M39" s="18">
        <v>2980.5234098151163</v>
      </c>
      <c r="N39" s="18">
        <v>3106.1052553067998</v>
      </c>
      <c r="O39" s="18">
        <v>890.71880506635546</v>
      </c>
      <c r="P39" s="18">
        <v>50.497874817392322</v>
      </c>
      <c r="Q39" s="18">
        <v>351.66491229677291</v>
      </c>
      <c r="R39" s="18">
        <v>7.7997862916090472</v>
      </c>
      <c r="S39" s="18">
        <v>134.03501998475036</v>
      </c>
      <c r="T39" s="18">
        <v>993.84396349417113</v>
      </c>
      <c r="U39" s="18">
        <v>1609.8158584932933</v>
      </c>
      <c r="V39" s="18">
        <v>329.5166526561635</v>
      </c>
      <c r="W39" s="18">
        <v>561.92205300100261</v>
      </c>
      <c r="X39" s="18">
        <v>4929.8149261015105</v>
      </c>
      <c r="Y39" s="18">
        <v>10059.909301283205</v>
      </c>
      <c r="Z39" s="18">
        <v>1424.7938931053345</v>
      </c>
      <c r="AA39" s="18">
        <v>229.72862141724906</v>
      </c>
      <c r="AB39" s="18">
        <v>11254.97457297129</v>
      </c>
      <c r="AC39" s="18">
        <v>1308.2466247150019</v>
      </c>
      <c r="AD39" s="18">
        <v>86030.984986666081</v>
      </c>
    </row>
    <row r="40" spans="1:30">
      <c r="A40" s="5">
        <v>30</v>
      </c>
      <c r="B40" s="6" t="s">
        <v>22</v>
      </c>
      <c r="C40" s="18">
        <v>2067.3856043650749</v>
      </c>
      <c r="D40" s="18">
        <v>501.51647195601805</v>
      </c>
      <c r="E40" s="18">
        <v>513.69865782754005</v>
      </c>
      <c r="F40" s="18">
        <v>95.114101617459667</v>
      </c>
      <c r="G40" s="18">
        <v>3177.7148357660926</v>
      </c>
      <c r="H40" s="18">
        <v>1311.4316247020265</v>
      </c>
      <c r="I40" s="18">
        <v>4489.1464604681187</v>
      </c>
      <c r="J40" s="18">
        <v>13519.704758972819</v>
      </c>
      <c r="K40" s="18">
        <v>1472.9847148091501</v>
      </c>
      <c r="L40" s="18">
        <v>4426.424794704094</v>
      </c>
      <c r="M40" s="18">
        <v>19419.114268486064</v>
      </c>
      <c r="N40" s="18">
        <v>20730.545893188089</v>
      </c>
      <c r="O40" s="18">
        <v>5803.3331326009802</v>
      </c>
      <c r="P40" s="18">
        <v>329.01066912119126</v>
      </c>
      <c r="Q40" s="18">
        <v>2291.2153931150528</v>
      </c>
      <c r="R40" s="18">
        <v>50.818235739313529</v>
      </c>
      <c r="S40" s="18">
        <v>873.2833167796307</v>
      </c>
      <c r="T40" s="18">
        <v>6475.2282866100895</v>
      </c>
      <c r="U40" s="18">
        <v>10488.492727269469</v>
      </c>
      <c r="V40" s="18">
        <v>2146.9120189517312</v>
      </c>
      <c r="W40" s="18">
        <v>3661.1115085607157</v>
      </c>
      <c r="X40" s="18">
        <v>32119.405288748174</v>
      </c>
      <c r="Y40" s="18">
        <v>56027.666017702359</v>
      </c>
      <c r="Z40" s="18">
        <v>7935.248097345112</v>
      </c>
      <c r="AA40" s="18">
        <v>1279.4507435976009</v>
      </c>
      <c r="AB40" s="18">
        <v>62683.46337144987</v>
      </c>
      <c r="AC40" s="18">
        <v>4691.4123053649937</v>
      </c>
      <c r="AD40" s="18">
        <v>133613.20491862646</v>
      </c>
    </row>
    <row r="41" spans="1:30">
      <c r="A41" s="5">
        <v>31</v>
      </c>
      <c r="B41" s="6" t="s">
        <v>23</v>
      </c>
      <c r="C41" s="18">
        <v>1168.6623393466989</v>
      </c>
      <c r="D41" s="18">
        <v>235.19937754594531</v>
      </c>
      <c r="E41" s="18">
        <v>451.82918624277931</v>
      </c>
      <c r="F41" s="18">
        <v>95.06732563346462</v>
      </c>
      <c r="G41" s="18">
        <v>1950.7582287688881</v>
      </c>
      <c r="H41" s="18">
        <v>325.18666079634147</v>
      </c>
      <c r="I41" s="18">
        <v>2275.9448895652295</v>
      </c>
      <c r="J41" s="18">
        <v>1517.5408613858576</v>
      </c>
      <c r="K41" s="18">
        <v>165.33752273222797</v>
      </c>
      <c r="L41" s="18">
        <v>496.85112327299998</v>
      </c>
      <c r="M41" s="18">
        <v>2179.7295073910855</v>
      </c>
      <c r="N41" s="18">
        <v>2504.916168187427</v>
      </c>
      <c r="O41" s="18">
        <v>651.40439957547483</v>
      </c>
      <c r="P41" s="18">
        <v>36.930328222732889</v>
      </c>
      <c r="Q41" s="18">
        <v>257.1811325229358</v>
      </c>
      <c r="R41" s="18">
        <v>5.7041740639169589</v>
      </c>
      <c r="S41" s="18">
        <v>98.023081154942844</v>
      </c>
      <c r="T41" s="18">
        <v>726.82234463816235</v>
      </c>
      <c r="U41" s="18">
        <v>1177.2976238564777</v>
      </c>
      <c r="V41" s="18">
        <v>240.98356973345579</v>
      </c>
      <c r="W41" s="18">
        <v>410.94731071279858</v>
      </c>
      <c r="X41" s="18">
        <v>3605.2939644808976</v>
      </c>
      <c r="Y41" s="18">
        <v>8060.9683614372125</v>
      </c>
      <c r="Z41" s="18">
        <v>1141.6821134273691</v>
      </c>
      <c r="AA41" s="18">
        <v>184.0807005726061</v>
      </c>
      <c r="AB41" s="18">
        <v>9018.5697742919765</v>
      </c>
      <c r="AC41" s="18">
        <v>1206.1831929653736</v>
      </c>
      <c r="AD41" s="18">
        <v>74769.48631758026</v>
      </c>
    </row>
    <row r="42" spans="1:30">
      <c r="A42" s="5">
        <v>32</v>
      </c>
      <c r="B42" s="6" t="s">
        <v>153</v>
      </c>
      <c r="C42" s="18">
        <v>884.2714638737084</v>
      </c>
      <c r="D42" s="18">
        <v>204.93337994132307</v>
      </c>
      <c r="E42" s="18">
        <v>383.30817522118099</v>
      </c>
      <c r="F42" s="18">
        <v>63.032531990626666</v>
      </c>
      <c r="G42" s="18">
        <v>1535.5455510268391</v>
      </c>
      <c r="H42" s="18">
        <v>85.137841277893756</v>
      </c>
      <c r="I42" s="18">
        <v>1620.6833923047329</v>
      </c>
      <c r="J42" s="18">
        <v>1814.7124149977101</v>
      </c>
      <c r="K42" s="18">
        <v>197.71464663767659</v>
      </c>
      <c r="L42" s="18">
        <v>594.1467045478222</v>
      </c>
      <c r="M42" s="18">
        <v>2606.573766183209</v>
      </c>
      <c r="N42" s="18">
        <v>2691.7116074611026</v>
      </c>
      <c r="O42" s="18">
        <v>778.96528599184353</v>
      </c>
      <c r="P42" s="18">
        <v>44.162188196060285</v>
      </c>
      <c r="Q42" s="18">
        <v>307.54347771982322</v>
      </c>
      <c r="R42" s="18">
        <v>6.8211906212824127</v>
      </c>
      <c r="S42" s="18">
        <v>117.21839382021966</v>
      </c>
      <c r="T42" s="18">
        <v>869.15190613588925</v>
      </c>
      <c r="U42" s="18">
        <v>1407.8412440298885</v>
      </c>
      <c r="V42" s="18">
        <v>288.17403664926718</v>
      </c>
      <c r="W42" s="18">
        <v>491.42082802264565</v>
      </c>
      <c r="X42" s="18">
        <v>4311.2985511869192</v>
      </c>
      <c r="Y42" s="18">
        <v>8538.5557096748616</v>
      </c>
      <c r="Z42" s="18">
        <v>1209.3232314602642</v>
      </c>
      <c r="AA42" s="18">
        <v>194.98691014580342</v>
      </c>
      <c r="AB42" s="18">
        <v>9552.8920309893238</v>
      </c>
      <c r="AC42" s="18">
        <v>1328.7399555693937</v>
      </c>
      <c r="AD42" s="18">
        <v>71894.368728422138</v>
      </c>
    </row>
    <row r="43" spans="1:30">
      <c r="A43" s="5">
        <v>33</v>
      </c>
      <c r="B43" s="6" t="s">
        <v>24</v>
      </c>
      <c r="C43" s="18">
        <v>1394.129896680779</v>
      </c>
      <c r="D43" s="18">
        <v>285.17300888575085</v>
      </c>
      <c r="E43" s="18">
        <v>690.9330714723875</v>
      </c>
      <c r="F43" s="18">
        <v>96.299059093849877</v>
      </c>
      <c r="G43" s="18">
        <v>2466.5350361327669</v>
      </c>
      <c r="H43" s="18">
        <v>2218.7242827500122</v>
      </c>
      <c r="I43" s="18">
        <v>4685.2593188827796</v>
      </c>
      <c r="J43" s="18">
        <v>3214.7985060203459</v>
      </c>
      <c r="K43" s="18">
        <v>350.25536023014718</v>
      </c>
      <c r="L43" s="18">
        <v>1052.5424978368601</v>
      </c>
      <c r="M43" s="18">
        <v>4617.5963640873533</v>
      </c>
      <c r="N43" s="18">
        <v>6836.3206468373655</v>
      </c>
      <c r="O43" s="18">
        <v>1379.9522265633752</v>
      </c>
      <c r="P43" s="18">
        <v>78.234179400521228</v>
      </c>
      <c r="Q43" s="18">
        <v>544.81928075156566</v>
      </c>
      <c r="R43" s="18">
        <v>12.08387248433872</v>
      </c>
      <c r="S43" s="18">
        <v>207.65467531769889</v>
      </c>
      <c r="T43" s="18">
        <v>1539.7195865626556</v>
      </c>
      <c r="U43" s="18">
        <v>2494.018275632297</v>
      </c>
      <c r="V43" s="18">
        <v>510.5059373802132</v>
      </c>
      <c r="W43" s="18">
        <v>870.56160011804184</v>
      </c>
      <c r="X43" s="18">
        <v>7637.5496342107072</v>
      </c>
      <c r="Y43" s="18">
        <v>16940.405317180841</v>
      </c>
      <c r="Z43" s="18">
        <v>2399.2846609843905</v>
      </c>
      <c r="AA43" s="18">
        <v>386.85199327615794</v>
      </c>
      <c r="AB43" s="18">
        <v>18952.837984889073</v>
      </c>
      <c r="AC43" s="18">
        <v>2217.3576362458689</v>
      </c>
      <c r="AD43" s="18">
        <v>85474.880890109649</v>
      </c>
    </row>
    <row r="44" spans="1:30">
      <c r="A44" s="5">
        <v>34</v>
      </c>
      <c r="B44" s="6" t="s">
        <v>55</v>
      </c>
      <c r="C44" s="18">
        <v>537.47444669643414</v>
      </c>
      <c r="D44" s="18">
        <v>203.92106667697723</v>
      </c>
      <c r="E44" s="18">
        <v>1079.3557797898641</v>
      </c>
      <c r="F44" s="18">
        <v>35.083113895222333</v>
      </c>
      <c r="G44" s="18">
        <v>1855.8344070584978</v>
      </c>
      <c r="H44" s="18">
        <v>75.22494876060594</v>
      </c>
      <c r="I44" s="18">
        <v>1931.0593558191038</v>
      </c>
      <c r="J44" s="18">
        <v>1020.4981864208978</v>
      </c>
      <c r="K44" s="18">
        <v>111.18424972193304</v>
      </c>
      <c r="L44" s="18">
        <v>334.11665090733987</v>
      </c>
      <c r="M44" s="18">
        <v>1465.7990870501706</v>
      </c>
      <c r="N44" s="18">
        <v>1541.0240358107765</v>
      </c>
      <c r="O44" s="18">
        <v>438.04883631686369</v>
      </c>
      <c r="P44" s="18">
        <v>24.834476576011507</v>
      </c>
      <c r="Q44" s="18">
        <v>172.94616968774716</v>
      </c>
      <c r="R44" s="18">
        <v>3.8358764731648809</v>
      </c>
      <c r="S44" s="18">
        <v>65.917418826307909</v>
      </c>
      <c r="T44" s="18">
        <v>488.76501676275831</v>
      </c>
      <c r="U44" s="18">
        <v>791.69538072667831</v>
      </c>
      <c r="V44" s="18">
        <v>162.05382150016183</v>
      </c>
      <c r="W44" s="18">
        <v>276.34905653477801</v>
      </c>
      <c r="X44" s="18">
        <v>2424.4460534044715</v>
      </c>
      <c r="Y44" s="18">
        <v>5821.3044962737458</v>
      </c>
      <c r="Z44" s="18">
        <v>824.47653057796822</v>
      </c>
      <c r="AA44" s="18">
        <v>132.93561804068619</v>
      </c>
      <c r="AB44" s="18">
        <v>6512.8454088110284</v>
      </c>
      <c r="AC44" s="18">
        <v>1077.5631737507767</v>
      </c>
      <c r="AD44" s="18">
        <v>60440.49729484674</v>
      </c>
    </row>
    <row r="45" spans="1:30" s="3" customFormat="1">
      <c r="A45" s="8"/>
      <c r="B45" s="8" t="s">
        <v>31</v>
      </c>
      <c r="C45" s="19">
        <v>7422.3482248296377</v>
      </c>
      <c r="D45" s="19">
        <v>1681.1068376594576</v>
      </c>
      <c r="E45" s="19">
        <v>3495.0391061725941</v>
      </c>
      <c r="F45" s="19">
        <v>411.88300996629056</v>
      </c>
      <c r="G45" s="19">
        <v>13010.377178627981</v>
      </c>
      <c r="H45" s="19">
        <v>4141.2872037785628</v>
      </c>
      <c r="I45" s="19">
        <v>17151.664382406543</v>
      </c>
      <c r="J45" s="19">
        <v>23162.313145539192</v>
      </c>
      <c r="K45" s="19">
        <v>2523.5560858205035</v>
      </c>
      <c r="L45" s="19">
        <v>7583.4671716533003</v>
      </c>
      <c r="M45" s="19">
        <v>33269.336403012996</v>
      </c>
      <c r="N45" s="19">
        <v>37410.623606791567</v>
      </c>
      <c r="O45" s="19">
        <v>9942.4226861148927</v>
      </c>
      <c r="P45" s="19">
        <v>563.66971633390949</v>
      </c>
      <c r="Q45" s="19">
        <v>3925.3703660938977</v>
      </c>
      <c r="R45" s="19">
        <v>87.063135673625567</v>
      </c>
      <c r="S45" s="19">
        <v>1496.1319058835504</v>
      </c>
      <c r="T45" s="19">
        <v>11093.531104203726</v>
      </c>
      <c r="U45" s="19">
        <v>17969.161110008106</v>
      </c>
      <c r="V45" s="19">
        <v>3678.1460368709927</v>
      </c>
      <c r="W45" s="19">
        <v>6272.312356949983</v>
      </c>
      <c r="X45" s="19">
        <v>55027.808418132678</v>
      </c>
      <c r="Y45" s="19">
        <v>105448.80920355223</v>
      </c>
      <c r="Z45" s="19">
        <v>14934.808526900439</v>
      </c>
      <c r="AA45" s="19">
        <v>2408.0345870501037</v>
      </c>
      <c r="AB45" s="19">
        <v>117975.58314340257</v>
      </c>
      <c r="AC45" s="19">
        <v>11829.502888611411</v>
      </c>
      <c r="AD45" s="19">
        <v>99729.958438896807</v>
      </c>
    </row>
    <row r="46" spans="1:30" s="3" customFormat="1">
      <c r="A46" s="8"/>
      <c r="B46" s="8" t="s">
        <v>32</v>
      </c>
      <c r="C46" s="19">
        <v>101929.74851485991</v>
      </c>
      <c r="D46" s="19">
        <v>28557.412889553882</v>
      </c>
      <c r="E46" s="19">
        <v>16600.81262715406</v>
      </c>
      <c r="F46" s="19">
        <v>2938.7515619471355</v>
      </c>
      <c r="G46" s="19">
        <v>150026.72559351497</v>
      </c>
      <c r="H46" s="19">
        <v>56493.130559997582</v>
      </c>
      <c r="I46" s="19">
        <v>206519.85615351258</v>
      </c>
      <c r="J46" s="19">
        <v>246031.74513398964</v>
      </c>
      <c r="K46" s="19">
        <v>26805.393046742916</v>
      </c>
      <c r="L46" s="19">
        <v>80552.130121231414</v>
      </c>
      <c r="M46" s="19">
        <v>353389.26830196392</v>
      </c>
      <c r="N46" s="19">
        <v>409882.39886196156</v>
      </c>
      <c r="O46" s="19">
        <v>105609.12413861036</v>
      </c>
      <c r="P46" s="19">
        <v>5987.340000000002</v>
      </c>
      <c r="Q46" s="19">
        <v>41695.564488701566</v>
      </c>
      <c r="R46" s="19">
        <v>924.79084761638831</v>
      </c>
      <c r="S46" s="19">
        <v>15892.020000000004</v>
      </c>
      <c r="T46" s="19">
        <v>117836.28000000001</v>
      </c>
      <c r="U46" s="19">
        <v>190869.71317200005</v>
      </c>
      <c r="V46" s="19">
        <v>39069.530000000013</v>
      </c>
      <c r="W46" s="19">
        <v>66624.950000000026</v>
      </c>
      <c r="X46" s="19">
        <v>584509.31264692836</v>
      </c>
      <c r="Y46" s="19">
        <v>1144418.4371024049</v>
      </c>
      <c r="Z46" s="19">
        <v>162085.00000000003</v>
      </c>
      <c r="AA46" s="19">
        <v>26134.000000000004</v>
      </c>
      <c r="AB46" s="19">
        <v>1280369.4371024051</v>
      </c>
      <c r="AC46" s="19">
        <v>113115</v>
      </c>
      <c r="AD46" s="19">
        <v>113191.83460216639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AD47"/>
  <sheetViews>
    <sheetView topLeftCell="A22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8.4257812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65</v>
      </c>
      <c r="I1" s="16"/>
      <c r="J1" s="16"/>
      <c r="K1" s="16"/>
      <c r="L1" s="16"/>
      <c r="M1" s="16"/>
      <c r="N1" s="16"/>
      <c r="U1" s="27" t="s">
        <v>66</v>
      </c>
    </row>
    <row r="2" spans="1:30">
      <c r="B2" s="10"/>
      <c r="C2" s="16"/>
      <c r="D2" s="16"/>
      <c r="E2" s="10"/>
      <c r="H2" s="28" t="s">
        <v>62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0.91428615890756537</v>
      </c>
      <c r="D6" s="18">
        <v>383.70993796428206</v>
      </c>
      <c r="E6" s="18">
        <v>88.282225150532</v>
      </c>
      <c r="F6" s="18">
        <v>666.99752656178373</v>
      </c>
      <c r="G6" s="18">
        <v>1139.9039758355052</v>
      </c>
      <c r="H6" s="18">
        <v>29078.560474808372</v>
      </c>
      <c r="I6" s="18">
        <v>30218.464450643878</v>
      </c>
      <c r="J6" s="18">
        <v>41005.940439685241</v>
      </c>
      <c r="K6" s="18">
        <v>3573.3161572095014</v>
      </c>
      <c r="L6" s="18">
        <v>15236.324716604688</v>
      </c>
      <c r="M6" s="18">
        <v>59815.581313499431</v>
      </c>
      <c r="N6" s="18">
        <v>88894.14178830781</v>
      </c>
      <c r="O6" s="18">
        <v>19443.983295695616</v>
      </c>
      <c r="P6" s="18">
        <v>1016.2728973026154</v>
      </c>
      <c r="Q6" s="18">
        <v>7098.7583081631237</v>
      </c>
      <c r="R6" s="18">
        <v>156.98359073408128</v>
      </c>
      <c r="S6" s="18">
        <v>2554.5105691545054</v>
      </c>
      <c r="T6" s="18">
        <v>22996.095520446321</v>
      </c>
      <c r="U6" s="18">
        <v>27975.384034650488</v>
      </c>
      <c r="V6" s="18">
        <v>5520.9204493839188</v>
      </c>
      <c r="W6" s="18">
        <v>11580.459546161535</v>
      </c>
      <c r="X6" s="18">
        <v>98343.368211692214</v>
      </c>
      <c r="Y6" s="18">
        <v>188377.41397583554</v>
      </c>
      <c r="Z6" s="18">
        <v>30821.528702581578</v>
      </c>
      <c r="AA6" s="18">
        <v>4969.5519703443688</v>
      </c>
      <c r="AB6" s="18">
        <v>214229.39070807278</v>
      </c>
      <c r="AC6" s="18">
        <v>12569.871538633388</v>
      </c>
      <c r="AD6" s="18">
        <v>170430.85130157508</v>
      </c>
    </row>
    <row r="7" spans="1:30" ht="15.75">
      <c r="A7" s="5">
        <v>2</v>
      </c>
      <c r="B7" s="6" t="s">
        <v>46</v>
      </c>
      <c r="C7" s="18">
        <v>2681.0491182311657</v>
      </c>
      <c r="D7" s="18">
        <v>583.83282651827949</v>
      </c>
      <c r="E7" s="18">
        <v>1130.5701103496817</v>
      </c>
      <c r="F7" s="18">
        <v>490.82031458523358</v>
      </c>
      <c r="G7" s="18">
        <v>4886.2723696843614</v>
      </c>
      <c r="H7" s="18">
        <v>2435.3341648267756</v>
      </c>
      <c r="I7" s="18">
        <v>7321.6065345111365</v>
      </c>
      <c r="J7" s="18">
        <v>34413.094061933443</v>
      </c>
      <c r="K7" s="18">
        <v>2998.8061171758604</v>
      </c>
      <c r="L7" s="18">
        <v>12786.661396094622</v>
      </c>
      <c r="M7" s="18">
        <v>50198.561575203923</v>
      </c>
      <c r="N7" s="18">
        <v>52633.895740030697</v>
      </c>
      <c r="O7" s="18">
        <v>16317.821733113069</v>
      </c>
      <c r="P7" s="18">
        <v>852.87873982331178</v>
      </c>
      <c r="Q7" s="18">
        <v>5957.4353072348222</v>
      </c>
      <c r="R7" s="18">
        <v>131.74410868732829</v>
      </c>
      <c r="S7" s="18">
        <v>2143.8018871392551</v>
      </c>
      <c r="T7" s="18">
        <v>19298.833040211088</v>
      </c>
      <c r="U7" s="18">
        <v>23477.562320980829</v>
      </c>
      <c r="V7" s="18">
        <v>4633.2788053612794</v>
      </c>
      <c r="W7" s="18">
        <v>9718.5783174183198</v>
      </c>
      <c r="X7" s="18">
        <v>82531.93425996929</v>
      </c>
      <c r="Y7" s="18">
        <v>140052.10236968435</v>
      </c>
      <c r="Z7" s="18">
        <v>22914.742282202911</v>
      </c>
      <c r="AA7" s="18">
        <v>3694.6902847462184</v>
      </c>
      <c r="AB7" s="18">
        <v>159272.15436714105</v>
      </c>
      <c r="AC7" s="18">
        <v>11156.493352530026</v>
      </c>
      <c r="AD7" s="18">
        <v>142761.84221543226</v>
      </c>
    </row>
    <row r="8" spans="1:30">
      <c r="A8" s="5">
        <v>3</v>
      </c>
      <c r="B8" s="6" t="s">
        <v>150</v>
      </c>
      <c r="C8" s="18">
        <v>1172.7684382761402</v>
      </c>
      <c r="D8" s="18">
        <v>201.56879239639164</v>
      </c>
      <c r="E8" s="18">
        <v>894.91646278559301</v>
      </c>
      <c r="F8" s="18">
        <v>135.10772437721545</v>
      </c>
      <c r="G8" s="18">
        <v>2404.3614178353405</v>
      </c>
      <c r="H8" s="18">
        <v>7096.0686154313353</v>
      </c>
      <c r="I8" s="18">
        <v>9500.4300332666753</v>
      </c>
      <c r="J8" s="18">
        <v>4140.7852225194538</v>
      </c>
      <c r="K8" s="18">
        <v>360.83393236467077</v>
      </c>
      <c r="L8" s="18">
        <v>1538.5660603205245</v>
      </c>
      <c r="M8" s="18">
        <v>6040.1852152046486</v>
      </c>
      <c r="N8" s="18">
        <v>13136.253830635984</v>
      </c>
      <c r="O8" s="18">
        <v>1963.4559733157905</v>
      </c>
      <c r="P8" s="18">
        <v>102.62336993312967</v>
      </c>
      <c r="Q8" s="18">
        <v>716.83354132347495</v>
      </c>
      <c r="R8" s="18">
        <v>15.852223500296223</v>
      </c>
      <c r="S8" s="18">
        <v>257.95481098850092</v>
      </c>
      <c r="T8" s="18">
        <v>2322.1487298107395</v>
      </c>
      <c r="U8" s="18">
        <v>2824.9579344576687</v>
      </c>
      <c r="V8" s="18">
        <v>557.50326821890769</v>
      </c>
      <c r="W8" s="18">
        <v>1169.3963178155097</v>
      </c>
      <c r="X8" s="18">
        <v>9930.7261693640194</v>
      </c>
      <c r="Y8" s="18">
        <v>25471.341417835341</v>
      </c>
      <c r="Z8" s="18">
        <v>4167.5149054959029</v>
      </c>
      <c r="AA8" s="18">
        <v>671.95505161014239</v>
      </c>
      <c r="AB8" s="18">
        <v>28966.901271721104</v>
      </c>
      <c r="AC8" s="18">
        <v>2650.0868238438402</v>
      </c>
      <c r="AD8" s="18">
        <v>109305.48014915914</v>
      </c>
    </row>
    <row r="9" spans="1:30">
      <c r="A9" s="5">
        <v>4</v>
      </c>
      <c r="B9" s="6" t="s">
        <v>0</v>
      </c>
      <c r="C9" s="18">
        <v>2281.0659057616231</v>
      </c>
      <c r="D9" s="18">
        <v>218.18582667260242</v>
      </c>
      <c r="E9" s="18">
        <v>367.61352358469065</v>
      </c>
      <c r="F9" s="18">
        <v>234.46501196812585</v>
      </c>
      <c r="G9" s="18">
        <v>3101.3302679870421</v>
      </c>
      <c r="H9" s="18">
        <v>97.819957763325249</v>
      </c>
      <c r="I9" s="18">
        <v>3199.1502257503676</v>
      </c>
      <c r="J9" s="18">
        <v>2308.7254983762973</v>
      </c>
      <c r="K9" s="18">
        <v>201.18563401915009</v>
      </c>
      <c r="L9" s="18">
        <v>857.83891303521261</v>
      </c>
      <c r="M9" s="18">
        <v>3367.7500454306601</v>
      </c>
      <c r="N9" s="18">
        <v>3465.5700031939855</v>
      </c>
      <c r="O9" s="18">
        <v>1094.7394339316324</v>
      </c>
      <c r="P9" s="18">
        <v>57.218420700835289</v>
      </c>
      <c r="Q9" s="18">
        <v>399.67585518427848</v>
      </c>
      <c r="R9" s="18">
        <v>8.838524732472262</v>
      </c>
      <c r="S9" s="18">
        <v>143.82461720524373</v>
      </c>
      <c r="T9" s="18">
        <v>1294.73123947109</v>
      </c>
      <c r="U9" s="18">
        <v>1575.0762390797279</v>
      </c>
      <c r="V9" s="18">
        <v>310.84008022564495</v>
      </c>
      <c r="W9" s="18">
        <v>652.00558627508883</v>
      </c>
      <c r="X9" s="18">
        <v>5536.9499968060136</v>
      </c>
      <c r="Y9" s="18">
        <v>12103.850267987042</v>
      </c>
      <c r="Z9" s="18">
        <v>1980.3816209854499</v>
      </c>
      <c r="AA9" s="18">
        <v>319.30958005264989</v>
      </c>
      <c r="AB9" s="18">
        <v>13764.922308919842</v>
      </c>
      <c r="AC9" s="18">
        <v>1622.5994574301735</v>
      </c>
      <c r="AD9" s="18">
        <v>84832.533660034183</v>
      </c>
    </row>
    <row r="10" spans="1:30">
      <c r="A10" s="5">
        <v>5</v>
      </c>
      <c r="B10" s="6" t="s">
        <v>1</v>
      </c>
      <c r="C10" s="18">
        <v>1744.0533187279821</v>
      </c>
      <c r="D10" s="18">
        <v>130.00452490456448</v>
      </c>
      <c r="E10" s="18">
        <v>916.37527438264044</v>
      </c>
      <c r="F10" s="18">
        <v>96.76104372106856</v>
      </c>
      <c r="G10" s="18">
        <v>2887.1941617362559</v>
      </c>
      <c r="H10" s="18">
        <v>302.34820164607947</v>
      </c>
      <c r="I10" s="18">
        <v>3189.5423633823352</v>
      </c>
      <c r="J10" s="18">
        <v>1029.8589519611169</v>
      </c>
      <c r="K10" s="18">
        <v>89.743378477134399</v>
      </c>
      <c r="L10" s="18">
        <v>382.65834745240659</v>
      </c>
      <c r="M10" s="18">
        <v>1502.2606778906579</v>
      </c>
      <c r="N10" s="18">
        <v>1804.6088795367373</v>
      </c>
      <c r="O10" s="18">
        <v>488.33315476103388</v>
      </c>
      <c r="P10" s="18">
        <v>25.523563895870335</v>
      </c>
      <c r="Q10" s="18">
        <v>178.28440740734447</v>
      </c>
      <c r="R10" s="18">
        <v>3.9426228125725395</v>
      </c>
      <c r="S10" s="18">
        <v>64.156206376796092</v>
      </c>
      <c r="T10" s="18">
        <v>577.54399918516708</v>
      </c>
      <c r="U10" s="18">
        <v>702.59819366932845</v>
      </c>
      <c r="V10" s="18">
        <v>138.65721129420984</v>
      </c>
      <c r="W10" s="18">
        <v>290.84176106093901</v>
      </c>
      <c r="X10" s="18">
        <v>2469.8811204632616</v>
      </c>
      <c r="Y10" s="18">
        <v>7161.6841617362552</v>
      </c>
      <c r="Z10" s="18">
        <v>1171.764965295112</v>
      </c>
      <c r="AA10" s="18">
        <v>188.93115095796932</v>
      </c>
      <c r="AB10" s="18">
        <v>8144.5179760733972</v>
      </c>
      <c r="AC10" s="18">
        <v>853.4008072100213</v>
      </c>
      <c r="AD10" s="18">
        <v>95436.023815115012</v>
      </c>
    </row>
    <row r="11" spans="1:30" s="3" customFormat="1">
      <c r="A11" s="7"/>
      <c r="B11" s="8" t="s">
        <v>27</v>
      </c>
      <c r="C11" s="19">
        <v>7879.8510671558179</v>
      </c>
      <c r="D11" s="19">
        <v>1517.3019084561201</v>
      </c>
      <c r="E11" s="19">
        <v>3397.7575962531378</v>
      </c>
      <c r="F11" s="19">
        <v>1624.1516212134272</v>
      </c>
      <c r="G11" s="19">
        <v>14419.062193078504</v>
      </c>
      <c r="H11" s="19">
        <v>39010.131414475887</v>
      </c>
      <c r="I11" s="19">
        <v>53429.193607554393</v>
      </c>
      <c r="J11" s="19">
        <v>82898.404174475538</v>
      </c>
      <c r="K11" s="19">
        <v>7223.8852192463164</v>
      </c>
      <c r="L11" s="19">
        <v>30802.049433507451</v>
      </c>
      <c r="M11" s="19">
        <v>120924.33882722932</v>
      </c>
      <c r="N11" s="19">
        <v>159934.47024170519</v>
      </c>
      <c r="O11" s="19">
        <v>39308.333590817136</v>
      </c>
      <c r="P11" s="19">
        <v>2054.5169916557625</v>
      </c>
      <c r="Q11" s="19">
        <v>14350.987419313042</v>
      </c>
      <c r="R11" s="19">
        <v>317.36107046675062</v>
      </c>
      <c r="S11" s="19">
        <v>5164.248090864302</v>
      </c>
      <c r="T11" s="19">
        <v>46489.352529124408</v>
      </c>
      <c r="U11" s="19">
        <v>56555.578722838036</v>
      </c>
      <c r="V11" s="19">
        <v>11161.199814483964</v>
      </c>
      <c r="W11" s="19">
        <v>23411.281528731393</v>
      </c>
      <c r="X11" s="19">
        <v>198812.8597582948</v>
      </c>
      <c r="Y11" s="19">
        <v>373166.39219307859</v>
      </c>
      <c r="Z11" s="19">
        <v>61055.932476560956</v>
      </c>
      <c r="AA11" s="19">
        <v>9844.4380377113484</v>
      </c>
      <c r="AB11" s="19">
        <v>424377.88663192815</v>
      </c>
      <c r="AC11" s="19">
        <v>28852.451979647452</v>
      </c>
      <c r="AD11" s="19">
        <v>147085.55339812531</v>
      </c>
    </row>
    <row r="12" spans="1:30">
      <c r="A12" s="5">
        <v>6</v>
      </c>
      <c r="B12" s="6" t="s">
        <v>2</v>
      </c>
      <c r="C12" s="18">
        <v>7067.9687665261808</v>
      </c>
      <c r="D12" s="18">
        <v>1409.7426130617398</v>
      </c>
      <c r="E12" s="18">
        <v>484.02587131760595</v>
      </c>
      <c r="F12" s="18">
        <v>27.566600178428324</v>
      </c>
      <c r="G12" s="18">
        <v>8989.303851083956</v>
      </c>
      <c r="H12" s="18">
        <v>476.40977021034831</v>
      </c>
      <c r="I12" s="18">
        <v>9465.7136212943042</v>
      </c>
      <c r="J12" s="18">
        <v>10005.000033809243</v>
      </c>
      <c r="K12" s="18">
        <v>871.84997808494575</v>
      </c>
      <c r="L12" s="18">
        <v>3717.4962376238727</v>
      </c>
      <c r="M12" s="18">
        <v>14594.346249518061</v>
      </c>
      <c r="N12" s="18">
        <v>15070.756019728409</v>
      </c>
      <c r="O12" s="18">
        <v>4744.1188141255143</v>
      </c>
      <c r="P12" s="18">
        <v>247.95944838352625</v>
      </c>
      <c r="Q12" s="18">
        <v>1732.0192233523339</v>
      </c>
      <c r="R12" s="18">
        <v>38.302275566930895</v>
      </c>
      <c r="S12" s="18">
        <v>623.27258091664623</v>
      </c>
      <c r="T12" s="18">
        <v>5610.7952650899397</v>
      </c>
      <c r="U12" s="18">
        <v>6825.6870885376811</v>
      </c>
      <c r="V12" s="18">
        <v>1347.0440792350776</v>
      </c>
      <c r="W12" s="18">
        <v>2825.5052050639442</v>
      </c>
      <c r="X12" s="18">
        <v>23994.703980271595</v>
      </c>
      <c r="Y12" s="18">
        <v>48054.763851083961</v>
      </c>
      <c r="Z12" s="18">
        <v>7862.5205223485946</v>
      </c>
      <c r="AA12" s="18">
        <v>1267.7244120742707</v>
      </c>
      <c r="AB12" s="18">
        <v>54649.559961358289</v>
      </c>
      <c r="AC12" s="18">
        <v>6146.3423787153433</v>
      </c>
      <c r="AD12" s="18">
        <v>88913.953362911561</v>
      </c>
    </row>
    <row r="13" spans="1:30">
      <c r="A13" s="5">
        <v>7</v>
      </c>
      <c r="B13" s="6" t="s">
        <v>3</v>
      </c>
      <c r="C13" s="18">
        <v>2502.8696474521439</v>
      </c>
      <c r="D13" s="18">
        <v>470.42751308986982</v>
      </c>
      <c r="E13" s="18">
        <v>196.37295000882921</v>
      </c>
      <c r="F13" s="18">
        <v>12.752072888804516</v>
      </c>
      <c r="G13" s="18">
        <v>3182.4221834396476</v>
      </c>
      <c r="H13" s="18">
        <v>340.93305134673756</v>
      </c>
      <c r="I13" s="18">
        <v>3523.3552347863852</v>
      </c>
      <c r="J13" s="18">
        <v>2390.5763742222421</v>
      </c>
      <c r="K13" s="18">
        <v>208.31823612523434</v>
      </c>
      <c r="L13" s="18">
        <v>888.2517388198487</v>
      </c>
      <c r="M13" s="18">
        <v>3487.1463491673248</v>
      </c>
      <c r="N13" s="18">
        <v>3828.0794005140624</v>
      </c>
      <c r="O13" s="18">
        <v>1133.5510559947218</v>
      </c>
      <c r="P13" s="18">
        <v>59.246976218664869</v>
      </c>
      <c r="Q13" s="18">
        <v>413.84549935562654</v>
      </c>
      <c r="R13" s="18">
        <v>9.1518755362155773</v>
      </c>
      <c r="S13" s="18">
        <v>148.92360835630791</v>
      </c>
      <c r="T13" s="18">
        <v>1340.6331390301089</v>
      </c>
      <c r="U13" s="18">
        <v>1630.9171650726544</v>
      </c>
      <c r="V13" s="18">
        <v>321.86024387541022</v>
      </c>
      <c r="W13" s="18">
        <v>675.12103604622757</v>
      </c>
      <c r="X13" s="18">
        <v>5733.2505994859384</v>
      </c>
      <c r="Y13" s="18">
        <v>12743.752183439648</v>
      </c>
      <c r="Z13" s="18">
        <v>2085.0797099850656</v>
      </c>
      <c r="AA13" s="18">
        <v>336.19072178640653</v>
      </c>
      <c r="AB13" s="18">
        <v>14492.641171638308</v>
      </c>
      <c r="AC13" s="18">
        <v>2062.0005619665249</v>
      </c>
      <c r="AD13" s="18">
        <v>70284.370620232585</v>
      </c>
    </row>
    <row r="14" spans="1:30">
      <c r="A14" s="5">
        <v>8</v>
      </c>
      <c r="B14" s="6" t="s">
        <v>4</v>
      </c>
      <c r="C14" s="18">
        <v>1499.9156264291396</v>
      </c>
      <c r="D14" s="18">
        <v>560.15947315328322</v>
      </c>
      <c r="E14" s="18">
        <v>165.9301643286669</v>
      </c>
      <c r="F14" s="18">
        <v>5.9807748021657732</v>
      </c>
      <c r="G14" s="18">
        <v>2231.9860387132553</v>
      </c>
      <c r="H14" s="18">
        <v>214.75580144943407</v>
      </c>
      <c r="I14" s="18">
        <v>2446.7418401626892</v>
      </c>
      <c r="J14" s="18">
        <v>1198.5824058216892</v>
      </c>
      <c r="K14" s="18">
        <v>104.44618098124889</v>
      </c>
      <c r="L14" s="18">
        <v>445.34988196575296</v>
      </c>
      <c r="M14" s="18">
        <v>1748.3784687686912</v>
      </c>
      <c r="N14" s="18">
        <v>1963.1342702181253</v>
      </c>
      <c r="O14" s="18">
        <v>568.3375634706083</v>
      </c>
      <c r="P14" s="18">
        <v>29.705130553267157</v>
      </c>
      <c r="Q14" s="18">
        <v>207.49302954921262</v>
      </c>
      <c r="R14" s="18">
        <v>4.5885490696973488</v>
      </c>
      <c r="S14" s="18">
        <v>74.667021188738829</v>
      </c>
      <c r="T14" s="18">
        <v>672.16396448566593</v>
      </c>
      <c r="U14" s="18">
        <v>817.70598943723292</v>
      </c>
      <c r="V14" s="18">
        <v>161.37364595517454</v>
      </c>
      <c r="W14" s="18">
        <v>338.49083607227686</v>
      </c>
      <c r="X14" s="18">
        <v>2874.5257297818748</v>
      </c>
      <c r="Y14" s="18">
        <v>7069.6460387132556</v>
      </c>
      <c r="Z14" s="18">
        <v>1156.7060705443378</v>
      </c>
      <c r="AA14" s="18">
        <v>186.50310915634219</v>
      </c>
      <c r="AB14" s="18">
        <v>8039.8490001012515</v>
      </c>
      <c r="AC14" s="18">
        <v>1656.0225967262929</v>
      </c>
      <c r="AD14" s="18">
        <v>48549.150331612756</v>
      </c>
    </row>
    <row r="15" spans="1:30">
      <c r="A15" s="5">
        <v>9</v>
      </c>
      <c r="B15" s="6" t="s">
        <v>5</v>
      </c>
      <c r="C15" s="18">
        <v>5601.3744928854312</v>
      </c>
      <c r="D15" s="18">
        <v>974.43096551828694</v>
      </c>
      <c r="E15" s="18">
        <v>364.63509855240329</v>
      </c>
      <c r="F15" s="18">
        <v>33.753602370138644</v>
      </c>
      <c r="G15" s="18">
        <v>6974.19415932626</v>
      </c>
      <c r="H15" s="18">
        <v>754.38037477661226</v>
      </c>
      <c r="I15" s="18">
        <v>7728.5745341028723</v>
      </c>
      <c r="J15" s="18">
        <v>4736.3004473970632</v>
      </c>
      <c r="K15" s="18">
        <v>412.72797874191184</v>
      </c>
      <c r="L15" s="18">
        <v>1759.8379844034041</v>
      </c>
      <c r="M15" s="18">
        <v>6908.8664105423795</v>
      </c>
      <c r="N15" s="18">
        <v>7663.2467853189919</v>
      </c>
      <c r="O15" s="18">
        <v>2245.8342814510279</v>
      </c>
      <c r="P15" s="18">
        <v>117.38235305813252</v>
      </c>
      <c r="Q15" s="18">
        <v>819.92637628614523</v>
      </c>
      <c r="R15" s="18">
        <v>18.132042407891031</v>
      </c>
      <c r="S15" s="18">
        <v>295.05309284061087</v>
      </c>
      <c r="T15" s="18">
        <v>2656.1131468763242</v>
      </c>
      <c r="U15" s="18">
        <v>3231.2348527723912</v>
      </c>
      <c r="V15" s="18">
        <v>637.68170450625973</v>
      </c>
      <c r="W15" s="18">
        <v>1337.5753644822271</v>
      </c>
      <c r="X15" s="18">
        <v>11358.93321468101</v>
      </c>
      <c r="Y15" s="18">
        <v>25996.37415932626</v>
      </c>
      <c r="Z15" s="18">
        <v>4253.418578182127</v>
      </c>
      <c r="AA15" s="18">
        <v>685.80584953704351</v>
      </c>
      <c r="AB15" s="18">
        <v>29563.986887971347</v>
      </c>
      <c r="AC15" s="18">
        <v>4253.9912633846516</v>
      </c>
      <c r="AD15" s="18">
        <v>69497.055958805649</v>
      </c>
    </row>
    <row r="16" spans="1:30">
      <c r="A16" s="5">
        <v>10</v>
      </c>
      <c r="B16" s="6" t="s">
        <v>6</v>
      </c>
      <c r="C16" s="18">
        <v>6042.151325388777</v>
      </c>
      <c r="D16" s="18">
        <v>3512.6857521679335</v>
      </c>
      <c r="E16" s="18">
        <v>577.92744250746034</v>
      </c>
      <c r="F16" s="18">
        <v>14.161368594598025</v>
      </c>
      <c r="G16" s="18">
        <v>10146.925888658769</v>
      </c>
      <c r="H16" s="18">
        <v>179.45533758046153</v>
      </c>
      <c r="I16" s="18">
        <v>10326.381226239229</v>
      </c>
      <c r="J16" s="18">
        <v>5841.2138460770548</v>
      </c>
      <c r="K16" s="18">
        <v>509.01170879384927</v>
      </c>
      <c r="L16" s="18">
        <v>2170.3838503317229</v>
      </c>
      <c r="M16" s="18">
        <v>8520.6094052026274</v>
      </c>
      <c r="N16" s="18">
        <v>8700.0647427830881</v>
      </c>
      <c r="O16" s="18">
        <v>2769.7563629046717</v>
      </c>
      <c r="P16" s="18">
        <v>144.76603281049998</v>
      </c>
      <c r="Q16" s="18">
        <v>1011.2038615621433</v>
      </c>
      <c r="R16" s="18">
        <v>22.361997163595547</v>
      </c>
      <c r="S16" s="18">
        <v>363.88489927314566</v>
      </c>
      <c r="T16" s="18">
        <v>3275.7476141125821</v>
      </c>
      <c r="U16" s="18">
        <v>3985.0372609519823</v>
      </c>
      <c r="V16" s="18">
        <v>786.4440280174889</v>
      </c>
      <c r="W16" s="18">
        <v>1649.6132004208025</v>
      </c>
      <c r="X16" s="18">
        <v>14008.815257216913</v>
      </c>
      <c r="Y16" s="18">
        <v>32855.805888658768</v>
      </c>
      <c r="Z16" s="18">
        <v>5375.7302580533715</v>
      </c>
      <c r="AA16" s="18">
        <v>866.76333136296887</v>
      </c>
      <c r="AB16" s="18">
        <v>37364.77281534917</v>
      </c>
      <c r="AC16" s="18">
        <v>4565.4818090969611</v>
      </c>
      <c r="AD16" s="18">
        <v>81841.904924246774</v>
      </c>
    </row>
    <row r="17" spans="1:30" s="3" customFormat="1">
      <c r="A17" s="7"/>
      <c r="B17" s="8" t="s">
        <v>28</v>
      </c>
      <c r="C17" s="19">
        <v>22714.279858681672</v>
      </c>
      <c r="D17" s="19">
        <v>6927.4463169911132</v>
      </c>
      <c r="E17" s="19">
        <v>1788.8915267149659</v>
      </c>
      <c r="F17" s="19">
        <v>94.214418834135287</v>
      </c>
      <c r="G17" s="19">
        <v>31524.832121221887</v>
      </c>
      <c r="H17" s="19">
        <v>1965.9343353635938</v>
      </c>
      <c r="I17" s="19">
        <v>33490.766456585479</v>
      </c>
      <c r="J17" s="19">
        <v>24171.673107327293</v>
      </c>
      <c r="K17" s="19">
        <v>2106.35408272719</v>
      </c>
      <c r="L17" s="19">
        <v>8981.3196931446</v>
      </c>
      <c r="M17" s="19">
        <v>35259.34688319909</v>
      </c>
      <c r="N17" s="19">
        <v>37225.281218562675</v>
      </c>
      <c r="O17" s="19">
        <v>11461.598077946543</v>
      </c>
      <c r="P17" s="19">
        <v>599.05994102409079</v>
      </c>
      <c r="Q17" s="19">
        <v>4184.4879901054619</v>
      </c>
      <c r="R17" s="19">
        <v>92.536739744330404</v>
      </c>
      <c r="S17" s="19">
        <v>1505.8012025754495</v>
      </c>
      <c r="T17" s="19">
        <v>13555.45312959462</v>
      </c>
      <c r="U17" s="19">
        <v>16490.582356771942</v>
      </c>
      <c r="V17" s="19">
        <v>3254.4037015894114</v>
      </c>
      <c r="W17" s="19">
        <v>6826.3056420854791</v>
      </c>
      <c r="X17" s="19">
        <v>57970.228781437334</v>
      </c>
      <c r="Y17" s="19">
        <v>126720.34212122188</v>
      </c>
      <c r="Z17" s="19">
        <v>20733.455139113496</v>
      </c>
      <c r="AA17" s="19">
        <v>3342.9874239170317</v>
      </c>
      <c r="AB17" s="19">
        <v>144110.80983641837</v>
      </c>
      <c r="AC17" s="19">
        <v>18683.838609889772</v>
      </c>
      <c r="AD17" s="19">
        <v>77131.264535831157</v>
      </c>
    </row>
    <row r="18" spans="1:30">
      <c r="A18" s="5">
        <v>11</v>
      </c>
      <c r="B18" s="6" t="s">
        <v>7</v>
      </c>
      <c r="C18" s="18">
        <v>7089.1512596251841</v>
      </c>
      <c r="D18" s="18">
        <v>2901.4759082853525</v>
      </c>
      <c r="E18" s="18">
        <v>850.54974143564652</v>
      </c>
      <c r="F18" s="18">
        <v>150.06936992805441</v>
      </c>
      <c r="G18" s="18">
        <v>10991.246279274239</v>
      </c>
      <c r="H18" s="18">
        <v>1107.2027813473599</v>
      </c>
      <c r="I18" s="18">
        <v>12098.449060621599</v>
      </c>
      <c r="J18" s="18">
        <v>26147.840582337034</v>
      </c>
      <c r="K18" s="18">
        <v>2278.5601360962323</v>
      </c>
      <c r="L18" s="18">
        <v>9715.5920698000937</v>
      </c>
      <c r="M18" s="18">
        <v>38141.992788233358</v>
      </c>
      <c r="N18" s="18">
        <v>39249.195569580719</v>
      </c>
      <c r="O18" s="18">
        <v>12398.646880182996</v>
      </c>
      <c r="P18" s="18">
        <v>648.03639233453805</v>
      </c>
      <c r="Q18" s="18">
        <v>4526.5929420009343</v>
      </c>
      <c r="R18" s="18">
        <v>100.10212814397549</v>
      </c>
      <c r="S18" s="18">
        <v>1628.9087486334888</v>
      </c>
      <c r="T18" s="18">
        <v>14663.686120533241</v>
      </c>
      <c r="U18" s="18">
        <v>17838.778336120329</v>
      </c>
      <c r="V18" s="18">
        <v>3520.4691376507144</v>
      </c>
      <c r="W18" s="18">
        <v>7384.3937448190673</v>
      </c>
      <c r="X18" s="18">
        <v>62709.614430419286</v>
      </c>
      <c r="Y18" s="18">
        <v>112950.05627927424</v>
      </c>
      <c r="Z18" s="18">
        <v>18480.418262968749</v>
      </c>
      <c r="AA18" s="18">
        <v>2979.7158952674545</v>
      </c>
      <c r="AB18" s="18">
        <v>128450.75864697555</v>
      </c>
      <c r="AC18" s="18">
        <v>9501.4825486985192</v>
      </c>
      <c r="AD18" s="18">
        <v>135190.22740779576</v>
      </c>
    </row>
    <row r="19" spans="1:30">
      <c r="A19" s="5">
        <v>12</v>
      </c>
      <c r="B19" s="6" t="s">
        <v>8</v>
      </c>
      <c r="C19" s="18">
        <v>3798.5515224666328</v>
      </c>
      <c r="D19" s="18">
        <v>1460.7467014971414</v>
      </c>
      <c r="E19" s="18">
        <v>517.30013205822013</v>
      </c>
      <c r="F19" s="18">
        <v>15.467505479275813</v>
      </c>
      <c r="G19" s="18">
        <v>5792.0658615012699</v>
      </c>
      <c r="H19" s="18">
        <v>17.631489314718454</v>
      </c>
      <c r="I19" s="18">
        <v>5809.6973508159881</v>
      </c>
      <c r="J19" s="18">
        <v>4333.3472259286682</v>
      </c>
      <c r="K19" s="18">
        <v>377.61406008930783</v>
      </c>
      <c r="L19" s="18">
        <v>1610.1151378581606</v>
      </c>
      <c r="M19" s="18">
        <v>6321.0764238761367</v>
      </c>
      <c r="N19" s="18">
        <v>6338.7079131908549</v>
      </c>
      <c r="O19" s="18">
        <v>2054.7640213090235</v>
      </c>
      <c r="P19" s="18">
        <v>107.39574054618566</v>
      </c>
      <c r="Q19" s="18">
        <v>750.16898264930705</v>
      </c>
      <c r="R19" s="18">
        <v>16.589411195786102</v>
      </c>
      <c r="S19" s="18">
        <v>269.9506747012216</v>
      </c>
      <c r="T19" s="18">
        <v>2430.1373328405884</v>
      </c>
      <c r="U19" s="18">
        <v>2956.3290464988149</v>
      </c>
      <c r="V19" s="18">
        <v>583.42925579526832</v>
      </c>
      <c r="W19" s="18">
        <v>1223.7776212729498</v>
      </c>
      <c r="X19" s="18">
        <v>10392.542086809144</v>
      </c>
      <c r="Y19" s="18">
        <v>22523.315861501269</v>
      </c>
      <c r="Z19" s="18">
        <v>3685.1712296656892</v>
      </c>
      <c r="AA19" s="18">
        <v>594.18369939280694</v>
      </c>
      <c r="AB19" s="18">
        <v>25614.303391774149</v>
      </c>
      <c r="AC19" s="18">
        <v>3018.2795924787251</v>
      </c>
      <c r="AD19" s="18">
        <v>84863.91868931771</v>
      </c>
    </row>
    <row r="20" spans="1:30">
      <c r="A20" s="5">
        <v>13</v>
      </c>
      <c r="B20" s="6" t="s">
        <v>9</v>
      </c>
      <c r="C20" s="18">
        <v>4484.637987739472</v>
      </c>
      <c r="D20" s="18">
        <v>1903.964601183261</v>
      </c>
      <c r="E20" s="18">
        <v>746.37560429411587</v>
      </c>
      <c r="F20" s="18">
        <v>14.230141142008508</v>
      </c>
      <c r="G20" s="18">
        <v>7149.2083343588574</v>
      </c>
      <c r="H20" s="18">
        <v>422.48707805925335</v>
      </c>
      <c r="I20" s="18">
        <v>7571.6954124181111</v>
      </c>
      <c r="J20" s="18">
        <v>4001.9151880202817</v>
      </c>
      <c r="K20" s="18">
        <v>348.73259941858157</v>
      </c>
      <c r="L20" s="18">
        <v>1486.9669769597201</v>
      </c>
      <c r="M20" s="18">
        <v>5837.6147643985832</v>
      </c>
      <c r="N20" s="18">
        <v>6260.1018424578369</v>
      </c>
      <c r="O20" s="18">
        <v>1897.607303534732</v>
      </c>
      <c r="P20" s="18">
        <v>99.181677076052708</v>
      </c>
      <c r="Q20" s="18">
        <v>692.79300474302738</v>
      </c>
      <c r="R20" s="18">
        <v>15.320585488162068</v>
      </c>
      <c r="S20" s="18">
        <v>249.30374806778161</v>
      </c>
      <c r="T20" s="18">
        <v>2244.270535967878</v>
      </c>
      <c r="U20" s="18">
        <v>2730.2169651160725</v>
      </c>
      <c r="V20" s="18">
        <v>538.80621103518467</v>
      </c>
      <c r="W20" s="18">
        <v>1130.1781265132727</v>
      </c>
      <c r="X20" s="18">
        <v>9597.6781575421628</v>
      </c>
      <c r="Y20" s="18">
        <v>23006.988334358859</v>
      </c>
      <c r="Z20" s="18">
        <v>3764.3077072836527</v>
      </c>
      <c r="AA20" s="18">
        <v>606.94337922788031</v>
      </c>
      <c r="AB20" s="18">
        <v>26164.352662414633</v>
      </c>
      <c r="AC20" s="18">
        <v>2837.0271215320063</v>
      </c>
      <c r="AD20" s="18">
        <v>92224.541894001261</v>
      </c>
    </row>
    <row r="21" spans="1:30">
      <c r="A21" s="5">
        <v>14</v>
      </c>
      <c r="B21" s="6" t="s">
        <v>10</v>
      </c>
      <c r="C21" s="18">
        <v>5770.277154875097</v>
      </c>
      <c r="D21" s="18">
        <v>2389.9586913493736</v>
      </c>
      <c r="E21" s="18">
        <v>553.7885274213528</v>
      </c>
      <c r="F21" s="18">
        <v>13.405231583830295</v>
      </c>
      <c r="G21" s="18">
        <v>8727.429605229654</v>
      </c>
      <c r="H21" s="18">
        <v>546.14089734879235</v>
      </c>
      <c r="I21" s="18">
        <v>9273.5705025784464</v>
      </c>
      <c r="J21" s="18">
        <v>6561.7690334398721</v>
      </c>
      <c r="K21" s="18">
        <v>571.80191590912932</v>
      </c>
      <c r="L21" s="18">
        <v>2438.1161031023184</v>
      </c>
      <c r="M21" s="18">
        <v>9571.6870524513197</v>
      </c>
      <c r="N21" s="18">
        <v>10117.827949800112</v>
      </c>
      <c r="O21" s="18">
        <v>3111.425469294687</v>
      </c>
      <c r="P21" s="18">
        <v>162.62395047013118</v>
      </c>
      <c r="Q21" s="18">
        <v>1135.9430351534779</v>
      </c>
      <c r="R21" s="18">
        <v>25.120508233489495</v>
      </c>
      <c r="S21" s="18">
        <v>408.77268436088963</v>
      </c>
      <c r="T21" s="18">
        <v>3679.8343327362127</v>
      </c>
      <c r="U21" s="18">
        <v>4476.6198918706423</v>
      </c>
      <c r="V21" s="18">
        <v>883.45748085299635</v>
      </c>
      <c r="W21" s="18">
        <v>1853.1046972273564</v>
      </c>
      <c r="X21" s="18">
        <v>15736.902050199882</v>
      </c>
      <c r="Y21" s="18">
        <v>34582.159605229652</v>
      </c>
      <c r="Z21" s="18">
        <v>5658.1890704082507</v>
      </c>
      <c r="AA21" s="18">
        <v>912.30597011474981</v>
      </c>
      <c r="AB21" s="18">
        <v>39328.042705523148</v>
      </c>
      <c r="AC21" s="18">
        <v>4342.520392161734</v>
      </c>
      <c r="AD21" s="18">
        <v>90565.01559902959</v>
      </c>
    </row>
    <row r="22" spans="1:30">
      <c r="A22" s="5">
        <v>15</v>
      </c>
      <c r="B22" s="6" t="s">
        <v>11</v>
      </c>
      <c r="C22" s="18">
        <v>4277.7125649307</v>
      </c>
      <c r="D22" s="18">
        <v>2469.3339254817001</v>
      </c>
      <c r="E22" s="18">
        <v>544.61760369124761</v>
      </c>
      <c r="F22" s="18">
        <v>16.49873267968546</v>
      </c>
      <c r="G22" s="18">
        <v>7308.162826783333</v>
      </c>
      <c r="H22" s="18">
        <v>267.76812532208402</v>
      </c>
      <c r="I22" s="18">
        <v>7575.9309521054174</v>
      </c>
      <c r="J22" s="18">
        <v>7248.3826949807999</v>
      </c>
      <c r="K22" s="18">
        <v>631.63441003650473</v>
      </c>
      <c r="L22" s="18">
        <v>2693.2369121831894</v>
      </c>
      <c r="M22" s="18">
        <v>10573.254017200494</v>
      </c>
      <c r="N22" s="18">
        <v>10841.022142522577</v>
      </c>
      <c r="O22" s="18">
        <v>3437.0003597239206</v>
      </c>
      <c r="P22" s="18">
        <v>179.64067652639898</v>
      </c>
      <c r="Q22" s="18">
        <v>1254.8064091451363</v>
      </c>
      <c r="R22" s="18">
        <v>27.749080505702391</v>
      </c>
      <c r="S22" s="18">
        <v>451.54604442836671</v>
      </c>
      <c r="T22" s="18">
        <v>4064.886673376051</v>
      </c>
      <c r="U22" s="18">
        <v>4945.0466773335456</v>
      </c>
      <c r="V22" s="18">
        <v>975.90114545821143</v>
      </c>
      <c r="W22" s="18">
        <v>2047.010790980089</v>
      </c>
      <c r="X22" s="18">
        <v>17383.587857477421</v>
      </c>
      <c r="Y22" s="18">
        <v>35532.77282678333</v>
      </c>
      <c r="Z22" s="18">
        <v>5813.7244505516928</v>
      </c>
      <c r="AA22" s="18">
        <v>937.38393306424371</v>
      </c>
      <c r="AB22" s="18">
        <v>40409.11334427078</v>
      </c>
      <c r="AC22" s="18">
        <v>3898.0585886788963</v>
      </c>
      <c r="AD22" s="18">
        <v>103664.71520369315</v>
      </c>
    </row>
    <row r="23" spans="1:30" s="3" customFormat="1">
      <c r="A23" s="7"/>
      <c r="B23" s="8" t="s">
        <v>29</v>
      </c>
      <c r="C23" s="19">
        <v>25420.330489637083</v>
      </c>
      <c r="D23" s="19">
        <v>11125.479827796829</v>
      </c>
      <c r="E23" s="19">
        <v>3212.6316089005827</v>
      </c>
      <c r="F23" s="19">
        <v>209.67098081285451</v>
      </c>
      <c r="G23" s="19">
        <v>39968.112907147355</v>
      </c>
      <c r="H23" s="19">
        <v>2361.2303713922079</v>
      </c>
      <c r="I23" s="19">
        <v>42329.343278539556</v>
      </c>
      <c r="J23" s="19">
        <v>48293.254724706654</v>
      </c>
      <c r="K23" s="19">
        <v>4208.3431215497558</v>
      </c>
      <c r="L23" s="19">
        <v>17944.027199903481</v>
      </c>
      <c r="M23" s="19">
        <v>70445.625046159883</v>
      </c>
      <c r="N23" s="19">
        <v>72806.855417552099</v>
      </c>
      <c r="O23" s="19">
        <v>22899.444034045358</v>
      </c>
      <c r="P23" s="19">
        <v>1196.8784369533064</v>
      </c>
      <c r="Q23" s="19">
        <v>8360.3043736918826</v>
      </c>
      <c r="R23" s="19">
        <v>184.88171356711553</v>
      </c>
      <c r="S23" s="19">
        <v>3008.4819001917485</v>
      </c>
      <c r="T23" s="19">
        <v>27082.814995453969</v>
      </c>
      <c r="U23" s="19">
        <v>32946.990916939401</v>
      </c>
      <c r="V23" s="19">
        <v>6502.0632307923752</v>
      </c>
      <c r="W23" s="19">
        <v>13638.464980812736</v>
      </c>
      <c r="X23" s="19">
        <v>115820.32458244791</v>
      </c>
      <c r="Y23" s="19">
        <v>228595.29290714738</v>
      </c>
      <c r="Z23" s="19">
        <v>37401.810720878035</v>
      </c>
      <c r="AA23" s="19">
        <v>6030.5328770671349</v>
      </c>
      <c r="AB23" s="19">
        <v>259966.57075095823</v>
      </c>
      <c r="AC23" s="19">
        <v>23597.368243549885</v>
      </c>
      <c r="AD23" s="19">
        <v>110167.61194207224</v>
      </c>
    </row>
    <row r="24" spans="1:30">
      <c r="A24" s="5">
        <v>16</v>
      </c>
      <c r="B24" s="6" t="s">
        <v>197</v>
      </c>
      <c r="C24" s="18">
        <v>2904.6528881692966</v>
      </c>
      <c r="D24" s="18">
        <v>1278.585938105643</v>
      </c>
      <c r="E24" s="18">
        <v>418.46649303427364</v>
      </c>
      <c r="F24" s="18">
        <v>32.942411220367774</v>
      </c>
      <c r="G24" s="18">
        <v>4634.6477305295803</v>
      </c>
      <c r="H24" s="18">
        <v>66.863691027776227</v>
      </c>
      <c r="I24" s="18">
        <v>4701.5114215573567</v>
      </c>
      <c r="J24" s="18">
        <v>5877.5691740819238</v>
      </c>
      <c r="K24" s="18">
        <v>512.17976394799302</v>
      </c>
      <c r="L24" s="18">
        <v>2183.8921756309715</v>
      </c>
      <c r="M24" s="18">
        <v>8573.6411136608876</v>
      </c>
      <c r="N24" s="18">
        <v>8640.5048046886641</v>
      </c>
      <c r="O24" s="18">
        <v>2786.9951430144947</v>
      </c>
      <c r="P24" s="18">
        <v>145.6670470081439</v>
      </c>
      <c r="Q24" s="18">
        <v>1017.4975274055146</v>
      </c>
      <c r="R24" s="18">
        <v>22.501176752487414</v>
      </c>
      <c r="S24" s="18">
        <v>366.14969477930214</v>
      </c>
      <c r="T24" s="18">
        <v>3296.135650248636</v>
      </c>
      <c r="U24" s="18">
        <v>4009.8398688604125</v>
      </c>
      <c r="V24" s="18">
        <v>791.33880354693622</v>
      </c>
      <c r="W24" s="18">
        <v>1659.8802836954096</v>
      </c>
      <c r="X24" s="18">
        <v>14096.005195311336</v>
      </c>
      <c r="Y24" s="18">
        <v>27371.15773052958</v>
      </c>
      <c r="Z24" s="18">
        <v>4478.3549461116518</v>
      </c>
      <c r="AA24" s="18">
        <v>722.07377710264302</v>
      </c>
      <c r="AB24" s="18">
        <v>31127.438899538589</v>
      </c>
      <c r="AC24" s="18">
        <v>3725.3194276937984</v>
      </c>
      <c r="AD24" s="18">
        <v>83556.429196753161</v>
      </c>
    </row>
    <row r="25" spans="1:30">
      <c r="A25" s="5">
        <v>17</v>
      </c>
      <c r="B25" s="6" t="s">
        <v>12</v>
      </c>
      <c r="C25" s="18">
        <v>3458.7022594901027</v>
      </c>
      <c r="D25" s="18">
        <v>350.26301230764699</v>
      </c>
      <c r="E25" s="18">
        <v>498.60017115032309</v>
      </c>
      <c r="F25" s="18">
        <v>19.179778996451518</v>
      </c>
      <c r="G25" s="18">
        <v>4326.745221944524</v>
      </c>
      <c r="H25" s="18">
        <v>214.41357117630628</v>
      </c>
      <c r="I25" s="18">
        <v>4541.1587931208305</v>
      </c>
      <c r="J25" s="18">
        <v>1851.0396391310378</v>
      </c>
      <c r="K25" s="18">
        <v>161.30223521811641</v>
      </c>
      <c r="L25" s="18">
        <v>687.77939739220221</v>
      </c>
      <c r="M25" s="18">
        <v>2700.1212717413564</v>
      </c>
      <c r="N25" s="18">
        <v>2914.5348429176629</v>
      </c>
      <c r="O25" s="18">
        <v>877.71633663355647</v>
      </c>
      <c r="P25" s="18">
        <v>45.875338960915855</v>
      </c>
      <c r="Q25" s="18">
        <v>320.44340103230138</v>
      </c>
      <c r="R25" s="18">
        <v>7.0863598304572584</v>
      </c>
      <c r="S25" s="18">
        <v>115.31256865183293</v>
      </c>
      <c r="T25" s="18">
        <v>1038.0614100583853</v>
      </c>
      <c r="U25" s="18">
        <v>1262.8303170907379</v>
      </c>
      <c r="V25" s="18">
        <v>249.21858849525313</v>
      </c>
      <c r="W25" s="18">
        <v>522.75083632889778</v>
      </c>
      <c r="X25" s="18">
        <v>4439.2951570823379</v>
      </c>
      <c r="Y25" s="18">
        <v>11680.575221944524</v>
      </c>
      <c r="Z25" s="18">
        <v>1911.1271190505236</v>
      </c>
      <c r="AA25" s="18">
        <v>308.14323428612386</v>
      </c>
      <c r="AB25" s="18">
        <v>13283.559106708923</v>
      </c>
      <c r="AC25" s="18">
        <v>1968.5643233719779</v>
      </c>
      <c r="AD25" s="18">
        <v>67478.410275948481</v>
      </c>
    </row>
    <row r="26" spans="1:30">
      <c r="A26" s="5">
        <v>18</v>
      </c>
      <c r="B26" s="6" t="s">
        <v>13</v>
      </c>
      <c r="C26" s="18">
        <v>2714.4803843157633</v>
      </c>
      <c r="D26" s="18">
        <v>362.89290294035561</v>
      </c>
      <c r="E26" s="18">
        <v>161.48227310248868</v>
      </c>
      <c r="F26" s="18">
        <v>11.686549667376514</v>
      </c>
      <c r="G26" s="18">
        <v>3250.5421100259841</v>
      </c>
      <c r="H26" s="18">
        <v>287.55354199029688</v>
      </c>
      <c r="I26" s="18">
        <v>3538.0956520162808</v>
      </c>
      <c r="J26" s="18">
        <v>1853.5649407840981</v>
      </c>
      <c r="K26" s="18">
        <v>161.52229360726568</v>
      </c>
      <c r="L26" s="18">
        <v>688.71770817305116</v>
      </c>
      <c r="M26" s="18">
        <v>2703.8049425644149</v>
      </c>
      <c r="N26" s="18">
        <v>2991.3584845547116</v>
      </c>
      <c r="O26" s="18">
        <v>878.9137710206769</v>
      </c>
      <c r="P26" s="18">
        <v>45.937924908220083</v>
      </c>
      <c r="Q26" s="18">
        <v>320.88056954735225</v>
      </c>
      <c r="R26" s="18">
        <v>7.0960274765820248</v>
      </c>
      <c r="S26" s="18">
        <v>115.46988512095609</v>
      </c>
      <c r="T26" s="18">
        <v>1039.4775970159101</v>
      </c>
      <c r="U26" s="18">
        <v>1264.5531475584751</v>
      </c>
      <c r="V26" s="18">
        <v>249.55858775847574</v>
      </c>
      <c r="W26" s="18">
        <v>523.46400503863958</v>
      </c>
      <c r="X26" s="18">
        <v>4445.351515445288</v>
      </c>
      <c r="Y26" s="18">
        <v>10687.252110025984</v>
      </c>
      <c r="Z26" s="18">
        <v>1748.6037243464098</v>
      </c>
      <c r="AA26" s="18">
        <v>281.93854910737622</v>
      </c>
      <c r="AB26" s="18">
        <v>12153.917285265017</v>
      </c>
      <c r="AC26" s="18">
        <v>1846.4490062018178</v>
      </c>
      <c r="AD26" s="18">
        <v>65823.19492410931</v>
      </c>
    </row>
    <row r="27" spans="1:30">
      <c r="A27" s="5">
        <v>19</v>
      </c>
      <c r="B27" s="6" t="s">
        <v>14</v>
      </c>
      <c r="C27" s="18">
        <v>1334.395201292004</v>
      </c>
      <c r="D27" s="18">
        <v>299.65922484133569</v>
      </c>
      <c r="E27" s="18">
        <v>113.92704583834075</v>
      </c>
      <c r="F27" s="18">
        <v>6.8744569077544631</v>
      </c>
      <c r="G27" s="18">
        <v>1754.8559288794349</v>
      </c>
      <c r="H27" s="18">
        <v>117.24554021324776</v>
      </c>
      <c r="I27" s="18">
        <v>1872.1014690926827</v>
      </c>
      <c r="J27" s="18">
        <v>886.94977544184474</v>
      </c>
      <c r="K27" s="18">
        <v>77.290068932363923</v>
      </c>
      <c r="L27" s="18">
        <v>329.55846496994241</v>
      </c>
      <c r="M27" s="18">
        <v>1293.7983093441512</v>
      </c>
      <c r="N27" s="18">
        <v>1411.043849557399</v>
      </c>
      <c r="O27" s="18">
        <v>420.56922565106726</v>
      </c>
      <c r="P27" s="18">
        <v>21.981766748552264</v>
      </c>
      <c r="Q27" s="18">
        <v>153.54463328556551</v>
      </c>
      <c r="R27" s="18">
        <v>3.3955216989706143</v>
      </c>
      <c r="S27" s="18">
        <v>55.253520621189267</v>
      </c>
      <c r="T27" s="18">
        <v>497.40065803147905</v>
      </c>
      <c r="U27" s="18">
        <v>605.10161019058137</v>
      </c>
      <c r="V27" s="18">
        <v>119.41633578715069</v>
      </c>
      <c r="W27" s="18">
        <v>250.48287842804521</v>
      </c>
      <c r="X27" s="18">
        <v>2127.1461504426011</v>
      </c>
      <c r="Y27" s="18">
        <v>5293.0459288794355</v>
      </c>
      <c r="Z27" s="18">
        <v>866.02615238134194</v>
      </c>
      <c r="AA27" s="18">
        <v>139.63492899610691</v>
      </c>
      <c r="AB27" s="18">
        <v>6019.4371522646707</v>
      </c>
      <c r="AC27" s="18">
        <v>1182.7443151600626</v>
      </c>
      <c r="AD27" s="18">
        <v>50893.815976194746</v>
      </c>
    </row>
    <row r="28" spans="1:30">
      <c r="A28" s="5">
        <v>20</v>
      </c>
      <c r="B28" s="6" t="s">
        <v>151</v>
      </c>
      <c r="C28" s="18">
        <v>2858.2326886011247</v>
      </c>
      <c r="D28" s="18">
        <v>854.07744605999653</v>
      </c>
      <c r="E28" s="18">
        <v>261.31649994545216</v>
      </c>
      <c r="F28" s="18">
        <v>26.961636418202005</v>
      </c>
      <c r="G28" s="18">
        <v>4000.5882710247752</v>
      </c>
      <c r="H28" s="18">
        <v>96.555243432185819</v>
      </c>
      <c r="I28" s="18">
        <v>4097.1435144569614</v>
      </c>
      <c r="J28" s="18">
        <v>2519.8143421261002</v>
      </c>
      <c r="K28" s="18">
        <v>219.5802170451706</v>
      </c>
      <c r="L28" s="18">
        <v>936.27189452371897</v>
      </c>
      <c r="M28" s="18">
        <v>3675.6664536949897</v>
      </c>
      <c r="N28" s="18">
        <v>3772.2216971271755</v>
      </c>
      <c r="O28" s="18">
        <v>1194.832442597437</v>
      </c>
      <c r="P28" s="18">
        <v>62.449952242988537</v>
      </c>
      <c r="Q28" s="18">
        <v>436.21857722069967</v>
      </c>
      <c r="R28" s="18">
        <v>9.6466389788578741</v>
      </c>
      <c r="S28" s="18">
        <v>156.97463099855293</v>
      </c>
      <c r="T28" s="18">
        <v>1413.1096783538906</v>
      </c>
      <c r="U28" s="18">
        <v>1719.086872807713</v>
      </c>
      <c r="V28" s="18">
        <v>339.26046765241949</v>
      </c>
      <c r="W28" s="18">
        <v>711.61904202026733</v>
      </c>
      <c r="X28" s="18">
        <v>6043.1983028728273</v>
      </c>
      <c r="Y28" s="18">
        <v>13816.008271024777</v>
      </c>
      <c r="Z28" s="18">
        <v>2260.5177897554049</v>
      </c>
      <c r="AA28" s="18">
        <v>364.4777241414551</v>
      </c>
      <c r="AB28" s="18">
        <v>15712.048336638727</v>
      </c>
      <c r="AC28" s="18">
        <v>2597.7174026915532</v>
      </c>
      <c r="AD28" s="18">
        <v>60484.055426349005</v>
      </c>
    </row>
    <row r="29" spans="1:30">
      <c r="A29" s="5">
        <v>21</v>
      </c>
      <c r="B29" s="6" t="s">
        <v>15</v>
      </c>
      <c r="C29" s="18">
        <v>2669.7835651402879</v>
      </c>
      <c r="D29" s="18">
        <v>733.02853568585624</v>
      </c>
      <c r="E29" s="18">
        <v>450.72387480893553</v>
      </c>
      <c r="F29" s="18">
        <v>27.305318649880629</v>
      </c>
      <c r="G29" s="18">
        <v>3880.8412942849604</v>
      </c>
      <c r="H29" s="18">
        <v>535.30231062098301</v>
      </c>
      <c r="I29" s="18">
        <v>4416.143604905943</v>
      </c>
      <c r="J29" s="18">
        <v>3603.1455237723367</v>
      </c>
      <c r="K29" s="18">
        <v>313.98324191126909</v>
      </c>
      <c r="L29" s="18">
        <v>1338.7985890026184</v>
      </c>
      <c r="M29" s="18">
        <v>5255.9273546862241</v>
      </c>
      <c r="N29" s="18">
        <v>5791.2296653072071</v>
      </c>
      <c r="O29" s="18">
        <v>1708.5207807692832</v>
      </c>
      <c r="P29" s="18">
        <v>89.298747976115706</v>
      </c>
      <c r="Q29" s="18">
        <v>623.75984913750665</v>
      </c>
      <c r="R29" s="18">
        <v>13.793970244169707</v>
      </c>
      <c r="S29" s="18">
        <v>224.46194926846147</v>
      </c>
      <c r="T29" s="18">
        <v>2020.6408571609697</v>
      </c>
      <c r="U29" s="18">
        <v>2458.1652970141404</v>
      </c>
      <c r="V29" s="18">
        <v>485.11702428970125</v>
      </c>
      <c r="W29" s="18">
        <v>1017.5618588324434</v>
      </c>
      <c r="X29" s="18">
        <v>8641.3203346927912</v>
      </c>
      <c r="Y29" s="18">
        <v>18313.391294284957</v>
      </c>
      <c r="Z29" s="18">
        <v>2996.3608879927451</v>
      </c>
      <c r="AA29" s="18">
        <v>483.12240766759663</v>
      </c>
      <c r="AB29" s="18">
        <v>20826.629774610105</v>
      </c>
      <c r="AC29" s="18">
        <v>3379.4008141109948</v>
      </c>
      <c r="AD29" s="18">
        <v>61628.172922390921</v>
      </c>
    </row>
    <row r="30" spans="1:30">
      <c r="A30" s="5">
        <v>22</v>
      </c>
      <c r="B30" s="6" t="s">
        <v>196</v>
      </c>
      <c r="C30" s="18">
        <v>3471.0244843033015</v>
      </c>
      <c r="D30" s="18">
        <v>674.19677022636199</v>
      </c>
      <c r="E30" s="18">
        <v>203.53443100893833</v>
      </c>
      <c r="F30" s="18">
        <v>14.780050763231682</v>
      </c>
      <c r="G30" s="18">
        <v>4363.5357363018338</v>
      </c>
      <c r="H30" s="18">
        <v>154.8285399081002</v>
      </c>
      <c r="I30" s="18">
        <v>4518.3642762099344</v>
      </c>
      <c r="J30" s="18">
        <v>1538.8534067378068</v>
      </c>
      <c r="K30" s="18">
        <v>134.09788149990538</v>
      </c>
      <c r="L30" s="18">
        <v>571.78228190614198</v>
      </c>
      <c r="M30" s="18">
        <v>2244.7335701438542</v>
      </c>
      <c r="N30" s="18">
        <v>2399.5621100519543</v>
      </c>
      <c r="O30" s="18">
        <v>729.68549469423863</v>
      </c>
      <c r="P30" s="18">
        <v>38.138254931373439</v>
      </c>
      <c r="Q30" s="18">
        <v>266.39916775455828</v>
      </c>
      <c r="R30" s="18">
        <v>5.8912130977315762</v>
      </c>
      <c r="S30" s="18">
        <v>95.86458083245752</v>
      </c>
      <c r="T30" s="18">
        <v>862.98764407946544</v>
      </c>
      <c r="U30" s="18">
        <v>1049.8482552751523</v>
      </c>
      <c r="V30" s="18">
        <v>207.18674296372461</v>
      </c>
      <c r="W30" s="18">
        <v>434.5865363193418</v>
      </c>
      <c r="X30" s="18">
        <v>3690.587889948044</v>
      </c>
      <c r="Y30" s="18">
        <v>10453.685736301832</v>
      </c>
      <c r="Z30" s="18">
        <v>1710.388566065172</v>
      </c>
      <c r="AA30" s="18">
        <v>275.77687500723204</v>
      </c>
      <c r="AB30" s="18">
        <v>11888.297427359772</v>
      </c>
      <c r="AC30" s="18">
        <v>1665.3740185412398</v>
      </c>
      <c r="AD30" s="18">
        <v>71385.150092428812</v>
      </c>
    </row>
    <row r="31" spans="1:30">
      <c r="A31" s="5">
        <v>23</v>
      </c>
      <c r="B31" s="6" t="s">
        <v>16</v>
      </c>
      <c r="C31" s="18">
        <v>2634.0461159821784</v>
      </c>
      <c r="D31" s="18">
        <v>571.14432083224722</v>
      </c>
      <c r="E31" s="18">
        <v>854.86783367892986</v>
      </c>
      <c r="F31" s="18">
        <v>35.781580244565824</v>
      </c>
      <c r="G31" s="18">
        <v>4095.8398507379211</v>
      </c>
      <c r="H31" s="18">
        <v>61.9544964581805</v>
      </c>
      <c r="I31" s="18">
        <v>4157.7943471961016</v>
      </c>
      <c r="J31" s="18">
        <v>2769.6371609994717</v>
      </c>
      <c r="K31" s="18">
        <v>241.35013392911299</v>
      </c>
      <c r="L31" s="18">
        <v>1029.0970205702959</v>
      </c>
      <c r="M31" s="18">
        <v>4040.0843154988806</v>
      </c>
      <c r="N31" s="18">
        <v>4102.0388119570607</v>
      </c>
      <c r="O31" s="18">
        <v>1313.2921258767972</v>
      </c>
      <c r="P31" s="18">
        <v>68.64144930966809</v>
      </c>
      <c r="Q31" s="18">
        <v>479.46674546243486</v>
      </c>
      <c r="R31" s="18">
        <v>10.603039020742949</v>
      </c>
      <c r="S31" s="18">
        <v>172.53762076016261</v>
      </c>
      <c r="T31" s="18">
        <v>1553.210096595714</v>
      </c>
      <c r="U31" s="18">
        <v>1889.5228931419201</v>
      </c>
      <c r="V31" s="18">
        <v>372.89588473227991</v>
      </c>
      <c r="W31" s="18">
        <v>782.17133314321973</v>
      </c>
      <c r="X31" s="18">
        <v>6642.3411880429394</v>
      </c>
      <c r="Y31" s="18">
        <v>14840.219850737922</v>
      </c>
      <c r="Z31" s="18">
        <v>2428.0950270440244</v>
      </c>
      <c r="AA31" s="18">
        <v>391.4972726456399</v>
      </c>
      <c r="AB31" s="18">
        <v>16876.817605136304</v>
      </c>
      <c r="AC31" s="18">
        <v>2467.1356246663336</v>
      </c>
      <c r="AD31" s="18">
        <v>68406.525512430235</v>
      </c>
    </row>
    <row r="32" spans="1:30" s="50" customFormat="1" ht="25.5">
      <c r="A32" s="47"/>
      <c r="B32" s="48" t="s">
        <v>198</v>
      </c>
      <c r="C32" s="49">
        <v>22045.317587294059</v>
      </c>
      <c r="D32" s="49">
        <v>5123.8481509994435</v>
      </c>
      <c r="E32" s="49">
        <v>2962.9186225676822</v>
      </c>
      <c r="F32" s="49">
        <v>175.51178286783039</v>
      </c>
      <c r="G32" s="49">
        <v>30307.596143729013</v>
      </c>
      <c r="H32" s="49">
        <v>1534.7169348270768</v>
      </c>
      <c r="I32" s="49">
        <v>31842.31307855609</v>
      </c>
      <c r="J32" s="49">
        <v>20900.573963074621</v>
      </c>
      <c r="K32" s="49">
        <v>1821.3058360911969</v>
      </c>
      <c r="L32" s="49">
        <v>7765.8975321689431</v>
      </c>
      <c r="M32" s="49">
        <v>30487.777331334757</v>
      </c>
      <c r="N32" s="49">
        <v>32022.494266161837</v>
      </c>
      <c r="O32" s="49">
        <v>9910.5253202575514</v>
      </c>
      <c r="P32" s="49">
        <v>517.99048208597787</v>
      </c>
      <c r="Q32" s="49">
        <v>3618.2104708459328</v>
      </c>
      <c r="R32" s="49">
        <v>80.013947099999413</v>
      </c>
      <c r="S32" s="49">
        <v>1302.0244510329148</v>
      </c>
      <c r="T32" s="49">
        <v>11721.02359154445</v>
      </c>
      <c r="U32" s="49">
        <v>14258.948261939133</v>
      </c>
      <c r="V32" s="49">
        <v>2813.9924352259413</v>
      </c>
      <c r="W32" s="49">
        <v>5902.5167738062646</v>
      </c>
      <c r="X32" s="49">
        <v>50125.245733838172</v>
      </c>
      <c r="Y32" s="49">
        <v>112455.33614372902</v>
      </c>
      <c r="Z32" s="49">
        <v>18399.474212747271</v>
      </c>
      <c r="AA32" s="49">
        <v>2966.6647689541737</v>
      </c>
      <c r="AB32" s="49">
        <v>127888.1455875221</v>
      </c>
      <c r="AC32" s="49">
        <v>18832.704932437777</v>
      </c>
      <c r="AD32" s="49">
        <v>67907.475875781034</v>
      </c>
    </row>
    <row r="33" spans="1:30">
      <c r="A33" s="5">
        <v>24</v>
      </c>
      <c r="B33" s="6" t="s">
        <v>152</v>
      </c>
      <c r="C33" s="18">
        <v>2326.4030814370917</v>
      </c>
      <c r="D33" s="18">
        <v>549.95209781847745</v>
      </c>
      <c r="E33" s="18">
        <v>222.52157060762912</v>
      </c>
      <c r="F33" s="18">
        <v>34.372284538772298</v>
      </c>
      <c r="G33" s="18">
        <v>3133.2490344019707</v>
      </c>
      <c r="H33" s="18">
        <v>49.514358211901545</v>
      </c>
      <c r="I33" s="18">
        <v>3182.7633926138724</v>
      </c>
      <c r="J33" s="18">
        <v>2115.9619707090037</v>
      </c>
      <c r="K33" s="18">
        <v>184.38794518312912</v>
      </c>
      <c r="L33" s="18">
        <v>786.21495637027328</v>
      </c>
      <c r="M33" s="18">
        <v>3086.564872262406</v>
      </c>
      <c r="N33" s="18">
        <v>3136.0792304743077</v>
      </c>
      <c r="O33" s="18">
        <v>1003.3358282151582</v>
      </c>
      <c r="P33" s="18">
        <v>52.44105560065281</v>
      </c>
      <c r="Q33" s="18">
        <v>366.3055269131404</v>
      </c>
      <c r="R33" s="18">
        <v>8.1005655389673592</v>
      </c>
      <c r="S33" s="18">
        <v>131.81619931520919</v>
      </c>
      <c r="T33" s="18">
        <v>1186.6296218136338</v>
      </c>
      <c r="U33" s="18">
        <v>1443.5676416291119</v>
      </c>
      <c r="V33" s="18">
        <v>284.8869600098289</v>
      </c>
      <c r="W33" s="18">
        <v>597.56737048999014</v>
      </c>
      <c r="X33" s="18">
        <v>5074.6507695256923</v>
      </c>
      <c r="Y33" s="18">
        <v>11343.979034401971</v>
      </c>
      <c r="Z33" s="18">
        <v>1856.0546513031256</v>
      </c>
      <c r="AA33" s="18">
        <v>299.26354849095156</v>
      </c>
      <c r="AB33" s="18">
        <v>12900.770137214146</v>
      </c>
      <c r="AC33" s="18">
        <v>2599.1614010269273</v>
      </c>
      <c r="AD33" s="18">
        <v>49634.355650699719</v>
      </c>
    </row>
    <row r="34" spans="1:30">
      <c r="A34" s="5">
        <v>25</v>
      </c>
      <c r="B34" s="6" t="s">
        <v>17</v>
      </c>
      <c r="C34" s="18">
        <v>1734.1970281909173</v>
      </c>
      <c r="D34" s="18">
        <v>234.13602740627735</v>
      </c>
      <c r="E34" s="18">
        <v>143.52845284845253</v>
      </c>
      <c r="F34" s="18">
        <v>13.267686489009336</v>
      </c>
      <c r="G34" s="18">
        <v>2125.1291949346569</v>
      </c>
      <c r="H34" s="18">
        <v>75.018447823183436</v>
      </c>
      <c r="I34" s="18">
        <v>2200.1476427578405</v>
      </c>
      <c r="J34" s="18">
        <v>2365.2857363539024</v>
      </c>
      <c r="K34" s="18">
        <v>206.11437385669305</v>
      </c>
      <c r="L34" s="18">
        <v>878.85465228262217</v>
      </c>
      <c r="M34" s="18">
        <v>3450.2547624932176</v>
      </c>
      <c r="N34" s="18">
        <v>3525.2732103164012</v>
      </c>
      <c r="O34" s="18">
        <v>1121.5588730335046</v>
      </c>
      <c r="P34" s="18">
        <v>58.62018435520563</v>
      </c>
      <c r="Q34" s="18">
        <v>409.46730137353921</v>
      </c>
      <c r="R34" s="18">
        <v>9.0550550486970209</v>
      </c>
      <c r="S34" s="18">
        <v>147.34810000208884</v>
      </c>
      <c r="T34" s="18">
        <v>1326.450171441576</v>
      </c>
      <c r="U34" s="18">
        <v>1613.6631940806039</v>
      </c>
      <c r="V34" s="18">
        <v>318.45518601578982</v>
      </c>
      <c r="W34" s="18">
        <v>667.97872433259386</v>
      </c>
      <c r="X34" s="18">
        <v>5672.5967896835982</v>
      </c>
      <c r="Y34" s="18">
        <v>11322.999194934655</v>
      </c>
      <c r="Z34" s="18">
        <v>1852.622017259215</v>
      </c>
      <c r="AA34" s="18">
        <v>298.71008297530511</v>
      </c>
      <c r="AB34" s="18">
        <v>12876.911129218564</v>
      </c>
      <c r="AC34" s="18">
        <v>1825.1904805717827</v>
      </c>
      <c r="AD34" s="18">
        <v>70551.053527216383</v>
      </c>
    </row>
    <row r="35" spans="1:30">
      <c r="A35" s="5">
        <v>26</v>
      </c>
      <c r="B35" s="6" t="s">
        <v>18</v>
      </c>
      <c r="C35" s="18">
        <v>1892.6165078518577</v>
      </c>
      <c r="D35" s="18">
        <v>227.66773018691754</v>
      </c>
      <c r="E35" s="18">
        <v>106.05041100874045</v>
      </c>
      <c r="F35" s="18">
        <v>19.592233775540624</v>
      </c>
      <c r="G35" s="18">
        <v>2245.9268828230561</v>
      </c>
      <c r="H35" s="18">
        <v>16.46920567582881</v>
      </c>
      <c r="I35" s="18">
        <v>2262.3960884988851</v>
      </c>
      <c r="J35" s="18">
        <v>856.32380071820512</v>
      </c>
      <c r="K35" s="18">
        <v>74.621277797790668</v>
      </c>
      <c r="L35" s="18">
        <v>318.17896017994133</v>
      </c>
      <c r="M35" s="18">
        <v>1249.1240386959371</v>
      </c>
      <c r="N35" s="18">
        <v>1265.5932443717659</v>
      </c>
      <c r="O35" s="18">
        <v>406.04716044403375</v>
      </c>
      <c r="P35" s="18">
        <v>21.222746281483843</v>
      </c>
      <c r="Q35" s="18">
        <v>148.24280652134806</v>
      </c>
      <c r="R35" s="18">
        <v>3.2782758699444567</v>
      </c>
      <c r="S35" s="18">
        <v>53.345641536273035</v>
      </c>
      <c r="T35" s="18">
        <v>480.22563820264469</v>
      </c>
      <c r="U35" s="18">
        <v>584.20772517922489</v>
      </c>
      <c r="V35" s="18">
        <v>115.29294370490452</v>
      </c>
      <c r="W35" s="18">
        <v>241.83381788837684</v>
      </c>
      <c r="X35" s="18">
        <v>2053.6967556282339</v>
      </c>
      <c r="Y35" s="18">
        <v>5565.216882823056</v>
      </c>
      <c r="Z35" s="18">
        <v>910.55763145801302</v>
      </c>
      <c r="AA35" s="18">
        <v>146.81502384874426</v>
      </c>
      <c r="AB35" s="18">
        <v>6328.9594904323249</v>
      </c>
      <c r="AC35" s="18">
        <v>1202.848227421561</v>
      </c>
      <c r="AD35" s="18">
        <v>52616.442757696481</v>
      </c>
    </row>
    <row r="36" spans="1:30">
      <c r="A36" s="5">
        <v>27</v>
      </c>
      <c r="B36" s="6" t="s">
        <v>19</v>
      </c>
      <c r="C36" s="18">
        <v>2532.0087422141369</v>
      </c>
      <c r="D36" s="18">
        <v>388.54129939917038</v>
      </c>
      <c r="E36" s="18">
        <v>440.93716481430937</v>
      </c>
      <c r="F36" s="18">
        <v>25.634831668226319</v>
      </c>
      <c r="G36" s="18">
        <v>3387.122038095843</v>
      </c>
      <c r="H36" s="18">
        <v>51.435460841969309</v>
      </c>
      <c r="I36" s="18">
        <v>3438.5574989378124</v>
      </c>
      <c r="J36" s="18">
        <v>3375.6141542427158</v>
      </c>
      <c r="K36" s="18">
        <v>294.15583372859163</v>
      </c>
      <c r="L36" s="18">
        <v>1254.2561594864303</v>
      </c>
      <c r="M36" s="18">
        <v>4924.0261474577374</v>
      </c>
      <c r="N36" s="18">
        <v>4975.4616082997063</v>
      </c>
      <c r="O36" s="18">
        <v>1600.6311408550851</v>
      </c>
      <c r="P36" s="18">
        <v>83.659712225204984</v>
      </c>
      <c r="Q36" s="18">
        <v>584.3706732645162</v>
      </c>
      <c r="R36" s="18">
        <v>12.922908856224199</v>
      </c>
      <c r="S36" s="18">
        <v>210.28763008335369</v>
      </c>
      <c r="T36" s="18">
        <v>1893.0414642072276</v>
      </c>
      <c r="U36" s="18">
        <v>2302.9371185046466</v>
      </c>
      <c r="V36" s="18">
        <v>454.48286305737668</v>
      </c>
      <c r="W36" s="18">
        <v>953.30488064665701</v>
      </c>
      <c r="X36" s="18">
        <v>8095.6383917002913</v>
      </c>
      <c r="Y36" s="18">
        <v>16458.222038095839</v>
      </c>
      <c r="Z36" s="18">
        <v>2692.8258130016711</v>
      </c>
      <c r="AA36" s="18">
        <v>434.18150844918205</v>
      </c>
      <c r="AB36" s="18">
        <v>18716.866342648325</v>
      </c>
      <c r="AC36" s="18">
        <v>2905.687979437977</v>
      </c>
      <c r="AD36" s="18">
        <v>64414.57746013243</v>
      </c>
    </row>
    <row r="37" spans="1:30">
      <c r="A37" s="5">
        <v>28</v>
      </c>
      <c r="B37" s="6" t="s">
        <v>20</v>
      </c>
      <c r="C37" s="18">
        <v>2605.8538372280855</v>
      </c>
      <c r="D37" s="18">
        <v>401.1222966099611</v>
      </c>
      <c r="E37" s="18">
        <v>699.27998636617281</v>
      </c>
      <c r="F37" s="18">
        <v>31.691238222006241</v>
      </c>
      <c r="G37" s="18">
        <v>3737.9473584262259</v>
      </c>
      <c r="H37" s="18">
        <v>968.19252033481564</v>
      </c>
      <c r="I37" s="18">
        <v>4706.1398787610415</v>
      </c>
      <c r="J37" s="18">
        <v>2349.4095514283604</v>
      </c>
      <c r="K37" s="18">
        <v>204.73090045013316</v>
      </c>
      <c r="L37" s="18">
        <v>872.95563603783637</v>
      </c>
      <c r="M37" s="18">
        <v>3427.0960879163299</v>
      </c>
      <c r="N37" s="18">
        <v>4395.2886082511459</v>
      </c>
      <c r="O37" s="18">
        <v>1114.0307863421222</v>
      </c>
      <c r="P37" s="18">
        <v>58.226716085013798</v>
      </c>
      <c r="Q37" s="18">
        <v>406.71888984014464</v>
      </c>
      <c r="R37" s="18">
        <v>8.9942760374111863</v>
      </c>
      <c r="S37" s="18">
        <v>146.35907544234732</v>
      </c>
      <c r="T37" s="18">
        <v>1317.5468208261934</v>
      </c>
      <c r="U37" s="18">
        <v>1602.8320226567844</v>
      </c>
      <c r="V37" s="18">
        <v>316.31766269419819</v>
      </c>
      <c r="W37" s="18">
        <v>663.49514182463884</v>
      </c>
      <c r="X37" s="18">
        <v>5634.5213917488554</v>
      </c>
      <c r="Y37" s="18">
        <v>13767.757358426228</v>
      </c>
      <c r="Z37" s="18">
        <v>2252.6231761911017</v>
      </c>
      <c r="AA37" s="18">
        <v>363.20482516320607</v>
      </c>
      <c r="AB37" s="18">
        <v>15657.175709454124</v>
      </c>
      <c r="AC37" s="18">
        <v>2786.2452574054619</v>
      </c>
      <c r="AD37" s="18">
        <v>56194.535164625137</v>
      </c>
    </row>
    <row r="38" spans="1:30" s="3" customFormat="1">
      <c r="A38" s="7"/>
      <c r="B38" s="8" t="s">
        <v>30</v>
      </c>
      <c r="C38" s="19">
        <v>11091.079196922088</v>
      </c>
      <c r="D38" s="19">
        <v>1801.4194514208036</v>
      </c>
      <c r="E38" s="19">
        <v>1612.3175856453042</v>
      </c>
      <c r="F38" s="19">
        <v>124.55827469355481</v>
      </c>
      <c r="G38" s="35">
        <v>14629.374508681754</v>
      </c>
      <c r="H38" s="19">
        <v>1160.6299928876988</v>
      </c>
      <c r="I38" s="19">
        <v>15790.004501569452</v>
      </c>
      <c r="J38" s="19">
        <v>11062.595213452189</v>
      </c>
      <c r="K38" s="19">
        <v>964.01033101633755</v>
      </c>
      <c r="L38" s="19">
        <v>4110.4603643571036</v>
      </c>
      <c r="M38" s="19">
        <v>16137.065908825629</v>
      </c>
      <c r="N38" s="19">
        <v>17297.695901713327</v>
      </c>
      <c r="O38" s="19">
        <v>5245.6037888899036</v>
      </c>
      <c r="P38" s="19">
        <v>274.17041454756105</v>
      </c>
      <c r="Q38" s="19">
        <v>1915.1051979126885</v>
      </c>
      <c r="R38" s="19">
        <v>42.351081351244218</v>
      </c>
      <c r="S38" s="19">
        <v>689.15664637927216</v>
      </c>
      <c r="T38" s="19">
        <v>6203.8937164912759</v>
      </c>
      <c r="U38" s="19">
        <v>7547.2077020503712</v>
      </c>
      <c r="V38" s="19">
        <v>1489.435615482098</v>
      </c>
      <c r="W38" s="19">
        <v>3124.1799351822569</v>
      </c>
      <c r="X38" s="19">
        <v>26531.104098286673</v>
      </c>
      <c r="Y38" s="19">
        <v>58458.174508681754</v>
      </c>
      <c r="Z38" s="19">
        <v>9564.683289213126</v>
      </c>
      <c r="AA38" s="19">
        <v>1542.174988927389</v>
      </c>
      <c r="AB38" s="19">
        <v>66480.682808967482</v>
      </c>
      <c r="AC38" s="19">
        <v>11319.133345863711</v>
      </c>
      <c r="AD38" s="19">
        <v>58733.014955832426</v>
      </c>
    </row>
    <row r="39" spans="1:30">
      <c r="A39" s="5">
        <v>29</v>
      </c>
      <c r="B39" s="6" t="s">
        <v>21</v>
      </c>
      <c r="C39" s="18">
        <v>1292.7508064782312</v>
      </c>
      <c r="D39" s="18">
        <v>246.81613161227196</v>
      </c>
      <c r="E39" s="18">
        <v>372.14938975149221</v>
      </c>
      <c r="F39" s="18">
        <v>24.060644303484054</v>
      </c>
      <c r="G39" s="18">
        <v>1935.7769721454792</v>
      </c>
      <c r="H39" s="18">
        <v>110.42331838464055</v>
      </c>
      <c r="I39" s="18">
        <v>2046.2002905301199</v>
      </c>
      <c r="J39" s="18">
        <v>1746.6833525562811</v>
      </c>
      <c r="K39" s="18">
        <v>152.20847951039278</v>
      </c>
      <c r="L39" s="18">
        <v>649.00437476320656</v>
      </c>
      <c r="M39" s="18">
        <v>2547.8962068298806</v>
      </c>
      <c r="N39" s="18">
        <v>2658.319525214521</v>
      </c>
      <c r="O39" s="18">
        <v>828.23321610995936</v>
      </c>
      <c r="P39" s="18">
        <v>43.289019403995489</v>
      </c>
      <c r="Q39" s="18">
        <v>302.37772448913734</v>
      </c>
      <c r="R39" s="18">
        <v>6.6868512615396325</v>
      </c>
      <c r="S39" s="18">
        <v>108.81157796232451</v>
      </c>
      <c r="T39" s="18">
        <v>979.53849585374792</v>
      </c>
      <c r="U39" s="18">
        <v>1191.6355789124259</v>
      </c>
      <c r="V39" s="18">
        <v>235.16836185992506</v>
      </c>
      <c r="W39" s="18">
        <v>493.27964893242392</v>
      </c>
      <c r="X39" s="18">
        <v>4189.0204747854787</v>
      </c>
      <c r="Y39" s="18">
        <v>8783.1169721454789</v>
      </c>
      <c r="Z39" s="18">
        <v>1437.0570555227976</v>
      </c>
      <c r="AA39" s="18">
        <v>231.70588943475823</v>
      </c>
      <c r="AB39" s="18">
        <v>9988.4681382335184</v>
      </c>
      <c r="AC39" s="18">
        <v>1308.2466247150019</v>
      </c>
      <c r="AD39" s="18">
        <v>76350.039430902252</v>
      </c>
    </row>
    <row r="40" spans="1:30">
      <c r="A40" s="5">
        <v>30</v>
      </c>
      <c r="B40" s="6" t="s">
        <v>22</v>
      </c>
      <c r="C40" s="18">
        <v>1950.2091930707331</v>
      </c>
      <c r="D40" s="18">
        <v>494.41048477040039</v>
      </c>
      <c r="E40" s="18">
        <v>508.55387722139642</v>
      </c>
      <c r="F40" s="18">
        <v>83.868392325141812</v>
      </c>
      <c r="G40" s="18">
        <v>3037.0419473876718</v>
      </c>
      <c r="H40" s="18">
        <v>1153.1334904912558</v>
      </c>
      <c r="I40" s="18">
        <v>4190.1754378789274</v>
      </c>
      <c r="J40" s="18">
        <v>11376.749706119232</v>
      </c>
      <c r="K40" s="18">
        <v>991.38620174312337</v>
      </c>
      <c r="L40" s="18">
        <v>4227.1888141897743</v>
      </c>
      <c r="M40" s="18">
        <v>16595.32472205213</v>
      </c>
      <c r="N40" s="18">
        <v>17748.458212543384</v>
      </c>
      <c r="O40" s="18">
        <v>5394.5679302359713</v>
      </c>
      <c r="P40" s="18">
        <v>281.95627905987413</v>
      </c>
      <c r="Q40" s="18">
        <v>1969.490167284313</v>
      </c>
      <c r="R40" s="18">
        <v>43.553763201125349</v>
      </c>
      <c r="S40" s="18">
        <v>708.72724915683136</v>
      </c>
      <c r="T40" s="18">
        <v>6380.0712811096209</v>
      </c>
      <c r="U40" s="18">
        <v>7761.5325653344671</v>
      </c>
      <c r="V40" s="18">
        <v>1531.7324618471371</v>
      </c>
      <c r="W40" s="18">
        <v>3212.9000902272733</v>
      </c>
      <c r="X40" s="18">
        <v>27284.531787456614</v>
      </c>
      <c r="Y40" s="18">
        <v>48070.031947387673</v>
      </c>
      <c r="Z40" s="18">
        <v>7865.0186247406309</v>
      </c>
      <c r="AA40" s="18">
        <v>1268.1271970816033</v>
      </c>
      <c r="AB40" s="18">
        <v>54666.923375046703</v>
      </c>
      <c r="AC40" s="18">
        <v>4691.4123053649937</v>
      </c>
      <c r="AD40" s="18">
        <v>116525.51474218293</v>
      </c>
    </row>
    <row r="41" spans="1:30">
      <c r="A41" s="5">
        <v>31</v>
      </c>
      <c r="B41" s="6" t="s">
        <v>23</v>
      </c>
      <c r="C41" s="18">
        <v>1102.4242564992794</v>
      </c>
      <c r="D41" s="18">
        <v>231.86683742739598</v>
      </c>
      <c r="E41" s="18">
        <v>447.30403905921025</v>
      </c>
      <c r="F41" s="18">
        <v>83.827146847232868</v>
      </c>
      <c r="G41" s="18">
        <v>1865.4222798331184</v>
      </c>
      <c r="H41" s="18">
        <v>285.93456354271018</v>
      </c>
      <c r="I41" s="18">
        <v>2151.3568433758287</v>
      </c>
      <c r="J41" s="18">
        <v>1275.7467951390615</v>
      </c>
      <c r="K41" s="18">
        <v>111.17039596455211</v>
      </c>
      <c r="L41" s="18">
        <v>474.02137881697871</v>
      </c>
      <c r="M41" s="18">
        <v>1860.9385699205925</v>
      </c>
      <c r="N41" s="18">
        <v>2146.8731334633026</v>
      </c>
      <c r="O41" s="18">
        <v>604.92697175686419</v>
      </c>
      <c r="P41" s="18">
        <v>31.617538283934849</v>
      </c>
      <c r="Q41" s="18">
        <v>220.85137089896739</v>
      </c>
      <c r="R41" s="18">
        <v>4.8839585343250711</v>
      </c>
      <c r="S41" s="18">
        <v>79.47406246032034</v>
      </c>
      <c r="T41" s="18">
        <v>715.43768649990056</v>
      </c>
      <c r="U41" s="18">
        <v>870.34966500731184</v>
      </c>
      <c r="V41" s="18">
        <v>171.76283470145196</v>
      </c>
      <c r="W41" s="18">
        <v>360.28277839362084</v>
      </c>
      <c r="X41" s="18">
        <v>3059.5868665366975</v>
      </c>
      <c r="Y41" s="18">
        <v>7071.8822798331184</v>
      </c>
      <c r="Z41" s="18">
        <v>1157.0719550121573</v>
      </c>
      <c r="AA41" s="18">
        <v>186.56210304647391</v>
      </c>
      <c r="AB41" s="18">
        <v>8042.3921317988024</v>
      </c>
      <c r="AC41" s="18">
        <v>1206.1831929653736</v>
      </c>
      <c r="AD41" s="18">
        <v>66676.373694337148</v>
      </c>
    </row>
    <row r="42" spans="1:30">
      <c r="A42" s="5">
        <v>32</v>
      </c>
      <c r="B42" s="6" t="s">
        <v>153</v>
      </c>
      <c r="C42" s="18">
        <v>834.15224251125869</v>
      </c>
      <c r="D42" s="18">
        <v>202.02967876060475</v>
      </c>
      <c r="E42" s="18">
        <v>379.46927777419506</v>
      </c>
      <c r="F42" s="18">
        <v>55.579951156964107</v>
      </c>
      <c r="G42" s="18">
        <v>1471.2311502030227</v>
      </c>
      <c r="H42" s="18">
        <v>74.861162592426254</v>
      </c>
      <c r="I42" s="18">
        <v>1546.0923127954491</v>
      </c>
      <c r="J42" s="18">
        <v>1527.7118759447628</v>
      </c>
      <c r="K42" s="18">
        <v>133.12699260985806</v>
      </c>
      <c r="L42" s="18">
        <v>567.64249193467276</v>
      </c>
      <c r="M42" s="18">
        <v>2228.4813604892934</v>
      </c>
      <c r="N42" s="18">
        <v>2303.3425230817197</v>
      </c>
      <c r="O42" s="18">
        <v>724.40246164328153</v>
      </c>
      <c r="P42" s="18">
        <v>37.862128212707198</v>
      </c>
      <c r="Q42" s="18">
        <v>264.47039759504656</v>
      </c>
      <c r="R42" s="18">
        <v>5.848559826244264</v>
      </c>
      <c r="S42" s="18">
        <v>95.170506806542804</v>
      </c>
      <c r="T42" s="18">
        <v>856.73948335900354</v>
      </c>
      <c r="U42" s="18">
        <v>1042.2471955426545</v>
      </c>
      <c r="V42" s="18">
        <v>205.6866796915937</v>
      </c>
      <c r="W42" s="18">
        <v>431.44006424120619</v>
      </c>
      <c r="X42" s="18">
        <v>3663.8674769182803</v>
      </c>
      <c r="Y42" s="18">
        <v>7438.4411502030234</v>
      </c>
      <c r="Z42" s="18">
        <v>1217.0467922595842</v>
      </c>
      <c r="AA42" s="18">
        <v>196.2322291940153</v>
      </c>
      <c r="AB42" s="18">
        <v>8459.2557132685924</v>
      </c>
      <c r="AC42" s="18">
        <v>1328.7399555693937</v>
      </c>
      <c r="AD42" s="18">
        <v>63663.741560654882</v>
      </c>
    </row>
    <row r="43" spans="1:30">
      <c r="A43" s="5">
        <v>33</v>
      </c>
      <c r="B43" s="6" t="s">
        <v>24</v>
      </c>
      <c r="C43" s="18">
        <v>1315.112640380702</v>
      </c>
      <c r="D43" s="18">
        <v>281.13239235540505</v>
      </c>
      <c r="E43" s="18">
        <v>684.01325766308651</v>
      </c>
      <c r="F43" s="18">
        <v>84.913247681271898</v>
      </c>
      <c r="G43" s="18">
        <v>2365.1715380804653</v>
      </c>
      <c r="H43" s="18">
        <v>1950.9101568193071</v>
      </c>
      <c r="I43" s="18">
        <v>4316.0816948997726</v>
      </c>
      <c r="J43" s="18">
        <v>2691.7845584042939</v>
      </c>
      <c r="K43" s="18">
        <v>234.56594705883879</v>
      </c>
      <c r="L43" s="18">
        <v>1000.1698085504265</v>
      </c>
      <c r="M43" s="18">
        <v>3926.5203140135591</v>
      </c>
      <c r="N43" s="18">
        <v>5877.4304708328664</v>
      </c>
      <c r="O43" s="18">
        <v>1276.3763842024016</v>
      </c>
      <c r="P43" s="18">
        <v>66.711985208769704</v>
      </c>
      <c r="Q43" s="18">
        <v>465.98926382053634</v>
      </c>
      <c r="R43" s="18">
        <v>10.304994860010654</v>
      </c>
      <c r="S43" s="18">
        <v>167.68770647864315</v>
      </c>
      <c r="T43" s="18">
        <v>1509.550425177438</v>
      </c>
      <c r="U43" s="18">
        <v>1836.4096994840249</v>
      </c>
      <c r="V43" s="18">
        <v>362.41403695371991</v>
      </c>
      <c r="W43" s="18">
        <v>760.18503298158942</v>
      </c>
      <c r="X43" s="18">
        <v>6455.629529167134</v>
      </c>
      <c r="Y43" s="18">
        <v>14698.231538080465</v>
      </c>
      <c r="Z43" s="18">
        <v>2404.8634900904262</v>
      </c>
      <c r="AA43" s="18">
        <v>387.75150353224046</v>
      </c>
      <c r="AB43" s="18">
        <v>16715.343524638651</v>
      </c>
      <c r="AC43" s="18">
        <v>2217.3576362458689</v>
      </c>
      <c r="AD43" s="18">
        <v>75384.066383349942</v>
      </c>
    </row>
    <row r="44" spans="1:30">
      <c r="A44" s="5">
        <v>34</v>
      </c>
      <c r="B44" s="6" t="s">
        <v>55</v>
      </c>
      <c r="C44" s="18">
        <v>507.01117622897721</v>
      </c>
      <c r="D44" s="18">
        <v>201.03170896349584</v>
      </c>
      <c r="E44" s="18">
        <v>1068.5458456030083</v>
      </c>
      <c r="F44" s="18">
        <v>30.935101211238521</v>
      </c>
      <c r="G44" s="18">
        <v>1807.5238320067199</v>
      </c>
      <c r="H44" s="18">
        <v>66.144819220790708</v>
      </c>
      <c r="I44" s="18">
        <v>1873.6686512275105</v>
      </c>
      <c r="J44" s="18">
        <v>858.90986428353335</v>
      </c>
      <c r="K44" s="18">
        <v>74.846631066670128</v>
      </c>
      <c r="L44" s="18">
        <v>319.13984789027393</v>
      </c>
      <c r="M44" s="18">
        <v>1252.8963432404776</v>
      </c>
      <c r="N44" s="18">
        <v>1319.0411624612682</v>
      </c>
      <c r="O44" s="18">
        <v>407.27340659829059</v>
      </c>
      <c r="P44" s="18">
        <v>21.28683812485982</v>
      </c>
      <c r="Q44" s="18">
        <v>148.69049385696263</v>
      </c>
      <c r="R44" s="18">
        <v>3.2881761317113813</v>
      </c>
      <c r="S44" s="18">
        <v>53.50674323615609</v>
      </c>
      <c r="T44" s="18">
        <v>481.67590038740576</v>
      </c>
      <c r="U44" s="18">
        <v>585.97200910009963</v>
      </c>
      <c r="V44" s="18">
        <v>115.64112377511236</v>
      </c>
      <c r="W44" s="18">
        <v>242.56414632813394</v>
      </c>
      <c r="X44" s="18">
        <v>2059.8988375387321</v>
      </c>
      <c r="Y44" s="18">
        <v>5186.4638320067206</v>
      </c>
      <c r="Z44" s="18">
        <v>848.58763314163571</v>
      </c>
      <c r="AA44" s="18">
        <v>136.82320513633903</v>
      </c>
      <c r="AB44" s="18">
        <v>5898.228260012017</v>
      </c>
      <c r="AC44" s="18">
        <v>1077.5631737507767</v>
      </c>
      <c r="AD44" s="18">
        <v>54736.728237301315</v>
      </c>
    </row>
    <row r="45" spans="1:30" s="3" customFormat="1">
      <c r="A45" s="8"/>
      <c r="B45" s="8" t="s">
        <v>31</v>
      </c>
      <c r="C45" s="19">
        <v>7001.6603151691816</v>
      </c>
      <c r="D45" s="19">
        <v>1657.2872338895741</v>
      </c>
      <c r="E45" s="19">
        <v>3460.0356870723886</v>
      </c>
      <c r="F45" s="19">
        <v>363.18448352533329</v>
      </c>
      <c r="G45" s="19">
        <v>12482.167719656478</v>
      </c>
      <c r="H45" s="19">
        <v>3641.4075110511312</v>
      </c>
      <c r="I45" s="19">
        <v>16123.575230707607</v>
      </c>
      <c r="J45" s="19">
        <v>19477.586152447166</v>
      </c>
      <c r="K45" s="19">
        <v>1697.3046479534353</v>
      </c>
      <c r="L45" s="19">
        <v>7237.1667161453324</v>
      </c>
      <c r="M45" s="19">
        <v>28412.057516545934</v>
      </c>
      <c r="N45" s="19">
        <v>32053.46502759706</v>
      </c>
      <c r="O45" s="19">
        <v>9235.7803705467686</v>
      </c>
      <c r="P45" s="19">
        <v>482.72378829414117</v>
      </c>
      <c r="Q45" s="19">
        <v>3371.869417944964</v>
      </c>
      <c r="R45" s="19">
        <v>74.566303814956356</v>
      </c>
      <c r="S45" s="19">
        <v>1213.3778461008183</v>
      </c>
      <c r="T45" s="19">
        <v>10923.013272387116</v>
      </c>
      <c r="U45" s="19">
        <v>13288.146713380986</v>
      </c>
      <c r="V45" s="19">
        <v>2622.4054988289399</v>
      </c>
      <c r="W45" s="19">
        <v>5500.6517611042482</v>
      </c>
      <c r="X45" s="19">
        <v>46712.534972402937</v>
      </c>
      <c r="Y45" s="19">
        <v>91248.167719656471</v>
      </c>
      <c r="Z45" s="19">
        <v>14929.645550767233</v>
      </c>
      <c r="AA45" s="19">
        <v>2407.2021274254303</v>
      </c>
      <c r="AB45" s="19">
        <v>103770.61114299828</v>
      </c>
      <c r="AC45" s="19">
        <v>11829.502888611411</v>
      </c>
      <c r="AD45" s="19">
        <v>87721.869735457047</v>
      </c>
    </row>
    <row r="46" spans="1:30" s="3" customFormat="1">
      <c r="A46" s="8"/>
      <c r="B46" s="8" t="s">
        <v>32</v>
      </c>
      <c r="C46" s="19">
        <v>96152.518514859898</v>
      </c>
      <c r="D46" s="19">
        <v>28152.782889553884</v>
      </c>
      <c r="E46" s="19">
        <v>16434.552627154062</v>
      </c>
      <c r="F46" s="19">
        <v>2591.2915619471355</v>
      </c>
      <c r="G46" s="19">
        <v>143331.14559351499</v>
      </c>
      <c r="H46" s="19">
        <v>49674.050559997595</v>
      </c>
      <c r="I46" s="19">
        <v>193005.1961535126</v>
      </c>
      <c r="J46" s="19">
        <v>206804.08733548343</v>
      </c>
      <c r="K46" s="19">
        <v>18021.203238584232</v>
      </c>
      <c r="L46" s="19">
        <v>76840.920939226911</v>
      </c>
      <c r="M46" s="19">
        <v>301666.21151329461</v>
      </c>
      <c r="N46" s="19">
        <v>351340.26207329216</v>
      </c>
      <c r="O46" s="19">
        <v>98061.285182503256</v>
      </c>
      <c r="P46" s="19">
        <v>5125.3400545608401</v>
      </c>
      <c r="Q46" s="19">
        <v>35800.964869813979</v>
      </c>
      <c r="R46" s="19">
        <v>791.71085604439656</v>
      </c>
      <c r="S46" s="19">
        <v>12883.090137144505</v>
      </c>
      <c r="T46" s="19">
        <v>115975.55123459584</v>
      </c>
      <c r="U46" s="19">
        <v>141087.45467391986</v>
      </c>
      <c r="V46" s="19">
        <v>27843.500296402726</v>
      </c>
      <c r="W46" s="19">
        <v>58403.40062172238</v>
      </c>
      <c r="X46" s="19">
        <v>495972.29792670778</v>
      </c>
      <c r="Y46" s="19">
        <v>990643.70559351507</v>
      </c>
      <c r="Z46" s="19">
        <v>162085.00138928011</v>
      </c>
      <c r="AA46" s="19">
        <v>26134.000224002506</v>
      </c>
      <c r="AB46" s="19">
        <v>1126594.7067587927</v>
      </c>
      <c r="AC46" s="19">
        <v>113115</v>
      </c>
      <c r="AD46" s="19">
        <v>99597.286545444265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AD47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85546875" style="12" bestFit="1" customWidth="1"/>
    <col min="17" max="17" width="8.5703125" style="12" customWidth="1"/>
    <col min="18" max="18" width="6.85546875" style="12" bestFit="1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3" width="7.42578125" style="12" bestFit="1" customWidth="1"/>
    <col min="24" max="24" width="8.28515625" style="12" bestFit="1" customWidth="1"/>
    <col min="25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0"/>
      <c r="D1" s="10"/>
      <c r="E1" s="10"/>
      <c r="H1" s="24" t="s">
        <v>68</v>
      </c>
      <c r="I1" s="10"/>
      <c r="J1" s="10"/>
      <c r="K1" s="10"/>
      <c r="L1" s="10"/>
      <c r="M1" s="10"/>
      <c r="N1" s="10"/>
      <c r="U1" s="24" t="s">
        <v>69</v>
      </c>
      <c r="V1" s="3"/>
      <c r="W1" s="3"/>
    </row>
    <row r="2" spans="1:30">
      <c r="B2" s="10"/>
      <c r="C2" s="10"/>
      <c r="D2" s="10"/>
      <c r="E2" s="10"/>
      <c r="H2" s="23" t="s">
        <v>72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1.0891607461116521</v>
      </c>
      <c r="D6" s="14">
        <v>293.80568095487109</v>
      </c>
      <c r="E6" s="14">
        <v>90.285968293905341</v>
      </c>
      <c r="F6" s="14">
        <v>913.40148605863544</v>
      </c>
      <c r="G6" s="14">
        <v>1298.5822960535236</v>
      </c>
      <c r="H6" s="14">
        <v>35099.874297898292</v>
      </c>
      <c r="I6" s="14">
        <v>36398.456593951814</v>
      </c>
      <c r="J6" s="18">
        <v>56520.466583554669</v>
      </c>
      <c r="K6" s="18">
        <v>5861.5209382741477</v>
      </c>
      <c r="L6" s="18">
        <v>16826.277229953637</v>
      </c>
      <c r="M6" s="18">
        <v>79208.264751782452</v>
      </c>
      <c r="N6" s="18">
        <v>114308.13904968074</v>
      </c>
      <c r="O6" s="18">
        <v>25610.135923361719</v>
      </c>
      <c r="P6" s="18">
        <v>1300.7214795025368</v>
      </c>
      <c r="Q6" s="18">
        <v>9886.0603766006388</v>
      </c>
      <c r="R6" s="18">
        <v>204.24877416779617</v>
      </c>
      <c r="S6" s="18">
        <v>3609.7461983156168</v>
      </c>
      <c r="T6" s="18">
        <v>25870.388846778678</v>
      </c>
      <c r="U6" s="18">
        <v>44998.328542971882</v>
      </c>
      <c r="V6" s="18">
        <v>8691.724065917555</v>
      </c>
      <c r="W6" s="18">
        <v>15695.242523603583</v>
      </c>
      <c r="X6" s="18">
        <v>135866.59673122002</v>
      </c>
      <c r="Y6" s="18">
        <v>251473.31807695428</v>
      </c>
      <c r="Z6" s="18">
        <v>38506.99770772169</v>
      </c>
      <c r="AA6" s="18">
        <v>6547.2226566849495</v>
      </c>
      <c r="AB6" s="18">
        <v>283433.09312799107</v>
      </c>
      <c r="AC6" s="18">
        <v>12789.248715801144</v>
      </c>
      <c r="AD6" s="18">
        <v>221618.2509437078</v>
      </c>
    </row>
    <row r="7" spans="1:30" ht="15.75">
      <c r="A7" s="5">
        <v>2</v>
      </c>
      <c r="B7" s="6" t="s">
        <v>46</v>
      </c>
      <c r="C7" s="14">
        <v>2954.6872529036614</v>
      </c>
      <c r="D7" s="14">
        <v>700.92611871414249</v>
      </c>
      <c r="E7" s="14">
        <v>1270.7133073663497</v>
      </c>
      <c r="F7" s="14">
        <v>676.73372749474379</v>
      </c>
      <c r="G7" s="14">
        <v>5603.0604064788977</v>
      </c>
      <c r="H7" s="14">
        <v>2165.960288795723</v>
      </c>
      <c r="I7" s="14">
        <v>7769.0206952746212</v>
      </c>
      <c r="J7" s="18">
        <v>46891.444937141147</v>
      </c>
      <c r="K7" s="18">
        <v>4862.9320127543788</v>
      </c>
      <c r="L7" s="18">
        <v>13959.694601229894</v>
      </c>
      <c r="M7" s="18">
        <v>65714.071551125409</v>
      </c>
      <c r="N7" s="18">
        <v>67880.031839921139</v>
      </c>
      <c r="O7" s="18">
        <v>21247.104828968841</v>
      </c>
      <c r="P7" s="18">
        <v>1079.1260816023864</v>
      </c>
      <c r="Q7" s="18">
        <v>8201.8370302962721</v>
      </c>
      <c r="R7" s="18">
        <v>169.45224847373231</v>
      </c>
      <c r="S7" s="18">
        <v>2994.7773846690329</v>
      </c>
      <c r="T7" s="18">
        <v>21463.020166647369</v>
      </c>
      <c r="U7" s="18">
        <v>37332.25807711386</v>
      </c>
      <c r="V7" s="18">
        <v>7210.9719731928826</v>
      </c>
      <c r="W7" s="18">
        <v>13021.346868795557</v>
      </c>
      <c r="X7" s="18">
        <v>112719.89465975993</v>
      </c>
      <c r="Y7" s="18">
        <v>186202.98690615996</v>
      </c>
      <c r="Z7" s="18">
        <v>28512.440442139628</v>
      </c>
      <c r="AA7" s="18">
        <v>4847.8797925791805</v>
      </c>
      <c r="AB7" s="18">
        <v>209867.5475557204</v>
      </c>
      <c r="AC7" s="18">
        <v>11322.126559870701</v>
      </c>
      <c r="AD7" s="18">
        <v>185360.53845181278</v>
      </c>
    </row>
    <row r="8" spans="1:30">
      <c r="A8" s="5">
        <v>3</v>
      </c>
      <c r="B8" s="6" t="s">
        <v>150</v>
      </c>
      <c r="C8" s="14">
        <v>1409.2825797123453</v>
      </c>
      <c r="D8" s="14">
        <v>238.36200562726714</v>
      </c>
      <c r="E8" s="14">
        <v>1009.416994849256</v>
      </c>
      <c r="F8" s="14">
        <v>201.26860424627449</v>
      </c>
      <c r="G8" s="14">
        <v>2858.3301844351431</v>
      </c>
      <c r="H8" s="14">
        <v>8333.6975623655908</v>
      </c>
      <c r="I8" s="14">
        <v>11192.027746800733</v>
      </c>
      <c r="J8" s="18">
        <v>5909.4369026072663</v>
      </c>
      <c r="K8" s="18">
        <v>612.84504944481216</v>
      </c>
      <c r="L8" s="18">
        <v>1759.2534104295576</v>
      </c>
      <c r="M8" s="18">
        <v>8281.5353624816362</v>
      </c>
      <c r="N8" s="18">
        <v>16615.232924847227</v>
      </c>
      <c r="O8" s="18">
        <v>2677.6403567470975</v>
      </c>
      <c r="P8" s="18">
        <v>135.99554242219762</v>
      </c>
      <c r="Q8" s="18">
        <v>1033.626463867261</v>
      </c>
      <c r="R8" s="18">
        <v>21.355012021975462</v>
      </c>
      <c r="S8" s="18">
        <v>377.41315107223971</v>
      </c>
      <c r="T8" s="18">
        <v>2704.8508226652802</v>
      </c>
      <c r="U8" s="18">
        <v>4704.7520893052051</v>
      </c>
      <c r="V8" s="18">
        <v>908.75390893106362</v>
      </c>
      <c r="W8" s="18">
        <v>1640.9992869970499</v>
      </c>
      <c r="X8" s="18">
        <v>14205.38663402937</v>
      </c>
      <c r="Y8" s="18">
        <v>33678.949743311736</v>
      </c>
      <c r="Z8" s="18">
        <v>5157.1086972944877</v>
      </c>
      <c r="AA8" s="18">
        <v>876.84683085907614</v>
      </c>
      <c r="AB8" s="18">
        <v>37959.211609747152</v>
      </c>
      <c r="AC8" s="18">
        <v>2677.3299054506142</v>
      </c>
      <c r="AD8" s="18">
        <v>141780.10536717303</v>
      </c>
    </row>
    <row r="9" spans="1:30">
      <c r="A9" s="5">
        <v>4</v>
      </c>
      <c r="B9" s="6" t="s">
        <v>0</v>
      </c>
      <c r="C9" s="14">
        <v>2667.5609597493258</v>
      </c>
      <c r="D9" s="14">
        <v>262.09557910187743</v>
      </c>
      <c r="E9" s="14">
        <v>411.23437466837976</v>
      </c>
      <c r="F9" s="14">
        <v>358.17423992158837</v>
      </c>
      <c r="G9" s="14">
        <v>3699.0651534411709</v>
      </c>
      <c r="H9" s="14">
        <v>277.72452272499845</v>
      </c>
      <c r="I9" s="14">
        <v>3976.7896761661696</v>
      </c>
      <c r="J9" s="18">
        <v>3088.0535563932253</v>
      </c>
      <c r="K9" s="18">
        <v>320.2501973785449</v>
      </c>
      <c r="L9" s="18">
        <v>919.32088288767261</v>
      </c>
      <c r="M9" s="18">
        <v>4327.6246366594423</v>
      </c>
      <c r="N9" s="18">
        <v>4605.349159384441</v>
      </c>
      <c r="O9" s="18">
        <v>1399.2359953529105</v>
      </c>
      <c r="P9" s="18">
        <v>71.066249687039459</v>
      </c>
      <c r="Q9" s="18">
        <v>540.13502984001275</v>
      </c>
      <c r="R9" s="18">
        <v>11.159340882747397</v>
      </c>
      <c r="S9" s="18">
        <v>197.22217913588221</v>
      </c>
      <c r="T9" s="18">
        <v>1413.4551802658907</v>
      </c>
      <c r="U9" s="18">
        <v>2458.5297483957147</v>
      </c>
      <c r="V9" s="18">
        <v>474.881242766578</v>
      </c>
      <c r="W9" s="18">
        <v>857.52564377397607</v>
      </c>
      <c r="X9" s="18">
        <v>7423.2106101007521</v>
      </c>
      <c r="Y9" s="18">
        <v>15727.624922926363</v>
      </c>
      <c r="Z9" s="18">
        <v>2408.3016846553578</v>
      </c>
      <c r="AA9" s="18">
        <v>409.47589509805499</v>
      </c>
      <c r="AB9" s="18">
        <v>17726.450712483667</v>
      </c>
      <c r="AC9" s="18">
        <v>1635.481686984094</v>
      </c>
      <c r="AD9" s="18">
        <v>108386.7270025633</v>
      </c>
    </row>
    <row r="10" spans="1:30">
      <c r="A10" s="5">
        <v>5</v>
      </c>
      <c r="B10" s="6" t="s">
        <v>1</v>
      </c>
      <c r="C10" s="14">
        <v>2043.9962644776833</v>
      </c>
      <c r="D10" s="14">
        <v>169.38345595053264</v>
      </c>
      <c r="E10" s="14">
        <v>1039.4734491954664</v>
      </c>
      <c r="F10" s="14">
        <v>188.96307208111392</v>
      </c>
      <c r="G10" s="14">
        <v>3441.8162417047961</v>
      </c>
      <c r="H10" s="14">
        <v>310.00233849303771</v>
      </c>
      <c r="I10" s="14">
        <v>3751.8185801978339</v>
      </c>
      <c r="J10" s="18">
        <v>1419.4333131075803</v>
      </c>
      <c r="K10" s="18">
        <v>147.20398800962383</v>
      </c>
      <c r="L10" s="18">
        <v>422.56867077472089</v>
      </c>
      <c r="M10" s="18">
        <v>1989.2059718919249</v>
      </c>
      <c r="N10" s="18">
        <v>2299.2083103849627</v>
      </c>
      <c r="O10" s="18">
        <v>643.16312798114461</v>
      </c>
      <c r="P10" s="18">
        <v>32.665820200742637</v>
      </c>
      <c r="Q10" s="18">
        <v>248.27472740684658</v>
      </c>
      <c r="R10" s="18">
        <v>5.1294253522583606</v>
      </c>
      <c r="S10" s="18">
        <v>90.653781107381363</v>
      </c>
      <c r="T10" s="18">
        <v>649.69902005106519</v>
      </c>
      <c r="U10" s="18">
        <v>1130.0707589458993</v>
      </c>
      <c r="V10" s="18">
        <v>218.28062352004611</v>
      </c>
      <c r="W10" s="18">
        <v>394.16429909281345</v>
      </c>
      <c r="X10" s="18">
        <v>3412.1015836581978</v>
      </c>
      <c r="Y10" s="18">
        <v>9153.1261357479561</v>
      </c>
      <c r="Z10" s="18">
        <v>1401.5777418841744</v>
      </c>
      <c r="AA10" s="18">
        <v>238.30581694322208</v>
      </c>
      <c r="AB10" s="18">
        <v>10316.398060688909</v>
      </c>
      <c r="AC10" s="18">
        <v>859.81167713840557</v>
      </c>
      <c r="AD10" s="18">
        <v>119984.39117532778</v>
      </c>
    </row>
    <row r="11" spans="1:30" s="3" customFormat="1">
      <c r="A11" s="7"/>
      <c r="B11" s="8" t="s">
        <v>27</v>
      </c>
      <c r="C11" s="15">
        <v>9076.6162175891277</v>
      </c>
      <c r="D11" s="15">
        <v>1664.5728403486905</v>
      </c>
      <c r="E11" s="15">
        <v>3821.1240943733569</v>
      </c>
      <c r="F11" s="15">
        <v>2338.541129802356</v>
      </c>
      <c r="G11" s="15">
        <v>16900.854282113531</v>
      </c>
      <c r="H11" s="15">
        <v>46187.259010277638</v>
      </c>
      <c r="I11" s="15">
        <v>63088.113292391172</v>
      </c>
      <c r="J11" s="19">
        <v>113828.83529280388</v>
      </c>
      <c r="K11" s="19">
        <v>11804.752185861507</v>
      </c>
      <c r="L11" s="19">
        <v>33887.114795275484</v>
      </c>
      <c r="M11" s="19">
        <v>159520.70227394084</v>
      </c>
      <c r="N11" s="19">
        <v>205707.9612842185</v>
      </c>
      <c r="O11" s="19">
        <v>51577.280232411715</v>
      </c>
      <c r="P11" s="19">
        <v>2619.575173414903</v>
      </c>
      <c r="Q11" s="19">
        <v>19909.933628011033</v>
      </c>
      <c r="R11" s="19">
        <v>411.34480089850973</v>
      </c>
      <c r="S11" s="19">
        <v>7269.8126943001535</v>
      </c>
      <c r="T11" s="19">
        <v>52101.414036408278</v>
      </c>
      <c r="U11" s="19">
        <v>90623.939216732557</v>
      </c>
      <c r="V11" s="19">
        <v>17504.611814328127</v>
      </c>
      <c r="W11" s="19">
        <v>31609.278622262977</v>
      </c>
      <c r="X11" s="19">
        <v>273627.19021876832</v>
      </c>
      <c r="Y11" s="19">
        <v>496236.00578510028</v>
      </c>
      <c r="Z11" s="19">
        <v>75986.426273695339</v>
      </c>
      <c r="AA11" s="19">
        <v>12919.730992164485</v>
      </c>
      <c r="AB11" s="19">
        <v>559302.70106663124</v>
      </c>
      <c r="AC11" s="19">
        <v>29283.998545244958</v>
      </c>
      <c r="AD11" s="19">
        <v>190992.59966240131</v>
      </c>
    </row>
    <row r="12" spans="1:30">
      <c r="A12" s="5">
        <v>6</v>
      </c>
      <c r="B12" s="6" t="s">
        <v>2</v>
      </c>
      <c r="C12" s="14">
        <v>11920.654974348179</v>
      </c>
      <c r="D12" s="14">
        <v>1797.9768845695692</v>
      </c>
      <c r="E12" s="14">
        <v>534.7973876219977</v>
      </c>
      <c r="F12" s="14">
        <v>31.032199571548244</v>
      </c>
      <c r="G12" s="14">
        <v>14284.461446111294</v>
      </c>
      <c r="H12" s="14">
        <v>1101.5788836773013</v>
      </c>
      <c r="I12" s="14">
        <v>15386.040329788595</v>
      </c>
      <c r="J12" s="18">
        <v>13427.523956523873</v>
      </c>
      <c r="K12" s="18">
        <v>1392.5170398937012</v>
      </c>
      <c r="L12" s="18">
        <v>3997.405794064221</v>
      </c>
      <c r="M12" s="18">
        <v>18817.446790481794</v>
      </c>
      <c r="N12" s="18">
        <v>19919.025674159097</v>
      </c>
      <c r="O12" s="18">
        <v>6084.1803761901092</v>
      </c>
      <c r="P12" s="18">
        <v>309.01140564659249</v>
      </c>
      <c r="Q12" s="18">
        <v>2348.6237918119095</v>
      </c>
      <c r="R12" s="18">
        <v>48.523224842356449</v>
      </c>
      <c r="S12" s="18">
        <v>857.56463958414747</v>
      </c>
      <c r="T12" s="18">
        <v>6146.0084638753106</v>
      </c>
      <c r="U12" s="18">
        <v>10690.218447172036</v>
      </c>
      <c r="V12" s="18">
        <v>2064.8862292400249</v>
      </c>
      <c r="W12" s="18">
        <v>3728.7067451502448</v>
      </c>
      <c r="X12" s="18">
        <v>32277.723323512731</v>
      </c>
      <c r="Y12" s="18">
        <v>66481.210443783115</v>
      </c>
      <c r="Z12" s="18">
        <v>10179.973896985193</v>
      </c>
      <c r="AA12" s="18">
        <v>1730.8686657084563</v>
      </c>
      <c r="AB12" s="18">
        <v>74930.315675059843</v>
      </c>
      <c r="AC12" s="18">
        <v>6213.5196612516511</v>
      </c>
      <c r="AD12" s="18">
        <v>120592.38525040071</v>
      </c>
    </row>
    <row r="13" spans="1:30">
      <c r="A13" s="5">
        <v>7</v>
      </c>
      <c r="B13" s="6" t="s">
        <v>3</v>
      </c>
      <c r="C13" s="14">
        <v>2838.372128992467</v>
      </c>
      <c r="D13" s="14">
        <v>566.7103732044045</v>
      </c>
      <c r="E13" s="14">
        <v>212.49707913655072</v>
      </c>
      <c r="F13" s="14">
        <v>15.09051808373353</v>
      </c>
      <c r="G13" s="14">
        <v>3632.6700994171556</v>
      </c>
      <c r="H13" s="14">
        <v>304.72641309939087</v>
      </c>
      <c r="I13" s="14">
        <v>3937.3965125165464</v>
      </c>
      <c r="J13" s="18">
        <v>3277.1730371806771</v>
      </c>
      <c r="K13" s="18">
        <v>339.86305380874512</v>
      </c>
      <c r="L13" s="18">
        <v>975.62220178443579</v>
      </c>
      <c r="M13" s="18">
        <v>4592.6582927738582</v>
      </c>
      <c r="N13" s="18">
        <v>4897.384705873249</v>
      </c>
      <c r="O13" s="18">
        <v>1484.9284161959381</v>
      </c>
      <c r="P13" s="18">
        <v>75.418509774789342</v>
      </c>
      <c r="Q13" s="18">
        <v>573.21413761227802</v>
      </c>
      <c r="R13" s="18">
        <v>11.84276450709034</v>
      </c>
      <c r="S13" s="18">
        <v>209.30051762218483</v>
      </c>
      <c r="T13" s="18">
        <v>1500.0184165979811</v>
      </c>
      <c r="U13" s="18">
        <v>2609.0957476655462</v>
      </c>
      <c r="V13" s="18">
        <v>503.96405898969124</v>
      </c>
      <c r="W13" s="18">
        <v>910.04248052918967</v>
      </c>
      <c r="X13" s="18">
        <v>7877.8250494946897</v>
      </c>
      <c r="Y13" s="18">
        <v>16407.879854785097</v>
      </c>
      <c r="Z13" s="18">
        <v>2512.4661161194845</v>
      </c>
      <c r="AA13" s="18">
        <v>427.18664291794755</v>
      </c>
      <c r="AB13" s="18">
        <v>18493.159327986636</v>
      </c>
      <c r="AC13" s="18">
        <v>2081.0838687667083</v>
      </c>
      <c r="AD13" s="18">
        <v>88863.114099029801</v>
      </c>
    </row>
    <row r="14" spans="1:30">
      <c r="A14" s="5">
        <v>8</v>
      </c>
      <c r="B14" s="6" t="s">
        <v>4</v>
      </c>
      <c r="C14" s="14">
        <v>1683.4467313313839</v>
      </c>
      <c r="D14" s="14">
        <v>660.36149997653774</v>
      </c>
      <c r="E14" s="14">
        <v>181.45898607255785</v>
      </c>
      <c r="F14" s="14">
        <v>7.1640013030212595</v>
      </c>
      <c r="G14" s="14">
        <v>2532.4312186835009</v>
      </c>
      <c r="H14" s="14">
        <v>213.85156097359595</v>
      </c>
      <c r="I14" s="14">
        <v>2746.2827796570969</v>
      </c>
      <c r="J14" s="18">
        <v>1642.4329468304711</v>
      </c>
      <c r="K14" s="18">
        <v>170.33042523324207</v>
      </c>
      <c r="L14" s="18">
        <v>488.95619172082809</v>
      </c>
      <c r="M14" s="18">
        <v>2301.7195637845412</v>
      </c>
      <c r="N14" s="18">
        <v>2515.5711247581371</v>
      </c>
      <c r="O14" s="18">
        <v>744.20707322282828</v>
      </c>
      <c r="P14" s="18">
        <v>37.797773828120491</v>
      </c>
      <c r="Q14" s="18">
        <v>287.2798520316631</v>
      </c>
      <c r="R14" s="18">
        <v>5.935282143274673</v>
      </c>
      <c r="S14" s="18">
        <v>104.89591548302356</v>
      </c>
      <c r="T14" s="18">
        <v>751.76978460450209</v>
      </c>
      <c r="U14" s="18">
        <v>1307.6101776693945</v>
      </c>
      <c r="V14" s="18">
        <v>252.57353368657343</v>
      </c>
      <c r="W14" s="18">
        <v>456.08935996932638</v>
      </c>
      <c r="X14" s="18">
        <v>3948.1587526387061</v>
      </c>
      <c r="Y14" s="18">
        <v>8996.1610960803446</v>
      </c>
      <c r="Z14" s="18">
        <v>1377.542382083433</v>
      </c>
      <c r="AA14" s="18">
        <v>234.21916096854883</v>
      </c>
      <c r="AB14" s="18">
        <v>10139.484317195229</v>
      </c>
      <c r="AC14" s="18">
        <v>1669.2428393819266</v>
      </c>
      <c r="AD14" s="18">
        <v>60743.015204124487</v>
      </c>
    </row>
    <row r="15" spans="1:30">
      <c r="A15" s="5">
        <v>9</v>
      </c>
      <c r="B15" s="6" t="s">
        <v>5</v>
      </c>
      <c r="C15" s="14">
        <v>4974.7785120442359</v>
      </c>
      <c r="D15" s="14">
        <v>1116.1412842846046</v>
      </c>
      <c r="E15" s="14">
        <v>377.10032187123733</v>
      </c>
      <c r="F15" s="14">
        <v>27.485668327074791</v>
      </c>
      <c r="G15" s="14">
        <v>6495.5057865271528</v>
      </c>
      <c r="H15" s="14">
        <v>365.85493552443035</v>
      </c>
      <c r="I15" s="14">
        <v>6861.3607220515833</v>
      </c>
      <c r="J15" s="18">
        <v>6583.089969630837</v>
      </c>
      <c r="K15" s="18">
        <v>682.70702681638898</v>
      </c>
      <c r="L15" s="18">
        <v>1959.801529504095</v>
      </c>
      <c r="M15" s="18">
        <v>9225.5985259513218</v>
      </c>
      <c r="N15" s="18">
        <v>9591.4534614757522</v>
      </c>
      <c r="O15" s="18">
        <v>2982.8810536928468</v>
      </c>
      <c r="P15" s="18">
        <v>151.49851093918562</v>
      </c>
      <c r="Q15" s="18">
        <v>1151.4559032904478</v>
      </c>
      <c r="R15" s="18">
        <v>23.789401217091822</v>
      </c>
      <c r="S15" s="18">
        <v>420.43679798564875</v>
      </c>
      <c r="T15" s="18">
        <v>3013.1934080181695</v>
      </c>
      <c r="U15" s="18">
        <v>5241.0757233129852</v>
      </c>
      <c r="V15" s="18">
        <v>1012.3483576087325</v>
      </c>
      <c r="W15" s="18">
        <v>1828.0668910493621</v>
      </c>
      <c r="X15" s="18">
        <v>15824.746047114471</v>
      </c>
      <c r="Y15" s="18">
        <v>31911.705295117375</v>
      </c>
      <c r="Z15" s="18">
        <v>4886.4983782439758</v>
      </c>
      <c r="AA15" s="18">
        <v>830.83581682291913</v>
      </c>
      <c r="AB15" s="18">
        <v>35967.367856538433</v>
      </c>
      <c r="AC15" s="18">
        <v>4295.2540935904126</v>
      </c>
      <c r="AD15" s="18">
        <v>83737.462494269406</v>
      </c>
    </row>
    <row r="16" spans="1:30">
      <c r="A16" s="5">
        <v>10</v>
      </c>
      <c r="B16" s="6" t="s">
        <v>6</v>
      </c>
      <c r="C16" s="14">
        <v>5439.422910389836</v>
      </c>
      <c r="D16" s="14">
        <v>3776.2807141018725</v>
      </c>
      <c r="E16" s="14">
        <v>644.9847170788679</v>
      </c>
      <c r="F16" s="14">
        <v>10.639593733420359</v>
      </c>
      <c r="G16" s="14">
        <v>9871.3279353039961</v>
      </c>
      <c r="H16" s="14">
        <v>586.97911462712466</v>
      </c>
      <c r="I16" s="14">
        <v>10458.307049931122</v>
      </c>
      <c r="J16" s="18">
        <v>7819.4865114306604</v>
      </c>
      <c r="K16" s="18">
        <v>810.92897288004838</v>
      </c>
      <c r="L16" s="18">
        <v>2327.8797184504856</v>
      </c>
      <c r="M16" s="18">
        <v>10958.295202761194</v>
      </c>
      <c r="N16" s="18">
        <v>11545.274317388319</v>
      </c>
      <c r="O16" s="18">
        <v>3543.1079131767169</v>
      </c>
      <c r="P16" s="18">
        <v>179.95205416541248</v>
      </c>
      <c r="Q16" s="18">
        <v>1367.7154566963593</v>
      </c>
      <c r="R16" s="18">
        <v>28.257384114483429</v>
      </c>
      <c r="S16" s="18">
        <v>499.40072001510822</v>
      </c>
      <c r="T16" s="18">
        <v>3579.1133523959925</v>
      </c>
      <c r="U16" s="18">
        <v>6225.4231846888715</v>
      </c>
      <c r="V16" s="18">
        <v>1202.4815646920858</v>
      </c>
      <c r="W16" s="18">
        <v>2171.4034689632331</v>
      </c>
      <c r="X16" s="18">
        <v>18796.855098908261</v>
      </c>
      <c r="Y16" s="18">
        <v>40213.457351600577</v>
      </c>
      <c r="Z16" s="18">
        <v>6157.708970462093</v>
      </c>
      <c r="AA16" s="18">
        <v>1046.9757208985718</v>
      </c>
      <c r="AB16" s="18">
        <v>45324.190601164104</v>
      </c>
      <c r="AC16" s="18">
        <v>4603.6898627072205</v>
      </c>
      <c r="AD16" s="18">
        <v>98451.87654433136</v>
      </c>
    </row>
    <row r="17" spans="1:30" s="3" customFormat="1">
      <c r="A17" s="7"/>
      <c r="B17" s="8" t="s">
        <v>28</v>
      </c>
      <c r="C17" s="15">
        <v>26856.675257106101</v>
      </c>
      <c r="D17" s="15">
        <v>7917.4707561369887</v>
      </c>
      <c r="E17" s="15">
        <v>1950.8384917812114</v>
      </c>
      <c r="F17" s="15">
        <v>91.411981018798173</v>
      </c>
      <c r="G17" s="15">
        <v>36816.396486043101</v>
      </c>
      <c r="H17" s="15">
        <v>2572.990907901843</v>
      </c>
      <c r="I17" s="15">
        <v>39389.38739394494</v>
      </c>
      <c r="J17" s="19">
        <v>32749.706421596518</v>
      </c>
      <c r="K17" s="19">
        <v>3396.3465186321255</v>
      </c>
      <c r="L17" s="19">
        <v>9749.6654355240662</v>
      </c>
      <c r="M17" s="19">
        <v>45895.718375752709</v>
      </c>
      <c r="N17" s="19">
        <v>48468.709283654556</v>
      </c>
      <c r="O17" s="19">
        <v>14839.304832478438</v>
      </c>
      <c r="P17" s="19">
        <v>753.67825435410043</v>
      </c>
      <c r="Q17" s="19">
        <v>5728.2891414426576</v>
      </c>
      <c r="R17" s="19">
        <v>118.34805682429672</v>
      </c>
      <c r="S17" s="19">
        <v>2091.5985906901128</v>
      </c>
      <c r="T17" s="19">
        <v>14990.103425491954</v>
      </c>
      <c r="U17" s="19">
        <v>26073.423280508832</v>
      </c>
      <c r="V17" s="19">
        <v>5036.2537442171079</v>
      </c>
      <c r="W17" s="19">
        <v>9094.3089456613561</v>
      </c>
      <c r="X17" s="19">
        <v>78725.308271668866</v>
      </c>
      <c r="Y17" s="19">
        <v>164010.41404136652</v>
      </c>
      <c r="Z17" s="19">
        <v>25114.189743894178</v>
      </c>
      <c r="AA17" s="19">
        <v>4270.086007316444</v>
      </c>
      <c r="AB17" s="19">
        <v>184854.51777794425</v>
      </c>
      <c r="AC17" s="19">
        <v>18862.790325697919</v>
      </c>
      <c r="AD17" s="19">
        <v>97999.561351273544</v>
      </c>
    </row>
    <row r="18" spans="1:30">
      <c r="A18" s="5">
        <v>11</v>
      </c>
      <c r="B18" s="6" t="s">
        <v>7</v>
      </c>
      <c r="C18" s="14">
        <v>7832.836842560243</v>
      </c>
      <c r="D18" s="14">
        <v>3580.2140538342983</v>
      </c>
      <c r="E18" s="14">
        <v>954.72126955547935</v>
      </c>
      <c r="F18" s="14">
        <v>221.65820277959077</v>
      </c>
      <c r="G18" s="14">
        <v>12589.430368729611</v>
      </c>
      <c r="H18" s="14">
        <v>810.77113420239823</v>
      </c>
      <c r="I18" s="14">
        <v>13400.201502932008</v>
      </c>
      <c r="J18" s="18">
        <v>35587.633413536481</v>
      </c>
      <c r="K18" s="18">
        <v>3690.6570487824461</v>
      </c>
      <c r="L18" s="18">
        <v>10594.523045716622</v>
      </c>
      <c r="M18" s="18">
        <v>49872.813508035542</v>
      </c>
      <c r="N18" s="18">
        <v>50683.58464223794</v>
      </c>
      <c r="O18" s="18">
        <v>16125.205328305316</v>
      </c>
      <c r="P18" s="18">
        <v>818.98827068631476</v>
      </c>
      <c r="Q18" s="18">
        <v>6224.674243735255</v>
      </c>
      <c r="R18" s="18">
        <v>128.60351195973064</v>
      </c>
      <c r="S18" s="18">
        <v>2272.8461420546873</v>
      </c>
      <c r="T18" s="18">
        <v>16289.071378838926</v>
      </c>
      <c r="U18" s="18">
        <v>28332.816715902714</v>
      </c>
      <c r="V18" s="18">
        <v>5472.670494186732</v>
      </c>
      <c r="W18" s="18">
        <v>9882.3766155722496</v>
      </c>
      <c r="X18" s="18">
        <v>85547.252701241945</v>
      </c>
      <c r="Y18" s="18">
        <v>148820.26771220949</v>
      </c>
      <c r="Z18" s="18">
        <v>22788.189847051333</v>
      </c>
      <c r="AA18" s="18">
        <v>3874.6036240974959</v>
      </c>
      <c r="AB18" s="18">
        <v>167733.85393516332</v>
      </c>
      <c r="AC18" s="18">
        <v>9625.2920491991972</v>
      </c>
      <c r="AD18" s="18">
        <v>174263.65151083225</v>
      </c>
    </row>
    <row r="19" spans="1:30">
      <c r="A19" s="5">
        <v>12</v>
      </c>
      <c r="B19" s="6" t="s">
        <v>8</v>
      </c>
      <c r="C19" s="14">
        <v>3631.7349184502841</v>
      </c>
      <c r="D19" s="14">
        <v>1846.5207094803181</v>
      </c>
      <c r="E19" s="14">
        <v>572.42737088178842</v>
      </c>
      <c r="F19" s="14">
        <v>26.598984333550888</v>
      </c>
      <c r="G19" s="14">
        <v>6077.2819831459419</v>
      </c>
      <c r="H19" s="14">
        <v>48.954716285551179</v>
      </c>
      <c r="I19" s="14">
        <v>6126.2366994314934</v>
      </c>
      <c r="J19" s="18">
        <v>5861.9585894043512</v>
      </c>
      <c r="K19" s="18">
        <v>607.92125557376528</v>
      </c>
      <c r="L19" s="18">
        <v>1745.1190037508402</v>
      </c>
      <c r="M19" s="18">
        <v>8214.9988487289556</v>
      </c>
      <c r="N19" s="18">
        <v>8263.9535650145062</v>
      </c>
      <c r="O19" s="18">
        <v>2656.1273345086652</v>
      </c>
      <c r="P19" s="18">
        <v>134.90291057524914</v>
      </c>
      <c r="Q19" s="18">
        <v>1025.3219770278029</v>
      </c>
      <c r="R19" s="18">
        <v>21.183438999716095</v>
      </c>
      <c r="S19" s="18">
        <v>374.38089265425049</v>
      </c>
      <c r="T19" s="18">
        <v>2683.1191828081896</v>
      </c>
      <c r="U19" s="18">
        <v>4666.9526006365732</v>
      </c>
      <c r="V19" s="18">
        <v>901.45268828623955</v>
      </c>
      <c r="W19" s="18">
        <v>1627.8149719095277</v>
      </c>
      <c r="X19" s="18">
        <v>14091.255997406211</v>
      </c>
      <c r="Y19" s="18">
        <v>28432.491545566663</v>
      </c>
      <c r="Z19" s="18">
        <v>4353.7417552820007</v>
      </c>
      <c r="AA19" s="18">
        <v>740.25289839258517</v>
      </c>
      <c r="AB19" s="18">
        <v>32045.980402456076</v>
      </c>
      <c r="AC19" s="18">
        <v>3043.1602513362532</v>
      </c>
      <c r="AD19" s="18">
        <v>105304.9387996727</v>
      </c>
    </row>
    <row r="20" spans="1:30">
      <c r="A20" s="5">
        <v>13</v>
      </c>
      <c r="B20" s="6" t="s">
        <v>9</v>
      </c>
      <c r="C20" s="14">
        <v>3891.5358328591542</v>
      </c>
      <c r="D20" s="14">
        <v>2255.7526156843746</v>
      </c>
      <c r="E20" s="14">
        <v>885.09174508066917</v>
      </c>
      <c r="F20" s="14">
        <v>23.052453089077435</v>
      </c>
      <c r="G20" s="14">
        <v>7055.4326467132751</v>
      </c>
      <c r="H20" s="14">
        <v>329.42182332553085</v>
      </c>
      <c r="I20" s="14">
        <v>7384.8544700388056</v>
      </c>
      <c r="J20" s="18">
        <v>5481.569736472411</v>
      </c>
      <c r="K20" s="18">
        <v>568.47258572157045</v>
      </c>
      <c r="L20" s="18">
        <v>1631.8763381908359</v>
      </c>
      <c r="M20" s="18">
        <v>7681.9186603848175</v>
      </c>
      <c r="N20" s="18">
        <v>8011.3404837103481</v>
      </c>
      <c r="O20" s="18">
        <v>2483.768349946547</v>
      </c>
      <c r="P20" s="18">
        <v>126.14891434203564</v>
      </c>
      <c r="Q20" s="18">
        <v>958.78772149203553</v>
      </c>
      <c r="R20" s="18">
        <v>19.808822659569874</v>
      </c>
      <c r="S20" s="18">
        <v>350.08691033683931</v>
      </c>
      <c r="T20" s="18">
        <v>2509.0086679244941</v>
      </c>
      <c r="U20" s="18">
        <v>4364.1089828647409</v>
      </c>
      <c r="V20" s="18">
        <v>842.95644529171852</v>
      </c>
      <c r="W20" s="18">
        <v>1522.184292247387</v>
      </c>
      <c r="X20" s="18">
        <v>13176.859107105367</v>
      </c>
      <c r="Y20" s="18">
        <v>28243.632237528989</v>
      </c>
      <c r="Z20" s="18">
        <v>4324.8225603205055</v>
      </c>
      <c r="AA20" s="18">
        <v>735.33585941950992</v>
      </c>
      <c r="AB20" s="18">
        <v>31833.118938429987</v>
      </c>
      <c r="AC20" s="18">
        <v>2862.5206201562305</v>
      </c>
      <c r="AD20" s="18">
        <v>111206.60132290192</v>
      </c>
    </row>
    <row r="21" spans="1:30">
      <c r="A21" s="5">
        <v>14</v>
      </c>
      <c r="B21" s="6" t="s">
        <v>10</v>
      </c>
      <c r="C21" s="14">
        <v>4813.7509888339273</v>
      </c>
      <c r="D21" s="14">
        <v>2628.4033122201854</v>
      </c>
      <c r="E21" s="14">
        <v>623.26079654230409</v>
      </c>
      <c r="F21" s="14">
        <v>22.165871460364613</v>
      </c>
      <c r="G21" s="14">
        <v>8087.5809690567812</v>
      </c>
      <c r="H21" s="14">
        <v>539.89848901268533</v>
      </c>
      <c r="I21" s="14">
        <v>8627.479458069467</v>
      </c>
      <c r="J21" s="18">
        <v>8936.4626645166954</v>
      </c>
      <c r="K21" s="18">
        <v>926.76628818578729</v>
      </c>
      <c r="L21" s="18">
        <v>2660.4061738591408</v>
      </c>
      <c r="M21" s="18">
        <v>12523.635126561623</v>
      </c>
      <c r="N21" s="18">
        <v>13063.533615574308</v>
      </c>
      <c r="O21" s="18">
        <v>4049.2238890842882</v>
      </c>
      <c r="P21" s="18">
        <v>205.65734221825124</v>
      </c>
      <c r="Q21" s="18">
        <v>1563.0870513789239</v>
      </c>
      <c r="R21" s="18">
        <v>32.293815938789422</v>
      </c>
      <c r="S21" s="18">
        <v>570.73771820232218</v>
      </c>
      <c r="T21" s="18">
        <v>4090.3725326470371</v>
      </c>
      <c r="U21" s="18">
        <v>7114.6950352127433</v>
      </c>
      <c r="V21" s="18">
        <v>1374.2502902117494</v>
      </c>
      <c r="W21" s="18">
        <v>2481.5780424489376</v>
      </c>
      <c r="X21" s="18">
        <v>21481.895717343043</v>
      </c>
      <c r="Y21" s="18">
        <v>42633.010301974136</v>
      </c>
      <c r="Z21" s="18">
        <v>6528.2044260983112</v>
      </c>
      <c r="AA21" s="18">
        <v>1109.9698878225188</v>
      </c>
      <c r="AB21" s="18">
        <v>48051.244840249929</v>
      </c>
      <c r="AC21" s="18">
        <v>4384.9689324014216</v>
      </c>
      <c r="AD21" s="18">
        <v>109581.72242724359</v>
      </c>
    </row>
    <row r="22" spans="1:30">
      <c r="A22" s="5">
        <v>15</v>
      </c>
      <c r="B22" s="6" t="s">
        <v>11</v>
      </c>
      <c r="C22" s="14">
        <v>5075.9410586736303</v>
      </c>
      <c r="D22" s="14">
        <v>2889.5263702208949</v>
      </c>
      <c r="E22" s="14">
        <v>610.27193987285034</v>
      </c>
      <c r="F22" s="14">
        <v>26.598984333550888</v>
      </c>
      <c r="G22" s="14">
        <v>8602.3383531009258</v>
      </c>
      <c r="H22" s="14">
        <v>59.718358764986426</v>
      </c>
      <c r="I22" s="14">
        <v>8662.0567118659128</v>
      </c>
      <c r="J22" s="18">
        <v>9894.789718539183</v>
      </c>
      <c r="K22" s="18">
        <v>1026.1507135525412</v>
      </c>
      <c r="L22" s="18">
        <v>2945.7024154269502</v>
      </c>
      <c r="M22" s="18">
        <v>13866.642847518673</v>
      </c>
      <c r="N22" s="18">
        <v>13926.36120628366</v>
      </c>
      <c r="O22" s="18">
        <v>4483.4539582269199</v>
      </c>
      <c r="P22" s="18">
        <v>227.71159369391276</v>
      </c>
      <c r="Q22" s="18">
        <v>1730.7091481036657</v>
      </c>
      <c r="R22" s="18">
        <v>35.756935369103552</v>
      </c>
      <c r="S22" s="18">
        <v>631.94240473630077</v>
      </c>
      <c r="T22" s="18">
        <v>4529.0152939076679</v>
      </c>
      <c r="U22" s="18">
        <v>7877.6596431706939</v>
      </c>
      <c r="V22" s="18">
        <v>1521.621938429719</v>
      </c>
      <c r="W22" s="18">
        <v>2747.697139459186</v>
      </c>
      <c r="X22" s="18">
        <v>23785.568055097167</v>
      </c>
      <c r="Y22" s="18">
        <v>46314.267614481752</v>
      </c>
      <c r="Z22" s="18">
        <v>7091.89908903372</v>
      </c>
      <c r="AA22" s="18">
        <v>1205.8131030385164</v>
      </c>
      <c r="AB22" s="18">
        <v>52200.353600476956</v>
      </c>
      <c r="AC22" s="18">
        <v>3935.864841058909</v>
      </c>
      <c r="AD22" s="18">
        <v>132627.40390859795</v>
      </c>
    </row>
    <row r="23" spans="1:30" s="3" customFormat="1">
      <c r="A23" s="7"/>
      <c r="B23" s="8" t="s">
        <v>29</v>
      </c>
      <c r="C23" s="15">
        <v>25245.799641377238</v>
      </c>
      <c r="D23" s="15">
        <v>13200.417061440072</v>
      </c>
      <c r="E23" s="15">
        <v>3645.7731219330913</v>
      </c>
      <c r="F23" s="15">
        <v>320.0744959961346</v>
      </c>
      <c r="G23" s="15">
        <v>42412.064320746533</v>
      </c>
      <c r="H23" s="15">
        <v>1788.7645215911521</v>
      </c>
      <c r="I23" s="15">
        <v>44200.82884233768</v>
      </c>
      <c r="J23" s="19">
        <v>65762.414122469112</v>
      </c>
      <c r="K23" s="19">
        <v>6819.9678918161098</v>
      </c>
      <c r="L23" s="19">
        <v>19577.626976944386</v>
      </c>
      <c r="M23" s="19">
        <v>92160.00899122961</v>
      </c>
      <c r="N23" s="19">
        <v>93948.773512820771</v>
      </c>
      <c r="O23" s="19">
        <v>29797.778860071736</v>
      </c>
      <c r="P23" s="19">
        <v>1513.4090315157637</v>
      </c>
      <c r="Q23" s="19">
        <v>11502.580141737682</v>
      </c>
      <c r="R23" s="19">
        <v>237.64652492690956</v>
      </c>
      <c r="S23" s="19">
        <v>4199.9940679844003</v>
      </c>
      <c r="T23" s="19">
        <v>30100.587056126318</v>
      </c>
      <c r="U23" s="19">
        <v>52356.232977787462</v>
      </c>
      <c r="V23" s="19">
        <v>10112.951856406158</v>
      </c>
      <c r="W23" s="19">
        <v>18261.651061637287</v>
      </c>
      <c r="X23" s="19">
        <v>158082.83157819373</v>
      </c>
      <c r="Y23" s="19">
        <v>294443.66941176099</v>
      </c>
      <c r="Z23" s="19">
        <v>45086.857677785876</v>
      </c>
      <c r="AA23" s="19">
        <v>7665.9753727706266</v>
      </c>
      <c r="AB23" s="19">
        <v>331864.55171677622</v>
      </c>
      <c r="AC23" s="19">
        <v>23851.806694152008</v>
      </c>
      <c r="AD23" s="19">
        <v>139136.02268047177</v>
      </c>
    </row>
    <row r="24" spans="1:30">
      <c r="A24" s="5">
        <v>16</v>
      </c>
      <c r="B24" s="6" t="s">
        <v>197</v>
      </c>
      <c r="C24" s="14">
        <v>2271.4284277078573</v>
      </c>
      <c r="D24" s="14">
        <v>1347.3803332137261</v>
      </c>
      <c r="E24" s="14">
        <v>453.23067775935743</v>
      </c>
      <c r="F24" s="14">
        <v>25.712402704838063</v>
      </c>
      <c r="G24" s="14">
        <v>4097.7518413857797</v>
      </c>
      <c r="H24" s="14">
        <v>220.79361793731911</v>
      </c>
      <c r="I24" s="14">
        <v>4318.5454593230988</v>
      </c>
      <c r="J24" s="18">
        <v>7925.4203716282582</v>
      </c>
      <c r="K24" s="18">
        <v>821.91496746136499</v>
      </c>
      <c r="L24" s="18">
        <v>2359.4164803965118</v>
      </c>
      <c r="M24" s="18">
        <v>11106.751819486135</v>
      </c>
      <c r="N24" s="18">
        <v>11327.545437423454</v>
      </c>
      <c r="O24" s="18">
        <v>3591.1078806670107</v>
      </c>
      <c r="P24" s="18">
        <v>182.38994004453801</v>
      </c>
      <c r="Q24" s="18">
        <v>1386.2444710719155</v>
      </c>
      <c r="R24" s="18">
        <v>28.640198737151767</v>
      </c>
      <c r="S24" s="18">
        <v>506.16631082203969</v>
      </c>
      <c r="T24" s="18">
        <v>3627.6011006579561</v>
      </c>
      <c r="U24" s="18">
        <v>6309.7616010738429</v>
      </c>
      <c r="V24" s="18">
        <v>1218.7720862983408</v>
      </c>
      <c r="W24" s="18">
        <v>2200.820381592659</v>
      </c>
      <c r="X24" s="18">
        <v>19051.503970965452</v>
      </c>
      <c r="Y24" s="18">
        <v>34476.801249774682</v>
      </c>
      <c r="Z24" s="18">
        <v>5279.2801930411842</v>
      </c>
      <c r="AA24" s="18">
        <v>897.61926269147182</v>
      </c>
      <c r="AB24" s="18">
        <v>38858.462180124392</v>
      </c>
      <c r="AC24" s="18">
        <v>3766.5635347598545</v>
      </c>
      <c r="AD24" s="18">
        <v>103166.88361026651</v>
      </c>
    </row>
    <row r="25" spans="1:30">
      <c r="A25" s="5">
        <v>17</v>
      </c>
      <c r="B25" s="6" t="s">
        <v>12</v>
      </c>
      <c r="C25" s="14">
        <v>2754.1916621995952</v>
      </c>
      <c r="D25" s="14">
        <v>492.69618574238928</v>
      </c>
      <c r="E25" s="14">
        <v>552.44643809062279</v>
      </c>
      <c r="F25" s="14">
        <v>6.3925800867668015</v>
      </c>
      <c r="G25" s="14">
        <v>3805.7268661193743</v>
      </c>
      <c r="H25" s="14">
        <v>162.48196648047661</v>
      </c>
      <c r="I25" s="14">
        <v>3968.2088325998511</v>
      </c>
      <c r="J25" s="18">
        <v>2539.4525585010524</v>
      </c>
      <c r="K25" s="18">
        <v>263.35689075395499</v>
      </c>
      <c r="L25" s="18">
        <v>756.00106199559309</v>
      </c>
      <c r="M25" s="18">
        <v>3558.8105112506</v>
      </c>
      <c r="N25" s="18">
        <v>3721.2924777310768</v>
      </c>
      <c r="O25" s="18">
        <v>1150.6579673753713</v>
      </c>
      <c r="P25" s="18">
        <v>58.44113979733271</v>
      </c>
      <c r="Q25" s="18">
        <v>444.17859289503866</v>
      </c>
      <c r="R25" s="18">
        <v>9.176854040373934</v>
      </c>
      <c r="S25" s="18">
        <v>162.1851299705871</v>
      </c>
      <c r="T25" s="18">
        <v>1162.3510759460792</v>
      </c>
      <c r="U25" s="18">
        <v>2021.7653436705607</v>
      </c>
      <c r="V25" s="18">
        <v>390.51731613627004</v>
      </c>
      <c r="W25" s="18">
        <v>705.18391287407746</v>
      </c>
      <c r="X25" s="18">
        <v>6104.4573327056905</v>
      </c>
      <c r="Y25" s="18">
        <v>13631.476676556142</v>
      </c>
      <c r="Z25" s="18">
        <v>2087.327767589436</v>
      </c>
      <c r="AA25" s="18">
        <v>354.9017182699946</v>
      </c>
      <c r="AB25" s="18">
        <v>15363.902725875583</v>
      </c>
      <c r="AC25" s="18">
        <v>1984.8541679088842</v>
      </c>
      <c r="AD25" s="18">
        <v>77405.700500717445</v>
      </c>
    </row>
    <row r="26" spans="1:30">
      <c r="A26" s="5">
        <v>18</v>
      </c>
      <c r="B26" s="6" t="s">
        <v>13</v>
      </c>
      <c r="C26" s="14">
        <v>3377.646691216386</v>
      </c>
      <c r="D26" s="14">
        <v>471.29995622812982</v>
      </c>
      <c r="E26" s="14">
        <v>165.37765090909485</v>
      </c>
      <c r="F26" s="14">
        <v>11.082935730182307</v>
      </c>
      <c r="G26" s="14">
        <v>4025.4072340837929</v>
      </c>
      <c r="H26" s="14">
        <v>361.53020690788043</v>
      </c>
      <c r="I26" s="14">
        <v>4386.9374409916736</v>
      </c>
      <c r="J26" s="18">
        <v>2516.2351371882828</v>
      </c>
      <c r="K26" s="18">
        <v>260.94910098533472</v>
      </c>
      <c r="L26" s="18">
        <v>749.08918049164674</v>
      </c>
      <c r="M26" s="18">
        <v>3526.2734186652642</v>
      </c>
      <c r="N26" s="18">
        <v>3887.8036255731445</v>
      </c>
      <c r="O26" s="18">
        <v>1140.1378610926149</v>
      </c>
      <c r="P26" s="18">
        <v>57.906830715585585</v>
      </c>
      <c r="Q26" s="18">
        <v>440.11760679989209</v>
      </c>
      <c r="R26" s="18">
        <v>9.0929529311100872</v>
      </c>
      <c r="S26" s="18">
        <v>160.70232200058271</v>
      </c>
      <c r="T26" s="18">
        <v>1151.7240632250696</v>
      </c>
      <c r="U26" s="18">
        <v>2003.2809748161717</v>
      </c>
      <c r="V26" s="18">
        <v>386.94693832853511</v>
      </c>
      <c r="W26" s="18">
        <v>698.73663668717813</v>
      </c>
      <c r="X26" s="18">
        <v>6048.6461865967394</v>
      </c>
      <c r="Y26" s="18">
        <v>13961.857046253677</v>
      </c>
      <c r="Z26" s="18">
        <v>2137.9174522356061</v>
      </c>
      <c r="AA26" s="18">
        <v>363.50332185446564</v>
      </c>
      <c r="AB26" s="18">
        <v>15736.271176634818</v>
      </c>
      <c r="AC26" s="18">
        <v>1864.2097026987312</v>
      </c>
      <c r="AD26" s="18">
        <v>84412.559133525254</v>
      </c>
    </row>
    <row r="27" spans="1:30">
      <c r="A27" s="5">
        <v>19</v>
      </c>
      <c r="B27" s="6" t="s">
        <v>14</v>
      </c>
      <c r="C27" s="14">
        <v>1906.0401138957436</v>
      </c>
      <c r="D27" s="14">
        <v>327.279572427738</v>
      </c>
      <c r="E27" s="14">
        <v>120.35118041416203</v>
      </c>
      <c r="F27" s="14">
        <v>8.9549760375738057</v>
      </c>
      <c r="G27" s="14">
        <v>2362.6258427752177</v>
      </c>
      <c r="H27" s="14">
        <v>138.44409218004549</v>
      </c>
      <c r="I27" s="14">
        <v>2501.0699349552633</v>
      </c>
      <c r="J27" s="18">
        <v>1205.9781148358857</v>
      </c>
      <c r="K27" s="18">
        <v>125.06736760145046</v>
      </c>
      <c r="L27" s="18">
        <v>359.02255094599167</v>
      </c>
      <c r="M27" s="18">
        <v>1690.0680333833279</v>
      </c>
      <c r="N27" s="18">
        <v>1828.5121255633735</v>
      </c>
      <c r="O27" s="18">
        <v>546.44388676248138</v>
      </c>
      <c r="P27" s="18">
        <v>27.753515365236371</v>
      </c>
      <c r="Q27" s="18">
        <v>210.93903105880494</v>
      </c>
      <c r="R27" s="18">
        <v>4.3580594166589757</v>
      </c>
      <c r="S27" s="18">
        <v>77.021213348357463</v>
      </c>
      <c r="T27" s="18">
        <v>551.996907622614</v>
      </c>
      <c r="U27" s="18">
        <v>960.13006804881365</v>
      </c>
      <c r="V27" s="18">
        <v>185.45545777109402</v>
      </c>
      <c r="W27" s="18">
        <v>334.88964501957679</v>
      </c>
      <c r="X27" s="18">
        <v>2898.9877844136377</v>
      </c>
      <c r="Y27" s="18">
        <v>7090.1257527522284</v>
      </c>
      <c r="Z27" s="18">
        <v>1085.679614371915</v>
      </c>
      <c r="AA27" s="18">
        <v>184.59466051001419</v>
      </c>
      <c r="AB27" s="18">
        <v>7991.2107066141289</v>
      </c>
      <c r="AC27" s="18">
        <v>1191.9791892931871</v>
      </c>
      <c r="AD27" s="18">
        <v>67041.52873132551</v>
      </c>
    </row>
    <row r="28" spans="1:30">
      <c r="A28" s="5">
        <v>20</v>
      </c>
      <c r="B28" s="6" t="s">
        <v>151</v>
      </c>
      <c r="C28" s="14">
        <v>2134.7156378001118</v>
      </c>
      <c r="D28" s="14">
        <v>1084.1901241760606</v>
      </c>
      <c r="E28" s="14">
        <v>276.21166983366709</v>
      </c>
      <c r="F28" s="14">
        <v>25.712402704838063</v>
      </c>
      <c r="G28" s="14">
        <v>3520.8298345146777</v>
      </c>
      <c r="H28" s="14">
        <v>143.61202933796244</v>
      </c>
      <c r="I28" s="14">
        <v>3664.4418638526404</v>
      </c>
      <c r="J28" s="18">
        <v>3408.74482489091</v>
      </c>
      <c r="K28" s="18">
        <v>353.50785957852071</v>
      </c>
      <c r="L28" s="18">
        <v>1014.791435682748</v>
      </c>
      <c r="M28" s="18">
        <v>4777.0441201521789</v>
      </c>
      <c r="N28" s="18">
        <v>4920.6561494901416</v>
      </c>
      <c r="O28" s="18">
        <v>1544.5452518417922</v>
      </c>
      <c r="P28" s="18">
        <v>78.446408529274208</v>
      </c>
      <c r="Q28" s="18">
        <v>596.2275116303033</v>
      </c>
      <c r="R28" s="18">
        <v>12.318227254998719</v>
      </c>
      <c r="S28" s="18">
        <v>217.70350487973857</v>
      </c>
      <c r="T28" s="18">
        <v>1560.241084864487</v>
      </c>
      <c r="U28" s="18">
        <v>2713.8456000330757</v>
      </c>
      <c r="V28" s="18">
        <v>524.19718413465534</v>
      </c>
      <c r="W28" s="18">
        <v>946.57882288799544</v>
      </c>
      <c r="X28" s="18">
        <v>8194.1035960563204</v>
      </c>
      <c r="Y28" s="18">
        <v>16635.58958006114</v>
      </c>
      <c r="Z28" s="18">
        <v>2547.3343008134589</v>
      </c>
      <c r="AA28" s="18">
        <v>433.11516974204955</v>
      </c>
      <c r="AB28" s="18">
        <v>18749.808711132548</v>
      </c>
      <c r="AC28" s="18">
        <v>2619.4002547397872</v>
      </c>
      <c r="AD28" s="18">
        <v>71580.540916589191</v>
      </c>
    </row>
    <row r="29" spans="1:30">
      <c r="A29" s="5">
        <v>21</v>
      </c>
      <c r="B29" s="6" t="s">
        <v>15</v>
      </c>
      <c r="C29" s="14">
        <v>3332.9438598652659</v>
      </c>
      <c r="D29" s="14">
        <v>912.20512381778781</v>
      </c>
      <c r="E29" s="14">
        <v>488.71503379018839</v>
      </c>
      <c r="F29" s="14">
        <v>51.353764230790695</v>
      </c>
      <c r="G29" s="14">
        <v>4785.2177817040329</v>
      </c>
      <c r="H29" s="14">
        <v>956.10724512576769</v>
      </c>
      <c r="I29" s="14">
        <v>5741.3250268298007</v>
      </c>
      <c r="J29" s="18">
        <v>4816.430472951346</v>
      </c>
      <c r="K29" s="18">
        <v>499.49354227660092</v>
      </c>
      <c r="L29" s="18">
        <v>1433.8627986531239</v>
      </c>
      <c r="M29" s="18">
        <v>6749.7868138810709</v>
      </c>
      <c r="N29" s="18">
        <v>7705.8940590068387</v>
      </c>
      <c r="O29" s="18">
        <v>2182.3853646954035</v>
      </c>
      <c r="P29" s="18">
        <v>110.84187639245725</v>
      </c>
      <c r="Q29" s="18">
        <v>842.44744131589516</v>
      </c>
      <c r="R29" s="18">
        <v>17.405199911264809</v>
      </c>
      <c r="S29" s="18">
        <v>307.60700751621732</v>
      </c>
      <c r="T29" s="18">
        <v>2204.562996742497</v>
      </c>
      <c r="U29" s="18">
        <v>3834.5635470975885</v>
      </c>
      <c r="V29" s="18">
        <v>740.67125032811509</v>
      </c>
      <c r="W29" s="18">
        <v>1337.4808974602731</v>
      </c>
      <c r="X29" s="18">
        <v>11577.965581459712</v>
      </c>
      <c r="Y29" s="18">
        <v>24069.077422170583</v>
      </c>
      <c r="Z29" s="18">
        <v>3685.5914357226329</v>
      </c>
      <c r="AA29" s="18">
        <v>626.64941926668155</v>
      </c>
      <c r="AB29" s="18">
        <v>27128.019438626532</v>
      </c>
      <c r="AC29" s="18">
        <v>3410.423708368683</v>
      </c>
      <c r="AD29" s="18">
        <v>79544.425439156796</v>
      </c>
    </row>
    <row r="30" spans="1:30">
      <c r="A30" s="5">
        <v>22</v>
      </c>
      <c r="B30" s="6" t="s">
        <v>196</v>
      </c>
      <c r="C30" s="14">
        <v>2477.0487312216014</v>
      </c>
      <c r="D30" s="14">
        <v>709.5580096683824</v>
      </c>
      <c r="E30" s="14">
        <v>228.71552087874144</v>
      </c>
      <c r="F30" s="14">
        <v>5.3197968667101794</v>
      </c>
      <c r="G30" s="14">
        <v>3420.6420586354352</v>
      </c>
      <c r="H30" s="14">
        <v>214.1861426718653</v>
      </c>
      <c r="I30" s="14">
        <v>3634.8282013073003</v>
      </c>
      <c r="J30" s="18">
        <v>2082.1498158277718</v>
      </c>
      <c r="K30" s="18">
        <v>215.93177621872667</v>
      </c>
      <c r="L30" s="18">
        <v>619.86094866401572</v>
      </c>
      <c r="M30" s="18">
        <v>2917.9425407105141</v>
      </c>
      <c r="N30" s="18">
        <v>3132.1286833823792</v>
      </c>
      <c r="O30" s="18">
        <v>943.44832977134558</v>
      </c>
      <c r="P30" s="18">
        <v>47.917102470938318</v>
      </c>
      <c r="Q30" s="18">
        <v>364.19123968078668</v>
      </c>
      <c r="R30" s="18">
        <v>7.5242929371050957</v>
      </c>
      <c r="S30" s="18">
        <v>132.97895145463545</v>
      </c>
      <c r="T30" s="18">
        <v>953.03575197990415</v>
      </c>
      <c r="U30" s="18">
        <v>1657.6873326018804</v>
      </c>
      <c r="V30" s="18">
        <v>320.19324603986433</v>
      </c>
      <c r="W30" s="18">
        <v>578.19491425433523</v>
      </c>
      <c r="X30" s="18">
        <v>5005.1711611907949</v>
      </c>
      <c r="Y30" s="18">
        <v>11557.941903208608</v>
      </c>
      <c r="Z30" s="18">
        <v>1769.8165526834473</v>
      </c>
      <c r="AA30" s="18">
        <v>300.91629370475528</v>
      </c>
      <c r="AB30" s="18">
        <v>13026.8421621873</v>
      </c>
      <c r="AC30" s="18">
        <v>1678.7152258668375</v>
      </c>
      <c r="AD30" s="18">
        <v>77600.071539594428</v>
      </c>
    </row>
    <row r="31" spans="1:30">
      <c r="A31" s="5">
        <v>23</v>
      </c>
      <c r="B31" s="6" t="s">
        <v>16</v>
      </c>
      <c r="C31" s="14">
        <v>3807.1852461318927</v>
      </c>
      <c r="D31" s="14">
        <v>730.24229717614969</v>
      </c>
      <c r="E31" s="14">
        <v>950.87430143261042</v>
      </c>
      <c r="F31" s="14">
        <v>13.299543349180981</v>
      </c>
      <c r="G31" s="14">
        <v>5501.6013880898327</v>
      </c>
      <c r="H31" s="14">
        <v>149.25124043590259</v>
      </c>
      <c r="I31" s="14">
        <v>5650.8526285257349</v>
      </c>
      <c r="J31" s="18">
        <v>3733.4432597969053</v>
      </c>
      <c r="K31" s="18">
        <v>387.18108964665493</v>
      </c>
      <c r="L31" s="18">
        <v>1111.4549314411142</v>
      </c>
      <c r="M31" s="18">
        <v>5232.0792808846745</v>
      </c>
      <c r="N31" s="18">
        <v>5381.3305213205767</v>
      </c>
      <c r="O31" s="18">
        <v>1691.6702059458487</v>
      </c>
      <c r="P31" s="18">
        <v>85.918785425150162</v>
      </c>
      <c r="Q31" s="18">
        <v>653.02089154557768</v>
      </c>
      <c r="R31" s="18">
        <v>13.491594378670833</v>
      </c>
      <c r="S31" s="18">
        <v>238.44075302803986</v>
      </c>
      <c r="T31" s="18">
        <v>1708.8611383904188</v>
      </c>
      <c r="U31" s="18">
        <v>2972.3517259457008</v>
      </c>
      <c r="V31" s="18">
        <v>574.12934802905875</v>
      </c>
      <c r="W31" s="18">
        <v>1036.744757299565</v>
      </c>
      <c r="X31" s="18">
        <v>8974.6291999880305</v>
      </c>
      <c r="Y31" s="18">
        <v>19857.561109398441</v>
      </c>
      <c r="Z31" s="18">
        <v>3040.7005557110665</v>
      </c>
      <c r="AA31" s="18">
        <v>517.00066885645288</v>
      </c>
      <c r="AB31" s="18">
        <v>22381.260996253055</v>
      </c>
      <c r="AC31" s="18">
        <v>2489.2985289721746</v>
      </c>
      <c r="AD31" s="18">
        <v>89909.911309409013</v>
      </c>
    </row>
    <row r="32" spans="1:30" s="50" customFormat="1" ht="25.5">
      <c r="A32" s="47"/>
      <c r="B32" s="48" t="s">
        <v>198</v>
      </c>
      <c r="C32" s="51">
        <v>22061.200370038456</v>
      </c>
      <c r="D32" s="51">
        <v>6074.8516024503642</v>
      </c>
      <c r="E32" s="51">
        <v>3235.9224731084446</v>
      </c>
      <c r="F32" s="51">
        <v>147.82840171088091</v>
      </c>
      <c r="G32" s="51">
        <v>31519.802847308139</v>
      </c>
      <c r="H32" s="51">
        <v>2346.4065410772196</v>
      </c>
      <c r="I32" s="51">
        <v>33866.209388385359</v>
      </c>
      <c r="J32" s="49">
        <v>28227.854555620412</v>
      </c>
      <c r="K32" s="49">
        <v>2927.4025945226085</v>
      </c>
      <c r="L32" s="49">
        <v>8403.4993882707458</v>
      </c>
      <c r="M32" s="49">
        <v>39558.756538413763</v>
      </c>
      <c r="N32" s="49">
        <v>41905.16307949098</v>
      </c>
      <c r="O32" s="49">
        <v>12790.396748151868</v>
      </c>
      <c r="P32" s="49">
        <v>649.61559874051261</v>
      </c>
      <c r="Q32" s="49">
        <v>4937.3667859982143</v>
      </c>
      <c r="R32" s="49">
        <v>102.00737960733423</v>
      </c>
      <c r="S32" s="49">
        <v>1802.8051930201984</v>
      </c>
      <c r="T32" s="49">
        <v>12920.374119429025</v>
      </c>
      <c r="U32" s="49">
        <v>22473.386193287632</v>
      </c>
      <c r="V32" s="49">
        <v>4340.8828270659342</v>
      </c>
      <c r="W32" s="49">
        <v>7838.6299680756601</v>
      </c>
      <c r="X32" s="49">
        <v>67855.464813376369</v>
      </c>
      <c r="Y32" s="49">
        <v>141280.43074017551</v>
      </c>
      <c r="Z32" s="49">
        <v>21633.647872168745</v>
      </c>
      <c r="AA32" s="49">
        <v>3678.3005148958855</v>
      </c>
      <c r="AB32" s="49">
        <v>159235.77809744838</v>
      </c>
      <c r="AC32" s="49">
        <v>19005.444312608139</v>
      </c>
      <c r="AD32" s="49">
        <v>83784.296477516167</v>
      </c>
    </row>
    <row r="33" spans="1:30">
      <c r="A33" s="5">
        <v>24</v>
      </c>
      <c r="B33" s="6" t="s">
        <v>152</v>
      </c>
      <c r="C33" s="14">
        <v>2836.3403947756328</v>
      </c>
      <c r="D33" s="14">
        <v>654.03787007731546</v>
      </c>
      <c r="E33" s="14">
        <v>233.8820539713268</v>
      </c>
      <c r="F33" s="14">
        <v>22.2101954235597</v>
      </c>
      <c r="G33" s="14">
        <v>3746.4705142478347</v>
      </c>
      <c r="H33" s="14">
        <v>42.542282288937898</v>
      </c>
      <c r="I33" s="14">
        <v>3789.0127965367724</v>
      </c>
      <c r="J33" s="18">
        <v>2871.8453226231086</v>
      </c>
      <c r="K33" s="18">
        <v>297.82807021161267</v>
      </c>
      <c r="L33" s="18">
        <v>854.95517784812648</v>
      </c>
      <c r="M33" s="18">
        <v>4024.6285706828476</v>
      </c>
      <c r="N33" s="18">
        <v>4067.1708529717853</v>
      </c>
      <c r="O33" s="18">
        <v>1301.2693190443017</v>
      </c>
      <c r="P33" s="18">
        <v>66.090588467145665</v>
      </c>
      <c r="Q33" s="18">
        <v>502.31779685928808</v>
      </c>
      <c r="R33" s="18">
        <v>10.378026265550311</v>
      </c>
      <c r="S33" s="18">
        <v>183.41378552075773</v>
      </c>
      <c r="T33" s="18">
        <v>1314.492956179517</v>
      </c>
      <c r="U33" s="18">
        <v>2286.3972497635446</v>
      </c>
      <c r="V33" s="18">
        <v>441.63271489161474</v>
      </c>
      <c r="W33" s="18">
        <v>797.48649566104586</v>
      </c>
      <c r="X33" s="18">
        <v>6903.4789326527662</v>
      </c>
      <c r="Y33" s="18">
        <v>14717.120299872386</v>
      </c>
      <c r="Z33" s="18">
        <v>2253.5675781911718</v>
      </c>
      <c r="AA33" s="18">
        <v>383.16694587033919</v>
      </c>
      <c r="AB33" s="18">
        <v>16587.520932193216</v>
      </c>
      <c r="AC33" s="18">
        <v>2621.2504448358968</v>
      </c>
      <c r="AD33" s="18">
        <v>63280.946560723147</v>
      </c>
    </row>
    <row r="34" spans="1:30">
      <c r="A34" s="5">
        <v>25</v>
      </c>
      <c r="B34" s="6" t="s">
        <v>17</v>
      </c>
      <c r="C34" s="14">
        <v>2445.9081122855869</v>
      </c>
      <c r="D34" s="14">
        <v>264.26086037228453</v>
      </c>
      <c r="E34" s="14">
        <v>150.17486848410582</v>
      </c>
      <c r="F34" s="14">
        <v>17.377962151995487</v>
      </c>
      <c r="G34" s="14">
        <v>2877.7218032939732</v>
      </c>
      <c r="H34" s="14">
        <v>121.33472483884928</v>
      </c>
      <c r="I34" s="14">
        <v>2999.0565281328222</v>
      </c>
      <c r="J34" s="18">
        <v>3197.7622742577728</v>
      </c>
      <c r="K34" s="18">
        <v>331.62766797892675</v>
      </c>
      <c r="L34" s="18">
        <v>951.9814289325767</v>
      </c>
      <c r="M34" s="18">
        <v>4481.3713711692762</v>
      </c>
      <c r="N34" s="18">
        <v>4602.7060960081253</v>
      </c>
      <c r="O34" s="18">
        <v>1448.9463984391145</v>
      </c>
      <c r="P34" s="18">
        <v>73.591007433052511</v>
      </c>
      <c r="Q34" s="18">
        <v>559.32430894911238</v>
      </c>
      <c r="R34" s="18">
        <v>11.555796759597399</v>
      </c>
      <c r="S34" s="18">
        <v>204.22885567575457</v>
      </c>
      <c r="T34" s="18">
        <v>1463.6707457520961</v>
      </c>
      <c r="U34" s="18">
        <v>2545.8734882638064</v>
      </c>
      <c r="V34" s="18">
        <v>491.75226243331417</v>
      </c>
      <c r="W34" s="18">
        <v>887.99080158176196</v>
      </c>
      <c r="X34" s="18">
        <v>7686.93366528761</v>
      </c>
      <c r="Y34" s="18">
        <v>15167.361564589708</v>
      </c>
      <c r="Z34" s="18">
        <v>2322.511035600186</v>
      </c>
      <c r="AA34" s="18">
        <v>394.88918321028052</v>
      </c>
      <c r="AB34" s="18">
        <v>17094.983416979612</v>
      </c>
      <c r="AC34" s="18">
        <v>1844.5462240357347</v>
      </c>
      <c r="AD34" s="18">
        <v>92678.530872362826</v>
      </c>
    </row>
    <row r="35" spans="1:30">
      <c r="A35" s="5">
        <v>26</v>
      </c>
      <c r="B35" s="6" t="s">
        <v>18</v>
      </c>
      <c r="C35" s="14">
        <v>2239.0950982030736</v>
      </c>
      <c r="D35" s="14">
        <v>250.30445919809318</v>
      </c>
      <c r="E35" s="14">
        <v>115.04996031628585</v>
      </c>
      <c r="F35" s="14">
        <v>27.281655258604097</v>
      </c>
      <c r="G35" s="14">
        <v>2631.7311729760568</v>
      </c>
      <c r="H35" s="14">
        <v>19.671145108426682</v>
      </c>
      <c r="I35" s="14">
        <v>2651.4023180844833</v>
      </c>
      <c r="J35" s="18">
        <v>1160.3262491333082</v>
      </c>
      <c r="K35" s="18">
        <v>120.33298759962658</v>
      </c>
      <c r="L35" s="18">
        <v>345.43188202890809</v>
      </c>
      <c r="M35" s="18">
        <v>1626.0911187618431</v>
      </c>
      <c r="N35" s="18">
        <v>1645.7622638702696</v>
      </c>
      <c r="O35" s="18">
        <v>525.75845091120982</v>
      </c>
      <c r="P35" s="18">
        <v>26.702916071068742</v>
      </c>
      <c r="Q35" s="18">
        <v>202.95401027039799</v>
      </c>
      <c r="R35" s="18">
        <v>4.1930866524225019</v>
      </c>
      <c r="S35" s="18">
        <v>74.105603152141526</v>
      </c>
      <c r="T35" s="18">
        <v>531.10126417351637</v>
      </c>
      <c r="U35" s="18">
        <v>923.78469130909116</v>
      </c>
      <c r="V35" s="18">
        <v>178.43510843985584</v>
      </c>
      <c r="W35" s="18">
        <v>322.21251853482465</v>
      </c>
      <c r="X35" s="18">
        <v>2789.2476495145283</v>
      </c>
      <c r="Y35" s="18">
        <v>7066.7410863608548</v>
      </c>
      <c r="Z35" s="18">
        <v>1082.0988233037792</v>
      </c>
      <c r="AA35" s="18">
        <v>183.98582996476887</v>
      </c>
      <c r="AB35" s="18">
        <v>7964.854079699865</v>
      </c>
      <c r="AC35" s="18">
        <v>1212.5809239396337</v>
      </c>
      <c r="AD35" s="18">
        <v>65685.134265697721</v>
      </c>
    </row>
    <row r="36" spans="1:30">
      <c r="A36" s="5">
        <v>27</v>
      </c>
      <c r="B36" s="6" t="s">
        <v>19</v>
      </c>
      <c r="C36" s="14">
        <v>3921.4581141240224</v>
      </c>
      <c r="D36" s="14">
        <v>454.90627649550567</v>
      </c>
      <c r="E36" s="14">
        <v>474.58252261407847</v>
      </c>
      <c r="F36" s="14">
        <v>30.766153427566643</v>
      </c>
      <c r="G36" s="14">
        <v>4881.7130666611738</v>
      </c>
      <c r="H36" s="14">
        <v>62.90608710857861</v>
      </c>
      <c r="I36" s="14">
        <v>4944.6191537697523</v>
      </c>
      <c r="J36" s="18">
        <v>4573.1199700315874</v>
      </c>
      <c r="K36" s="18">
        <v>474.26074266306864</v>
      </c>
      <c r="L36" s="18">
        <v>1361.4286836757624</v>
      </c>
      <c r="M36" s="18">
        <v>6408.8093963704177</v>
      </c>
      <c r="N36" s="18">
        <v>6471.7154834789962</v>
      </c>
      <c r="O36" s="18">
        <v>2072.1383085755665</v>
      </c>
      <c r="P36" s="18">
        <v>105.24250298904698</v>
      </c>
      <c r="Q36" s="18">
        <v>799.88971899826504</v>
      </c>
      <c r="R36" s="18">
        <v>16.525945457658256</v>
      </c>
      <c r="S36" s="18">
        <v>292.06769554634036</v>
      </c>
      <c r="T36" s="18">
        <v>2093.1955983199418</v>
      </c>
      <c r="U36" s="18">
        <v>3640.8537883121812</v>
      </c>
      <c r="V36" s="18">
        <v>703.2549322835381</v>
      </c>
      <c r="W36" s="18">
        <v>1269.9156846674844</v>
      </c>
      <c r="X36" s="18">
        <v>10993.084175150023</v>
      </c>
      <c r="Y36" s="18">
        <v>22346.512725290195</v>
      </c>
      <c r="Z36" s="18">
        <v>3421.8227189143031</v>
      </c>
      <c r="AA36" s="18">
        <v>581.80166115476027</v>
      </c>
      <c r="AB36" s="18">
        <v>25186.533783049737</v>
      </c>
      <c r="AC36" s="18">
        <v>2935.2541281095637</v>
      </c>
      <c r="AD36" s="18">
        <v>85806.995523317775</v>
      </c>
    </row>
    <row r="37" spans="1:30">
      <c r="A37" s="5">
        <v>28</v>
      </c>
      <c r="B37" s="6" t="s">
        <v>20</v>
      </c>
      <c r="C37" s="14">
        <v>4061.1050011172979</v>
      </c>
      <c r="D37" s="14">
        <v>468.58781189867</v>
      </c>
      <c r="E37" s="14">
        <v>760.90570365853307</v>
      </c>
      <c r="F37" s="14">
        <v>37.681920063733202</v>
      </c>
      <c r="G37" s="14">
        <v>5328.2804367382332</v>
      </c>
      <c r="H37" s="14">
        <v>1194.2231604814351</v>
      </c>
      <c r="I37" s="14">
        <v>6522.5035972196683</v>
      </c>
      <c r="J37" s="18">
        <v>3207.9302000318521</v>
      </c>
      <c r="K37" s="18">
        <v>332.68214458582935</v>
      </c>
      <c r="L37" s="18">
        <v>955.00844460088013</v>
      </c>
      <c r="M37" s="18">
        <v>4495.6207892185621</v>
      </c>
      <c r="N37" s="18">
        <v>5689.8439496999972</v>
      </c>
      <c r="O37" s="18">
        <v>1453.5536137873432</v>
      </c>
      <c r="P37" s="18">
        <v>73.825004784025893</v>
      </c>
      <c r="Q37" s="18">
        <v>561.10279264154144</v>
      </c>
      <c r="R37" s="18">
        <v>11.592540730422812</v>
      </c>
      <c r="S37" s="18">
        <v>204.87824223652325</v>
      </c>
      <c r="T37" s="18">
        <v>1468.324780112406</v>
      </c>
      <c r="U37" s="18">
        <v>2553.9686030468056</v>
      </c>
      <c r="V37" s="18">
        <v>493.31588726681366</v>
      </c>
      <c r="W37" s="18">
        <v>890.81434623085352</v>
      </c>
      <c r="X37" s="18">
        <v>7711.3758108367356</v>
      </c>
      <c r="Y37" s="18">
        <v>18729.500197274967</v>
      </c>
      <c r="Z37" s="18">
        <v>2867.965571056402</v>
      </c>
      <c r="AA37" s="18">
        <v>487.63108741784686</v>
      </c>
      <c r="AB37" s="18">
        <v>21109.834680913526</v>
      </c>
      <c r="AC37" s="18">
        <v>2810.0367768810947</v>
      </c>
      <c r="AD37" s="18">
        <v>75122.983637045749</v>
      </c>
    </row>
    <row r="38" spans="1:30" s="3" customFormat="1">
      <c r="A38" s="7"/>
      <c r="B38" s="8" t="s">
        <v>30</v>
      </c>
      <c r="C38" s="15">
        <v>15503.906720505614</v>
      </c>
      <c r="D38" s="15">
        <v>2092.0972780418688</v>
      </c>
      <c r="E38" s="15">
        <v>1734.59510904433</v>
      </c>
      <c r="F38" s="15">
        <v>135.31788632545914</v>
      </c>
      <c r="G38" s="36">
        <v>19465.916993917272</v>
      </c>
      <c r="H38" s="15">
        <v>1440.6773998262277</v>
      </c>
      <c r="I38" s="15">
        <v>20906.594393743497</v>
      </c>
      <c r="J38" s="19">
        <v>15010.984016077629</v>
      </c>
      <c r="K38" s="19">
        <v>1556.7316130390639</v>
      </c>
      <c r="L38" s="19">
        <v>4468.8056170862537</v>
      </c>
      <c r="M38" s="19">
        <v>21036.521246202945</v>
      </c>
      <c r="N38" s="19">
        <v>22477.19864602917</v>
      </c>
      <c r="O38" s="19">
        <v>6801.666090757536</v>
      </c>
      <c r="P38" s="19">
        <v>345.45201974433979</v>
      </c>
      <c r="Q38" s="19">
        <v>2625.5886277186046</v>
      </c>
      <c r="R38" s="19">
        <v>54.245395865651275</v>
      </c>
      <c r="S38" s="19">
        <v>958.69418213151744</v>
      </c>
      <c r="T38" s="19">
        <v>6870.7853445374776</v>
      </c>
      <c r="U38" s="19">
        <v>11950.877820695428</v>
      </c>
      <c r="V38" s="19">
        <v>2308.3909053151365</v>
      </c>
      <c r="W38" s="19">
        <v>4168.4198466759699</v>
      </c>
      <c r="X38" s="19">
        <v>36084.120233441659</v>
      </c>
      <c r="Y38" s="19">
        <v>78027.235873388112</v>
      </c>
      <c r="Z38" s="19">
        <v>11947.965727065843</v>
      </c>
      <c r="AA38" s="19">
        <v>2031.4747076179958</v>
      </c>
      <c r="AB38" s="19">
        <v>87943.726892835955</v>
      </c>
      <c r="AC38" s="19">
        <v>11423.668497801922</v>
      </c>
      <c r="AD38" s="19">
        <v>76983.787572054978</v>
      </c>
    </row>
    <row r="39" spans="1:30">
      <c r="A39" s="5">
        <v>29</v>
      </c>
      <c r="B39" s="6" t="s">
        <v>21</v>
      </c>
      <c r="C39" s="14">
        <v>1733.8170089562557</v>
      </c>
      <c r="D39" s="14">
        <v>282.72291460796328</v>
      </c>
      <c r="E39" s="14">
        <v>408.90383191919267</v>
      </c>
      <c r="F39" s="14">
        <v>29.258933949311512</v>
      </c>
      <c r="G39" s="14">
        <v>2454.7026894327232</v>
      </c>
      <c r="H39" s="14">
        <v>92.19317937722802</v>
      </c>
      <c r="I39" s="14">
        <v>2546.895868809951</v>
      </c>
      <c r="J39" s="18">
        <v>2380.0727024905245</v>
      </c>
      <c r="K39" s="18">
        <v>246.82821681309539</v>
      </c>
      <c r="L39" s="18">
        <v>708.55330007489567</v>
      </c>
      <c r="M39" s="18">
        <v>3335.4542193785155</v>
      </c>
      <c r="N39" s="18">
        <v>3427.6473987557433</v>
      </c>
      <c r="O39" s="18">
        <v>1078.4409454256081</v>
      </c>
      <c r="P39" s="18">
        <v>54.773286103902052</v>
      </c>
      <c r="Q39" s="18">
        <v>416.30127739190647</v>
      </c>
      <c r="R39" s="18">
        <v>8.6009009001239924</v>
      </c>
      <c r="S39" s="18">
        <v>152.00614766385769</v>
      </c>
      <c r="T39" s="18">
        <v>1089.4001769431391</v>
      </c>
      <c r="U39" s="18">
        <v>1894.8763146620847</v>
      </c>
      <c r="V39" s="18">
        <v>366.00786294445498</v>
      </c>
      <c r="W39" s="18">
        <v>660.92551154322052</v>
      </c>
      <c r="X39" s="18">
        <v>5721.3324235782984</v>
      </c>
      <c r="Y39" s="18">
        <v>11603.682511766765</v>
      </c>
      <c r="Z39" s="18">
        <v>1776.8206131904592</v>
      </c>
      <c r="AA39" s="18">
        <v>302.10717189236078</v>
      </c>
      <c r="AB39" s="18">
        <v>13078.395953064863</v>
      </c>
      <c r="AC39" s="18">
        <v>1321.0555981630569</v>
      </c>
      <c r="AD39" s="18">
        <v>98999.587687683437</v>
      </c>
    </row>
    <row r="40" spans="1:30">
      <c r="A40" s="5">
        <v>30</v>
      </c>
      <c r="B40" s="6" t="s">
        <v>22</v>
      </c>
      <c r="C40" s="14">
        <v>2438.8684433578178</v>
      </c>
      <c r="D40" s="14">
        <v>521.46020010750249</v>
      </c>
      <c r="E40" s="14">
        <v>583.0754958659619</v>
      </c>
      <c r="F40" s="14">
        <v>117.03553106762392</v>
      </c>
      <c r="G40" s="14">
        <v>3660.4396703989059</v>
      </c>
      <c r="H40" s="14">
        <v>1553.2216166721651</v>
      </c>
      <c r="I40" s="14">
        <v>5213.6612870710705</v>
      </c>
      <c r="J40" s="18">
        <v>15404.21265464239</v>
      </c>
      <c r="K40" s="18">
        <v>1597.511847842487</v>
      </c>
      <c r="L40" s="18">
        <v>4585.8707173445218</v>
      </c>
      <c r="M40" s="18">
        <v>21587.5952198294</v>
      </c>
      <c r="N40" s="18">
        <v>23140.816836501566</v>
      </c>
      <c r="O40" s="18">
        <v>6979.8429440521659</v>
      </c>
      <c r="P40" s="18">
        <v>354.50150159496457</v>
      </c>
      <c r="Q40" s="18">
        <v>2694.3687050541803</v>
      </c>
      <c r="R40" s="18">
        <v>55.66641151271412</v>
      </c>
      <c r="S40" s="18">
        <v>983.80819248791784</v>
      </c>
      <c r="T40" s="18">
        <v>7050.7728499541381</v>
      </c>
      <c r="U40" s="18">
        <v>12263.943733633081</v>
      </c>
      <c r="V40" s="18">
        <v>2368.8616520696542</v>
      </c>
      <c r="W40" s="18">
        <v>4277.6160232570064</v>
      </c>
      <c r="X40" s="18">
        <v>37029.382013615817</v>
      </c>
      <c r="Y40" s="18">
        <v>63830.638520516288</v>
      </c>
      <c r="Z40" s="18">
        <v>9774.1035630682236</v>
      </c>
      <c r="AA40" s="18">
        <v>1661.8598204573345</v>
      </c>
      <c r="AB40" s="18">
        <v>71942.882263127176</v>
      </c>
      <c r="AC40" s="18">
        <v>4756.4430193444323</v>
      </c>
      <c r="AD40" s="18">
        <v>151253.53540562937</v>
      </c>
    </row>
    <row r="41" spans="1:30">
      <c r="A41" s="5">
        <v>31</v>
      </c>
      <c r="B41" s="6" t="s">
        <v>23</v>
      </c>
      <c r="C41" s="14">
        <v>1390.6733798216037</v>
      </c>
      <c r="D41" s="14">
        <v>263.7297551946383</v>
      </c>
      <c r="E41" s="14">
        <v>461.92550306660587</v>
      </c>
      <c r="F41" s="14">
        <v>116.1666585512269</v>
      </c>
      <c r="G41" s="14">
        <v>2232.4952966340747</v>
      </c>
      <c r="H41" s="14">
        <v>398.44516186842503</v>
      </c>
      <c r="I41" s="14">
        <v>2630.9404585025</v>
      </c>
      <c r="J41" s="18">
        <v>1723.4383690272994</v>
      </c>
      <c r="K41" s="18">
        <v>178.73118706379992</v>
      </c>
      <c r="L41" s="18">
        <v>513.0716984284436</v>
      </c>
      <c r="M41" s="18">
        <v>2415.241254519543</v>
      </c>
      <c r="N41" s="18">
        <v>2813.6864163879682</v>
      </c>
      <c r="O41" s="18">
        <v>780.9116511994315</v>
      </c>
      <c r="P41" s="18">
        <v>39.661974514642139</v>
      </c>
      <c r="Q41" s="18">
        <v>301.44860439831251</v>
      </c>
      <c r="R41" s="18">
        <v>6.228012532543274</v>
      </c>
      <c r="S41" s="18">
        <v>110.06942222302334</v>
      </c>
      <c r="T41" s="18">
        <v>788.8473584039225</v>
      </c>
      <c r="U41" s="18">
        <v>1372.1020126118121</v>
      </c>
      <c r="V41" s="18">
        <v>265.03055713554198</v>
      </c>
      <c r="W41" s="18">
        <v>478.58386194281235</v>
      </c>
      <c r="X41" s="18">
        <v>4142.8834549620415</v>
      </c>
      <c r="Y41" s="18">
        <v>9189.0651679840848</v>
      </c>
      <c r="Z41" s="18">
        <v>1407.0809304257812</v>
      </c>
      <c r="AA41" s="18">
        <v>239.24150663207027</v>
      </c>
      <c r="AB41" s="18">
        <v>10356.904591777797</v>
      </c>
      <c r="AC41" s="18">
        <v>1216.1939169370744</v>
      </c>
      <c r="AD41" s="18">
        <v>85158.332462812847</v>
      </c>
    </row>
    <row r="42" spans="1:30">
      <c r="A42" s="5">
        <v>32</v>
      </c>
      <c r="B42" s="6" t="s">
        <v>153</v>
      </c>
      <c r="C42" s="14">
        <v>1174.0235454819435</v>
      </c>
      <c r="D42" s="14">
        <v>240.46859005726182</v>
      </c>
      <c r="E42" s="14">
        <v>540.50986396380074</v>
      </c>
      <c r="F42" s="14">
        <v>76.560791863355902</v>
      </c>
      <c r="G42" s="14">
        <v>2031.562791366362</v>
      </c>
      <c r="H42" s="14">
        <v>62.017801260405285</v>
      </c>
      <c r="I42" s="14">
        <v>2093.5805926267672</v>
      </c>
      <c r="J42" s="18">
        <v>2078.9590561530772</v>
      </c>
      <c r="K42" s="18">
        <v>215.60087476350643</v>
      </c>
      <c r="L42" s="18">
        <v>618.91105192561577</v>
      </c>
      <c r="M42" s="18">
        <v>2913.4709828421992</v>
      </c>
      <c r="N42" s="18">
        <v>2975.4887841026043</v>
      </c>
      <c r="O42" s="18">
        <v>942.00255633904555</v>
      </c>
      <c r="P42" s="18">
        <v>47.843672616309107</v>
      </c>
      <c r="Q42" s="18">
        <v>363.63314020465054</v>
      </c>
      <c r="R42" s="18">
        <v>7.5127624457342064</v>
      </c>
      <c r="S42" s="18">
        <v>132.77516982823218</v>
      </c>
      <c r="T42" s="18">
        <v>951.57528644431022</v>
      </c>
      <c r="U42" s="18">
        <v>1655.1470341786305</v>
      </c>
      <c r="V42" s="18">
        <v>319.70257063802381</v>
      </c>
      <c r="W42" s="18">
        <v>577.30886801381394</v>
      </c>
      <c r="X42" s="18">
        <v>4997.5010607087497</v>
      </c>
      <c r="Y42" s="18">
        <v>10004.552636177716</v>
      </c>
      <c r="Z42" s="18">
        <v>1531.9529240178611</v>
      </c>
      <c r="AA42" s="18">
        <v>260.4730955457793</v>
      </c>
      <c r="AB42" s="18">
        <v>11276.032464649797</v>
      </c>
      <c r="AC42" s="18">
        <v>1339.4037850386162</v>
      </c>
      <c r="AD42" s="18">
        <v>84186.953856672131</v>
      </c>
    </row>
    <row r="43" spans="1:30">
      <c r="A43" s="5">
        <v>33</v>
      </c>
      <c r="B43" s="6" t="s">
        <v>24</v>
      </c>
      <c r="C43" s="14">
        <v>2097.4957183702877</v>
      </c>
      <c r="D43" s="14">
        <v>321.6789054306555</v>
      </c>
      <c r="E43" s="14">
        <v>760.69598955863421</v>
      </c>
      <c r="F43" s="14">
        <v>104.50740893469738</v>
      </c>
      <c r="G43" s="14">
        <v>3284.3780222942746</v>
      </c>
      <c r="H43" s="14">
        <v>2389.9518667507168</v>
      </c>
      <c r="I43" s="14">
        <v>5674.3298890449914</v>
      </c>
      <c r="J43" s="18">
        <v>3702.4307300930877</v>
      </c>
      <c r="K43" s="18">
        <v>383.96489906657467</v>
      </c>
      <c r="L43" s="18">
        <v>1102.2224276430932</v>
      </c>
      <c r="M43" s="18">
        <v>5188.6180568027557</v>
      </c>
      <c r="N43" s="18">
        <v>7578.5699235534721</v>
      </c>
      <c r="O43" s="18">
        <v>1677.6180377835792</v>
      </c>
      <c r="P43" s="18">
        <v>85.205085309815274</v>
      </c>
      <c r="Q43" s="18">
        <v>647.59645399905082</v>
      </c>
      <c r="R43" s="18">
        <v>13.379523980835689</v>
      </c>
      <c r="S43" s="18">
        <v>236.46010127540424</v>
      </c>
      <c r="T43" s="18">
        <v>1694.666170601645</v>
      </c>
      <c r="U43" s="18">
        <v>2947.6613423569875</v>
      </c>
      <c r="V43" s="18">
        <v>569.3602375268805</v>
      </c>
      <c r="W43" s="18">
        <v>1028.1328472359369</v>
      </c>
      <c r="X43" s="18">
        <v>8900.0798000701343</v>
      </c>
      <c r="Y43" s="18">
        <v>19763.027745917883</v>
      </c>
      <c r="Z43" s="18">
        <v>3026.2250794786128</v>
      </c>
      <c r="AA43" s="18">
        <v>514.53944955613804</v>
      </c>
      <c r="AB43" s="18">
        <v>22274.713375840358</v>
      </c>
      <c r="AC43" s="18">
        <v>2239.7337255875245</v>
      </c>
      <c r="AD43" s="18">
        <v>99452.506882251284</v>
      </c>
    </row>
    <row r="44" spans="1:30">
      <c r="A44" s="5">
        <v>34</v>
      </c>
      <c r="B44" s="6" t="s">
        <v>55</v>
      </c>
      <c r="C44" s="14">
        <v>715.49957661882513</v>
      </c>
      <c r="D44" s="14">
        <v>246.22265963899179</v>
      </c>
      <c r="E44" s="14">
        <v>1136.8281590525999</v>
      </c>
      <c r="F44" s="14">
        <v>39.632481538750277</v>
      </c>
      <c r="G44" s="14">
        <v>2138.1828768491669</v>
      </c>
      <c r="H44" s="14">
        <v>89.21440485493622</v>
      </c>
      <c r="I44" s="14">
        <v>2227.3972817041031</v>
      </c>
      <c r="J44" s="18">
        <v>1162.9980113631036</v>
      </c>
      <c r="K44" s="18">
        <v>120.61006581922838</v>
      </c>
      <c r="L44" s="18">
        <v>346.22727199449861</v>
      </c>
      <c r="M44" s="18">
        <v>1629.8353491768305</v>
      </c>
      <c r="N44" s="18">
        <v>1719.0497540317667</v>
      </c>
      <c r="O44" s="18">
        <v>526.96906005858489</v>
      </c>
      <c r="P44" s="18">
        <v>26.764402090744124</v>
      </c>
      <c r="Q44" s="18">
        <v>203.4213313013847</v>
      </c>
      <c r="R44" s="18">
        <v>4.2027416357106659</v>
      </c>
      <c r="S44" s="18">
        <v>74.276238395174232</v>
      </c>
      <c r="T44" s="18">
        <v>532.32417565972571</v>
      </c>
      <c r="U44" s="18">
        <v>925.91179396538826</v>
      </c>
      <c r="V44" s="18">
        <v>178.84597235296226</v>
      </c>
      <c r="W44" s="18">
        <v>322.95444369391805</v>
      </c>
      <c r="X44" s="18">
        <v>2795.670159153593</v>
      </c>
      <c r="Y44" s="18">
        <v>6652.9027900345263</v>
      </c>
      <c r="Z44" s="18">
        <v>1018.7295952090197</v>
      </c>
      <c r="AA44" s="18">
        <v>173.21136115087199</v>
      </c>
      <c r="AB44" s="18">
        <v>7498.4210240926741</v>
      </c>
      <c r="AC44" s="18">
        <v>1085.4615794243409</v>
      </c>
      <c r="AD44" s="18">
        <v>69080.483051913776</v>
      </c>
    </row>
    <row r="45" spans="1:30" s="3" customFormat="1">
      <c r="A45" s="8"/>
      <c r="B45" s="8" t="s">
        <v>31</v>
      </c>
      <c r="C45" s="15">
        <v>9550.3776726067354</v>
      </c>
      <c r="D45" s="15">
        <v>1876.283025037013</v>
      </c>
      <c r="E45" s="15">
        <v>3891.9388434267953</v>
      </c>
      <c r="F45" s="15">
        <v>483.16180590496583</v>
      </c>
      <c r="G45" s="15">
        <v>15801.761346975509</v>
      </c>
      <c r="H45" s="15">
        <v>4585.0440307838762</v>
      </c>
      <c r="I45" s="15">
        <v>20386.805377759385</v>
      </c>
      <c r="J45" s="19">
        <v>26452.111523769483</v>
      </c>
      <c r="K45" s="19">
        <v>2743.2470913686921</v>
      </c>
      <c r="L45" s="19">
        <v>7874.8564674110685</v>
      </c>
      <c r="M45" s="19">
        <v>37070.215082549243</v>
      </c>
      <c r="N45" s="19">
        <v>41655.259113333123</v>
      </c>
      <c r="O45" s="19">
        <v>11985.785194858416</v>
      </c>
      <c r="P45" s="19">
        <v>608.74992223037725</v>
      </c>
      <c r="Q45" s="19">
        <v>4626.769512349485</v>
      </c>
      <c r="R45" s="19">
        <v>95.590353007661946</v>
      </c>
      <c r="S45" s="19">
        <v>1689.3952718736095</v>
      </c>
      <c r="T45" s="19">
        <v>12107.586018006879</v>
      </c>
      <c r="U45" s="19">
        <v>21059.642231407983</v>
      </c>
      <c r="V45" s="19">
        <v>4067.8088526675178</v>
      </c>
      <c r="W45" s="19">
        <v>7345.5215556867079</v>
      </c>
      <c r="X45" s="19">
        <v>63586.848912088637</v>
      </c>
      <c r="Y45" s="19">
        <v>121043.86937239727</v>
      </c>
      <c r="Z45" s="19">
        <v>18534.912705389961</v>
      </c>
      <c r="AA45" s="19">
        <v>3151.4324052345555</v>
      </c>
      <c r="AB45" s="19">
        <v>136427.34967255266</v>
      </c>
      <c r="AC45" s="19">
        <v>11958.291624495047</v>
      </c>
      <c r="AD45" s="19">
        <v>114085.98649082826</v>
      </c>
    </row>
    <row r="46" spans="1:30" s="3" customFormat="1">
      <c r="A46" s="8"/>
      <c r="B46" s="8" t="s">
        <v>32</v>
      </c>
      <c r="C46" s="15">
        <v>108294.57587922327</v>
      </c>
      <c r="D46" s="15">
        <v>32825.692563454992</v>
      </c>
      <c r="E46" s="15">
        <v>18280.192133667231</v>
      </c>
      <c r="F46" s="15">
        <v>3516.3357007585946</v>
      </c>
      <c r="G46" s="15">
        <v>162916.79627710409</v>
      </c>
      <c r="H46" s="15">
        <v>58921.142411457957</v>
      </c>
      <c r="I46" s="15">
        <v>221837.93868856202</v>
      </c>
      <c r="J46" s="19">
        <v>282031.90593233705</v>
      </c>
      <c r="K46" s="19">
        <v>29248.447895240108</v>
      </c>
      <c r="L46" s="19">
        <v>83961.568680512006</v>
      </c>
      <c r="M46" s="19">
        <v>395241.9225080891</v>
      </c>
      <c r="N46" s="19">
        <v>454163.06491954712</v>
      </c>
      <c r="O46" s="19">
        <v>127792.21195872971</v>
      </c>
      <c r="P46" s="19">
        <v>6490.4799999999977</v>
      </c>
      <c r="Q46" s="19">
        <v>49330.527837257687</v>
      </c>
      <c r="R46" s="19">
        <v>1019.1825111303635</v>
      </c>
      <c r="S46" s="19">
        <v>18012.299999999992</v>
      </c>
      <c r="T46" s="19">
        <v>129090.84999999993</v>
      </c>
      <c r="U46" s="19">
        <v>224537.50172041988</v>
      </c>
      <c r="V46" s="19">
        <v>43370.899999999987</v>
      </c>
      <c r="W46" s="19">
        <v>78317.809999999954</v>
      </c>
      <c r="X46" s="19">
        <v>677961.76402753755</v>
      </c>
      <c r="Y46" s="19">
        <v>1295041.6252241887</v>
      </c>
      <c r="Z46" s="19">
        <v>198303.99999999994</v>
      </c>
      <c r="AA46" s="19">
        <v>33716.999999999993</v>
      </c>
      <c r="AB46" s="19">
        <v>1459628.6252241887</v>
      </c>
      <c r="AC46" s="19">
        <v>114386</v>
      </c>
      <c r="AD46" s="19">
        <v>127605.53085379231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AG47"/>
  <sheetViews>
    <sheetView topLeftCell="A19" zoomScaleSheetLayoutView="110" workbookViewId="0">
      <selection activeCell="I29" sqref="I29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710937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32" width="9.140625" style="12"/>
    <col min="33" max="33" width="9.85546875" style="12" bestFit="1" customWidth="1"/>
    <col min="34" max="16384" width="9.140625" style="12"/>
  </cols>
  <sheetData>
    <row r="1" spans="1:33">
      <c r="B1" s="10"/>
      <c r="C1" s="16"/>
      <c r="D1" s="16"/>
      <c r="E1" s="10"/>
      <c r="H1" s="27" t="s">
        <v>70</v>
      </c>
      <c r="I1" s="16"/>
      <c r="J1" s="16"/>
      <c r="K1" s="16"/>
      <c r="L1" s="16"/>
      <c r="M1" s="16"/>
      <c r="N1" s="16"/>
      <c r="U1" s="27" t="s">
        <v>71</v>
      </c>
    </row>
    <row r="2" spans="1:33">
      <c r="B2" s="10"/>
      <c r="C2" s="16"/>
      <c r="D2" s="16"/>
      <c r="E2" s="10"/>
      <c r="H2" s="28" t="s">
        <v>73</v>
      </c>
      <c r="I2" s="16"/>
      <c r="J2" s="16"/>
      <c r="K2" s="16"/>
      <c r="L2" s="16"/>
      <c r="M2" s="16"/>
      <c r="N2" s="16"/>
    </row>
    <row r="3" spans="1:33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3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3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3" ht="15.75">
      <c r="A6" s="5">
        <v>1</v>
      </c>
      <c r="B6" s="6" t="s">
        <v>45</v>
      </c>
      <c r="C6" s="18">
        <v>1.0228982378756457</v>
      </c>
      <c r="D6" s="18">
        <v>289.63305702196919</v>
      </c>
      <c r="E6" s="18">
        <v>89.467624483444723</v>
      </c>
      <c r="F6" s="18">
        <v>809.91850974965064</v>
      </c>
      <c r="G6" s="18">
        <v>1190.0420894929402</v>
      </c>
      <c r="H6" s="18">
        <v>30832.921548339276</v>
      </c>
      <c r="I6" s="18">
        <v>32022.963637832218</v>
      </c>
      <c r="J6" s="18">
        <v>47155.3299748438</v>
      </c>
      <c r="K6" s="18">
        <v>3868.8416383994477</v>
      </c>
      <c r="L6" s="18">
        <v>15902.570740032594</v>
      </c>
      <c r="M6" s="18">
        <v>66926.74235327584</v>
      </c>
      <c r="N6" s="18">
        <v>97759.663901615117</v>
      </c>
      <c r="O6" s="18">
        <v>23681.249182559714</v>
      </c>
      <c r="P6" s="18">
        <v>1108.388582901802</v>
      </c>
      <c r="Q6" s="18">
        <v>8502.3084919467638</v>
      </c>
      <c r="R6" s="18">
        <v>176.20539484335376</v>
      </c>
      <c r="S6" s="18">
        <v>2944.3239659557712</v>
      </c>
      <c r="T6" s="18">
        <v>25319.865444105417</v>
      </c>
      <c r="U6" s="18">
        <v>33038.68443007001</v>
      </c>
      <c r="V6" s="18">
        <v>6252.8626179692401</v>
      </c>
      <c r="W6" s="18">
        <v>13862.457988032806</v>
      </c>
      <c r="X6" s="18">
        <v>114886.34609838488</v>
      </c>
      <c r="Y6" s="18">
        <v>213836.05208949294</v>
      </c>
      <c r="Z6" s="18">
        <v>37942.751075004446</v>
      </c>
      <c r="AA6" s="18">
        <v>6451.2855917980723</v>
      </c>
      <c r="AB6" s="18">
        <v>245327.51757269929</v>
      </c>
      <c r="AC6" s="18">
        <v>12789.248715801144</v>
      </c>
      <c r="AD6" s="18">
        <v>191823.24390141587</v>
      </c>
      <c r="AG6" s="37"/>
    </row>
    <row r="7" spans="1:33" ht="15.75">
      <c r="A7" s="5">
        <v>2</v>
      </c>
      <c r="B7" s="6" t="s">
        <v>46</v>
      </c>
      <c r="C7" s="18">
        <v>2774.9295916683368</v>
      </c>
      <c r="D7" s="18">
        <v>690.97157634914345</v>
      </c>
      <c r="E7" s="18">
        <v>1259.1956774444102</v>
      </c>
      <c r="F7" s="18">
        <v>600.06380593372933</v>
      </c>
      <c r="G7" s="18">
        <v>5325.1606513956194</v>
      </c>
      <c r="H7" s="18">
        <v>1902.653072044068</v>
      </c>
      <c r="I7" s="18">
        <v>7227.8137234396872</v>
      </c>
      <c r="J7" s="18">
        <v>39320.633513569963</v>
      </c>
      <c r="K7" s="18">
        <v>3226.0468597441545</v>
      </c>
      <c r="L7" s="18">
        <v>13260.413113979357</v>
      </c>
      <c r="M7" s="18">
        <v>55807.093487293474</v>
      </c>
      <c r="N7" s="18">
        <v>57709.746559337545</v>
      </c>
      <c r="O7" s="18">
        <v>19746.69079291165</v>
      </c>
      <c r="P7" s="18">
        <v>924.23361859957561</v>
      </c>
      <c r="Q7" s="18">
        <v>7089.6790757163999</v>
      </c>
      <c r="R7" s="18">
        <v>146.92947239358926</v>
      </c>
      <c r="S7" s="18">
        <v>2455.1346300053369</v>
      </c>
      <c r="T7" s="18">
        <v>21113.056578581847</v>
      </c>
      <c r="U7" s="18">
        <v>27549.420244504952</v>
      </c>
      <c r="V7" s="18">
        <v>5213.9709242419431</v>
      </c>
      <c r="W7" s="18">
        <v>11559.25810370716</v>
      </c>
      <c r="X7" s="18">
        <v>95798.373440662472</v>
      </c>
      <c r="Y7" s="18">
        <v>158833.28065139562</v>
      </c>
      <c r="Z7" s="18">
        <v>28183.141108778193</v>
      </c>
      <c r="AA7" s="18">
        <v>4791.8900716308008</v>
      </c>
      <c r="AB7" s="18">
        <v>182224.53168854301</v>
      </c>
      <c r="AC7" s="18">
        <v>11322.126559870701</v>
      </c>
      <c r="AD7" s="18">
        <v>160945.49970356806</v>
      </c>
    </row>
    <row r="8" spans="1:33">
      <c r="A8" s="5">
        <v>3</v>
      </c>
      <c r="B8" s="6" t="s">
        <v>150</v>
      </c>
      <c r="C8" s="18">
        <v>1323.544456227424</v>
      </c>
      <c r="D8" s="18">
        <v>234.97679195085905</v>
      </c>
      <c r="E8" s="18">
        <v>1000.2677309545652</v>
      </c>
      <c r="F8" s="18">
        <v>178.46606393639081</v>
      </c>
      <c r="G8" s="18">
        <v>2737.255043069239</v>
      </c>
      <c r="H8" s="18">
        <v>7320.6029448199552</v>
      </c>
      <c r="I8" s="18">
        <v>10057.857987889194</v>
      </c>
      <c r="J8" s="18">
        <v>4895.8692337622433</v>
      </c>
      <c r="K8" s="18">
        <v>401.67978376660494</v>
      </c>
      <c r="L8" s="18">
        <v>1651.0733116571969</v>
      </c>
      <c r="M8" s="18">
        <v>6948.622329186046</v>
      </c>
      <c r="N8" s="18">
        <v>14269.225274006001</v>
      </c>
      <c r="O8" s="18">
        <v>2458.6891736692901</v>
      </c>
      <c r="P8" s="18">
        <v>115.0776712829108</v>
      </c>
      <c r="Q8" s="18">
        <v>882.7462470071606</v>
      </c>
      <c r="R8" s="18">
        <v>18.294402178857016</v>
      </c>
      <c r="S8" s="18">
        <v>305.6923814729268</v>
      </c>
      <c r="T8" s="18">
        <v>2628.8173637407808</v>
      </c>
      <c r="U8" s="18">
        <v>3430.2183594399762</v>
      </c>
      <c r="V8" s="18">
        <v>649.19909860855671</v>
      </c>
      <c r="W8" s="18">
        <v>1439.2600285935393</v>
      </c>
      <c r="X8" s="18">
        <v>11927.994725993996</v>
      </c>
      <c r="Y8" s="18">
        <v>28934.475043069237</v>
      </c>
      <c r="Z8" s="18">
        <v>5134.090221538695</v>
      </c>
      <c r="AA8" s="18">
        <v>872.93307245249798</v>
      </c>
      <c r="AB8" s="18">
        <v>33195.632192155434</v>
      </c>
      <c r="AC8" s="18">
        <v>2677.3299054506142</v>
      </c>
      <c r="AD8" s="18">
        <v>123987.8287863384</v>
      </c>
    </row>
    <row r="9" spans="1:33">
      <c r="A9" s="5">
        <v>4</v>
      </c>
      <c r="B9" s="6" t="s">
        <v>0</v>
      </c>
      <c r="C9" s="18">
        <v>2505.2715266271016</v>
      </c>
      <c r="D9" s="18">
        <v>258.37330156621516</v>
      </c>
      <c r="E9" s="18">
        <v>407.50698367376799</v>
      </c>
      <c r="F9" s="18">
        <v>317.59522078266508</v>
      </c>
      <c r="G9" s="18">
        <v>3488.7470326497496</v>
      </c>
      <c r="H9" s="18">
        <v>243.96265207544016</v>
      </c>
      <c r="I9" s="18">
        <v>3732.7096847251896</v>
      </c>
      <c r="J9" s="18">
        <v>2588.4771641578982</v>
      </c>
      <c r="K9" s="18">
        <v>212.37065328739376</v>
      </c>
      <c r="L9" s="18">
        <v>872.93294806630786</v>
      </c>
      <c r="M9" s="18">
        <v>3673.7807655115998</v>
      </c>
      <c r="N9" s="18">
        <v>3917.7434175870399</v>
      </c>
      <c r="O9" s="18">
        <v>1299.9245845695468</v>
      </c>
      <c r="P9" s="18">
        <v>60.842295820752589</v>
      </c>
      <c r="Q9" s="18">
        <v>466.71354830452293</v>
      </c>
      <c r="R9" s="18">
        <v>9.6723666443807534</v>
      </c>
      <c r="S9" s="18">
        <v>161.62150394929085</v>
      </c>
      <c r="T9" s="18">
        <v>1389.8724393739044</v>
      </c>
      <c r="U9" s="18">
        <v>1813.5782365785176</v>
      </c>
      <c r="V9" s="18">
        <v>343.23568737329282</v>
      </c>
      <c r="W9" s="18">
        <v>760.94591979875167</v>
      </c>
      <c r="X9" s="18">
        <v>6306.4065824129593</v>
      </c>
      <c r="Y9" s="18">
        <v>13712.897032649749</v>
      </c>
      <c r="Z9" s="18">
        <v>2433.1960562442609</v>
      </c>
      <c r="AA9" s="18">
        <v>413.70860612185209</v>
      </c>
      <c r="AB9" s="18">
        <v>15732.384482772157</v>
      </c>
      <c r="AC9" s="18">
        <v>1635.481686984094</v>
      </c>
      <c r="AD9" s="18">
        <v>96194.195312473486</v>
      </c>
    </row>
    <row r="10" spans="1:33">
      <c r="A10" s="5">
        <v>5</v>
      </c>
      <c r="B10" s="6" t="s">
        <v>1</v>
      </c>
      <c r="C10" s="18">
        <v>1919.6433443115404</v>
      </c>
      <c r="D10" s="18">
        <v>166.97787461582254</v>
      </c>
      <c r="E10" s="18">
        <v>1030.0517563304338</v>
      </c>
      <c r="F10" s="18">
        <v>167.55467565314095</v>
      </c>
      <c r="G10" s="18">
        <v>3284.2276509109374</v>
      </c>
      <c r="H10" s="18">
        <v>272.3165815761875</v>
      </c>
      <c r="I10" s="18">
        <v>3556.5442324871251</v>
      </c>
      <c r="J10" s="18">
        <v>1188.4578951986741</v>
      </c>
      <c r="K10" s="18">
        <v>97.50658924202402</v>
      </c>
      <c r="L10" s="18">
        <v>400.79320322919148</v>
      </c>
      <c r="M10" s="18">
        <v>1686.7576876698897</v>
      </c>
      <c r="N10" s="18">
        <v>1959.0742692460772</v>
      </c>
      <c r="O10" s="18">
        <v>596.83958471278766</v>
      </c>
      <c r="P10" s="18">
        <v>27.934767140860842</v>
      </c>
      <c r="Q10" s="18">
        <v>214.28406205744798</v>
      </c>
      <c r="R10" s="18">
        <v>4.4409124650362966</v>
      </c>
      <c r="S10" s="18">
        <v>74.205928899862386</v>
      </c>
      <c r="T10" s="18">
        <v>638.13770380714732</v>
      </c>
      <c r="U10" s="18">
        <v>832.67544472366467</v>
      </c>
      <c r="V10" s="18">
        <v>157.59117685917144</v>
      </c>
      <c r="W10" s="18">
        <v>349.37615008794324</v>
      </c>
      <c r="X10" s="18">
        <v>2895.4857307539219</v>
      </c>
      <c r="Y10" s="18">
        <v>8138.7876509109374</v>
      </c>
      <c r="Z10" s="18">
        <v>1444.13437712362</v>
      </c>
      <c r="AA10" s="18">
        <v>245.54158662193953</v>
      </c>
      <c r="AB10" s="18">
        <v>9337.3804414126189</v>
      </c>
      <c r="AC10" s="18">
        <v>859.81167713840557</v>
      </c>
      <c r="AD10" s="18">
        <v>108597.97197089663</v>
      </c>
    </row>
    <row r="11" spans="1:33" s="3" customFormat="1">
      <c r="A11" s="7"/>
      <c r="B11" s="8" t="s">
        <v>27</v>
      </c>
      <c r="C11" s="19">
        <v>8524.4118170722795</v>
      </c>
      <c r="D11" s="19">
        <v>1640.9326015040092</v>
      </c>
      <c r="E11" s="19">
        <v>3786.4897728866222</v>
      </c>
      <c r="F11" s="19">
        <v>2073.5982760555767</v>
      </c>
      <c r="G11" s="19">
        <v>16025.432467518485</v>
      </c>
      <c r="H11" s="19">
        <v>40572.456798854924</v>
      </c>
      <c r="I11" s="19">
        <v>56597.889266373408</v>
      </c>
      <c r="J11" s="19">
        <v>95148.767781532588</v>
      </c>
      <c r="K11" s="19">
        <v>7806.4455244396258</v>
      </c>
      <c r="L11" s="19">
        <v>32087.783316964647</v>
      </c>
      <c r="M11" s="19">
        <v>135042.99662293686</v>
      </c>
      <c r="N11" s="19">
        <v>175615.45342179178</v>
      </c>
      <c r="O11" s="19">
        <v>47783.393318422997</v>
      </c>
      <c r="P11" s="19">
        <v>2236.4769357459018</v>
      </c>
      <c r="Q11" s="19">
        <v>17155.7314250323</v>
      </c>
      <c r="R11" s="19">
        <v>355.54254852521711</v>
      </c>
      <c r="S11" s="19">
        <v>5940.9784102831891</v>
      </c>
      <c r="T11" s="19">
        <v>51089.749529609093</v>
      </c>
      <c r="U11" s="19">
        <v>66664.576715317118</v>
      </c>
      <c r="V11" s="19">
        <v>12616.859505052205</v>
      </c>
      <c r="W11" s="19">
        <v>27971.298190220205</v>
      </c>
      <c r="X11" s="19">
        <v>231814.60657820822</v>
      </c>
      <c r="Y11" s="19">
        <v>423455.49246751849</v>
      </c>
      <c r="Z11" s="19">
        <v>75137.312838689191</v>
      </c>
      <c r="AA11" s="19">
        <v>12775.358928625163</v>
      </c>
      <c r="AB11" s="19">
        <v>485817.4463775825</v>
      </c>
      <c r="AC11" s="19">
        <v>29283.998545244958</v>
      </c>
      <c r="AD11" s="19">
        <v>165898.60350763742</v>
      </c>
    </row>
    <row r="12" spans="1:33">
      <c r="A12" s="5">
        <v>6</v>
      </c>
      <c r="B12" s="6" t="s">
        <v>2</v>
      </c>
      <c r="C12" s="18">
        <v>11195.424560714302</v>
      </c>
      <c r="D12" s="18">
        <v>1772.4420434631043</v>
      </c>
      <c r="E12" s="18">
        <v>529.95003270870382</v>
      </c>
      <c r="F12" s="18">
        <v>27.516435231230467</v>
      </c>
      <c r="G12" s="18">
        <v>13525.333072117342</v>
      </c>
      <c r="H12" s="18">
        <v>967.66430020415021</v>
      </c>
      <c r="I12" s="18">
        <v>14492.997372321493</v>
      </c>
      <c r="J12" s="18">
        <v>11256.045084517158</v>
      </c>
      <c r="K12" s="18">
        <v>923.49806331358752</v>
      </c>
      <c r="L12" s="18">
        <v>3795.9665069679786</v>
      </c>
      <c r="M12" s="18">
        <v>15975.509654798723</v>
      </c>
      <c r="N12" s="18">
        <v>16943.173955002872</v>
      </c>
      <c r="O12" s="18">
        <v>5652.7482386143611</v>
      </c>
      <c r="P12" s="18">
        <v>264.57394884019351</v>
      </c>
      <c r="Q12" s="18">
        <v>2029.5132651787342</v>
      </c>
      <c r="R12" s="18">
        <v>42.060481170421646</v>
      </c>
      <c r="S12" s="18">
        <v>702.81436524572416</v>
      </c>
      <c r="T12" s="18">
        <v>6043.8882969284687</v>
      </c>
      <c r="U12" s="18">
        <v>7886.3814902025824</v>
      </c>
      <c r="V12" s="18">
        <v>1492.5672998725931</v>
      </c>
      <c r="W12" s="18">
        <v>3308.9886589440443</v>
      </c>
      <c r="X12" s="18">
        <v>27423.536044997119</v>
      </c>
      <c r="Y12" s="18">
        <v>57892.043072117332</v>
      </c>
      <c r="Z12" s="18">
        <v>10272.278028166586</v>
      </c>
      <c r="AA12" s="18">
        <v>1746.5628442981117</v>
      </c>
      <c r="AB12" s="18">
        <v>66417.758255985813</v>
      </c>
      <c r="AC12" s="18">
        <v>6213.5196612516511</v>
      </c>
      <c r="AD12" s="18">
        <v>106892.32814402429</v>
      </c>
    </row>
    <row r="13" spans="1:33">
      <c r="A13" s="5">
        <v>7</v>
      </c>
      <c r="B13" s="6" t="s">
        <v>3</v>
      </c>
      <c r="C13" s="18">
        <v>2665.6908629390778</v>
      </c>
      <c r="D13" s="18">
        <v>558.66196087088099</v>
      </c>
      <c r="E13" s="18">
        <v>210.57102492526647</v>
      </c>
      <c r="F13" s="18">
        <v>13.3808517987708</v>
      </c>
      <c r="G13" s="18">
        <v>3448.3047005339963</v>
      </c>
      <c r="H13" s="18">
        <v>267.68202954398998</v>
      </c>
      <c r="I13" s="18">
        <v>3715.9867300779861</v>
      </c>
      <c r="J13" s="18">
        <v>2746.9290959882446</v>
      </c>
      <c r="K13" s="18">
        <v>225.37078353517504</v>
      </c>
      <c r="L13" s="18">
        <v>926.3689659283641</v>
      </c>
      <c r="M13" s="18">
        <v>3898.6688454517839</v>
      </c>
      <c r="N13" s="18">
        <v>4166.3508749957737</v>
      </c>
      <c r="O13" s="18">
        <v>1379.4986153977516</v>
      </c>
      <c r="P13" s="18">
        <v>64.56671705316009</v>
      </c>
      <c r="Q13" s="18">
        <v>495.28311204811723</v>
      </c>
      <c r="R13" s="18">
        <v>10.264454224443348</v>
      </c>
      <c r="S13" s="18">
        <v>171.51505830653875</v>
      </c>
      <c r="T13" s="18">
        <v>1474.952569137459</v>
      </c>
      <c r="U13" s="18">
        <v>1924.5952388107264</v>
      </c>
      <c r="V13" s="18">
        <v>364.24663484870098</v>
      </c>
      <c r="W13" s="18">
        <v>807.52672517732947</v>
      </c>
      <c r="X13" s="18">
        <v>6692.4491250042265</v>
      </c>
      <c r="Y13" s="18">
        <v>14307.104700533997</v>
      </c>
      <c r="Z13" s="18">
        <v>2538.631381153622</v>
      </c>
      <c r="AA13" s="18">
        <v>431.63543992232468</v>
      </c>
      <c r="AB13" s="18">
        <v>16414.100641765293</v>
      </c>
      <c r="AC13" s="18">
        <v>2081.0838687667083</v>
      </c>
      <c r="AD13" s="18">
        <v>78872.845482640812</v>
      </c>
    </row>
    <row r="14" spans="1:33">
      <c r="A14" s="5">
        <v>8</v>
      </c>
      <c r="B14" s="6" t="s">
        <v>4</v>
      </c>
      <c r="C14" s="18">
        <v>1581.028972246731</v>
      </c>
      <c r="D14" s="18">
        <v>650.98305572653589</v>
      </c>
      <c r="E14" s="18">
        <v>179.81425831573145</v>
      </c>
      <c r="F14" s="18">
        <v>6.3523624033331831</v>
      </c>
      <c r="G14" s="18">
        <v>2418.1786486923315</v>
      </c>
      <c r="H14" s="18">
        <v>187.85447339575205</v>
      </c>
      <c r="I14" s="18">
        <v>2606.0331220880835</v>
      </c>
      <c r="J14" s="18">
        <v>1376.2362262554514</v>
      </c>
      <c r="K14" s="18">
        <v>112.91279308725586</v>
      </c>
      <c r="L14" s="18">
        <v>464.11919828995553</v>
      </c>
      <c r="M14" s="18">
        <v>1953.2682176326625</v>
      </c>
      <c r="N14" s="18">
        <v>2141.1226910284145</v>
      </c>
      <c r="O14" s="18">
        <v>691.14123526242872</v>
      </c>
      <c r="P14" s="18">
        <v>32.348506974103863</v>
      </c>
      <c r="Q14" s="18">
        <v>248.14130151689716</v>
      </c>
      <c r="R14" s="18">
        <v>5.1425840466907315</v>
      </c>
      <c r="S14" s="18">
        <v>85.930589520678609</v>
      </c>
      <c r="T14" s="18">
        <v>738.96452610300867</v>
      </c>
      <c r="U14" s="18">
        <v>964.23955478078278</v>
      </c>
      <c r="V14" s="18">
        <v>182.49084583309133</v>
      </c>
      <c r="W14" s="18">
        <v>404.57816493390362</v>
      </c>
      <c r="X14" s="18">
        <v>3352.9773089715859</v>
      </c>
      <c r="Y14" s="18">
        <v>7912.2786486923324</v>
      </c>
      <c r="Z14" s="18">
        <v>1403.9429566243707</v>
      </c>
      <c r="AA14" s="18">
        <v>238.70796690184721</v>
      </c>
      <c r="AB14" s="18">
        <v>9077.5136384148554</v>
      </c>
      <c r="AC14" s="18">
        <v>1669.2428393819266</v>
      </c>
      <c r="AD14" s="18">
        <v>54381.024882970298</v>
      </c>
    </row>
    <row r="15" spans="1:33">
      <c r="A15" s="5">
        <v>9</v>
      </c>
      <c r="B15" s="6" t="s">
        <v>5</v>
      </c>
      <c r="C15" s="18">
        <v>4672.122266578659</v>
      </c>
      <c r="D15" s="18">
        <v>1100.2898622829273</v>
      </c>
      <c r="E15" s="18">
        <v>373.68231882871072</v>
      </c>
      <c r="F15" s="18">
        <v>24.371704962946097</v>
      </c>
      <c r="G15" s="18">
        <v>6170.4661526532427</v>
      </c>
      <c r="H15" s="18">
        <v>321.37939952032616</v>
      </c>
      <c r="I15" s="18">
        <v>6491.8455521735686</v>
      </c>
      <c r="J15" s="18">
        <v>5519.7696223804096</v>
      </c>
      <c r="K15" s="18">
        <v>452.86746081153814</v>
      </c>
      <c r="L15" s="18">
        <v>1861.4762516859732</v>
      </c>
      <c r="M15" s="18">
        <v>7834.1133348779204</v>
      </c>
      <c r="N15" s="18">
        <v>8155.4927343982463</v>
      </c>
      <c r="O15" s="18">
        <v>2772.0098645825883</v>
      </c>
      <c r="P15" s="18">
        <v>129.74248368017922</v>
      </c>
      <c r="Q15" s="18">
        <v>995.23816626860969</v>
      </c>
      <c r="R15" s="18">
        <v>20.6257317311692</v>
      </c>
      <c r="S15" s="18">
        <v>344.64799619468909</v>
      </c>
      <c r="T15" s="18">
        <v>2963.8181769842549</v>
      </c>
      <c r="U15" s="18">
        <v>3867.3449380547395</v>
      </c>
      <c r="V15" s="18">
        <v>731.9291615602566</v>
      </c>
      <c r="W15" s="18">
        <v>1622.6707465452657</v>
      </c>
      <c r="X15" s="18">
        <v>13448.027265601751</v>
      </c>
      <c r="Y15" s="18">
        <v>27773.98615265324</v>
      </c>
      <c r="Z15" s="18">
        <v>4928.1747986523123</v>
      </c>
      <c r="AA15" s="18">
        <v>837.92192636638708</v>
      </c>
      <c r="AB15" s="18">
        <v>31864.239024939165</v>
      </c>
      <c r="AC15" s="18">
        <v>4295.2540935904126</v>
      </c>
      <c r="AD15" s="18">
        <v>74184.759110033876</v>
      </c>
    </row>
    <row r="16" spans="1:33">
      <c r="A16" s="5">
        <v>10</v>
      </c>
      <c r="B16" s="6" t="s">
        <v>6</v>
      </c>
      <c r="C16" s="18">
        <v>5108.4985664070236</v>
      </c>
      <c r="D16" s="18">
        <v>3722.6500312852336</v>
      </c>
      <c r="E16" s="18">
        <v>639.13863422638099</v>
      </c>
      <c r="F16" s="18">
        <v>9.4341908048531042</v>
      </c>
      <c r="G16" s="18">
        <v>9479.7214227234927</v>
      </c>
      <c r="H16" s="18">
        <v>515.62238765326492</v>
      </c>
      <c r="I16" s="18">
        <v>9995.3438103767585</v>
      </c>
      <c r="J16" s="18">
        <v>6555.3322042647251</v>
      </c>
      <c r="K16" s="18">
        <v>537.82981052046398</v>
      </c>
      <c r="L16" s="18">
        <v>2210.7073401532039</v>
      </c>
      <c r="M16" s="18">
        <v>9303.8693549383934</v>
      </c>
      <c r="N16" s="18">
        <v>9819.4917425916574</v>
      </c>
      <c r="O16" s="18">
        <v>3292.0659337230227</v>
      </c>
      <c r="P16" s="18">
        <v>154.08343820755107</v>
      </c>
      <c r="Q16" s="18">
        <v>1181.9545467624882</v>
      </c>
      <c r="R16" s="18">
        <v>24.495320041192112</v>
      </c>
      <c r="S16" s="18">
        <v>409.30731953556295</v>
      </c>
      <c r="T16" s="18">
        <v>3519.8593550705741</v>
      </c>
      <c r="U16" s="18">
        <v>4592.8965431164897</v>
      </c>
      <c r="V16" s="18">
        <v>869.24620632034043</v>
      </c>
      <c r="W16" s="18">
        <v>1927.0995946311211</v>
      </c>
      <c r="X16" s="18">
        <v>15971.008257408343</v>
      </c>
      <c r="Y16" s="18">
        <v>35270.221422723494</v>
      </c>
      <c r="Z16" s="18">
        <v>6258.295636895753</v>
      </c>
      <c r="AA16" s="18">
        <v>1064.0781526808037</v>
      </c>
      <c r="AB16" s="18">
        <v>40464.438906938442</v>
      </c>
      <c r="AC16" s="18">
        <v>4603.6898627072205</v>
      </c>
      <c r="AD16" s="18">
        <v>87895.666549403802</v>
      </c>
    </row>
    <row r="17" spans="1:30" s="3" customFormat="1">
      <c r="A17" s="7"/>
      <c r="B17" s="8" t="s">
        <v>28</v>
      </c>
      <c r="C17" s="19">
        <v>25222.765228885793</v>
      </c>
      <c r="D17" s="19">
        <v>7805.0269536286814</v>
      </c>
      <c r="E17" s="19">
        <v>1933.1562690047936</v>
      </c>
      <c r="F17" s="19">
        <v>81.05554520113364</v>
      </c>
      <c r="G17" s="19">
        <v>35042.003996720407</v>
      </c>
      <c r="H17" s="19">
        <v>2260.2025903174836</v>
      </c>
      <c r="I17" s="19">
        <v>37302.206587037886</v>
      </c>
      <c r="J17" s="19">
        <v>27454.312233405988</v>
      </c>
      <c r="K17" s="19">
        <v>2252.478911268021</v>
      </c>
      <c r="L17" s="19">
        <v>9258.6382630254739</v>
      </c>
      <c r="M17" s="19">
        <v>38965.429407699485</v>
      </c>
      <c r="N17" s="19">
        <v>41225.631998016965</v>
      </c>
      <c r="O17" s="19">
        <v>13787.463887580152</v>
      </c>
      <c r="P17" s="19">
        <v>645.31509475518783</v>
      </c>
      <c r="Q17" s="19">
        <v>4950.1303917748464</v>
      </c>
      <c r="R17" s="19">
        <v>102.58857121391704</v>
      </c>
      <c r="S17" s="19">
        <v>1714.2153288031936</v>
      </c>
      <c r="T17" s="19">
        <v>14741.482924223765</v>
      </c>
      <c r="U17" s="19">
        <v>19235.457764965322</v>
      </c>
      <c r="V17" s="19">
        <v>3640.4801484349828</v>
      </c>
      <c r="W17" s="19">
        <v>8070.8638902316643</v>
      </c>
      <c r="X17" s="19">
        <v>66887.99800198304</v>
      </c>
      <c r="Y17" s="19">
        <v>143155.6339967204</v>
      </c>
      <c r="Z17" s="19">
        <v>25401.322801492643</v>
      </c>
      <c r="AA17" s="19">
        <v>4318.906330169475</v>
      </c>
      <c r="AB17" s="19">
        <v>164238.05046804357</v>
      </c>
      <c r="AC17" s="19">
        <v>18862.790325697919</v>
      </c>
      <c r="AD17" s="19">
        <v>87069.859565947758</v>
      </c>
    </row>
    <row r="18" spans="1:30">
      <c r="A18" s="5">
        <v>11</v>
      </c>
      <c r="B18" s="6" t="s">
        <v>7</v>
      </c>
      <c r="C18" s="18">
        <v>7356.301659260278</v>
      </c>
      <c r="D18" s="18">
        <v>3529.3679068251968</v>
      </c>
      <c r="E18" s="18">
        <v>946.0677627435183</v>
      </c>
      <c r="F18" s="18">
        <v>196.54564176777293</v>
      </c>
      <c r="G18" s="18">
        <v>12028.282970596765</v>
      </c>
      <c r="H18" s="18">
        <v>712.20889745515274</v>
      </c>
      <c r="I18" s="18">
        <v>12740.491868051919</v>
      </c>
      <c r="J18" s="18">
        <v>29848.013089863747</v>
      </c>
      <c r="K18" s="18">
        <v>2448.8692143000767</v>
      </c>
      <c r="L18" s="18">
        <v>10065.885232150777</v>
      </c>
      <c r="M18" s="18">
        <v>42362.767536314597</v>
      </c>
      <c r="N18" s="18">
        <v>43074.976433769749</v>
      </c>
      <c r="O18" s="18">
        <v>14989.572461107753</v>
      </c>
      <c r="P18" s="18">
        <v>701.57916292299478</v>
      </c>
      <c r="Q18" s="18">
        <v>5381.7249353799552</v>
      </c>
      <c r="R18" s="18">
        <v>111.53311692643827</v>
      </c>
      <c r="S18" s="18">
        <v>1863.6752266081137</v>
      </c>
      <c r="T18" s="18">
        <v>16026.771005789162</v>
      </c>
      <c r="U18" s="18">
        <v>20912.568862664899</v>
      </c>
      <c r="V18" s="18">
        <v>3957.888225357156</v>
      </c>
      <c r="W18" s="18">
        <v>8774.5505694737767</v>
      </c>
      <c r="X18" s="18">
        <v>72719.863566230255</v>
      </c>
      <c r="Y18" s="18">
        <v>127823.12297059677</v>
      </c>
      <c r="Z18" s="18">
        <v>22680.744846866466</v>
      </c>
      <c r="AA18" s="18">
        <v>3856.3350915856295</v>
      </c>
      <c r="AB18" s="18">
        <v>146647.53272587759</v>
      </c>
      <c r="AC18" s="18">
        <v>9625.2920491991972</v>
      </c>
      <c r="AD18" s="18">
        <v>152356.45004462835</v>
      </c>
    </row>
    <row r="19" spans="1:30">
      <c r="A19" s="5">
        <v>12</v>
      </c>
      <c r="B19" s="6" t="s">
        <v>8</v>
      </c>
      <c r="C19" s="18">
        <v>3410.7869401064754</v>
      </c>
      <c r="D19" s="18">
        <v>1820.2964496908692</v>
      </c>
      <c r="E19" s="18">
        <v>567.23894122044339</v>
      </c>
      <c r="F19" s="18">
        <v>23.585477012132753</v>
      </c>
      <c r="G19" s="18">
        <v>5821.9078080299205</v>
      </c>
      <c r="H19" s="18">
        <v>43.003485250201805</v>
      </c>
      <c r="I19" s="18">
        <v>5864.9112932801227</v>
      </c>
      <c r="J19" s="18">
        <v>4917.1574921221336</v>
      </c>
      <c r="K19" s="18">
        <v>403.42637106428032</v>
      </c>
      <c r="L19" s="18">
        <v>1658.2525220387352</v>
      </c>
      <c r="M19" s="18">
        <v>6978.8363852251487</v>
      </c>
      <c r="N19" s="18">
        <v>7021.8398704753508</v>
      </c>
      <c r="O19" s="18">
        <v>2469.3800659003955</v>
      </c>
      <c r="P19" s="18">
        <v>115.57805294768873</v>
      </c>
      <c r="Q19" s="18">
        <v>886.58461140687132</v>
      </c>
      <c r="R19" s="18">
        <v>18.373950046973576</v>
      </c>
      <c r="S19" s="18">
        <v>307.02159556846851</v>
      </c>
      <c r="T19" s="18">
        <v>2640.2480087495064</v>
      </c>
      <c r="U19" s="18">
        <v>3445.1336627660994</v>
      </c>
      <c r="V19" s="18">
        <v>652.02195140104561</v>
      </c>
      <c r="W19" s="18">
        <v>1445.5182307375983</v>
      </c>
      <c r="X19" s="18">
        <v>11979.860129524648</v>
      </c>
      <c r="Y19" s="18">
        <v>24823.607808029919</v>
      </c>
      <c r="Z19" s="18">
        <v>4404.6640528577927</v>
      </c>
      <c r="AA19" s="18">
        <v>748.91105509826423</v>
      </c>
      <c r="AB19" s="18">
        <v>28479.360805789445</v>
      </c>
      <c r="AC19" s="18">
        <v>3043.1602513362532</v>
      </c>
      <c r="AD19" s="18">
        <v>93584.821217627774</v>
      </c>
    </row>
    <row r="20" spans="1:30">
      <c r="A20" s="5">
        <v>13</v>
      </c>
      <c r="B20" s="6" t="s">
        <v>9</v>
      </c>
      <c r="C20" s="18">
        <v>3654.7820514764476</v>
      </c>
      <c r="D20" s="18">
        <v>2223.7164504192233</v>
      </c>
      <c r="E20" s="18">
        <v>877.06935394987113</v>
      </c>
      <c r="F20" s="18">
        <v>20.440746743848383</v>
      </c>
      <c r="G20" s="18">
        <v>6776.0086025893906</v>
      </c>
      <c r="H20" s="18">
        <v>289.37531652400122</v>
      </c>
      <c r="I20" s="18">
        <v>7065.383919113392</v>
      </c>
      <c r="J20" s="18">
        <v>4595.9869784217726</v>
      </c>
      <c r="K20" s="18">
        <v>377.07605484142761</v>
      </c>
      <c r="L20" s="18">
        <v>1549.9416096464922</v>
      </c>
      <c r="M20" s="18">
        <v>6523.0046429096919</v>
      </c>
      <c r="N20" s="18">
        <v>6812.3799594336933</v>
      </c>
      <c r="O20" s="18">
        <v>2308.0893068475707</v>
      </c>
      <c r="P20" s="18">
        <v>108.02892264279861</v>
      </c>
      <c r="Q20" s="18">
        <v>828.67618859540448</v>
      </c>
      <c r="R20" s="18">
        <v>17.173831689010534</v>
      </c>
      <c r="S20" s="18">
        <v>286.96808218725005</v>
      </c>
      <c r="T20" s="18">
        <v>2467.7967885831849</v>
      </c>
      <c r="U20" s="18">
        <v>3220.1102930632378</v>
      </c>
      <c r="V20" s="18">
        <v>609.43429269560738</v>
      </c>
      <c r="W20" s="18">
        <v>1351.1023342622407</v>
      </c>
      <c r="X20" s="18">
        <v>11197.380040566306</v>
      </c>
      <c r="Y20" s="18">
        <v>24785.768602589389</v>
      </c>
      <c r="Z20" s="18">
        <v>4397.9499205172588</v>
      </c>
      <c r="AA20" s="18">
        <v>747.76947247700707</v>
      </c>
      <c r="AB20" s="18">
        <v>28435.949050629639</v>
      </c>
      <c r="AC20" s="18">
        <v>2862.5206201562305</v>
      </c>
      <c r="AD20" s="18">
        <v>99338.844410062855</v>
      </c>
    </row>
    <row r="21" spans="1:30">
      <c r="A21" s="5">
        <v>14</v>
      </c>
      <c r="B21" s="6" t="s">
        <v>10</v>
      </c>
      <c r="C21" s="18">
        <v>4520.8913575238275</v>
      </c>
      <c r="D21" s="18">
        <v>2591.0747672776761</v>
      </c>
      <c r="E21" s="18">
        <v>617.61161733105814</v>
      </c>
      <c r="F21" s="18">
        <v>19.65460956051955</v>
      </c>
      <c r="G21" s="18">
        <v>7749.2323516930819</v>
      </c>
      <c r="H21" s="18">
        <v>474.26516729126314</v>
      </c>
      <c r="I21" s="18">
        <v>8223.4975189843444</v>
      </c>
      <c r="J21" s="18">
        <v>7492.697952234771</v>
      </c>
      <c r="K21" s="18">
        <v>614.7356372444126</v>
      </c>
      <c r="L21" s="18">
        <v>2526.8227214755161</v>
      </c>
      <c r="M21" s="18">
        <v>10634.256310954701</v>
      </c>
      <c r="N21" s="18">
        <v>11108.521478245964</v>
      </c>
      <c r="O21" s="18">
        <v>3762.8078809157842</v>
      </c>
      <c r="P21" s="18">
        <v>176.11627083977885</v>
      </c>
      <c r="Q21" s="18">
        <v>1350.9656164183987</v>
      </c>
      <c r="R21" s="18">
        <v>27.99797608923188</v>
      </c>
      <c r="S21" s="18">
        <v>467.83534676146957</v>
      </c>
      <c r="T21" s="18">
        <v>4023.174136733141</v>
      </c>
      <c r="U21" s="18">
        <v>5249.6479890137034</v>
      </c>
      <c r="V21" s="18">
        <v>993.5422137488431</v>
      </c>
      <c r="W21" s="18">
        <v>2202.6610912336851</v>
      </c>
      <c r="X21" s="18">
        <v>18254.748521754034</v>
      </c>
      <c r="Y21" s="18">
        <v>37112.502351693081</v>
      </c>
      <c r="Z21" s="18">
        <v>6585.1872251713658</v>
      </c>
      <c r="AA21" s="18">
        <v>1119.6584923708192</v>
      </c>
      <c r="AB21" s="18">
        <v>42578.031084493625</v>
      </c>
      <c r="AC21" s="18">
        <v>4384.9689324014216</v>
      </c>
      <c r="AD21" s="18">
        <v>97099.960663064106</v>
      </c>
    </row>
    <row r="22" spans="1:30">
      <c r="A22" s="5">
        <v>15</v>
      </c>
      <c r="B22" s="6" t="s">
        <v>11</v>
      </c>
      <c r="C22" s="18">
        <v>4767.1302725645937</v>
      </c>
      <c r="D22" s="18">
        <v>2848.4893594730097</v>
      </c>
      <c r="E22" s="18">
        <v>604.74049047789003</v>
      </c>
      <c r="F22" s="18">
        <v>23.585477012132753</v>
      </c>
      <c r="G22" s="18">
        <v>8243.9455995276276</v>
      </c>
      <c r="H22" s="18">
        <v>52.458634329259077</v>
      </c>
      <c r="I22" s="18">
        <v>8296.404233856887</v>
      </c>
      <c r="J22" s="18">
        <v>8300.167461562165</v>
      </c>
      <c r="K22" s="18">
        <v>680.98417502562108</v>
      </c>
      <c r="L22" s="18">
        <v>2799.1321507457296</v>
      </c>
      <c r="M22" s="18">
        <v>11780.283787333516</v>
      </c>
      <c r="N22" s="18">
        <v>11832.742421662775</v>
      </c>
      <c r="O22" s="18">
        <v>4168.3163710038025</v>
      </c>
      <c r="P22" s="18">
        <v>195.0958853532868</v>
      </c>
      <c r="Q22" s="18">
        <v>1496.5558364381689</v>
      </c>
      <c r="R22" s="18">
        <v>31.015248660347503</v>
      </c>
      <c r="S22" s="18">
        <v>518.25280390490377</v>
      </c>
      <c r="T22" s="18">
        <v>4456.7416536457431</v>
      </c>
      <c r="U22" s="18">
        <v>5815.3895567177815</v>
      </c>
      <c r="V22" s="18">
        <v>1100.6137985032437</v>
      </c>
      <c r="W22" s="18">
        <v>2440.0364241099455</v>
      </c>
      <c r="X22" s="18">
        <v>20222.017578337221</v>
      </c>
      <c r="Y22" s="18">
        <v>40298.705599527624</v>
      </c>
      <c r="Z22" s="18">
        <v>7150.5423910830586</v>
      </c>
      <c r="AA22" s="18">
        <v>1215.784037639924</v>
      </c>
      <c r="AB22" s="18">
        <v>46233.463952970757</v>
      </c>
      <c r="AC22" s="18">
        <v>3935.864841058909</v>
      </c>
      <c r="AD22" s="18">
        <v>117467.10270805961</v>
      </c>
    </row>
    <row r="23" spans="1:30" s="3" customFormat="1">
      <c r="A23" s="7"/>
      <c r="B23" s="8" t="s">
        <v>29</v>
      </c>
      <c r="C23" s="19">
        <v>23709.892280931625</v>
      </c>
      <c r="D23" s="19">
        <v>13012.944933685974</v>
      </c>
      <c r="E23" s="19">
        <v>3612.7281657227809</v>
      </c>
      <c r="F23" s="19">
        <v>283.81195209640634</v>
      </c>
      <c r="G23" s="19">
        <v>40619.377332436787</v>
      </c>
      <c r="H23" s="19">
        <v>1571.311500849878</v>
      </c>
      <c r="I23" s="19">
        <v>42190.688833286666</v>
      </c>
      <c r="J23" s="19">
        <v>55154.022974204592</v>
      </c>
      <c r="K23" s="19">
        <v>4525.0914524758182</v>
      </c>
      <c r="L23" s="19">
        <v>18600.03423605725</v>
      </c>
      <c r="M23" s="19">
        <v>78279.148662737658</v>
      </c>
      <c r="N23" s="19">
        <v>79850.46016358753</v>
      </c>
      <c r="O23" s="19">
        <v>27698.166085775309</v>
      </c>
      <c r="P23" s="19">
        <v>1296.3982947065479</v>
      </c>
      <c r="Q23" s="19">
        <v>9944.5071882387983</v>
      </c>
      <c r="R23" s="19">
        <v>206.09412341200178</v>
      </c>
      <c r="S23" s="19">
        <v>3443.7530550302063</v>
      </c>
      <c r="T23" s="19">
        <v>29614.731593500739</v>
      </c>
      <c r="U23" s="19">
        <v>38642.85036422572</v>
      </c>
      <c r="V23" s="19">
        <v>7313.5004817058953</v>
      </c>
      <c r="W23" s="19">
        <v>16213.868649817246</v>
      </c>
      <c r="X23" s="19">
        <v>134373.86983641246</v>
      </c>
      <c r="Y23" s="19">
        <v>254843.70733243678</v>
      </c>
      <c r="Z23" s="19">
        <v>45219.088436495942</v>
      </c>
      <c r="AA23" s="19">
        <v>7688.4581491716435</v>
      </c>
      <c r="AB23" s="19">
        <v>292374.33761976106</v>
      </c>
      <c r="AC23" s="19">
        <v>23851.806694152008</v>
      </c>
      <c r="AD23" s="19">
        <v>122579.53511397753</v>
      </c>
    </row>
    <row r="24" spans="1:30">
      <c r="A24" s="5">
        <v>16</v>
      </c>
      <c r="B24" s="6" t="s">
        <v>197</v>
      </c>
      <c r="C24" s="18">
        <v>2133.2389589487052</v>
      </c>
      <c r="D24" s="18">
        <v>1328.2448576612555</v>
      </c>
      <c r="E24" s="18">
        <v>449.12263609060267</v>
      </c>
      <c r="F24" s="18">
        <v>22.799339828803912</v>
      </c>
      <c r="G24" s="18">
        <v>3933.4057925293673</v>
      </c>
      <c r="H24" s="18">
        <v>193.95261197966704</v>
      </c>
      <c r="I24" s="18">
        <v>4127.3584045090347</v>
      </c>
      <c r="J24" s="18">
        <v>6646.8997520755602</v>
      </c>
      <c r="K24" s="18">
        <v>545.34243617456684</v>
      </c>
      <c r="L24" s="18">
        <v>2241.5873998904585</v>
      </c>
      <c r="M24" s="18">
        <v>9433.8295881405847</v>
      </c>
      <c r="N24" s="18">
        <v>9627.7822001202512</v>
      </c>
      <c r="O24" s="18">
        <v>3338.0508503358665</v>
      </c>
      <c r="P24" s="18">
        <v>156.23573837408557</v>
      </c>
      <c r="Q24" s="18">
        <v>1198.4645688480964</v>
      </c>
      <c r="R24" s="18">
        <v>24.837480639484042</v>
      </c>
      <c r="S24" s="18">
        <v>415.02469073553272</v>
      </c>
      <c r="T24" s="18">
        <v>3569.0261828894845</v>
      </c>
      <c r="U24" s="18">
        <v>4657.0519910323765</v>
      </c>
      <c r="V24" s="18">
        <v>881.38819105527773</v>
      </c>
      <c r="W24" s="18">
        <v>1954.018105969544</v>
      </c>
      <c r="X24" s="18">
        <v>16194.097799879748</v>
      </c>
      <c r="Y24" s="18">
        <v>29755.285792529365</v>
      </c>
      <c r="Z24" s="18">
        <v>5279.7336602485493</v>
      </c>
      <c r="AA24" s="18">
        <v>897.69636428211413</v>
      </c>
      <c r="AB24" s="18">
        <v>34137.323088495803</v>
      </c>
      <c r="AC24" s="18">
        <v>3766.5635347598545</v>
      </c>
      <c r="AD24" s="18">
        <v>90632.542829713086</v>
      </c>
    </row>
    <row r="25" spans="1:30">
      <c r="A25" s="5">
        <v>17</v>
      </c>
      <c r="B25" s="6" t="s">
        <v>12</v>
      </c>
      <c r="C25" s="18">
        <v>2586.6317787282414</v>
      </c>
      <c r="D25" s="18">
        <v>485.69892180386813</v>
      </c>
      <c r="E25" s="18">
        <v>547.43911378801602</v>
      </c>
      <c r="F25" s="18">
        <v>5.6683386400765006</v>
      </c>
      <c r="G25" s="18">
        <v>3625.4381529602019</v>
      </c>
      <c r="H25" s="18">
        <v>142.7296771205931</v>
      </c>
      <c r="I25" s="18">
        <v>3768.1678300807948</v>
      </c>
      <c r="J25" s="18">
        <v>2129.1122660753672</v>
      </c>
      <c r="K25" s="18">
        <v>174.6822298182141</v>
      </c>
      <c r="L25" s="18">
        <v>718.01763327278638</v>
      </c>
      <c r="M25" s="18">
        <v>3021.8121291663679</v>
      </c>
      <c r="N25" s="18">
        <v>3164.5418062869608</v>
      </c>
      <c r="O25" s="18">
        <v>1069.233067343034</v>
      </c>
      <c r="P25" s="18">
        <v>50.044899032475442</v>
      </c>
      <c r="Q25" s="18">
        <v>383.8880845456448</v>
      </c>
      <c r="R25" s="18">
        <v>7.9558571154051272</v>
      </c>
      <c r="S25" s="18">
        <v>132.93929391566874</v>
      </c>
      <c r="T25" s="18">
        <v>1143.2182983595217</v>
      </c>
      <c r="U25" s="18">
        <v>1491.7310156154479</v>
      </c>
      <c r="V25" s="18">
        <v>282.32326027841657</v>
      </c>
      <c r="W25" s="18">
        <v>625.90441750742673</v>
      </c>
      <c r="X25" s="18">
        <v>5187.2381937130413</v>
      </c>
      <c r="Y25" s="18">
        <v>11977.218152960204</v>
      </c>
      <c r="Z25" s="18">
        <v>2125.2197770589282</v>
      </c>
      <c r="AA25" s="18">
        <v>361.3443764275853</v>
      </c>
      <c r="AB25" s="18">
        <v>13741.093553591547</v>
      </c>
      <c r="AC25" s="18">
        <v>1984.8541679088842</v>
      </c>
      <c r="AD25" s="18">
        <v>69229.738767499919</v>
      </c>
    </row>
    <row r="26" spans="1:30">
      <c r="A26" s="5">
        <v>18</v>
      </c>
      <c r="B26" s="6" t="s">
        <v>13</v>
      </c>
      <c r="C26" s="18">
        <v>3172.1569666793407</v>
      </c>
      <c r="D26" s="18">
        <v>464.60656122452821</v>
      </c>
      <c r="E26" s="18">
        <v>163.87868291254617</v>
      </c>
      <c r="F26" s="18">
        <v>9.8273047802597748</v>
      </c>
      <c r="G26" s="18">
        <v>3810.4695155966751</v>
      </c>
      <c r="H26" s="18">
        <v>317.58041103905049</v>
      </c>
      <c r="I26" s="18">
        <v>4128.0499266357256</v>
      </c>
      <c r="J26" s="18">
        <v>2108.1686281004359</v>
      </c>
      <c r="K26" s="18">
        <v>172.96391677279152</v>
      </c>
      <c r="L26" s="18">
        <v>710.95464199210471</v>
      </c>
      <c r="M26" s="18">
        <v>2992.0871868653321</v>
      </c>
      <c r="N26" s="18">
        <v>3309.6675979043825</v>
      </c>
      <c r="O26" s="18">
        <v>1058.7152423179889</v>
      </c>
      <c r="P26" s="18">
        <v>49.55261768849531</v>
      </c>
      <c r="Q26" s="18">
        <v>380.11185668123341</v>
      </c>
      <c r="R26" s="18">
        <v>7.8775969908169268</v>
      </c>
      <c r="S26" s="18">
        <v>131.63159751619941</v>
      </c>
      <c r="T26" s="18">
        <v>1131.9726958853535</v>
      </c>
      <c r="U26" s="18">
        <v>1477.0571654644571</v>
      </c>
      <c r="V26" s="18">
        <v>279.54610463031503</v>
      </c>
      <c r="W26" s="18">
        <v>619.74752492075743</v>
      </c>
      <c r="X26" s="18">
        <v>5136.2124020956171</v>
      </c>
      <c r="Y26" s="18">
        <v>12256.349515596674</v>
      </c>
      <c r="Z26" s="18">
        <v>2174.7484309330184</v>
      </c>
      <c r="AA26" s="18">
        <v>369.76557631600258</v>
      </c>
      <c r="AB26" s="18">
        <v>14061.33237021369</v>
      </c>
      <c r="AC26" s="18">
        <v>1864.2097026987312</v>
      </c>
      <c r="AD26" s="18">
        <v>75427.846716266635</v>
      </c>
    </row>
    <row r="27" spans="1:30">
      <c r="A27" s="5">
        <v>19</v>
      </c>
      <c r="B27" s="6" t="s">
        <v>14</v>
      </c>
      <c r="C27" s="18">
        <v>1790.0801886082525</v>
      </c>
      <c r="D27" s="18">
        <v>322.63155278351735</v>
      </c>
      <c r="E27" s="18">
        <v>119.26032825369175</v>
      </c>
      <c r="F27" s="18">
        <v>7.9404303122953506</v>
      </c>
      <c r="G27" s="18">
        <v>2239.9124999577571</v>
      </c>
      <c r="H27" s="18">
        <v>121.61399202714497</v>
      </c>
      <c r="I27" s="18">
        <v>2361.5264919849019</v>
      </c>
      <c r="J27" s="18">
        <v>1010.6584225539439</v>
      </c>
      <c r="K27" s="18">
        <v>82.91909715109044</v>
      </c>
      <c r="L27" s="18">
        <v>340.83245875382255</v>
      </c>
      <c r="M27" s="18">
        <v>1434.4099784588568</v>
      </c>
      <c r="N27" s="18">
        <v>1556.0239704860019</v>
      </c>
      <c r="O27" s="18">
        <v>507.5492835215166</v>
      </c>
      <c r="P27" s="18">
        <v>23.755580914605762</v>
      </c>
      <c r="Q27" s="18">
        <v>182.22605362155315</v>
      </c>
      <c r="R27" s="18">
        <v>3.7765288991272428</v>
      </c>
      <c r="S27" s="18">
        <v>63.104336593723254</v>
      </c>
      <c r="T27" s="18">
        <v>542.66898954305225</v>
      </c>
      <c r="U27" s="18">
        <v>708.10287420669692</v>
      </c>
      <c r="V27" s="18">
        <v>134.01471844846844</v>
      </c>
      <c r="W27" s="18">
        <v>297.10766376525521</v>
      </c>
      <c r="X27" s="18">
        <v>2462.3060295139985</v>
      </c>
      <c r="Y27" s="18">
        <v>6258.242499957757</v>
      </c>
      <c r="Z27" s="18">
        <v>1110.4532422041395</v>
      </c>
      <c r="AA27" s="18">
        <v>188.8068418559231</v>
      </c>
      <c r="AB27" s="18">
        <v>7179.888900305973</v>
      </c>
      <c r="AC27" s="18">
        <v>1191.9791892931871</v>
      </c>
      <c r="AD27" s="18">
        <v>60235.018906357436</v>
      </c>
    </row>
    <row r="28" spans="1:30">
      <c r="A28" s="5">
        <v>20</v>
      </c>
      <c r="B28" s="6" t="s">
        <v>151</v>
      </c>
      <c r="C28" s="18">
        <v>2004.8435201753725</v>
      </c>
      <c r="D28" s="18">
        <v>1068.792472077401</v>
      </c>
      <c r="E28" s="18">
        <v>273.70811236336829</v>
      </c>
      <c r="F28" s="18">
        <v>22.799339828803912</v>
      </c>
      <c r="G28" s="18">
        <v>3370.143444444946</v>
      </c>
      <c r="H28" s="18">
        <v>126.15368352587899</v>
      </c>
      <c r="I28" s="18">
        <v>3496.2971279708249</v>
      </c>
      <c r="J28" s="18">
        <v>2858.4904572414548</v>
      </c>
      <c r="K28" s="18">
        <v>234.52379423159465</v>
      </c>
      <c r="L28" s="18">
        <v>963.99169998896662</v>
      </c>
      <c r="M28" s="18">
        <v>4057.0059514620161</v>
      </c>
      <c r="N28" s="18">
        <v>4183.1596349878955</v>
      </c>
      <c r="O28" s="18">
        <v>1435.5243583284494</v>
      </c>
      <c r="P28" s="18">
        <v>67.188972886636563</v>
      </c>
      <c r="Q28" s="18">
        <v>515.39810455611848</v>
      </c>
      <c r="R28" s="18">
        <v>10.681325736515703</v>
      </c>
      <c r="S28" s="18">
        <v>178.48081996673088</v>
      </c>
      <c r="T28" s="18">
        <v>1534.8549949544226</v>
      </c>
      <c r="U28" s="18">
        <v>2002.7590563685753</v>
      </c>
      <c r="V28" s="18">
        <v>379.03982717207361</v>
      </c>
      <c r="W28" s="18">
        <v>840.32290504258344</v>
      </c>
      <c r="X28" s="18">
        <v>6964.2503650121052</v>
      </c>
      <c r="Y28" s="18">
        <v>14517.553444444946</v>
      </c>
      <c r="Z28" s="18">
        <v>2575.973093302885</v>
      </c>
      <c r="AA28" s="18">
        <v>437.98453277237661</v>
      </c>
      <c r="AB28" s="18">
        <v>16655.542004975454</v>
      </c>
      <c r="AC28" s="18">
        <v>2619.4002547397872</v>
      </c>
      <c r="AD28" s="18">
        <v>63585.326354142948</v>
      </c>
    </row>
    <row r="29" spans="1:30">
      <c r="A29" s="5">
        <v>21</v>
      </c>
      <c r="B29" s="6" t="s">
        <v>15</v>
      </c>
      <c r="C29" s="18">
        <v>3130.1737722056532</v>
      </c>
      <c r="D29" s="18">
        <v>899.25000014901684</v>
      </c>
      <c r="E29" s="18">
        <v>484.28536514356836</v>
      </c>
      <c r="F29" s="18">
        <v>45.535687023358868</v>
      </c>
      <c r="G29" s="18">
        <v>4559.2448245215974</v>
      </c>
      <c r="H29" s="18">
        <v>839.87707279415406</v>
      </c>
      <c r="I29" s="18">
        <v>5399.1218973157511</v>
      </c>
      <c r="J29" s="18">
        <v>4033.3871633582603</v>
      </c>
      <c r="K29" s="18">
        <v>330.91776072208381</v>
      </c>
      <c r="L29" s="18">
        <v>1360.2115544830644</v>
      </c>
      <c r="M29" s="18">
        <v>5724.5164785634079</v>
      </c>
      <c r="N29" s="18">
        <v>6564.3935513575616</v>
      </c>
      <c r="O29" s="18">
        <v>2025.5535591878981</v>
      </c>
      <c r="P29" s="18">
        <v>94.804983544254995</v>
      </c>
      <c r="Q29" s="18">
        <v>727.23702598676596</v>
      </c>
      <c r="R29" s="18">
        <v>15.07156408522218</v>
      </c>
      <c r="S29" s="18">
        <v>251.84000399084104</v>
      </c>
      <c r="T29" s="18">
        <v>2165.7110726336605</v>
      </c>
      <c r="U29" s="18">
        <v>2825.9330545577463</v>
      </c>
      <c r="V29" s="18">
        <v>534.83277141765791</v>
      </c>
      <c r="W29" s="18">
        <v>1185.7124132383913</v>
      </c>
      <c r="X29" s="18">
        <v>9826.6964486424367</v>
      </c>
      <c r="Y29" s="18">
        <v>20950.334824521597</v>
      </c>
      <c r="Z29" s="18">
        <v>3717.3962548286245</v>
      </c>
      <c r="AA29" s="18">
        <v>632.0570917583949</v>
      </c>
      <c r="AB29" s="18">
        <v>24035.673987591828</v>
      </c>
      <c r="AC29" s="18">
        <v>3410.423708368683</v>
      </c>
      <c r="AD29" s="18">
        <v>70477.090364495729</v>
      </c>
    </row>
    <row r="30" spans="1:30">
      <c r="A30" s="5">
        <v>22</v>
      </c>
      <c r="B30" s="6" t="s">
        <v>196</v>
      </c>
      <c r="C30" s="18">
        <v>2326.3497067300095</v>
      </c>
      <c r="D30" s="18">
        <v>699.48087731579437</v>
      </c>
      <c r="E30" s="18">
        <v>226.64246418561157</v>
      </c>
      <c r="F30" s="18">
        <v>4.7170954024265521</v>
      </c>
      <c r="G30" s="18">
        <v>3257.1901436338417</v>
      </c>
      <c r="H30" s="18">
        <v>188.14838132165221</v>
      </c>
      <c r="I30" s="18">
        <v>3445.338524955494</v>
      </c>
      <c r="J30" s="18">
        <v>1745.1070333118835</v>
      </c>
      <c r="K30" s="18">
        <v>143.17666226792448</v>
      </c>
      <c r="L30" s="18">
        <v>588.516463801133</v>
      </c>
      <c r="M30" s="18">
        <v>2476.8001593809408</v>
      </c>
      <c r="N30" s="18">
        <v>2664.9485407025932</v>
      </c>
      <c r="O30" s="18">
        <v>876.38692228731759</v>
      </c>
      <c r="P30" s="18">
        <v>41.018835255662609</v>
      </c>
      <c r="Q30" s="18">
        <v>314.65029205816313</v>
      </c>
      <c r="R30" s="18">
        <v>6.5209441650111737</v>
      </c>
      <c r="S30" s="18">
        <v>108.96245374763014</v>
      </c>
      <c r="T30" s="18">
        <v>937.02822761691959</v>
      </c>
      <c r="U30" s="18">
        <v>1222.683429445729</v>
      </c>
      <c r="V30" s="18">
        <v>231.40363006201667</v>
      </c>
      <c r="W30" s="18">
        <v>513.01672465895388</v>
      </c>
      <c r="X30" s="18">
        <v>4251.671459297404</v>
      </c>
      <c r="Y30" s="18">
        <v>10173.810143633838</v>
      </c>
      <c r="Z30" s="18">
        <v>1805.225741834679</v>
      </c>
      <c r="AA30" s="18">
        <v>306.93680580038665</v>
      </c>
      <c r="AB30" s="18">
        <v>11672.099079668131</v>
      </c>
      <c r="AC30" s="18">
        <v>1678.7152258668375</v>
      </c>
      <c r="AD30" s="18">
        <v>69529.95302488553</v>
      </c>
    </row>
    <row r="31" spans="1:30">
      <c r="A31" s="5">
        <v>23</v>
      </c>
      <c r="B31" s="6" t="s">
        <v>16</v>
      </c>
      <c r="C31" s="18">
        <v>3575.5631971107136</v>
      </c>
      <c r="D31" s="18">
        <v>719.87140687848239</v>
      </c>
      <c r="E31" s="18">
        <v>942.25566319006134</v>
      </c>
      <c r="F31" s="18">
        <v>11.792783889808629</v>
      </c>
      <c r="G31" s="18">
        <v>5249.4830510690663</v>
      </c>
      <c r="H31" s="18">
        <v>131.10735805763431</v>
      </c>
      <c r="I31" s="18">
        <v>5380.5904091267003</v>
      </c>
      <c r="J31" s="18">
        <v>3130.8347254198825</v>
      </c>
      <c r="K31" s="18">
        <v>256.86817916687613</v>
      </c>
      <c r="L31" s="18">
        <v>1055.8365453682759</v>
      </c>
      <c r="M31" s="18">
        <v>4443.5394499550348</v>
      </c>
      <c r="N31" s="18">
        <v>4574.6468080126688</v>
      </c>
      <c r="O31" s="18">
        <v>1572.2947399929576</v>
      </c>
      <c r="P31" s="18">
        <v>73.59043964826779</v>
      </c>
      <c r="Q31" s="18">
        <v>564.50294562714396</v>
      </c>
      <c r="R31" s="18">
        <v>11.698994986912309</v>
      </c>
      <c r="S31" s="18">
        <v>195.48567935836715</v>
      </c>
      <c r="T31" s="18">
        <v>1681.0891582702097</v>
      </c>
      <c r="U31" s="18">
        <v>2193.5730393793096</v>
      </c>
      <c r="V31" s="18">
        <v>415.15305752417908</v>
      </c>
      <c r="W31" s="18">
        <v>920.38513719998855</v>
      </c>
      <c r="X31" s="18">
        <v>7627.7731919873349</v>
      </c>
      <c r="Y31" s="18">
        <v>17451.903051069072</v>
      </c>
      <c r="Z31" s="18">
        <v>3096.6397236640751</v>
      </c>
      <c r="AA31" s="18">
        <v>526.51182811633464</v>
      </c>
      <c r="AB31" s="18">
        <v>20022.030946616815</v>
      </c>
      <c r="AC31" s="18">
        <v>2489.2985289721746</v>
      </c>
      <c r="AD31" s="18">
        <v>80432.421879443529</v>
      </c>
    </row>
    <row r="32" spans="1:30" s="50" customFormat="1" ht="25.5">
      <c r="A32" s="47"/>
      <c r="B32" s="48" t="s">
        <v>198</v>
      </c>
      <c r="C32" s="49">
        <v>20719.038089186288</v>
      </c>
      <c r="D32" s="49">
        <v>5988.5766498938638</v>
      </c>
      <c r="E32" s="49">
        <v>3206.5923659274658</v>
      </c>
      <c r="F32" s="49">
        <v>131.08031970583349</v>
      </c>
      <c r="G32" s="49">
        <v>30045.287424713453</v>
      </c>
      <c r="H32" s="49">
        <v>2061.1631878657754</v>
      </c>
      <c r="I32" s="49">
        <v>32106.450612579225</v>
      </c>
      <c r="J32" s="49">
        <v>23662.65844813679</v>
      </c>
      <c r="K32" s="49">
        <v>1941.3940763051421</v>
      </c>
      <c r="L32" s="49">
        <v>7979.9483975506118</v>
      </c>
      <c r="M32" s="49">
        <v>33584.000921992541</v>
      </c>
      <c r="N32" s="49">
        <v>35645.16410985832</v>
      </c>
      <c r="O32" s="49">
        <v>11883.308023315029</v>
      </c>
      <c r="P32" s="49">
        <v>556.19206734448403</v>
      </c>
      <c r="Q32" s="49">
        <v>4266.4789319247193</v>
      </c>
      <c r="R32" s="49">
        <v>88.420292618494699</v>
      </c>
      <c r="S32" s="49">
        <v>1477.4688758246934</v>
      </c>
      <c r="T32" s="49">
        <v>12705.569620152626</v>
      </c>
      <c r="U32" s="49">
        <v>16578.891626070341</v>
      </c>
      <c r="V32" s="49">
        <v>3137.7015605884053</v>
      </c>
      <c r="W32" s="49">
        <v>6956.2148923028999</v>
      </c>
      <c r="X32" s="49">
        <v>57650.245890141683</v>
      </c>
      <c r="Y32" s="49">
        <v>123340.69742471343</v>
      </c>
      <c r="Z32" s="49">
        <v>21885.389924074902</v>
      </c>
      <c r="AA32" s="49">
        <v>3721.1034173291177</v>
      </c>
      <c r="AB32" s="49">
        <v>141504.98393145922</v>
      </c>
      <c r="AC32" s="49">
        <v>19005.444312608139</v>
      </c>
      <c r="AD32" s="49">
        <v>74454.972798286733</v>
      </c>
    </row>
    <row r="33" spans="1:30">
      <c r="A33" s="5">
        <v>24</v>
      </c>
      <c r="B33" s="6" t="s">
        <v>152</v>
      </c>
      <c r="C33" s="18">
        <v>2663.7827356423022</v>
      </c>
      <c r="D33" s="18">
        <v>644.74923392555922</v>
      </c>
      <c r="E33" s="18">
        <v>231.76216829183559</v>
      </c>
      <c r="F33" s="18">
        <v>19.693911881311763</v>
      </c>
      <c r="G33" s="18">
        <v>3559.9880497410086</v>
      </c>
      <c r="H33" s="18">
        <v>37.370585466189766</v>
      </c>
      <c r="I33" s="18">
        <v>3597.3586352071984</v>
      </c>
      <c r="J33" s="18">
        <v>2408.8386822769921</v>
      </c>
      <c r="K33" s="18">
        <v>197.63228036262629</v>
      </c>
      <c r="L33" s="18">
        <v>812.35201973292214</v>
      </c>
      <c r="M33" s="18">
        <v>3418.8229823725405</v>
      </c>
      <c r="N33" s="18">
        <v>3456.1935678387304</v>
      </c>
      <c r="O33" s="18">
        <v>1209.7107390834074</v>
      </c>
      <c r="P33" s="18">
        <v>56.619883582881954</v>
      </c>
      <c r="Q33" s="18">
        <v>434.32395860615264</v>
      </c>
      <c r="R33" s="18">
        <v>9.0011112497992318</v>
      </c>
      <c r="S33" s="18">
        <v>150.40508604505763</v>
      </c>
      <c r="T33" s="18">
        <v>1293.4162764707</v>
      </c>
      <c r="U33" s="18">
        <v>1687.7171914426594</v>
      </c>
      <c r="V33" s="18">
        <v>319.41537376927209</v>
      </c>
      <c r="W33" s="18">
        <v>708.13681191133946</v>
      </c>
      <c r="X33" s="18">
        <v>5868.7464321612697</v>
      </c>
      <c r="Y33" s="18">
        <v>12884.928049741009</v>
      </c>
      <c r="Z33" s="18">
        <v>2286.2824712367001</v>
      </c>
      <c r="AA33" s="18">
        <v>388.72935534677976</v>
      </c>
      <c r="AB33" s="18">
        <v>14782.48116563093</v>
      </c>
      <c r="AC33" s="18">
        <v>2621.2504448358968</v>
      </c>
      <c r="AD33" s="18">
        <v>56394.768362381285</v>
      </c>
    </row>
    <row r="34" spans="1:30">
      <c r="A34" s="5">
        <v>25</v>
      </c>
      <c r="B34" s="6" t="s">
        <v>17</v>
      </c>
      <c r="C34" s="18">
        <v>2297.1036249650124</v>
      </c>
      <c r="D34" s="18">
        <v>260.50783154406389</v>
      </c>
      <c r="E34" s="18">
        <v>148.81369712566561</v>
      </c>
      <c r="F34" s="18">
        <v>15.409142007599597</v>
      </c>
      <c r="G34" s="18">
        <v>2721.8342956423417</v>
      </c>
      <c r="H34" s="18">
        <v>106.58454273352149</v>
      </c>
      <c r="I34" s="18">
        <v>2828.4188383758633</v>
      </c>
      <c r="J34" s="18">
        <v>2681.6652896643868</v>
      </c>
      <c r="K34" s="18">
        <v>220.01623864023145</v>
      </c>
      <c r="L34" s="18">
        <v>904.359528238444</v>
      </c>
      <c r="M34" s="18">
        <v>3806.041056543062</v>
      </c>
      <c r="N34" s="18">
        <v>3912.6255992765837</v>
      </c>
      <c r="O34" s="18">
        <v>1346.7233498873184</v>
      </c>
      <c r="P34" s="18">
        <v>63.032687753722072</v>
      </c>
      <c r="Q34" s="18">
        <v>483.51576750784733</v>
      </c>
      <c r="R34" s="18">
        <v>10.020582857868023</v>
      </c>
      <c r="S34" s="18">
        <v>167.44006213598195</v>
      </c>
      <c r="T34" s="18">
        <v>1439.9094298916561</v>
      </c>
      <c r="U34" s="18">
        <v>1878.8691182854443</v>
      </c>
      <c r="V34" s="18">
        <v>355.5925629741846</v>
      </c>
      <c r="W34" s="18">
        <v>788.3408394293931</v>
      </c>
      <c r="X34" s="18">
        <v>6533.444400723416</v>
      </c>
      <c r="Y34" s="18">
        <v>13167.904295642342</v>
      </c>
      <c r="Z34" s="18">
        <v>2336.4933554793624</v>
      </c>
      <c r="AA34" s="18">
        <v>397.26655270038759</v>
      </c>
      <c r="AB34" s="18">
        <v>15107.131098421316</v>
      </c>
      <c r="AC34" s="18">
        <v>1844.5462240357347</v>
      </c>
      <c r="AD34" s="18">
        <v>81901.612990581489</v>
      </c>
    </row>
    <row r="35" spans="1:30">
      <c r="A35" s="5">
        <v>26</v>
      </c>
      <c r="B35" s="6" t="s">
        <v>18</v>
      </c>
      <c r="C35" s="18">
        <v>2102.872728901239</v>
      </c>
      <c r="D35" s="18">
        <v>246.74963897280813</v>
      </c>
      <c r="E35" s="18">
        <v>114.0071579329511</v>
      </c>
      <c r="F35" s="18">
        <v>24.190805366320493</v>
      </c>
      <c r="G35" s="18">
        <v>2487.8203311733187</v>
      </c>
      <c r="H35" s="18">
        <v>17.279801880385506</v>
      </c>
      <c r="I35" s="18">
        <v>2505.1001330537042</v>
      </c>
      <c r="J35" s="18">
        <v>973.23622686792669</v>
      </c>
      <c r="K35" s="18">
        <v>79.848806922019179</v>
      </c>
      <c r="L35" s="18">
        <v>328.21227107913757</v>
      </c>
      <c r="M35" s="18">
        <v>1381.2973048690833</v>
      </c>
      <c r="N35" s="18">
        <v>1398.5771067494688</v>
      </c>
      <c r="O35" s="18">
        <v>488.75598186353136</v>
      </c>
      <c r="P35" s="18">
        <v>22.875970179878085</v>
      </c>
      <c r="Q35" s="18">
        <v>175.4786710385396</v>
      </c>
      <c r="R35" s="18">
        <v>3.6366933223159346</v>
      </c>
      <c r="S35" s="18">
        <v>60.767738213947176</v>
      </c>
      <c r="T35" s="18">
        <v>522.5752915475465</v>
      </c>
      <c r="U35" s="18">
        <v>681.88356634456932</v>
      </c>
      <c r="V35" s="18">
        <v>129.05248303176674</v>
      </c>
      <c r="W35" s="18">
        <v>286.10649770843622</v>
      </c>
      <c r="X35" s="18">
        <v>2371.1328932505307</v>
      </c>
      <c r="Y35" s="18">
        <v>6257.5303311733187</v>
      </c>
      <c r="Z35" s="18">
        <v>1110.3268760341355</v>
      </c>
      <c r="AA35" s="18">
        <v>188.78535621693433</v>
      </c>
      <c r="AB35" s="18">
        <v>7179.07185099052</v>
      </c>
      <c r="AC35" s="18">
        <v>1212.5809239396337</v>
      </c>
      <c r="AD35" s="18">
        <v>59204.888591401897</v>
      </c>
    </row>
    <row r="36" spans="1:30">
      <c r="A36" s="5">
        <v>27</v>
      </c>
      <c r="B36" s="6" t="s">
        <v>19</v>
      </c>
      <c r="C36" s="18">
        <v>3682.8839169617063</v>
      </c>
      <c r="D36" s="18">
        <v>448.44570428885737</v>
      </c>
      <c r="E36" s="18">
        <v>470.28094976424478</v>
      </c>
      <c r="F36" s="18">
        <v>27.280530538992657</v>
      </c>
      <c r="G36" s="18">
        <v>4628.8911015538015</v>
      </c>
      <c r="H36" s="18">
        <v>55.25884315910325</v>
      </c>
      <c r="I36" s="18">
        <v>4684.1499447129045</v>
      </c>
      <c r="J36" s="18">
        <v>3835.8647053387795</v>
      </c>
      <c r="K36" s="18">
        <v>314.71210357765409</v>
      </c>
      <c r="L36" s="18">
        <v>1293.599469209234</v>
      </c>
      <c r="M36" s="18">
        <v>5444.1762781256675</v>
      </c>
      <c r="N36" s="18">
        <v>5499.4351212847705</v>
      </c>
      <c r="O36" s="18">
        <v>1926.3584406295852</v>
      </c>
      <c r="P36" s="18">
        <v>90.162207479443509</v>
      </c>
      <c r="Q36" s="18">
        <v>691.62287859207834</v>
      </c>
      <c r="R36" s="18">
        <v>14.333481609194134</v>
      </c>
      <c r="S36" s="18">
        <v>239.50693141407183</v>
      </c>
      <c r="T36" s="18">
        <v>2059.6521804170175</v>
      </c>
      <c r="U36" s="18">
        <v>2687.5418660783371</v>
      </c>
      <c r="V36" s="18">
        <v>508.64101759856055</v>
      </c>
      <c r="W36" s="18">
        <v>1127.6458748969408</v>
      </c>
      <c r="X36" s="18">
        <v>9345.4648787152291</v>
      </c>
      <c r="Y36" s="18">
        <v>19473.791101553801</v>
      </c>
      <c r="Z36" s="18">
        <v>3455.4005324773698</v>
      </c>
      <c r="AA36" s="18">
        <v>587.51079026918001</v>
      </c>
      <c r="AB36" s="18">
        <v>22341.680843761991</v>
      </c>
      <c r="AC36" s="18">
        <v>2935.2541281095637</v>
      </c>
      <c r="AD36" s="18">
        <v>76114.979721197233</v>
      </c>
    </row>
    <row r="37" spans="1:30">
      <c r="A37" s="5">
        <v>28</v>
      </c>
      <c r="B37" s="6" t="s">
        <v>20</v>
      </c>
      <c r="C37" s="18">
        <v>3814.0349478267103</v>
      </c>
      <c r="D37" s="18">
        <v>461.93293472869846</v>
      </c>
      <c r="E37" s="18">
        <v>754.00892351982827</v>
      </c>
      <c r="F37" s="18">
        <v>33.412781792392529</v>
      </c>
      <c r="G37" s="18">
        <v>5063.3895878676303</v>
      </c>
      <c r="H37" s="18">
        <v>1049.0461790781587</v>
      </c>
      <c r="I37" s="18">
        <v>6112.4357669457895</v>
      </c>
      <c r="J37" s="18">
        <v>2682.2795522052206</v>
      </c>
      <c r="K37" s="18">
        <v>220.06663558361316</v>
      </c>
      <c r="L37" s="18">
        <v>904.56668092964082</v>
      </c>
      <c r="M37" s="18">
        <v>3806.9128687184748</v>
      </c>
      <c r="N37" s="18">
        <v>4855.959047796634</v>
      </c>
      <c r="O37" s="18">
        <v>1347.0318304832713</v>
      </c>
      <c r="P37" s="18">
        <v>63.047126027985612</v>
      </c>
      <c r="Q37" s="18">
        <v>483.62652168176578</v>
      </c>
      <c r="R37" s="18">
        <v>10.022878173659533</v>
      </c>
      <c r="S37" s="18">
        <v>167.47841597469608</v>
      </c>
      <c r="T37" s="18">
        <v>1440.2392557011576</v>
      </c>
      <c r="U37" s="18">
        <v>1879.2994922485711</v>
      </c>
      <c r="V37" s="18">
        <v>355.6740150450587</v>
      </c>
      <c r="W37" s="18">
        <v>788.5214168672029</v>
      </c>
      <c r="X37" s="18">
        <v>6534.9409522033684</v>
      </c>
      <c r="Y37" s="18">
        <v>16454.289587867632</v>
      </c>
      <c r="Z37" s="18">
        <v>2919.6246743613337</v>
      </c>
      <c r="AA37" s="18">
        <v>496.41452086413329</v>
      </c>
      <c r="AB37" s="18">
        <v>18877.499741364831</v>
      </c>
      <c r="AC37" s="18">
        <v>2810.0367768810947</v>
      </c>
      <c r="AD37" s="18">
        <v>67178.835155023393</v>
      </c>
    </row>
    <row r="38" spans="1:30" s="3" customFormat="1">
      <c r="A38" s="7"/>
      <c r="B38" s="8" t="s">
        <v>30</v>
      </c>
      <c r="C38" s="19">
        <v>14560.677954296971</v>
      </c>
      <c r="D38" s="19">
        <v>2062.3853434599869</v>
      </c>
      <c r="E38" s="19">
        <v>1718.8728966345252</v>
      </c>
      <c r="F38" s="19">
        <v>119.98717158661705</v>
      </c>
      <c r="G38" s="35">
        <v>18461.923365978102</v>
      </c>
      <c r="H38" s="19">
        <v>1265.5399523173587</v>
      </c>
      <c r="I38" s="19">
        <v>19727.46331829546</v>
      </c>
      <c r="J38" s="19">
        <v>12581.884456353306</v>
      </c>
      <c r="K38" s="19">
        <v>1032.2760650861442</v>
      </c>
      <c r="L38" s="19">
        <v>4243.0899691893783</v>
      </c>
      <c r="M38" s="19">
        <v>17857.25049062883</v>
      </c>
      <c r="N38" s="19">
        <v>19122.790442946185</v>
      </c>
      <c r="O38" s="19">
        <v>6318.580341947114</v>
      </c>
      <c r="P38" s="19">
        <v>295.73787502391122</v>
      </c>
      <c r="Q38" s="19">
        <v>2268.5677974263835</v>
      </c>
      <c r="R38" s="19">
        <v>47.014747212836859</v>
      </c>
      <c r="S38" s="19">
        <v>785.59823378375461</v>
      </c>
      <c r="T38" s="19">
        <v>6755.792434028077</v>
      </c>
      <c r="U38" s="19">
        <v>8815.3112343995817</v>
      </c>
      <c r="V38" s="19">
        <v>1668.3754524188425</v>
      </c>
      <c r="W38" s="19">
        <v>3698.7514408133125</v>
      </c>
      <c r="X38" s="19">
        <v>30653.729557053812</v>
      </c>
      <c r="Y38" s="19">
        <v>68238.443365978106</v>
      </c>
      <c r="Z38" s="19">
        <v>12108.1279095889</v>
      </c>
      <c r="AA38" s="19">
        <v>2058.7065753974152</v>
      </c>
      <c r="AB38" s="19">
        <v>78287.864700169594</v>
      </c>
      <c r="AC38" s="19">
        <v>11423.668497801922</v>
      </c>
      <c r="AD38" s="19">
        <v>68531.281974116544</v>
      </c>
    </row>
    <row r="39" spans="1:30">
      <c r="A39" s="5">
        <v>29</v>
      </c>
      <c r="B39" s="6" t="s">
        <v>21</v>
      </c>
      <c r="C39" s="18">
        <v>1628.3348161340818</v>
      </c>
      <c r="D39" s="18">
        <v>278.70768795870669</v>
      </c>
      <c r="E39" s="18">
        <v>405.19756475223488</v>
      </c>
      <c r="F39" s="18">
        <v>25.944070097088279</v>
      </c>
      <c r="G39" s="18">
        <v>2338.1841389421115</v>
      </c>
      <c r="H39" s="18">
        <v>80.985619575288624</v>
      </c>
      <c r="I39" s="18">
        <v>2419.1697585174002</v>
      </c>
      <c r="J39" s="18">
        <v>1995.9311468644009</v>
      </c>
      <c r="K39" s="18">
        <v>163.75543406199938</v>
      </c>
      <c r="L39" s="18">
        <v>673.10389455822383</v>
      </c>
      <c r="M39" s="18">
        <v>2832.790475484624</v>
      </c>
      <c r="N39" s="18">
        <v>2913.7760950599127</v>
      </c>
      <c r="O39" s="18">
        <v>1002.3499541906161</v>
      </c>
      <c r="P39" s="18">
        <v>46.914469618233859</v>
      </c>
      <c r="Q39" s="18">
        <v>359.87495683689053</v>
      </c>
      <c r="R39" s="18">
        <v>7.458199020153387</v>
      </c>
      <c r="S39" s="18">
        <v>124.62361971055022</v>
      </c>
      <c r="T39" s="18">
        <v>1071.7072301533192</v>
      </c>
      <c r="U39" s="18">
        <v>1398.4196344417394</v>
      </c>
      <c r="V39" s="18">
        <v>264.66325785286227</v>
      </c>
      <c r="W39" s="18">
        <v>586.75258311572327</v>
      </c>
      <c r="X39" s="18">
        <v>4862.7639049400887</v>
      </c>
      <c r="Y39" s="18">
        <v>10114.724138942114</v>
      </c>
      <c r="Z39" s="18">
        <v>1794.7416090323375</v>
      </c>
      <c r="AA39" s="18">
        <v>305.15422196094545</v>
      </c>
      <c r="AB39" s="18">
        <v>11604.311526013505</v>
      </c>
      <c r="AC39" s="18">
        <v>1321.0555981630569</v>
      </c>
      <c r="AD39" s="18">
        <v>87841.204731651233</v>
      </c>
    </row>
    <row r="40" spans="1:30">
      <c r="A40" s="5">
        <v>30</v>
      </c>
      <c r="B40" s="6" t="s">
        <v>22</v>
      </c>
      <c r="C40" s="18">
        <v>2290.492236364064</v>
      </c>
      <c r="D40" s="18">
        <v>514.05443006264557</v>
      </c>
      <c r="E40" s="18">
        <v>577.79055256757601</v>
      </c>
      <c r="F40" s="18">
        <v>103.77609885338411</v>
      </c>
      <c r="G40" s="18">
        <v>3486.1133178476698</v>
      </c>
      <c r="H40" s="18">
        <v>1364.4026143109334</v>
      </c>
      <c r="I40" s="18">
        <v>4850.5159321586034</v>
      </c>
      <c r="J40" s="18">
        <v>12910.930615872263</v>
      </c>
      <c r="K40" s="18">
        <v>1059.2725357625554</v>
      </c>
      <c r="L40" s="18">
        <v>4354.0568488884028</v>
      </c>
      <c r="M40" s="18">
        <v>18324.26000052322</v>
      </c>
      <c r="N40" s="18">
        <v>19688.662614834153</v>
      </c>
      <c r="O40" s="18">
        <v>6483.8262240200347</v>
      </c>
      <c r="P40" s="18">
        <v>303.47212280996342</v>
      </c>
      <c r="Q40" s="18">
        <v>2327.8962329990532</v>
      </c>
      <c r="R40" s="18">
        <v>48.244294508776839</v>
      </c>
      <c r="S40" s="18">
        <v>806.143493331174</v>
      </c>
      <c r="T40" s="18">
        <v>6932.4724506532229</v>
      </c>
      <c r="U40" s="18">
        <v>9045.8525588494958</v>
      </c>
      <c r="V40" s="18">
        <v>1712.0074327599841</v>
      </c>
      <c r="W40" s="18">
        <v>3795.4825752341394</v>
      </c>
      <c r="X40" s="18">
        <v>31455.397385165841</v>
      </c>
      <c r="Y40" s="18">
        <v>54630.173317847664</v>
      </c>
      <c r="Z40" s="18">
        <v>9693.4967098810084</v>
      </c>
      <c r="AA40" s="18">
        <v>1648.1544929353818</v>
      </c>
      <c r="AB40" s="18">
        <v>62675.515534793289</v>
      </c>
      <c r="AC40" s="18">
        <v>4756.4430193444323</v>
      </c>
      <c r="AD40" s="18">
        <v>131769.7180012296</v>
      </c>
    </row>
    <row r="41" spans="1:30">
      <c r="A41" s="5">
        <v>31</v>
      </c>
      <c r="B41" s="6" t="s">
        <v>23</v>
      </c>
      <c r="C41" s="18">
        <v>1306.0674053472192</v>
      </c>
      <c r="D41" s="18">
        <v>259.98426911429073</v>
      </c>
      <c r="E41" s="18">
        <v>457.73865229154501</v>
      </c>
      <c r="F41" s="18">
        <v>103.00566444487525</v>
      </c>
      <c r="G41" s="18">
        <v>2126.7959911979301</v>
      </c>
      <c r="H41" s="18">
        <v>350.0077610802187</v>
      </c>
      <c r="I41" s="18">
        <v>2476.8037522781487</v>
      </c>
      <c r="J41" s="18">
        <v>1442.8316465791866</v>
      </c>
      <c r="K41" s="18">
        <v>118.37658976119766</v>
      </c>
      <c r="L41" s="18">
        <v>486.57770686630033</v>
      </c>
      <c r="M41" s="18">
        <v>2047.7859432066846</v>
      </c>
      <c r="N41" s="18">
        <v>2397.7937042869034</v>
      </c>
      <c r="O41" s="18">
        <v>724.58523287510559</v>
      </c>
      <c r="P41" s="18">
        <v>33.913835932670203</v>
      </c>
      <c r="Q41" s="18">
        <v>260.14874177964828</v>
      </c>
      <c r="R41" s="18">
        <v>5.3914312573700514</v>
      </c>
      <c r="S41" s="18">
        <v>90.088730120832892</v>
      </c>
      <c r="T41" s="18">
        <v>774.72267014929457</v>
      </c>
      <c r="U41" s="18">
        <v>1010.8986509579809</v>
      </c>
      <c r="V41" s="18">
        <v>191.3214915838978</v>
      </c>
      <c r="W41" s="18">
        <v>424.15551105629646</v>
      </c>
      <c r="X41" s="18">
        <v>3515.2262957130965</v>
      </c>
      <c r="Y41" s="18">
        <v>8039.8159911979292</v>
      </c>
      <c r="Z41" s="18">
        <v>1426.5729930105285</v>
      </c>
      <c r="AA41" s="18">
        <v>242.55568019473125</v>
      </c>
      <c r="AB41" s="18">
        <v>9223.8333040137259</v>
      </c>
      <c r="AC41" s="18">
        <v>1216.1939169370744</v>
      </c>
      <c r="AD41" s="18">
        <v>75841.797722878808</v>
      </c>
    </row>
    <row r="42" spans="1:30">
      <c r="A42" s="5">
        <v>32</v>
      </c>
      <c r="B42" s="6" t="s">
        <v>153</v>
      </c>
      <c r="C42" s="18">
        <v>1102.5981428226121</v>
      </c>
      <c r="D42" s="18">
        <v>237.05345869995421</v>
      </c>
      <c r="E42" s="18">
        <v>535.61073168415567</v>
      </c>
      <c r="F42" s="18">
        <v>67.886907781143918</v>
      </c>
      <c r="G42" s="18">
        <v>1943.1492409878658</v>
      </c>
      <c r="H42" s="18">
        <v>54.478542704555238</v>
      </c>
      <c r="I42" s="18">
        <v>1997.627783692421</v>
      </c>
      <c r="J42" s="18">
        <v>1743.5534155882162</v>
      </c>
      <c r="K42" s="18">
        <v>143.04919627536995</v>
      </c>
      <c r="L42" s="18">
        <v>587.99252481551309</v>
      </c>
      <c r="M42" s="18">
        <v>2474.5951366790991</v>
      </c>
      <c r="N42" s="18">
        <v>2529.0736793836545</v>
      </c>
      <c r="O42" s="18">
        <v>875.60670065662941</v>
      </c>
      <c r="P42" s="18">
        <v>40.982317386992712</v>
      </c>
      <c r="Q42" s="18">
        <v>314.37016811093963</v>
      </c>
      <c r="R42" s="18">
        <v>6.515138759247276</v>
      </c>
      <c r="S42" s="18">
        <v>108.86544766369077</v>
      </c>
      <c r="T42" s="18">
        <v>936.1940188066784</v>
      </c>
      <c r="U42" s="18">
        <v>1221.5949101685953</v>
      </c>
      <c r="V42" s="18">
        <v>231.19761818187254</v>
      </c>
      <c r="W42" s="18">
        <v>512.56000088169901</v>
      </c>
      <c r="X42" s="18">
        <v>4247.8863206163451</v>
      </c>
      <c r="Y42" s="18">
        <v>8720.1092409878656</v>
      </c>
      <c r="Z42" s="18">
        <v>1547.2832155504702</v>
      </c>
      <c r="AA42" s="18">
        <v>263.07965637967567</v>
      </c>
      <c r="AB42" s="18">
        <v>10004.312800158659</v>
      </c>
      <c r="AC42" s="18">
        <v>1339.4037850386162</v>
      </c>
      <c r="AD42" s="18">
        <v>74692.284073769624</v>
      </c>
    </row>
    <row r="43" spans="1:30">
      <c r="A43" s="5">
        <v>33</v>
      </c>
      <c r="B43" s="6" t="s">
        <v>24</v>
      </c>
      <c r="C43" s="18">
        <v>1969.8879912191921</v>
      </c>
      <c r="D43" s="18">
        <v>317.11042637624337</v>
      </c>
      <c r="E43" s="18">
        <v>753.80111024946996</v>
      </c>
      <c r="F43" s="18">
        <v>92.667338726832156</v>
      </c>
      <c r="G43" s="18">
        <v>3133.4668665717372</v>
      </c>
      <c r="H43" s="18">
        <v>2099.4148807035531</v>
      </c>
      <c r="I43" s="18">
        <v>5232.8817472752908</v>
      </c>
      <c r="J43" s="18">
        <v>3088.2871006707373</v>
      </c>
      <c r="K43" s="18">
        <v>253.3773750025897</v>
      </c>
      <c r="L43" s="18">
        <v>1041.4878680765555</v>
      </c>
      <c r="M43" s="18">
        <v>4383.1523437498827</v>
      </c>
      <c r="N43" s="18">
        <v>6482.5672244534362</v>
      </c>
      <c r="O43" s="18">
        <v>1550.9274649818813</v>
      </c>
      <c r="P43" s="18">
        <v>72.590355426045193</v>
      </c>
      <c r="Q43" s="18">
        <v>556.83142617409806</v>
      </c>
      <c r="R43" s="18">
        <v>11.540007211350792</v>
      </c>
      <c r="S43" s="18">
        <v>192.82905514833129</v>
      </c>
      <c r="T43" s="18">
        <v>1658.2433816805994</v>
      </c>
      <c r="U43" s="18">
        <v>2163.7626754589223</v>
      </c>
      <c r="V43" s="18">
        <v>409.5111830548617</v>
      </c>
      <c r="W43" s="18">
        <v>907.87722641047117</v>
      </c>
      <c r="X43" s="18">
        <v>7524.1127755465614</v>
      </c>
      <c r="Y43" s="18">
        <v>17140.146866571733</v>
      </c>
      <c r="Z43" s="18">
        <v>3041.3221699172218</v>
      </c>
      <c r="AA43" s="18">
        <v>517.10635994785264</v>
      </c>
      <c r="AB43" s="18">
        <v>19664.362676541103</v>
      </c>
      <c r="AC43" s="18">
        <v>2239.7337255875245</v>
      </c>
      <c r="AD43" s="18">
        <v>87797.770118333021</v>
      </c>
    </row>
    <row r="44" spans="1:30">
      <c r="A44" s="5">
        <v>34</v>
      </c>
      <c r="B44" s="6" t="s">
        <v>55</v>
      </c>
      <c r="C44" s="18">
        <v>671.96991696314751</v>
      </c>
      <c r="D44" s="18">
        <v>242.72580907063869</v>
      </c>
      <c r="E44" s="18">
        <v>1126.5240519460606</v>
      </c>
      <c r="F44" s="18">
        <v>35.142356209703578</v>
      </c>
      <c r="G44" s="18">
        <v>2076.36213418955</v>
      </c>
      <c r="H44" s="18">
        <v>78.368962877987727</v>
      </c>
      <c r="I44" s="18">
        <v>2154.7310970675376</v>
      </c>
      <c r="J44" s="18">
        <v>974.96638621479212</v>
      </c>
      <c r="K44" s="18">
        <v>79.990757206871166</v>
      </c>
      <c r="L44" s="18">
        <v>328.79574661455916</v>
      </c>
      <c r="M44" s="18">
        <v>1383.7528900362224</v>
      </c>
      <c r="N44" s="18">
        <v>1462.1218529142102</v>
      </c>
      <c r="O44" s="18">
        <v>489.62486210762063</v>
      </c>
      <c r="P44" s="18">
        <v>22.916637668954923</v>
      </c>
      <c r="Q44" s="18">
        <v>175.79062619854216</v>
      </c>
      <c r="R44" s="18">
        <v>3.6431584114377573</v>
      </c>
      <c r="S44" s="18">
        <v>60.875767351535984</v>
      </c>
      <c r="T44" s="18">
        <v>523.5042936748323</v>
      </c>
      <c r="U44" s="18">
        <v>683.09577689861078</v>
      </c>
      <c r="V44" s="18">
        <v>129.28190457772806</v>
      </c>
      <c r="W44" s="18">
        <v>286.6151201965265</v>
      </c>
      <c r="X44" s="18">
        <v>2375.3481470857896</v>
      </c>
      <c r="Y44" s="18">
        <v>5913.8321341895498</v>
      </c>
      <c r="Z44" s="18">
        <v>1049.3415790944723</v>
      </c>
      <c r="AA44" s="18">
        <v>178.41621965431014</v>
      </c>
      <c r="AB44" s="18">
        <v>6784.7574936297124</v>
      </c>
      <c r="AC44" s="18">
        <v>1085.4615794243409</v>
      </c>
      <c r="AD44" s="18">
        <v>62505.736013502312</v>
      </c>
    </row>
    <row r="45" spans="1:30" s="3" customFormat="1">
      <c r="A45" s="8"/>
      <c r="B45" s="8" t="s">
        <v>31</v>
      </c>
      <c r="C45" s="19">
        <v>8969.3505088503171</v>
      </c>
      <c r="D45" s="19">
        <v>1849.6360812824794</v>
      </c>
      <c r="E45" s="19">
        <v>3856.6626634910417</v>
      </c>
      <c r="F45" s="19">
        <v>428.42243611302729</v>
      </c>
      <c r="G45" s="19">
        <v>15104.071689736867</v>
      </c>
      <c r="H45" s="19">
        <v>4027.6583812525364</v>
      </c>
      <c r="I45" s="19">
        <v>19131.730070989404</v>
      </c>
      <c r="J45" s="19">
        <v>22156.500311789598</v>
      </c>
      <c r="K45" s="19">
        <v>1817.8218880705833</v>
      </c>
      <c r="L45" s="19">
        <v>7472.0145898195542</v>
      </c>
      <c r="M45" s="19">
        <v>31446.336789679732</v>
      </c>
      <c r="N45" s="19">
        <v>35473.99517093227</v>
      </c>
      <c r="O45" s="19">
        <v>11126.920438831889</v>
      </c>
      <c r="P45" s="19">
        <v>520.78973884286029</v>
      </c>
      <c r="Q45" s="19">
        <v>3994.9121520991721</v>
      </c>
      <c r="R45" s="19">
        <v>82.792229168336107</v>
      </c>
      <c r="S45" s="19">
        <v>1383.4261133261152</v>
      </c>
      <c r="T45" s="19">
        <v>11896.844045117945</v>
      </c>
      <c r="U45" s="19">
        <v>15523.624206775343</v>
      </c>
      <c r="V45" s="19">
        <v>2937.9828880112068</v>
      </c>
      <c r="W45" s="19">
        <v>6513.4430168948566</v>
      </c>
      <c r="X45" s="19">
        <v>53980.734829067718</v>
      </c>
      <c r="Y45" s="19">
        <v>104558.80168973687</v>
      </c>
      <c r="Z45" s="19">
        <v>18552.758276486034</v>
      </c>
      <c r="AA45" s="19">
        <v>3154.4666310728971</v>
      </c>
      <c r="AB45" s="19">
        <v>119957.09333515</v>
      </c>
      <c r="AC45" s="19">
        <v>11958.291624495047</v>
      </c>
      <c r="AD45" s="19">
        <v>100312.90179395949</v>
      </c>
    </row>
    <row r="46" spans="1:30" s="3" customFormat="1">
      <c r="A46" s="8"/>
      <c r="B46" s="8" t="s">
        <v>32</v>
      </c>
      <c r="C46" s="19">
        <v>101706.13587922328</v>
      </c>
      <c r="D46" s="19">
        <v>32359.502563454997</v>
      </c>
      <c r="E46" s="19">
        <v>18114.502133667233</v>
      </c>
      <c r="F46" s="19">
        <v>3117.9557007585945</v>
      </c>
      <c r="G46" s="19">
        <v>155298.09627710411</v>
      </c>
      <c r="H46" s="19">
        <v>51758.332411457952</v>
      </c>
      <c r="I46" s="19">
        <v>207056.42868856204</v>
      </c>
      <c r="J46" s="19">
        <v>236158.14620542285</v>
      </c>
      <c r="K46" s="19">
        <v>19375.507917645336</v>
      </c>
      <c r="L46" s="19">
        <v>79641.508772606903</v>
      </c>
      <c r="M46" s="19">
        <v>335175.16289567511</v>
      </c>
      <c r="N46" s="19">
        <v>386933.49530713307</v>
      </c>
      <c r="O46" s="19">
        <v>118597.83209587249</v>
      </c>
      <c r="P46" s="19">
        <v>5550.9100064188924</v>
      </c>
      <c r="Q46" s="19">
        <v>42580.327886496219</v>
      </c>
      <c r="R46" s="19">
        <v>882.45251215080361</v>
      </c>
      <c r="S46" s="19">
        <v>14745.440017051153</v>
      </c>
      <c r="T46" s="19">
        <v>126804.17014663224</v>
      </c>
      <c r="U46" s="19">
        <v>165460.71191175343</v>
      </c>
      <c r="V46" s="19">
        <v>31314.900036211537</v>
      </c>
      <c r="W46" s="19">
        <v>69424.440080280183</v>
      </c>
      <c r="X46" s="19">
        <v>575361.18469286687</v>
      </c>
      <c r="Y46" s="19">
        <v>1117592.7762771039</v>
      </c>
      <c r="Z46" s="19">
        <v>198304.00018682762</v>
      </c>
      <c r="AA46" s="19">
        <v>33717.00003176571</v>
      </c>
      <c r="AB46" s="19">
        <v>1282179.7764321659</v>
      </c>
      <c r="AC46" s="19">
        <v>114386</v>
      </c>
      <c r="AD46" s="19">
        <v>112092.36938368033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AE47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7" width="8.2851562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1">
      <c r="B1" s="10"/>
      <c r="C1" s="16"/>
      <c r="D1" s="16"/>
      <c r="E1" s="16"/>
      <c r="H1" s="27" t="s">
        <v>74</v>
      </c>
      <c r="I1" s="16"/>
      <c r="J1" s="16"/>
      <c r="K1" s="16"/>
      <c r="L1" s="16"/>
      <c r="M1" s="16"/>
      <c r="N1" s="16"/>
      <c r="U1" s="27" t="s">
        <v>75</v>
      </c>
    </row>
    <row r="2" spans="1:31">
      <c r="B2" s="10"/>
      <c r="C2" s="16"/>
      <c r="D2" s="16"/>
      <c r="E2" s="16"/>
      <c r="H2" s="28" t="s">
        <v>72</v>
      </c>
      <c r="I2" s="16"/>
      <c r="J2" s="16"/>
      <c r="K2" s="16"/>
      <c r="L2" s="16"/>
      <c r="M2" s="16"/>
      <c r="N2" s="27"/>
    </row>
    <row r="3" spans="1:31">
      <c r="B3" s="11"/>
      <c r="C3" s="21"/>
      <c r="D3" s="21"/>
      <c r="E3" s="2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1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1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1" ht="15.75">
      <c r="A6" s="5">
        <v>1</v>
      </c>
      <c r="B6" s="6" t="s">
        <v>45</v>
      </c>
      <c r="C6" s="18">
        <v>1.0468348402906844</v>
      </c>
      <c r="D6" s="18">
        <v>336.38632680925775</v>
      </c>
      <c r="E6" s="18">
        <v>81.657772983200474</v>
      </c>
      <c r="F6" s="18">
        <v>786.84347590884249</v>
      </c>
      <c r="G6" s="18">
        <v>1205.9344105415914</v>
      </c>
      <c r="H6" s="18">
        <v>32261.681666180193</v>
      </c>
      <c r="I6" s="18">
        <v>33467.616076721788</v>
      </c>
      <c r="J6" s="18">
        <f>'[2]2012-13'!$D49/100</f>
        <v>53719.703443749509</v>
      </c>
      <c r="K6" s="18">
        <f>('[2]2012-13'!$E49/100)+('[2]2012-13'!$F49/100)</f>
        <v>5685.4076145584459</v>
      </c>
      <c r="L6" s="18">
        <f>'[2]2012-13'!$G49/100</f>
        <v>15645.185787589864</v>
      </c>
      <c r="M6" s="18">
        <f>J6+K6+L6</f>
        <v>75050.296845897828</v>
      </c>
      <c r="N6" s="18">
        <f>L6+K6+J6+H6</f>
        <v>107311.97851207803</v>
      </c>
      <c r="O6" s="18">
        <f>('[2]2012-13'!$H49/100)+('[2]2012-13'!$I49/100)</f>
        <v>23576.622397898431</v>
      </c>
      <c r="P6" s="18">
        <f>'[2]2012-13'!$J49/100</f>
        <v>1253.1745901950458</v>
      </c>
      <c r="Q6" s="18">
        <f>'[2]2012-13'!$K49/100</f>
        <v>9256.3712339405465</v>
      </c>
      <c r="R6" s="18">
        <f>'[2]2012-13'!$L49/100</f>
        <v>189.69522063766988</v>
      </c>
      <c r="S6" s="18">
        <f>'[2]2012-13'!$M49/100</f>
        <v>3364.5731413475501</v>
      </c>
      <c r="T6" s="18">
        <f>'[2]2012-13'!$N49/100</f>
        <v>25713.1056613769</v>
      </c>
      <c r="U6" s="18">
        <f>'[2]2012-13'!$O49/100</f>
        <v>41766.43199812698</v>
      </c>
      <c r="V6" s="18">
        <f>'[2]2012-13'!$P49/100</f>
        <v>8034.4030276195399</v>
      </c>
      <c r="W6" s="18">
        <f>'[2]2012-13'!$Q49/100</f>
        <v>14652.145631224119</v>
      </c>
      <c r="X6" s="18">
        <f>SUM(O6:W6)</f>
        <v>127806.52290236678</v>
      </c>
      <c r="Y6" s="18">
        <f>X6+M6+I6</f>
        <v>236324.4358249864</v>
      </c>
      <c r="Z6" s="18">
        <f>'[2]2012-13'!$U49/100</f>
        <v>34503.611194763791</v>
      </c>
      <c r="AA6" s="18">
        <f>'[2]2012-13'!$V49/100</f>
        <v>6348.3684168853597</v>
      </c>
      <c r="AB6" s="18">
        <f>Y6+Z6-AA6</f>
        <v>264479.67860286479</v>
      </c>
      <c r="AC6" s="18">
        <v>12789.248715801144</v>
      </c>
      <c r="AD6" s="18">
        <f>AB6/AC6*10000</f>
        <v>206798.44804026652</v>
      </c>
      <c r="AE6" s="37"/>
    </row>
    <row r="7" spans="1:31" ht="15.75">
      <c r="A7" s="5">
        <v>2</v>
      </c>
      <c r="B7" s="6" t="s">
        <v>46</v>
      </c>
      <c r="C7" s="18">
        <v>2886.6607429025344</v>
      </c>
      <c r="D7" s="18">
        <v>623.222619149872</v>
      </c>
      <c r="E7" s="18">
        <v>1155.1390138852296</v>
      </c>
      <c r="F7" s="18">
        <v>546.70942953830104</v>
      </c>
      <c r="G7" s="18">
        <v>5211.7318054759371</v>
      </c>
      <c r="H7" s="18">
        <v>1732.5386381427668</v>
      </c>
      <c r="I7" s="18">
        <v>6944.2704436187041</v>
      </c>
      <c r="J7" s="18">
        <f>'[2]2012-13'!$D50/100</f>
        <v>44488.633720660473</v>
      </c>
      <c r="K7" s="18">
        <f>('[2]2012-13'!$E50/100)+('[2]2012-13'!$F50/100)</f>
        <v>4708.4403059223287</v>
      </c>
      <c r="L7" s="18">
        <f>'[2]2012-13'!$G50/100</f>
        <v>12956.753209268776</v>
      </c>
      <c r="M7" s="18">
        <f t="shared" ref="M7:M46" si="0">J7+K7+L7</f>
        <v>62153.827235851575</v>
      </c>
      <c r="N7" s="18">
        <f t="shared" ref="N7:N10" si="1">L7+K7+J7+H7</f>
        <v>63886.365873994349</v>
      </c>
      <c r="O7" s="18">
        <f>('[2]2012-13'!$H50/100)+('[2]2012-13'!$I50/100)</f>
        <v>19525.270077649049</v>
      </c>
      <c r="P7" s="18">
        <f>'[2]2012-13'!$J50/100</f>
        <v>1037.831964013069</v>
      </c>
      <c r="Q7" s="18">
        <f>'[2]2012-13'!$K50/100</f>
        <v>7665.7777874824415</v>
      </c>
      <c r="R7" s="18">
        <f>'[2]2012-13'!$L50/100</f>
        <v>157.09843220460129</v>
      </c>
      <c r="S7" s="18">
        <f>'[2]2012-13'!$M50/100</f>
        <v>2786.412666416154</v>
      </c>
      <c r="T7" s="18">
        <f>'[2]2012-13'!$N50/100</f>
        <v>21294.624993368983</v>
      </c>
      <c r="U7" s="18">
        <f>'[2]2012-13'!$O50/100</f>
        <v>34589.384822818582</v>
      </c>
      <c r="V7" s="18">
        <f>'[2]2012-13'!$P50/100</f>
        <v>6653.789774439284</v>
      </c>
      <c r="W7" s="18">
        <f>'[2]2012-13'!$Q50/100</f>
        <v>12134.354779003364</v>
      </c>
      <c r="X7" s="18">
        <f t="shared" ref="X7:X46" si="2">SUM(O7:W7)</f>
        <v>105844.54529739553</v>
      </c>
      <c r="Y7" s="18">
        <f t="shared" ref="Y7:Y46" si="3">X7+M7+I7</f>
        <v>174942.64297686581</v>
      </c>
      <c r="Z7" s="18">
        <f>'[2]2012-13'!$U50/100</f>
        <v>25541.806158541352</v>
      </c>
      <c r="AA7" s="18">
        <f>'[2]2012-13'!$V50/100</f>
        <v>4699.4731830185738</v>
      </c>
      <c r="AB7" s="18">
        <f t="shared" ref="AB7:AB10" si="4">Y7+Z7-AA7</f>
        <v>195784.9759523886</v>
      </c>
      <c r="AC7" s="18">
        <v>11322.126559870701</v>
      </c>
      <c r="AD7" s="18">
        <f t="shared" ref="AD7:AD46" si="5">AB7/AC7*10000</f>
        <v>172922.44077743683</v>
      </c>
    </row>
    <row r="8" spans="1:31">
      <c r="A8" s="5">
        <v>3</v>
      </c>
      <c r="B8" s="6" t="s">
        <v>150</v>
      </c>
      <c r="C8" s="18">
        <v>1282.331451978672</v>
      </c>
      <c r="D8" s="18">
        <v>219.81015571879786</v>
      </c>
      <c r="E8" s="18">
        <v>919.35704257096006</v>
      </c>
      <c r="F8" s="18">
        <v>152.61450996456853</v>
      </c>
      <c r="G8" s="18">
        <v>2574.1131602329988</v>
      </c>
      <c r="H8" s="18">
        <v>7564.6196179668732</v>
      </c>
      <c r="I8" s="18">
        <v>10138.732778199872</v>
      </c>
      <c r="J8" s="18">
        <f>'[2]2012-13'!$D51/100</f>
        <v>5667.3561664312765</v>
      </c>
      <c r="K8" s="18">
        <f>('[2]2012-13'!$E51/100)+('[2]2012-13'!$F51/100)</f>
        <v>599.80282535964375</v>
      </c>
      <c r="L8" s="18">
        <f>'[2]2012-13'!$G51/100</f>
        <v>1650.5459722260825</v>
      </c>
      <c r="M8" s="18">
        <f t="shared" si="0"/>
        <v>7917.7049640170026</v>
      </c>
      <c r="N8" s="18">
        <f t="shared" si="1"/>
        <v>15482.324581983876</v>
      </c>
      <c r="O8" s="18">
        <f>('[2]2012-13'!$H51/100)+('[2]2012-13'!$I51/100)</f>
        <v>2487.3018234410638</v>
      </c>
      <c r="P8" s="18">
        <f>'[2]2012-13'!$J51/100</f>
        <v>132.20822689003967</v>
      </c>
      <c r="Q8" s="18">
        <f>'[2]2012-13'!$K51/100</f>
        <v>976.53466472279752</v>
      </c>
      <c r="R8" s="18">
        <f>'[2]2012-13'!$L51/100</f>
        <v>20.012589599441064</v>
      </c>
      <c r="S8" s="18">
        <f>'[2]2012-13'!$M51/100</f>
        <v>354.9579226547973</v>
      </c>
      <c r="T8" s="18">
        <f>'[2]2012-13'!$N51/100</f>
        <v>2712.6979224800434</v>
      </c>
      <c r="U8" s="18">
        <f>'[2]2012-13'!$O51/100</f>
        <v>4406.3021714606839</v>
      </c>
      <c r="V8" s="18">
        <f>'[2]2012-13'!$P51/100</f>
        <v>847.61866918816247</v>
      </c>
      <c r="W8" s="18">
        <f>'[2]2012-13'!$Q51/100</f>
        <v>1545.7815768011092</v>
      </c>
      <c r="X8" s="18">
        <f t="shared" si="2"/>
        <v>13483.415567238138</v>
      </c>
      <c r="Y8" s="18">
        <f t="shared" si="3"/>
        <v>31539.853309455011</v>
      </c>
      <c r="Z8" s="18">
        <f>'[2]2012-13'!$U51/100</f>
        <v>4604.8510950422451</v>
      </c>
      <c r="AA8" s="18">
        <f>'[2]2012-13'!$V51/100</f>
        <v>847.25309160284485</v>
      </c>
      <c r="AB8" s="18">
        <f t="shared" si="4"/>
        <v>35297.451312894409</v>
      </c>
      <c r="AC8" s="18">
        <v>2677.3299054506142</v>
      </c>
      <c r="AD8" s="18">
        <f t="shared" si="5"/>
        <v>131838.25886019671</v>
      </c>
    </row>
    <row r="9" spans="1:31">
      <c r="A9" s="5">
        <v>4</v>
      </c>
      <c r="B9" s="6" t="s">
        <v>0</v>
      </c>
      <c r="C9" s="18">
        <v>2476.8582185936443</v>
      </c>
      <c r="D9" s="18">
        <v>237.57124944897001</v>
      </c>
      <c r="E9" s="18">
        <v>373.30775200503479</v>
      </c>
      <c r="F9" s="18">
        <v>295.64687436148677</v>
      </c>
      <c r="G9" s="18">
        <v>3383.3840944091357</v>
      </c>
      <c r="H9" s="18">
        <v>129.81500755938367</v>
      </c>
      <c r="I9" s="18">
        <v>3513.1991019685192</v>
      </c>
      <c r="J9" s="18">
        <f>'[2]2012-13'!$D52/100</f>
        <v>2959.2735741269516</v>
      </c>
      <c r="K9" s="18">
        <f>('[2]2012-13'!$E52/100)+('[2]2012-13'!$F52/100)</f>
        <v>313.19377124857482</v>
      </c>
      <c r="L9" s="18">
        <f>'[2]2012-13'!$G52/100</f>
        <v>861.85108806493679</v>
      </c>
      <c r="M9" s="18">
        <f t="shared" si="0"/>
        <v>4134.3184334404632</v>
      </c>
      <c r="N9" s="18">
        <f t="shared" si="1"/>
        <v>4264.1334409998472</v>
      </c>
      <c r="O9" s="18">
        <f>('[2]2012-13'!$H52/100)+('[2]2012-13'!$I52/100)</f>
        <v>1298.7725388753684</v>
      </c>
      <c r="P9" s="18">
        <f>'[2]2012-13'!$J52/100</f>
        <v>69.034008209199598</v>
      </c>
      <c r="Q9" s="18">
        <f>'[2]2012-13'!$K52/100</f>
        <v>509.90852571611356</v>
      </c>
      <c r="R9" s="18">
        <f>'[2]2012-13'!$L52/100</f>
        <v>10.449798073793245</v>
      </c>
      <c r="S9" s="18">
        <f>'[2]2012-13'!$M52/100</f>
        <v>185.34525969289592</v>
      </c>
      <c r="T9" s="18">
        <f>'[2]2012-13'!$N52/100</f>
        <v>1416.4656395045749</v>
      </c>
      <c r="U9" s="18">
        <f>'[2]2012-13'!$O52/100</f>
        <v>2300.8000896179296</v>
      </c>
      <c r="V9" s="18">
        <f>'[2]2012-13'!$P52/100</f>
        <v>442.59359302711312</v>
      </c>
      <c r="W9" s="18">
        <f>'[2]2012-13'!$Q52/100</f>
        <v>807.14718420111205</v>
      </c>
      <c r="X9" s="18">
        <f t="shared" si="2"/>
        <v>7040.5166369181006</v>
      </c>
      <c r="Y9" s="18">
        <f t="shared" si="3"/>
        <v>14688.034172327083</v>
      </c>
      <c r="Z9" s="18">
        <f>'[2]2012-13'!$U52/100</f>
        <v>2144.4681286258115</v>
      </c>
      <c r="AA9" s="18">
        <f>'[2]2012-13'!$V52/100</f>
        <v>394.56373600834479</v>
      </c>
      <c r="AB9" s="18">
        <f t="shared" si="4"/>
        <v>16437.93856494455</v>
      </c>
      <c r="AC9" s="18">
        <v>1635.481686984094</v>
      </c>
      <c r="AD9" s="18">
        <f t="shared" si="5"/>
        <v>100508.2398400736</v>
      </c>
    </row>
    <row r="10" spans="1:31">
      <c r="A10" s="5">
        <v>5</v>
      </c>
      <c r="B10" s="6" t="s">
        <v>1</v>
      </c>
      <c r="C10" s="18">
        <v>1891.9846918486362</v>
      </c>
      <c r="D10" s="18">
        <v>140.03031576948842</v>
      </c>
      <c r="E10" s="18">
        <v>947.69789813440002</v>
      </c>
      <c r="F10" s="18">
        <v>147.8877318659263</v>
      </c>
      <c r="G10" s="18">
        <v>3127.6006376184505</v>
      </c>
      <c r="H10" s="18">
        <v>331.61401215675454</v>
      </c>
      <c r="I10" s="18">
        <v>3459.2146497752051</v>
      </c>
      <c r="J10" s="18">
        <f>'[2]2012-13'!$D53/100</f>
        <v>1333.6063280436472</v>
      </c>
      <c r="K10" s="18">
        <f>('[2]2012-13'!$E53/100)+('[2]2012-13'!$F53/100)</f>
        <v>141.14179874842344</v>
      </c>
      <c r="L10" s="18">
        <f>'[2]2012-13'!$G53/100</f>
        <v>388.39601546936757</v>
      </c>
      <c r="M10" s="18">
        <f t="shared" si="0"/>
        <v>1863.1441422614382</v>
      </c>
      <c r="N10" s="18">
        <f t="shared" si="1"/>
        <v>2194.7581544181926</v>
      </c>
      <c r="O10" s="18">
        <f>('[2]2012-13'!$H53/100)+('[2]2012-13'!$I53/100)</f>
        <v>585.2960982306264</v>
      </c>
      <c r="P10" s="18">
        <f>'[2]2012-13'!$J53/100</f>
        <v>31.11040189150695</v>
      </c>
      <c r="Q10" s="18">
        <f>'[2]2012-13'!$K53/100</f>
        <v>229.79194710615269</v>
      </c>
      <c r="R10" s="18">
        <f>'[2]2012-13'!$L53/100</f>
        <v>4.7092357258995152</v>
      </c>
      <c r="S10" s="18">
        <f>'[2]2012-13'!$M53/100</f>
        <v>83.526448301509859</v>
      </c>
      <c r="T10" s="18">
        <f>'[2]2012-13'!$N53/100</f>
        <v>638.3348794837226</v>
      </c>
      <c r="U10" s="18">
        <f>'[2]2012-13'!$O53/100</f>
        <v>1036.8630956950622</v>
      </c>
      <c r="V10" s="18">
        <f>'[2]2012-13'!$P53/100</f>
        <v>199.45625222793657</v>
      </c>
      <c r="W10" s="18">
        <f>'[2]2012-13'!$Q53/100</f>
        <v>363.74352203336929</v>
      </c>
      <c r="X10" s="18">
        <f t="shared" si="2"/>
        <v>3172.8318806957859</v>
      </c>
      <c r="Y10" s="18">
        <f t="shared" si="3"/>
        <v>8495.1906727324294</v>
      </c>
      <c r="Z10" s="18">
        <f>'[2]2012-13'!$U53/100</f>
        <v>1240.3065959594646</v>
      </c>
      <c r="AA10" s="18">
        <f>'[2]2012-13'!$V53/100</f>
        <v>228.2057717552355</v>
      </c>
      <c r="AB10" s="18">
        <f t="shared" si="4"/>
        <v>9507.2914969366575</v>
      </c>
      <c r="AC10" s="18">
        <v>859.81167713840557</v>
      </c>
      <c r="AD10" s="18">
        <f t="shared" si="5"/>
        <v>110574.11465471701</v>
      </c>
    </row>
    <row r="11" spans="1:31" s="3" customFormat="1">
      <c r="A11" s="7"/>
      <c r="B11" s="8" t="s">
        <v>27</v>
      </c>
      <c r="C11" s="19">
        <v>8538.8819401637775</v>
      </c>
      <c r="D11" s="19">
        <v>1557.020666896386</v>
      </c>
      <c r="E11" s="19">
        <v>3477.1594795788246</v>
      </c>
      <c r="F11" s="19">
        <v>1929.702021639125</v>
      </c>
      <c r="G11" s="19">
        <v>15502.764108278114</v>
      </c>
      <c r="H11" s="19">
        <v>42020.268942005961</v>
      </c>
      <c r="I11" s="19">
        <v>57523.033050284088</v>
      </c>
      <c r="J11" s="19">
        <f>SUM(J6:J10)</f>
        <v>108168.57323301186</v>
      </c>
      <c r="K11" s="19">
        <f>SUM(K6:K10)</f>
        <v>11447.986315837416</v>
      </c>
      <c r="L11" s="19">
        <f>SUM(L6:L10)</f>
        <v>31502.732072619026</v>
      </c>
      <c r="M11" s="19">
        <f t="shared" si="0"/>
        <v>151119.29162146832</v>
      </c>
      <c r="N11" s="19">
        <f t="shared" ref="N11:AC11" si="6">SUM(N6:N10)</f>
        <v>193139.56056347428</v>
      </c>
      <c r="O11" s="19">
        <f t="shared" si="6"/>
        <v>47473.262936094536</v>
      </c>
      <c r="P11" s="19">
        <f>SUM(P6:P10)</f>
        <v>2523.359191198861</v>
      </c>
      <c r="Q11" s="19">
        <f>SUM(Q6:Q10)</f>
        <v>18638.384158968052</v>
      </c>
      <c r="R11" s="19">
        <f t="shared" ref="R11:W11" si="7">SUM(R6:R10)</f>
        <v>381.96527624140504</v>
      </c>
      <c r="S11" s="19">
        <f t="shared" si="7"/>
        <v>6774.8154384129066</v>
      </c>
      <c r="T11" s="19">
        <f t="shared" si="7"/>
        <v>51775.229096214229</v>
      </c>
      <c r="U11" s="19">
        <f t="shared" si="7"/>
        <v>84099.782177719244</v>
      </c>
      <c r="V11" s="19">
        <f t="shared" si="7"/>
        <v>16177.861316502036</v>
      </c>
      <c r="W11" s="19">
        <f t="shared" si="7"/>
        <v>29503.172693263074</v>
      </c>
      <c r="X11" s="19">
        <f t="shared" si="2"/>
        <v>257347.83228461436</v>
      </c>
      <c r="Y11" s="19">
        <f t="shared" si="3"/>
        <v>465990.15695636679</v>
      </c>
      <c r="Z11" s="19">
        <f t="shared" ref="Z11" si="8">SUM(Z6:Z10)</f>
        <v>68035.043172932666</v>
      </c>
      <c r="AA11" s="19">
        <f t="shared" ref="AA11" si="9">SUM(AA6:AA10)</f>
        <v>12517.86419927036</v>
      </c>
      <c r="AB11" s="19">
        <f t="shared" si="6"/>
        <v>521507.33593002899</v>
      </c>
      <c r="AC11" s="19">
        <f t="shared" si="6"/>
        <v>29283.998545244958</v>
      </c>
      <c r="AD11" s="19">
        <f t="shared" si="5"/>
        <v>178086.10908250086</v>
      </c>
    </row>
    <row r="12" spans="1:31">
      <c r="A12" s="5">
        <v>6</v>
      </c>
      <c r="B12" s="6" t="s">
        <v>2</v>
      </c>
      <c r="C12" s="18">
        <v>10159.895338137503</v>
      </c>
      <c r="D12" s="18">
        <v>1495.4644197791797</v>
      </c>
      <c r="E12" s="18">
        <v>482.84688605920599</v>
      </c>
      <c r="F12" s="18">
        <v>27.289111670069129</v>
      </c>
      <c r="G12" s="18">
        <v>12165.495755645958</v>
      </c>
      <c r="H12" s="18">
        <v>883.21402706287847</v>
      </c>
      <c r="I12" s="18">
        <v>13048.709782708836</v>
      </c>
      <c r="J12" s="18">
        <f>'[2]2012-13'!$D54/100</f>
        <v>12756.756360280875</v>
      </c>
      <c r="K12" s="18">
        <f>('[2]2012-13'!$E54/100)+('[2]2012-13'!$F54/100)</f>
        <v>1350.1072250659754</v>
      </c>
      <c r="L12" s="18">
        <f>'[2]2012-13'!$G54/100</f>
        <v>3715.2443239489817</v>
      </c>
      <c r="M12" s="18">
        <f t="shared" si="0"/>
        <v>17822.107909295832</v>
      </c>
      <c r="N12" s="18">
        <f t="shared" ref="N12:N16" si="10">L12+K12+J12+H12</f>
        <v>18705.321936358709</v>
      </c>
      <c r="O12" s="18">
        <f>('[2]2012-13'!$H54/100)+('[2]2012-13'!$I54/100)</f>
        <v>5598.7134784402087</v>
      </c>
      <c r="P12" s="18">
        <f>'[2]2012-13'!$J54/100</f>
        <v>297.58993254221161</v>
      </c>
      <c r="Q12" s="18">
        <f>'[2]2012-13'!$K54/100</f>
        <v>2198.0998598649412</v>
      </c>
      <c r="R12" s="18">
        <f>'[2]2012-13'!$L54/100</f>
        <v>45.046706464386546</v>
      </c>
      <c r="S12" s="18">
        <f>'[2]2012-13'!$M54/100</f>
        <v>798.98132471000429</v>
      </c>
      <c r="T12" s="18">
        <f>'[2]2012-13'!$N54/100</f>
        <v>6106.0617084718806</v>
      </c>
      <c r="U12" s="18">
        <f>'[2]2012-13'!$O54/100</f>
        <v>9918.2267004926798</v>
      </c>
      <c r="V12" s="18">
        <f>'[2]2012-13'!$P54/100</f>
        <v>1907.9204715075716</v>
      </c>
      <c r="W12" s="18">
        <f>'[2]2012-13'!$Q54/100</f>
        <v>3479.4282170339879</v>
      </c>
      <c r="X12" s="18">
        <f t="shared" si="2"/>
        <v>30350.06839952787</v>
      </c>
      <c r="Y12" s="18">
        <f t="shared" si="3"/>
        <v>61220.886091532542</v>
      </c>
      <c r="Z12" s="18">
        <f>'[2]2012-13'!$U54/100</f>
        <v>8938.3124702302775</v>
      </c>
      <c r="AA12" s="18">
        <f>'[2]2012-13'!$V54/100</f>
        <v>1644.5728032917834</v>
      </c>
      <c r="AB12" s="18">
        <f t="shared" ref="AB12:AB16" si="11">Y12+Z12-AA12</f>
        <v>68514.62575847104</v>
      </c>
      <c r="AC12" s="18">
        <v>6213.5196612516511</v>
      </c>
      <c r="AD12" s="18">
        <f t="shared" si="5"/>
        <v>110267.01369553477</v>
      </c>
    </row>
    <row r="13" spans="1:31">
      <c r="A13" s="5">
        <v>7</v>
      </c>
      <c r="B13" s="6" t="s">
        <v>3</v>
      </c>
      <c r="C13" s="18">
        <v>2650.1584506353088</v>
      </c>
      <c r="D13" s="18">
        <v>496.64437270984985</v>
      </c>
      <c r="E13" s="18">
        <v>198.04690704399013</v>
      </c>
      <c r="F13" s="18">
        <v>13.270245201769434</v>
      </c>
      <c r="G13" s="18">
        <v>3358.1199755909183</v>
      </c>
      <c r="H13" s="18">
        <v>245.74620249589171</v>
      </c>
      <c r="I13" s="18">
        <v>3603.8661780868101</v>
      </c>
      <c r="J13" s="18">
        <f>'[2]2012-13'!$D55/100</f>
        <v>3114.3970940071727</v>
      </c>
      <c r="K13" s="18">
        <f>('[2]2012-13'!$E55/100)+('[2]2012-13'!$F55/100)</f>
        <v>329.61121930927771</v>
      </c>
      <c r="L13" s="18">
        <f>'[2]2012-13'!$G55/100</f>
        <v>907.02885586650746</v>
      </c>
      <c r="M13" s="18">
        <f t="shared" si="0"/>
        <v>4351.0371691829578</v>
      </c>
      <c r="N13" s="18">
        <f t="shared" si="10"/>
        <v>4596.7833716788491</v>
      </c>
      <c r="O13" s="18">
        <f>('[2]2012-13'!$H55/100)+('[2]2012-13'!$I55/100)</f>
        <v>1366.853492767425</v>
      </c>
      <c r="P13" s="18">
        <f>'[2]2012-13'!$J55/100</f>
        <v>72.652733574261674</v>
      </c>
      <c r="Q13" s="18">
        <f>'[2]2012-13'!$K55/100</f>
        <v>536.63765478940445</v>
      </c>
      <c r="R13" s="18">
        <f>'[2]2012-13'!$L55/100</f>
        <v>10.997570835803799</v>
      </c>
      <c r="S13" s="18">
        <f>'[2]2012-13'!$M55/100</f>
        <v>195.06095793994228</v>
      </c>
      <c r="T13" s="18">
        <f>'[2]2012-13'!$N55/100</f>
        <v>1490.7160020632859</v>
      </c>
      <c r="U13" s="18">
        <f>'[2]2012-13'!$O55/100</f>
        <v>2421.4067856539859</v>
      </c>
      <c r="V13" s="18">
        <f>'[2]2012-13'!$P55/100</f>
        <v>465.79410974414401</v>
      </c>
      <c r="W13" s="18">
        <f>'[2]2012-13'!$Q55/100</f>
        <v>849.45740295526195</v>
      </c>
      <c r="X13" s="18">
        <f t="shared" si="2"/>
        <v>7409.5767103235157</v>
      </c>
      <c r="Y13" s="18">
        <f t="shared" si="3"/>
        <v>15364.480057593282</v>
      </c>
      <c r="Z13" s="18">
        <f>'[2]2012-13'!$U55/100</f>
        <v>2243.2299250384908</v>
      </c>
      <c r="AA13" s="18">
        <f>'[2]2012-13'!$V55/100</f>
        <v>412.73505916643393</v>
      </c>
      <c r="AB13" s="18">
        <f t="shared" si="11"/>
        <v>17194.974923465339</v>
      </c>
      <c r="AC13" s="18">
        <v>2081.0838687667083</v>
      </c>
      <c r="AD13" s="18">
        <f t="shared" si="5"/>
        <v>82625.093498300121</v>
      </c>
    </row>
    <row r="14" spans="1:31">
      <c r="A14" s="5">
        <v>8</v>
      </c>
      <c r="B14" s="6" t="s">
        <v>4</v>
      </c>
      <c r="C14" s="18">
        <v>1643.8237592973946</v>
      </c>
      <c r="D14" s="18">
        <v>614.84612587316531</v>
      </c>
      <c r="E14" s="18">
        <v>166.26475787870069</v>
      </c>
      <c r="F14" s="18">
        <v>6.2998771052379787</v>
      </c>
      <c r="G14" s="18">
        <v>2431.2345201544986</v>
      </c>
      <c r="H14" s="18">
        <v>173.09693065602977</v>
      </c>
      <c r="I14" s="18">
        <v>2604.3314508105282</v>
      </c>
      <c r="J14" s="18">
        <f>'[2]2012-13'!$D56/100</f>
        <v>1562.8434071180229</v>
      </c>
      <c r="K14" s="18">
        <f>('[2]2012-13'!$E56/100)+('[2]2012-13'!$F56/100)</f>
        <v>165.4030316175382</v>
      </c>
      <c r="L14" s="18">
        <f>'[2]2012-13'!$G56/100</f>
        <v>455.15842221419371</v>
      </c>
      <c r="M14" s="18">
        <f t="shared" si="0"/>
        <v>2183.4048609497549</v>
      </c>
      <c r="N14" s="18">
        <f t="shared" si="10"/>
        <v>2356.5017916057845</v>
      </c>
      <c r="O14" s="18">
        <f>('[2]2012-13'!$H56/100)+('[2]2012-13'!$I56/100)</f>
        <v>685.90417509004158</v>
      </c>
      <c r="P14" s="18">
        <f>'[2]2012-13'!$J56/100</f>
        <v>36.45805022555534</v>
      </c>
      <c r="Q14" s="18">
        <f>'[2]2012-13'!$K56/100</f>
        <v>269.29148579438237</v>
      </c>
      <c r="R14" s="18">
        <f>'[2]2012-13'!$L56/100</f>
        <v>5.5187185693571772</v>
      </c>
      <c r="S14" s="18">
        <f>'[2]2012-13'!$M56/100</f>
        <v>97.884027919614638</v>
      </c>
      <c r="T14" s="18">
        <f>'[2]2012-13'!$N56/100</f>
        <v>748.05993114780938</v>
      </c>
      <c r="U14" s="18">
        <f>'[2]2012-13'!$O56/100</f>
        <v>1215.0922045849622</v>
      </c>
      <c r="V14" s="18">
        <f>'[2]2012-13'!$P56/100</f>
        <v>233.74130899647173</v>
      </c>
      <c r="W14" s="18">
        <f>'[2]2012-13'!$Q56/100</f>
        <v>426.26834721583242</v>
      </c>
      <c r="X14" s="18">
        <f t="shared" si="2"/>
        <v>3718.218249544027</v>
      </c>
      <c r="Y14" s="18">
        <f t="shared" si="3"/>
        <v>8505.9545613043101</v>
      </c>
      <c r="Z14" s="18">
        <f>'[2]2012-13'!$U56/100</f>
        <v>1241.8781339127711</v>
      </c>
      <c r="AA14" s="18">
        <f>'[2]2012-13'!$V56/100</f>
        <v>228.49492125475871</v>
      </c>
      <c r="AB14" s="18">
        <f t="shared" si="11"/>
        <v>9519.3377739623229</v>
      </c>
      <c r="AC14" s="18">
        <v>1669.2428393819266</v>
      </c>
      <c r="AD14" s="18">
        <f t="shared" si="5"/>
        <v>57027.878445098278</v>
      </c>
    </row>
    <row r="15" spans="1:31">
      <c r="A15" s="5">
        <v>9</v>
      </c>
      <c r="B15" s="6" t="s">
        <v>5</v>
      </c>
      <c r="C15" s="18">
        <v>5042.3036811070024</v>
      </c>
      <c r="D15" s="18">
        <v>1037.7167452380443</v>
      </c>
      <c r="E15" s="18">
        <v>365.03023444112478</v>
      </c>
      <c r="F15" s="18">
        <v>24.170345091216937</v>
      </c>
      <c r="G15" s="18">
        <v>6469.221005877389</v>
      </c>
      <c r="H15" s="18">
        <v>295.73976133833753</v>
      </c>
      <c r="I15" s="18">
        <v>6764.9607672157263</v>
      </c>
      <c r="J15" s="18">
        <f>'[2]2012-13'!$D57/100</f>
        <v>6247.2287203298674</v>
      </c>
      <c r="K15" s="18">
        <f>('[2]2012-13'!$E57/100)+('[2]2012-13'!$F57/100)</f>
        <v>661.17345144399349</v>
      </c>
      <c r="L15" s="18">
        <f>'[2]2012-13'!$G57/100</f>
        <v>1819.4265366612026</v>
      </c>
      <c r="M15" s="18">
        <f t="shared" si="0"/>
        <v>8727.8287084350632</v>
      </c>
      <c r="N15" s="18">
        <f t="shared" si="10"/>
        <v>9023.5684697734014</v>
      </c>
      <c r="O15" s="18">
        <f>('[2]2012-13'!$H57/100)+('[2]2012-13'!$I57/100)</f>
        <v>2741.7975738967166</v>
      </c>
      <c r="P15" s="18">
        <f>'[2]2012-13'!$J57/100</f>
        <v>145.73550838105047</v>
      </c>
      <c r="Q15" s="18">
        <f>'[2]2012-13'!$K57/100</f>
        <v>1076.4517395234607</v>
      </c>
      <c r="R15" s="18">
        <f>'[2]2012-13'!$L57/100</f>
        <v>22.06023776206921</v>
      </c>
      <c r="S15" s="18">
        <f>'[2]2012-13'!$M57/100</f>
        <v>391.276507739593</v>
      </c>
      <c r="T15" s="18">
        <f>'[2]2012-13'!$N57/100</f>
        <v>2990.2557512223352</v>
      </c>
      <c r="U15" s="18">
        <f>'[2]2012-13'!$O57/100</f>
        <v>4857.146201442084</v>
      </c>
      <c r="V15" s="18">
        <f>'[2]2012-13'!$P57/100</f>
        <v>934.34531702892627</v>
      </c>
      <c r="W15" s="18">
        <f>'[2]2012-13'!$Q57/100</f>
        <v>1703.9428577204776</v>
      </c>
      <c r="X15" s="18">
        <f t="shared" si="2"/>
        <v>14863.011694716713</v>
      </c>
      <c r="Y15" s="18">
        <f t="shared" si="3"/>
        <v>30355.801170367504</v>
      </c>
      <c r="Z15" s="18">
        <f>'[2]2012-13'!$U57/100</f>
        <v>4431.9782591456524</v>
      </c>
      <c r="AA15" s="18">
        <f>'[2]2012-13'!$V57/100</f>
        <v>815.44597305665968</v>
      </c>
      <c r="AB15" s="18">
        <f t="shared" si="11"/>
        <v>33972.333456456494</v>
      </c>
      <c r="AC15" s="18">
        <v>4295.2540935904126</v>
      </c>
      <c r="AD15" s="18">
        <f t="shared" si="5"/>
        <v>79092.721213284371</v>
      </c>
    </row>
    <row r="16" spans="1:31">
      <c r="A16" s="5">
        <v>10</v>
      </c>
      <c r="B16" s="6" t="s">
        <v>6</v>
      </c>
      <c r="C16" s="18">
        <v>5349.4030232278983</v>
      </c>
      <c r="D16" s="18">
        <v>3686.0641614633951</v>
      </c>
      <c r="E16" s="18">
        <v>583.78350832055457</v>
      </c>
      <c r="F16" s="18">
        <v>9.3562490142541943</v>
      </c>
      <c r="G16" s="18">
        <v>9628.606942026101</v>
      </c>
      <c r="H16" s="18">
        <v>473.23481232803385</v>
      </c>
      <c r="I16" s="18">
        <v>10101.841754354135</v>
      </c>
      <c r="J16" s="18">
        <f>'[2]2012-13'!$D58/100</f>
        <v>7426.1823091921215</v>
      </c>
      <c r="K16" s="18">
        <f>('[2]2012-13'!$E58/100)+('[2]2012-13'!$F58/100)</f>
        <v>785.94762705624487</v>
      </c>
      <c r="L16" s="18">
        <f>'[2]2012-13'!$G58/100</f>
        <v>2162.7818932671771</v>
      </c>
      <c r="M16" s="18">
        <f t="shared" si="0"/>
        <v>10374.911829515542</v>
      </c>
      <c r="N16" s="18">
        <f t="shared" si="10"/>
        <v>10848.146641843578</v>
      </c>
      <c r="O16" s="18">
        <f>('[2]2012-13'!$H58/100)+('[2]2012-13'!$I58/100)</f>
        <v>3259.2193355108284</v>
      </c>
      <c r="P16" s="18">
        <f>'[2]2012-13'!$J58/100</f>
        <v>173.23816729145324</v>
      </c>
      <c r="Q16" s="18">
        <f>'[2]2012-13'!$K58/100</f>
        <v>1279.5956771574888</v>
      </c>
      <c r="R16" s="18">
        <f>'[2]2012-13'!$L58/100</f>
        <v>26.223363148548227</v>
      </c>
      <c r="S16" s="18">
        <f>'[2]2012-13'!$M58/100</f>
        <v>465.11674373670326</v>
      </c>
      <c r="T16" s="18">
        <f>'[2]2012-13'!$N58/100</f>
        <v>3554.5656088152259</v>
      </c>
      <c r="U16" s="18">
        <f>'[2]2012-13'!$O58/100</f>
        <v>5773.7686275082206</v>
      </c>
      <c r="V16" s="18">
        <f>'[2]2012-13'!$P58/100</f>
        <v>1110.6714632388778</v>
      </c>
      <c r="W16" s="18">
        <f>'[2]2012-13'!$Q58/100</f>
        <v>2025.5045672811434</v>
      </c>
      <c r="X16" s="18">
        <f t="shared" si="2"/>
        <v>17667.903553688491</v>
      </c>
      <c r="Y16" s="18">
        <f t="shared" si="3"/>
        <v>38144.65713755817</v>
      </c>
      <c r="Z16" s="18">
        <f>'[2]2012-13'!$U58/100</f>
        <v>5569.1592600998038</v>
      </c>
      <c r="AA16" s="18">
        <f>'[2]2012-13'!$V58/100</f>
        <v>1024.6775201544019</v>
      </c>
      <c r="AB16" s="18">
        <f t="shared" si="11"/>
        <v>42689.138877503574</v>
      </c>
      <c r="AC16" s="18">
        <v>4603.6898627072205</v>
      </c>
      <c r="AD16" s="18">
        <f t="shared" si="5"/>
        <v>92728.094529808397</v>
      </c>
    </row>
    <row r="17" spans="1:30" s="3" customFormat="1">
      <c r="A17" s="7"/>
      <c r="B17" s="8" t="s">
        <v>28</v>
      </c>
      <c r="C17" s="19">
        <v>24845.584252405104</v>
      </c>
      <c r="D17" s="19">
        <v>7330.7358250636344</v>
      </c>
      <c r="E17" s="19">
        <v>1795.9722937435763</v>
      </c>
      <c r="F17" s="19">
        <v>80.385828082547675</v>
      </c>
      <c r="G17" s="19">
        <v>34052.678199294867</v>
      </c>
      <c r="H17" s="19">
        <v>2071.0317338811715</v>
      </c>
      <c r="I17" s="19">
        <v>36123.709933176033</v>
      </c>
      <c r="J17" s="19">
        <f>SUM(J12:J16)</f>
        <v>31107.407890928062</v>
      </c>
      <c r="K17" s="19">
        <f t="shared" ref="K17:AC17" si="12">SUM(K12:K16)</f>
        <v>3292.2425544930297</v>
      </c>
      <c r="L17" s="19">
        <f>SUM(L12:L16)</f>
        <v>9059.6400319580625</v>
      </c>
      <c r="M17" s="19">
        <f t="shared" si="0"/>
        <v>43459.290477379152</v>
      </c>
      <c r="N17" s="19">
        <f t="shared" si="12"/>
        <v>45530.322211260325</v>
      </c>
      <c r="O17" s="19">
        <f t="shared" si="12"/>
        <v>13652.48805570522</v>
      </c>
      <c r="P17" s="19">
        <f>SUM(P12:P16)</f>
        <v>725.67439201453226</v>
      </c>
      <c r="Q17" s="19">
        <f>SUM(Q12:Q16)</f>
        <v>5360.0764171296778</v>
      </c>
      <c r="R17" s="19">
        <f t="shared" ref="R17:W17" si="13">SUM(R12:R16)</f>
        <v>109.84659678016496</v>
      </c>
      <c r="S17" s="19">
        <f t="shared" si="13"/>
        <v>1948.3195620458575</v>
      </c>
      <c r="T17" s="19">
        <f t="shared" si="13"/>
        <v>14889.659001720538</v>
      </c>
      <c r="U17" s="19">
        <f t="shared" si="13"/>
        <v>24185.640519681932</v>
      </c>
      <c r="V17" s="19">
        <f t="shared" si="13"/>
        <v>4652.472670515991</v>
      </c>
      <c r="W17" s="19">
        <f t="shared" si="13"/>
        <v>8484.6013922067032</v>
      </c>
      <c r="X17" s="19">
        <f t="shared" si="2"/>
        <v>74008.778607800617</v>
      </c>
      <c r="Y17" s="19">
        <f t="shared" si="3"/>
        <v>153591.7790183558</v>
      </c>
      <c r="Z17" s="19">
        <f t="shared" ref="Z17" si="14">SUM(Z12:Z16)</f>
        <v>22424.558048426996</v>
      </c>
      <c r="AA17" s="19">
        <f t="shared" ref="AA17" si="15">SUM(AA12:AA16)</f>
        <v>4125.9262769240377</v>
      </c>
      <c r="AB17" s="19">
        <f t="shared" si="12"/>
        <v>171890.41078985878</v>
      </c>
      <c r="AC17" s="19">
        <f t="shared" si="12"/>
        <v>18862.790325697919</v>
      </c>
      <c r="AD17" s="19">
        <f t="shared" si="5"/>
        <v>91126.714458402304</v>
      </c>
    </row>
    <row r="18" spans="1:30">
      <c r="A18" s="5">
        <v>11</v>
      </c>
      <c r="B18" s="6" t="s">
        <v>7</v>
      </c>
      <c r="C18" s="18">
        <v>7192.059786712417</v>
      </c>
      <c r="D18" s="18">
        <v>3045.5995654383732</v>
      </c>
      <c r="E18" s="18">
        <v>864.64554156464942</v>
      </c>
      <c r="F18" s="18">
        <v>194.92199672982554</v>
      </c>
      <c r="G18" s="18">
        <v>11297.226890445263</v>
      </c>
      <c r="H18" s="18">
        <v>655.99240751780303</v>
      </c>
      <c r="I18" s="18">
        <v>11953.219297963065</v>
      </c>
      <c r="J18" s="18">
        <f>'[2]2012-13'!$D59/100</f>
        <v>33731.205932827092</v>
      </c>
      <c r="K18" s="18">
        <f>('[2]2012-13'!$E59/100)+('[2]2012-13'!$F59/100)</f>
        <v>3569.9313801972976</v>
      </c>
      <c r="L18" s="18">
        <f>'[2]2012-13'!$G59/100</f>
        <v>9823.7881043242596</v>
      </c>
      <c r="M18" s="18">
        <f t="shared" si="0"/>
        <v>47124.925417348648</v>
      </c>
      <c r="N18" s="18">
        <f t="shared" ref="N18:N22" si="16">L18+K18+J18+H18</f>
        <v>47780.917824866454</v>
      </c>
      <c r="O18" s="18">
        <f>('[2]2012-13'!$H59/100)+('[2]2012-13'!$I59/100)</f>
        <v>14804.026350159384</v>
      </c>
      <c r="P18" s="18">
        <f>'[2]2012-13'!$J59/100</f>
        <v>786.88241858814069</v>
      </c>
      <c r="Q18" s="18">
        <f>'[2]2012-13'!$K59/100</f>
        <v>5812.179596443294</v>
      </c>
      <c r="R18" s="18">
        <f>'[2]2012-13'!$L59/100</f>
        <v>119.11176238160753</v>
      </c>
      <c r="S18" s="18">
        <f>'[2]2012-13'!$M59/100</f>
        <v>2112.653313987315</v>
      </c>
      <c r="T18" s="18">
        <f>'[2]2012-13'!$N59/100</f>
        <v>16145.548218534776</v>
      </c>
      <c r="U18" s="18">
        <f>'[2]2012-13'!$O59/100</f>
        <v>26225.61236369154</v>
      </c>
      <c r="V18" s="18">
        <f>'[2]2012-13'!$P59/100</f>
        <v>5044.8920172417156</v>
      </c>
      <c r="W18" s="18">
        <f>'[2]2012-13'!$Q59/100</f>
        <v>9200.2470222515658</v>
      </c>
      <c r="X18" s="18">
        <f t="shared" si="2"/>
        <v>80251.153063279344</v>
      </c>
      <c r="Y18" s="18">
        <f t="shared" si="3"/>
        <v>139329.29777859108</v>
      </c>
      <c r="Z18" s="18">
        <f>'[2]2012-13'!$U59/100</f>
        <v>20342.221065454487</v>
      </c>
      <c r="AA18" s="18">
        <f>'[2]2012-13'!$V59/100</f>
        <v>3742.7941386271286</v>
      </c>
      <c r="AB18" s="18">
        <f t="shared" ref="AB18:AB22" si="17">Y18+Z18-AA18</f>
        <v>155928.72470541843</v>
      </c>
      <c r="AC18" s="18">
        <v>9625.2920491991972</v>
      </c>
      <c r="AD18" s="18">
        <f t="shared" si="5"/>
        <v>161998.9543261613</v>
      </c>
    </row>
    <row r="19" spans="1:30">
      <c r="A19" s="5">
        <v>12</v>
      </c>
      <c r="B19" s="6" t="s">
        <v>8</v>
      </c>
      <c r="C19" s="18">
        <v>3383.7164723653491</v>
      </c>
      <c r="D19" s="18">
        <v>1550.6801495859445</v>
      </c>
      <c r="E19" s="18">
        <v>517.89847479063792</v>
      </c>
      <c r="F19" s="18">
        <v>23.390609284772257</v>
      </c>
      <c r="G19" s="18">
        <v>5475.685706026703</v>
      </c>
      <c r="H19" s="18">
        <v>39.268635366596094</v>
      </c>
      <c r="I19" s="18">
        <v>5514.9543413932988</v>
      </c>
      <c r="J19" s="18">
        <f>'[2]2012-13'!$D60/100</f>
        <v>5553.3320122825571</v>
      </c>
      <c r="K19" s="18">
        <f>('[2]2012-13'!$E60/100)+('[2]2012-13'!$F60/100)</f>
        <v>587.73511551237095</v>
      </c>
      <c r="L19" s="18">
        <f>'[2]2012-13'!$G60/100</f>
        <v>1617.3378760980488</v>
      </c>
      <c r="M19" s="18">
        <f t="shared" si="0"/>
        <v>7758.4050038929763</v>
      </c>
      <c r="N19" s="18">
        <f t="shared" si="16"/>
        <v>7797.6736392595722</v>
      </c>
      <c r="O19" s="18">
        <f>('[2]2012-13'!$H60/100)+('[2]2012-13'!$I60/100)</f>
        <v>2437.2586501867845</v>
      </c>
      <c r="P19" s="18">
        <f>'[2]2012-13'!$J60/100</f>
        <v>129.54826856027557</v>
      </c>
      <c r="Q19" s="18">
        <f>'[2]2012-13'!$K60/100</f>
        <v>956.88731314086294</v>
      </c>
      <c r="R19" s="18">
        <f>'[2]2012-13'!$L60/100</f>
        <v>19.609947073651366</v>
      </c>
      <c r="S19" s="18">
        <f>'[2]2012-13'!$M60/100</f>
        <v>347.81636039886695</v>
      </c>
      <c r="T19" s="18">
        <f>'[2]2012-13'!$N60/100</f>
        <v>2658.1199010908299</v>
      </c>
      <c r="U19" s="18">
        <f>'[2]2012-13'!$O60/100</f>
        <v>4317.6497446023868</v>
      </c>
      <c r="V19" s="18">
        <f>'[2]2012-13'!$P60/100</f>
        <v>830.56503801401618</v>
      </c>
      <c r="W19" s="18">
        <f>'[2]2012-13'!$Q60/100</f>
        <v>1514.6812838925011</v>
      </c>
      <c r="X19" s="18">
        <f t="shared" si="2"/>
        <v>13212.136506960174</v>
      </c>
      <c r="Y19" s="18">
        <f t="shared" si="3"/>
        <v>26485.495852246451</v>
      </c>
      <c r="Z19" s="18">
        <f>'[2]2012-13'!$U60/100</f>
        <v>3866.909693111988</v>
      </c>
      <c r="AA19" s="18">
        <f>'[2]2012-13'!$V60/100</f>
        <v>711.47820522697771</v>
      </c>
      <c r="AB19" s="18">
        <f t="shared" si="17"/>
        <v>29640.927340131464</v>
      </c>
      <c r="AC19" s="18">
        <v>3043.1602513362532</v>
      </c>
      <c r="AD19" s="18">
        <f t="shared" si="5"/>
        <v>97401.795804595313</v>
      </c>
    </row>
    <row r="20" spans="1:30">
      <c r="A20" s="5">
        <v>13</v>
      </c>
      <c r="B20" s="6" t="s">
        <v>9</v>
      </c>
      <c r="C20" s="18">
        <v>3824.2481365189051</v>
      </c>
      <c r="D20" s="18">
        <v>2037.1655624657924</v>
      </c>
      <c r="E20" s="18">
        <v>802.99148090263884</v>
      </c>
      <c r="F20" s="18">
        <v>20.271912808848608</v>
      </c>
      <c r="G20" s="18">
        <v>6684.6770926961844</v>
      </c>
      <c r="H20" s="18">
        <v>263.25261644709667</v>
      </c>
      <c r="I20" s="18">
        <v>6947.9297091432809</v>
      </c>
      <c r="J20" s="18">
        <f>'[2]2012-13'!$D61/100</f>
        <v>5203.5754067686112</v>
      </c>
      <c r="K20" s="18">
        <f>('[2]2012-13'!$E61/100)+('[2]2012-13'!$F61/100)</f>
        <v>550.71873714920116</v>
      </c>
      <c r="L20" s="18">
        <f>'[2]2012-13'!$G61/100</f>
        <v>1515.4756780047132</v>
      </c>
      <c r="M20" s="18">
        <f t="shared" si="0"/>
        <v>7269.7698219225258</v>
      </c>
      <c r="N20" s="18">
        <f t="shared" si="16"/>
        <v>7533.0224383696223</v>
      </c>
      <c r="O20" s="18">
        <f>('[2]2012-13'!$H61/100)+('[2]2012-13'!$I61/100)</f>
        <v>2283.7566966995023</v>
      </c>
      <c r="P20" s="18">
        <f>'[2]2012-13'!$J61/100</f>
        <v>121.38913768864103</v>
      </c>
      <c r="Q20" s="18">
        <f>'[2]2012-13'!$K61/100</f>
        <v>896.6212138398871</v>
      </c>
      <c r="R20" s="18">
        <f>'[2]2012-13'!$L61/100</f>
        <v>18.374885221124142</v>
      </c>
      <c r="S20" s="18">
        <f>'[2]2012-13'!$M61/100</f>
        <v>325.91040028586423</v>
      </c>
      <c r="T20" s="18">
        <f>'[2]2012-13'!$N61/100</f>
        <v>2490.7077975828197</v>
      </c>
      <c r="U20" s="18">
        <f>'[2]2012-13'!$O61/100</f>
        <v>4045.7181339710992</v>
      </c>
      <c r="V20" s="18">
        <f>'[2]2012-13'!$P61/100</f>
        <v>778.25489201304924</v>
      </c>
      <c r="W20" s="18">
        <f>'[2]2012-13'!$Q61/100</f>
        <v>1419.284541339016</v>
      </c>
      <c r="X20" s="18">
        <f t="shared" si="2"/>
        <v>12380.017698641001</v>
      </c>
      <c r="Y20" s="18">
        <f t="shared" si="3"/>
        <v>26597.71722970681</v>
      </c>
      <c r="Z20" s="18">
        <f>'[2]2012-13'!$U61/100</f>
        <v>3883.2941313231231</v>
      </c>
      <c r="AA20" s="18">
        <f>'[2]2012-13'!$V61/100</f>
        <v>714.49280127841268</v>
      </c>
      <c r="AB20" s="18">
        <f t="shared" si="17"/>
        <v>29766.518559751523</v>
      </c>
      <c r="AC20" s="18">
        <v>2862.5206201562305</v>
      </c>
      <c r="AD20" s="18">
        <f t="shared" si="5"/>
        <v>103987.08868733644</v>
      </c>
    </row>
    <row r="21" spans="1:30">
      <c r="A21" s="5">
        <v>14</v>
      </c>
      <c r="B21" s="6" t="s">
        <v>10</v>
      </c>
      <c r="C21" s="18">
        <v>4602.0901632696969</v>
      </c>
      <c r="D21" s="18">
        <v>2462.7706451378549</v>
      </c>
      <c r="E21" s="18">
        <v>561.27446382935204</v>
      </c>
      <c r="F21" s="18">
        <v>19.492261893650763</v>
      </c>
      <c r="G21" s="18">
        <v>7645.6275341305536</v>
      </c>
      <c r="H21" s="18">
        <v>430.49907327366191</v>
      </c>
      <c r="I21" s="18">
        <v>8076.126607404216</v>
      </c>
      <c r="J21" s="18">
        <f>'[2]2012-13'!$D62/100</f>
        <v>8483.6121076691998</v>
      </c>
      <c r="K21" s="18">
        <f>('[2]2012-13'!$E62/100)+('[2]2012-13'!$F62/100)</f>
        <v>897.86037122129278</v>
      </c>
      <c r="L21" s="18">
        <f>'[2]2012-13'!$G62/100</f>
        <v>2470.7449793223832</v>
      </c>
      <c r="M21" s="18">
        <f t="shared" si="0"/>
        <v>11852.217458212875</v>
      </c>
      <c r="N21" s="18">
        <f t="shared" si="16"/>
        <v>12282.716531486538</v>
      </c>
      <c r="O21" s="18">
        <f>('[2]2012-13'!$H62/100)+('[2]2012-13'!$I62/100)</f>
        <v>3723.3064669129039</v>
      </c>
      <c r="P21" s="18">
        <f>'[2]2012-13'!$J62/100</f>
        <v>197.90591616974172</v>
      </c>
      <c r="Q21" s="18">
        <f>'[2]2012-13'!$K62/100</f>
        <v>1461.8000107831176</v>
      </c>
      <c r="R21" s="18">
        <f>'[2]2012-13'!$L62/100</f>
        <v>29.95736326530232</v>
      </c>
      <c r="S21" s="18">
        <f>'[2]2012-13'!$M62/100</f>
        <v>531.34570016685075</v>
      </c>
      <c r="T21" s="18">
        <f>'[2]2012-13'!$N62/100</f>
        <v>4060.70772045589</v>
      </c>
      <c r="U21" s="18">
        <f>'[2]2012-13'!$O62/100</f>
        <v>6595.9077485316966</v>
      </c>
      <c r="V21" s="18">
        <f>'[2]2012-13'!$P62/100</f>
        <v>1268.8223209269775</v>
      </c>
      <c r="W21" s="18">
        <f>'[2]2012-13'!$Q62/100</f>
        <v>2313.9204446752851</v>
      </c>
      <c r="X21" s="18">
        <f t="shared" si="2"/>
        <v>20183.673691887765</v>
      </c>
      <c r="Y21" s="18">
        <f t="shared" si="3"/>
        <v>40112.017757504858</v>
      </c>
      <c r="Z21" s="18">
        <f>'[2]2012-13'!$U62/100</f>
        <v>5856.3959358975753</v>
      </c>
      <c r="AA21" s="18">
        <f>'[2]2012-13'!$V62/100</f>
        <v>1077.5266039941378</v>
      </c>
      <c r="AB21" s="18">
        <f t="shared" si="17"/>
        <v>44890.887089408301</v>
      </c>
      <c r="AC21" s="18">
        <v>4384.9689324014216</v>
      </c>
      <c r="AD21" s="18">
        <f t="shared" si="5"/>
        <v>102374.47010787344</v>
      </c>
    </row>
    <row r="22" spans="1:30">
      <c r="A22" s="5">
        <v>15</v>
      </c>
      <c r="B22" s="6" t="s">
        <v>11</v>
      </c>
      <c r="C22" s="18">
        <v>4524.5607006027822</v>
      </c>
      <c r="D22" s="18">
        <v>2609.3977966098323</v>
      </c>
      <c r="E22" s="18">
        <v>551.44907400901172</v>
      </c>
      <c r="F22" s="18">
        <v>23.390694587204298</v>
      </c>
      <c r="G22" s="18">
        <v>7708.7982658088295</v>
      </c>
      <c r="H22" s="18">
        <v>33.802443084078497</v>
      </c>
      <c r="I22" s="18">
        <v>7742.6007088929082</v>
      </c>
      <c r="J22" s="18">
        <f>'[2]2012-13'!$D63/100</f>
        <v>9376.7371398390987</v>
      </c>
      <c r="K22" s="18">
        <f>('[2]2012-13'!$E63/100)+('[2]2012-13'!$F63/100)</f>
        <v>992.38397304959585</v>
      </c>
      <c r="L22" s="18">
        <f>'[2]2012-13'!$G63/100</f>
        <v>2730.856375404021</v>
      </c>
      <c r="M22" s="18">
        <f t="shared" si="0"/>
        <v>13099.977488292716</v>
      </c>
      <c r="N22" s="18">
        <f t="shared" si="16"/>
        <v>13133.779931376794</v>
      </c>
      <c r="O22" s="18">
        <f>('[2]2012-13'!$H63/100)+('[2]2012-13'!$I63/100)</f>
        <v>4115.2831586612019</v>
      </c>
      <c r="P22" s="18">
        <f>'[2]2012-13'!$J63/100</f>
        <v>218.74075933588881</v>
      </c>
      <c r="Q22" s="18">
        <f>'[2]2012-13'!$K63/100</f>
        <v>1615.6932068754277</v>
      </c>
      <c r="R22" s="18">
        <f>'[2]2012-13'!$L63/100</f>
        <v>33.111169767825153</v>
      </c>
      <c r="S22" s="18">
        <f>'[2]2012-13'!$M63/100</f>
        <v>587.28391840833012</v>
      </c>
      <c r="T22" s="18">
        <f>'[2]2012-13'!$N63/100</f>
        <v>4488.2048369478343</v>
      </c>
      <c r="U22" s="18">
        <f>'[2]2012-13'!$O63/100</f>
        <v>7290.3018633653546</v>
      </c>
      <c r="V22" s="18">
        <f>'[2]2012-13'!$P63/100</f>
        <v>1402.3995002951106</v>
      </c>
      <c r="W22" s="18">
        <f>'[2]2012-13'!$Q63/100</f>
        <v>2557.5219018565926</v>
      </c>
      <c r="X22" s="18">
        <f t="shared" si="2"/>
        <v>22308.540315513565</v>
      </c>
      <c r="Y22" s="18">
        <f t="shared" si="3"/>
        <v>43151.118512699191</v>
      </c>
      <c r="Z22" s="18">
        <f>'[2]2012-13'!$U63/100</f>
        <v>6300.1077775829217</v>
      </c>
      <c r="AA22" s="18">
        <f>'[2]2012-13'!$V63/100</f>
        <v>1159.1657757913426</v>
      </c>
      <c r="AB22" s="18">
        <f t="shared" si="17"/>
        <v>48292.060514490768</v>
      </c>
      <c r="AC22" s="18">
        <v>3935.864841058909</v>
      </c>
      <c r="AD22" s="18">
        <f t="shared" si="5"/>
        <v>122697.45650487891</v>
      </c>
    </row>
    <row r="23" spans="1:30" s="3" customFormat="1">
      <c r="A23" s="7"/>
      <c r="B23" s="8" t="s">
        <v>29</v>
      </c>
      <c r="C23" s="19">
        <v>23526.67525946915</v>
      </c>
      <c r="D23" s="19">
        <v>11705.613719237797</v>
      </c>
      <c r="E23" s="19">
        <v>3298.2590350962901</v>
      </c>
      <c r="F23" s="19">
        <v>281.46747530430144</v>
      </c>
      <c r="G23" s="19">
        <v>38812.015489107529</v>
      </c>
      <c r="H23" s="19">
        <v>1422.8151756892362</v>
      </c>
      <c r="I23" s="19">
        <v>40234.830664796769</v>
      </c>
      <c r="J23" s="19">
        <f>SUM(J18:J22)</f>
        <v>62348.462599386563</v>
      </c>
      <c r="K23" s="19">
        <f t="shared" ref="K23:AC23" si="18">SUM(K18:K22)</f>
        <v>6598.6295771297573</v>
      </c>
      <c r="L23" s="19">
        <f>SUM(L18:L22)</f>
        <v>18158.203013153427</v>
      </c>
      <c r="M23" s="19">
        <f t="shared" si="0"/>
        <v>87105.295189669749</v>
      </c>
      <c r="N23" s="19">
        <f t="shared" si="18"/>
        <v>88528.110365358982</v>
      </c>
      <c r="O23" s="19">
        <f t="shared" si="18"/>
        <v>27363.631322619778</v>
      </c>
      <c r="P23" s="19">
        <f>SUM(P18:P22)</f>
        <v>1454.4665003426876</v>
      </c>
      <c r="Q23" s="19">
        <f>SUM(Q18:Q22)</f>
        <v>10743.181341082589</v>
      </c>
      <c r="R23" s="19">
        <f t="shared" ref="R23:W23" si="19">SUM(R18:R22)</f>
        <v>220.1651277095105</v>
      </c>
      <c r="S23" s="19">
        <f t="shared" si="19"/>
        <v>3905.009693247227</v>
      </c>
      <c r="T23" s="19">
        <f t="shared" si="19"/>
        <v>29843.288474612149</v>
      </c>
      <c r="U23" s="19">
        <f t="shared" si="19"/>
        <v>48475.189854162076</v>
      </c>
      <c r="V23" s="19">
        <f t="shared" si="19"/>
        <v>9324.9337684908678</v>
      </c>
      <c r="W23" s="19">
        <f t="shared" si="19"/>
        <v>17005.655194014958</v>
      </c>
      <c r="X23" s="19">
        <f t="shared" si="2"/>
        <v>148335.52127628186</v>
      </c>
      <c r="Y23" s="19">
        <f t="shared" si="3"/>
        <v>275675.64713074837</v>
      </c>
      <c r="Z23" s="19">
        <f t="shared" ref="Z23" si="20">SUM(Z18:Z22)</f>
        <v>40248.928603370092</v>
      </c>
      <c r="AA23" s="19">
        <f t="shared" ref="AA23" si="21">SUM(AA18:AA22)</f>
        <v>7405.4575249179998</v>
      </c>
      <c r="AB23" s="19">
        <f t="shared" si="18"/>
        <v>308519.11820920045</v>
      </c>
      <c r="AC23" s="19">
        <f t="shared" si="18"/>
        <v>23851.806694152008</v>
      </c>
      <c r="AD23" s="19">
        <f t="shared" si="5"/>
        <v>129348.32239976322</v>
      </c>
    </row>
    <row r="24" spans="1:30">
      <c r="A24" s="5">
        <v>16</v>
      </c>
      <c r="B24" s="6" t="s">
        <v>197</v>
      </c>
      <c r="C24" s="18">
        <v>1985.6529269343748</v>
      </c>
      <c r="D24" s="18">
        <v>1241.6035570522959</v>
      </c>
      <c r="E24" s="18">
        <v>426.03873389629814</v>
      </c>
      <c r="F24" s="18">
        <v>22.61096470824161</v>
      </c>
      <c r="G24" s="18">
        <v>3675.9061825912108</v>
      </c>
      <c r="H24" s="18">
        <v>179.02006133811949</v>
      </c>
      <c r="I24" s="18">
        <v>3854.9262439293302</v>
      </c>
      <c r="J24" s="18">
        <f>'[2]2012-13'!$D64/100</f>
        <v>7513.2841528796071</v>
      </c>
      <c r="K24" s="18">
        <f>('[2]2012-13'!$E64/100)+('[2]2012-13'!$F64/100)</f>
        <v>795.16602279555593</v>
      </c>
      <c r="L24" s="18">
        <f>'[2]2012-13'!$G64/100</f>
        <v>2188.149206181688</v>
      </c>
      <c r="M24" s="18">
        <f t="shared" si="0"/>
        <v>10496.599381856851</v>
      </c>
      <c r="N24" s="18">
        <f t="shared" ref="N24:N31" si="22">L24+K24+J24+H24</f>
        <v>10675.619443194972</v>
      </c>
      <c r="O24" s="18">
        <f>('[2]2012-13'!$H64/100)+('[2]2012-13'!$I64/100)</f>
        <v>3297.4467855363282</v>
      </c>
      <c r="P24" s="18">
        <f>'[2]2012-13'!$J64/100</f>
        <v>175.27008128708047</v>
      </c>
      <c r="Q24" s="18">
        <f>'[2]2012-13'!$K64/100</f>
        <v>1294.604080939469</v>
      </c>
      <c r="R24" s="18">
        <f>'[2]2012-13'!$L64/100</f>
        <v>26.530937509481674</v>
      </c>
      <c r="S24" s="18">
        <f>'[2]2012-13'!$M64/100</f>
        <v>470.57210750541117</v>
      </c>
      <c r="T24" s="18">
        <f>'[2]2012-13'!$N64/100</f>
        <v>3596.2571813009581</v>
      </c>
      <c r="U24" s="18">
        <f>'[2]2012-13'!$O64/100</f>
        <v>5841.4892774387299</v>
      </c>
      <c r="V24" s="18">
        <f>'[2]2012-13'!$P64/100</f>
        <v>1123.6985514722808</v>
      </c>
      <c r="W24" s="18">
        <f>'[2]2012-13'!$Q64/100</f>
        <v>2049.2617516407608</v>
      </c>
      <c r="X24" s="18">
        <f t="shared" si="2"/>
        <v>17875.1307546305</v>
      </c>
      <c r="Y24" s="18">
        <f t="shared" si="3"/>
        <v>32226.65638041668</v>
      </c>
      <c r="Z24" s="18">
        <f>'[2]2012-13'!$U64/100</f>
        <v>4705.1250447501698</v>
      </c>
      <c r="AA24" s="18">
        <f>'[2]2012-13'!$V64/100</f>
        <v>865.70263799289762</v>
      </c>
      <c r="AB24" s="18">
        <f t="shared" ref="AB24:AB31" si="23">Y24+Z24-AA24</f>
        <v>36066.078787173945</v>
      </c>
      <c r="AC24" s="18">
        <v>3766.5635347598545</v>
      </c>
      <c r="AD24" s="18">
        <f t="shared" si="5"/>
        <v>95753.273386568326</v>
      </c>
    </row>
    <row r="25" spans="1:30">
      <c r="A25" s="5">
        <v>17</v>
      </c>
      <c r="B25" s="6" t="s">
        <v>12</v>
      </c>
      <c r="C25" s="18">
        <v>2623.5277393216402</v>
      </c>
      <c r="D25" s="18">
        <v>379.84353311345001</v>
      </c>
      <c r="E25" s="18">
        <v>513.53638434728646</v>
      </c>
      <c r="F25" s="18">
        <v>5.6215642604479221</v>
      </c>
      <c r="G25" s="18">
        <v>3522.5292210428247</v>
      </c>
      <c r="H25" s="18">
        <v>130.09566751037084</v>
      </c>
      <c r="I25" s="18">
        <v>3652.6248885531954</v>
      </c>
      <c r="J25" s="18">
        <f>'[2]2012-13'!$D65/100</f>
        <v>2410.9642102251605</v>
      </c>
      <c r="K25" s="18">
        <f>('[2]2012-13'!$E65/100)+('[2]2012-13'!$F65/100)</f>
        <v>255.1636252719656</v>
      </c>
      <c r="L25" s="18">
        <f>'[2]2012-13'!$G65/100</f>
        <v>702.16290444900744</v>
      </c>
      <c r="M25" s="18">
        <f t="shared" si="0"/>
        <v>3368.2907399461333</v>
      </c>
      <c r="N25" s="18">
        <f t="shared" si="22"/>
        <v>3498.3864074565045</v>
      </c>
      <c r="O25" s="18">
        <f>('[2]2012-13'!$H65/100)+('[2]2012-13'!$I65/100)</f>
        <v>1058.1293111352766</v>
      </c>
      <c r="P25" s="18">
        <f>'[2]2012-13'!$J65/100</f>
        <v>56.243033606608343</v>
      </c>
      <c r="Q25" s="18">
        <f>'[2]2012-13'!$K65/100</f>
        <v>415.43006254598021</v>
      </c>
      <c r="R25" s="18">
        <f>'[2]2012-13'!$L65/100</f>
        <v>8.5136059674469706</v>
      </c>
      <c r="S25" s="18">
        <f>'[2]2012-13'!$M65/100</f>
        <v>151.00354072073026</v>
      </c>
      <c r="T25" s="18">
        <f>'[2]2012-13'!$N65/100</f>
        <v>1154.0156313080099</v>
      </c>
      <c r="U25" s="18">
        <f>'[2]2012-13'!$O65/100</f>
        <v>1874.49606533529</v>
      </c>
      <c r="V25" s="18">
        <f>'[2]2012-13'!$P65/100</f>
        <v>360.58758534284561</v>
      </c>
      <c r="W25" s="18">
        <f>'[2]2012-13'!$Q65/100</f>
        <v>657.59482006222038</v>
      </c>
      <c r="X25" s="18">
        <f t="shared" si="2"/>
        <v>5736.0136560244082</v>
      </c>
      <c r="Y25" s="18">
        <f t="shared" si="3"/>
        <v>12756.929284523736</v>
      </c>
      <c r="Z25" s="18">
        <f>'[2]2012-13'!$U65/100</f>
        <v>1862.5248251619157</v>
      </c>
      <c r="AA25" s="18">
        <f>'[2]2012-13'!$V65/100</f>
        <v>342.68858726060591</v>
      </c>
      <c r="AB25" s="18">
        <f t="shared" si="23"/>
        <v>14276.765522425047</v>
      </c>
      <c r="AC25" s="18">
        <v>1984.8541679088842</v>
      </c>
      <c r="AD25" s="18">
        <f t="shared" si="5"/>
        <v>71928.536379406331</v>
      </c>
    </row>
    <row r="26" spans="1:30">
      <c r="A26" s="5">
        <v>18</v>
      </c>
      <c r="B26" s="6" t="s">
        <v>13</v>
      </c>
      <c r="C26" s="18">
        <v>3177.8694136320987</v>
      </c>
      <c r="D26" s="18">
        <v>384.58803333228008</v>
      </c>
      <c r="E26" s="18">
        <v>159.38598964069163</v>
      </c>
      <c r="F26" s="18">
        <v>9.7460788390049071</v>
      </c>
      <c r="G26" s="18">
        <v>3731.5895154440755</v>
      </c>
      <c r="H26" s="18">
        <v>288.34662960531705</v>
      </c>
      <c r="I26" s="18">
        <v>4019.9361450493925</v>
      </c>
      <c r="J26" s="18">
        <f>'[2]2012-13'!$D66/100</f>
        <v>2396.6109356642091</v>
      </c>
      <c r="K26" s="18">
        <f>('[2]2012-13'!$E66/100)+('[2]2012-13'!$F66/100)</f>
        <v>253.64455105428809</v>
      </c>
      <c r="L26" s="18">
        <f>'[2]2012-13'!$G66/100</f>
        <v>697.98269434413373</v>
      </c>
      <c r="M26" s="18">
        <f t="shared" si="0"/>
        <v>3348.2381810626312</v>
      </c>
      <c r="N26" s="18">
        <f t="shared" si="22"/>
        <v>3636.5848106679482</v>
      </c>
      <c r="O26" s="18">
        <f>('[2]2012-13'!$H66/100)+('[2]2012-13'!$I66/100)</f>
        <v>1051.8299142137864</v>
      </c>
      <c r="P26" s="18">
        <f>'[2]2012-13'!$J66/100</f>
        <v>55.908200057411406</v>
      </c>
      <c r="Q26" s="18">
        <f>'[2]2012-13'!$K66/100</f>
        <v>412.95686874106718</v>
      </c>
      <c r="R26" s="18">
        <f>'[2]2012-13'!$L66/100</f>
        <v>8.4629216298544545</v>
      </c>
      <c r="S26" s="18">
        <f>'[2]2012-13'!$M66/100</f>
        <v>150.10456624800756</v>
      </c>
      <c r="T26" s="18">
        <f>'[2]2012-13'!$N66/100</f>
        <v>1147.1453911221354</v>
      </c>
      <c r="U26" s="18">
        <f>'[2]2012-13'!$O66/100</f>
        <v>1863.3365646778047</v>
      </c>
      <c r="V26" s="18">
        <f>'[2]2012-13'!$P66/100</f>
        <v>358.4408871074483</v>
      </c>
      <c r="W26" s="18">
        <f>'[2]2012-13'!$Q66/100</f>
        <v>653.67993863752633</v>
      </c>
      <c r="X26" s="18">
        <f t="shared" si="2"/>
        <v>5701.8652524350418</v>
      </c>
      <c r="Y26" s="18">
        <f t="shared" si="3"/>
        <v>13070.039578547065</v>
      </c>
      <c r="Z26" s="18">
        <f>'[2]2012-13'!$U66/100</f>
        <v>1908.2392511206428</v>
      </c>
      <c r="AA26" s="18">
        <f>'[2]2012-13'!$V66/100</f>
        <v>351.09964940463078</v>
      </c>
      <c r="AB26" s="18">
        <f t="shared" si="23"/>
        <v>14627.179180263078</v>
      </c>
      <c r="AC26" s="18">
        <v>1864.2097026987312</v>
      </c>
      <c r="AD26" s="18">
        <f t="shared" si="5"/>
        <v>78463.164090863705</v>
      </c>
    </row>
    <row r="27" spans="1:30">
      <c r="A27" s="5">
        <v>19</v>
      </c>
      <c r="B27" s="6" t="s">
        <v>14</v>
      </c>
      <c r="C27" s="18">
        <v>1882.9470704811997</v>
      </c>
      <c r="D27" s="18">
        <v>328.99638266100669</v>
      </c>
      <c r="E27" s="18">
        <v>111.71907364037382</v>
      </c>
      <c r="F27" s="18">
        <v>7.8748499466008433</v>
      </c>
      <c r="G27" s="18">
        <v>2331.5373767291812</v>
      </c>
      <c r="H27" s="18">
        <v>110.75615088149692</v>
      </c>
      <c r="I27" s="18">
        <v>2442.2935276106782</v>
      </c>
      <c r="J27" s="18">
        <f>'[2]2012-13'!$D67/100</f>
        <v>1147.2415979807643</v>
      </c>
      <c r="K27" s="18">
        <f>('[2]2012-13'!$E67/100)+('[2]2012-13'!$F67/100)</f>
        <v>121.41794721052129</v>
      </c>
      <c r="L27" s="18">
        <f>'[2]2012-13'!$G67/100</f>
        <v>334.11963940670171</v>
      </c>
      <c r="M27" s="18">
        <f t="shared" si="0"/>
        <v>1602.7791845979873</v>
      </c>
      <c r="N27" s="18">
        <f t="shared" si="22"/>
        <v>1713.5353354794843</v>
      </c>
      <c r="O27" s="18">
        <f>('[2]2012-13'!$H67/100)+('[2]2012-13'!$I67/100)</f>
        <v>503.50393283679261</v>
      </c>
      <c r="P27" s="18">
        <f>'[2]2012-13'!$J67/100</f>
        <v>26.762880791210602</v>
      </c>
      <c r="Q27" s="18">
        <f>'[2]2012-13'!$K67/100</f>
        <v>197.67968631935415</v>
      </c>
      <c r="R27" s="18">
        <f>'[2]2012-13'!$L67/100</f>
        <v>4.0511438839485185</v>
      </c>
      <c r="S27" s="18">
        <f>'[2]2012-13'!$M67/100</f>
        <v>71.854050185599931</v>
      </c>
      <c r="T27" s="18">
        <f>'[2]2012-13'!$N67/100</f>
        <v>549.13081303390186</v>
      </c>
      <c r="U27" s="18">
        <f>'[2]2012-13'!$O67/100</f>
        <v>891.96672944517786</v>
      </c>
      <c r="V27" s="18">
        <f>'[2]2012-13'!$P67/100</f>
        <v>171.58325115996544</v>
      </c>
      <c r="W27" s="18">
        <f>'[2]2012-13'!$Q67/100</f>
        <v>312.91220707154304</v>
      </c>
      <c r="X27" s="18">
        <f t="shared" si="2"/>
        <v>2729.4446947274942</v>
      </c>
      <c r="Y27" s="18">
        <f t="shared" si="3"/>
        <v>6774.5174069361601</v>
      </c>
      <c r="Z27" s="18">
        <f>'[2]2012-13'!$U67/100</f>
        <v>989.08652497935827</v>
      </c>
      <c r="AA27" s="18">
        <f>'[2]2012-13'!$V67/100</f>
        <v>181.98343417742754</v>
      </c>
      <c r="AB27" s="18">
        <f t="shared" si="23"/>
        <v>7581.6204977380912</v>
      </c>
      <c r="AC27" s="18">
        <v>1191.9791892931871</v>
      </c>
      <c r="AD27" s="18">
        <f t="shared" si="5"/>
        <v>63605.309269147525</v>
      </c>
    </row>
    <row r="28" spans="1:30">
      <c r="A28" s="5">
        <v>20</v>
      </c>
      <c r="B28" s="6" t="s">
        <v>151</v>
      </c>
      <c r="C28" s="18">
        <v>2206.0209313693213</v>
      </c>
      <c r="D28" s="18">
        <v>909.17094754529955</v>
      </c>
      <c r="E28" s="18">
        <v>261.29514181601758</v>
      </c>
      <c r="F28" s="18">
        <v>22.610969067627771</v>
      </c>
      <c r="G28" s="18">
        <v>3399.0979897982661</v>
      </c>
      <c r="H28" s="18">
        <v>116.20393153408904</v>
      </c>
      <c r="I28" s="18">
        <v>3515.3019213323551</v>
      </c>
      <c r="J28" s="18">
        <f>'[2]2012-13'!$D68/100</f>
        <v>3233.2073323979357</v>
      </c>
      <c r="K28" s="18">
        <f>('[2]2012-13'!$E68/100)+('[2]2012-13'!$F68/100)</f>
        <v>342.18546284994898</v>
      </c>
      <c r="L28" s="18">
        <f>'[2]2012-13'!$G68/100</f>
        <v>941.63083863876352</v>
      </c>
      <c r="M28" s="18">
        <f t="shared" si="0"/>
        <v>4517.023633886648</v>
      </c>
      <c r="N28" s="18">
        <f t="shared" si="22"/>
        <v>4633.2275654207369</v>
      </c>
      <c r="O28" s="18">
        <f>('[2]2012-13'!$H68/100)+('[2]2012-13'!$I68/100)</f>
        <v>1418.9971932715875</v>
      </c>
      <c r="P28" s="18">
        <f>'[2]2012-13'!$J68/100</f>
        <v>75.424341797345491</v>
      </c>
      <c r="Q28" s="18">
        <f>'[2]2012-13'!$K68/100</f>
        <v>557.10969023333496</v>
      </c>
      <c r="R28" s="18">
        <f>'[2]2012-13'!$L68/100</f>
        <v>11.417114000429594</v>
      </c>
      <c r="S28" s="18">
        <f>'[2]2012-13'!$M68/100</f>
        <v>202.50228228428153</v>
      </c>
      <c r="T28" s="18">
        <f>'[2]2012-13'!$N68/100</f>
        <v>1547.5848977859507</v>
      </c>
      <c r="U28" s="18">
        <f>'[2]2012-13'!$O68/100</f>
        <v>2513.7803362195641</v>
      </c>
      <c r="V28" s="18">
        <f>'[2]2012-13'!$P68/100</f>
        <v>483.56355517748455</v>
      </c>
      <c r="W28" s="18">
        <f>'[2]2012-13'!$Q68/100</f>
        <v>881.86310893993368</v>
      </c>
      <c r="X28" s="18">
        <f t="shared" si="2"/>
        <v>7692.2425197099128</v>
      </c>
      <c r="Y28" s="18">
        <f t="shared" si="3"/>
        <v>15724.568074928915</v>
      </c>
      <c r="Z28" s="18">
        <f>'[2]2012-13'!$U68/100</f>
        <v>2295.803146546858</v>
      </c>
      <c r="AA28" s="18">
        <f>'[2]2012-13'!$V68/100</f>
        <v>422.40808084273567</v>
      </c>
      <c r="AB28" s="18">
        <f t="shared" si="23"/>
        <v>17597.963140633037</v>
      </c>
      <c r="AC28" s="18">
        <v>2619.4002547397872</v>
      </c>
      <c r="AD28" s="18">
        <f t="shared" si="5"/>
        <v>67183.177174964541</v>
      </c>
    </row>
    <row r="29" spans="1:30">
      <c r="A29" s="5">
        <v>21</v>
      </c>
      <c r="B29" s="6" t="s">
        <v>15</v>
      </c>
      <c r="C29" s="18">
        <v>2914.0727489101923</v>
      </c>
      <c r="D29" s="18">
        <v>793.24870790817909</v>
      </c>
      <c r="E29" s="18">
        <v>453.53775381518551</v>
      </c>
      <c r="F29" s="18">
        <v>45.159495531971189</v>
      </c>
      <c r="G29" s="18">
        <v>4206.0187061655279</v>
      </c>
      <c r="H29" s="18">
        <v>763.46392930631509</v>
      </c>
      <c r="I29" s="18">
        <v>4969.4826354718425</v>
      </c>
      <c r="J29" s="18">
        <f>'[2]2012-13'!$D69/100</f>
        <v>4597.1599732731065</v>
      </c>
      <c r="K29" s="18">
        <f>('[2]2012-13'!$E69/100)+('[2]2012-13'!$F69/100)</f>
        <v>486.53895390093282</v>
      </c>
      <c r="L29" s="18">
        <f>'[2]2012-13'!$G69/100</f>
        <v>1338.8648348076085</v>
      </c>
      <c r="M29" s="18">
        <f t="shared" si="0"/>
        <v>6422.563761981648</v>
      </c>
      <c r="N29" s="18">
        <f t="shared" si="22"/>
        <v>7186.0276912879635</v>
      </c>
      <c r="O29" s="18">
        <f>('[2]2012-13'!$H69/100)+('[2]2012-13'!$I69/100)</f>
        <v>2017.61174847297</v>
      </c>
      <c r="P29" s="18">
        <f>'[2]2012-13'!$J69/100</f>
        <v>107.2426632362192</v>
      </c>
      <c r="Q29" s="18">
        <f>'[2]2012-13'!$K69/100</f>
        <v>792.1305704709597</v>
      </c>
      <c r="R29" s="18">
        <f>'[2]2012-13'!$L69/100</f>
        <v>16.233508741347563</v>
      </c>
      <c r="S29" s="18">
        <f>'[2]2012-13'!$M69/100</f>
        <v>287.92938123250968</v>
      </c>
      <c r="T29" s="18">
        <f>'[2]2012-13'!$N69/100</f>
        <v>2200.4451357182211</v>
      </c>
      <c r="U29" s="18">
        <f>'[2]2012-13'!$O69/100</f>
        <v>3574.2373300566537</v>
      </c>
      <c r="V29" s="18">
        <f>'[2]2012-13'!$P69/100</f>
        <v>687.55844950619121</v>
      </c>
      <c r="W29" s="18">
        <f>'[2]2012-13'!$Q69/100</f>
        <v>1253.8836423206153</v>
      </c>
      <c r="X29" s="18">
        <f t="shared" si="2"/>
        <v>10937.272429755689</v>
      </c>
      <c r="Y29" s="18">
        <f t="shared" si="3"/>
        <v>22329.318827209179</v>
      </c>
      <c r="Z29" s="18">
        <f>'[2]2012-13'!$U69/100</f>
        <v>3260.1035639975071</v>
      </c>
      <c r="AA29" s="18">
        <f>'[2]2012-13'!$V69/100</f>
        <v>599.83108390109646</v>
      </c>
      <c r="AB29" s="18">
        <f t="shared" si="23"/>
        <v>24989.591307305593</v>
      </c>
      <c r="AC29" s="18">
        <v>3410.423708368683</v>
      </c>
      <c r="AD29" s="18">
        <f t="shared" si="5"/>
        <v>73274.154311045801</v>
      </c>
    </row>
    <row r="30" spans="1:30">
      <c r="A30" s="5">
        <v>22</v>
      </c>
      <c r="B30" s="6" t="s">
        <v>196</v>
      </c>
      <c r="C30" s="18">
        <v>2373.7260915627057</v>
      </c>
      <c r="D30" s="18">
        <v>716.19881861557838</v>
      </c>
      <c r="E30" s="18">
        <v>204.21152546889618</v>
      </c>
      <c r="F30" s="18">
        <v>4.6781186829104691</v>
      </c>
      <c r="G30" s="18">
        <v>3298.8145543300907</v>
      </c>
      <c r="H30" s="18">
        <v>170.79337183160737</v>
      </c>
      <c r="I30" s="18">
        <v>3469.6079261616978</v>
      </c>
      <c r="J30" s="18">
        <f>'[2]2012-13'!$D70/100</f>
        <v>1979.9717045568773</v>
      </c>
      <c r="K30" s="18">
        <f>('[2]2012-13'!$E70/100)+('[2]2012-13'!$F70/100)</f>
        <v>209.5496714252194</v>
      </c>
      <c r="L30" s="18">
        <f>'[2]2012-13'!$G70/100</f>
        <v>576.64177547814859</v>
      </c>
      <c r="M30" s="18">
        <f t="shared" si="0"/>
        <v>2766.1631514602454</v>
      </c>
      <c r="N30" s="18">
        <f t="shared" si="22"/>
        <v>2936.9565232918521</v>
      </c>
      <c r="O30" s="18">
        <f>('[2]2012-13'!$H70/100)+('[2]2012-13'!$I70/100)</f>
        <v>868.97436590916834</v>
      </c>
      <c r="P30" s="18">
        <f>'[2]2012-13'!$J70/100</f>
        <v>46.188829617311548</v>
      </c>
      <c r="Q30" s="18">
        <f>'[2]2012-13'!$K70/100</f>
        <v>341.16631245493153</v>
      </c>
      <c r="R30" s="18">
        <f>'[2]2012-13'!$L70/100</f>
        <v>6.9916835960486221</v>
      </c>
      <c r="S30" s="18">
        <f>'[2]2012-13'!$M70/100</f>
        <v>124.00961268812283</v>
      </c>
      <c r="T30" s="18">
        <f>'[2]2012-13'!$N70/100</f>
        <v>947.7197077068231</v>
      </c>
      <c r="U30" s="18">
        <f>'[2]2012-13'!$O70/100</f>
        <v>1539.4045062661714</v>
      </c>
      <c r="V30" s="18">
        <f>'[2]2012-13'!$P70/100</f>
        <v>296.1276708154229</v>
      </c>
      <c r="W30" s="18">
        <f>'[2]2012-13'!$Q70/100</f>
        <v>540.0408397869877</v>
      </c>
      <c r="X30" s="18">
        <f t="shared" si="2"/>
        <v>4710.623528840988</v>
      </c>
      <c r="Y30" s="18">
        <f t="shared" si="3"/>
        <v>10946.394606462931</v>
      </c>
      <c r="Z30" s="18">
        <f>'[2]2012-13'!$U70/100</f>
        <v>1598.1848962387185</v>
      </c>
      <c r="AA30" s="18">
        <f>'[2]2012-13'!$V70/100</f>
        <v>294.05230839039837</v>
      </c>
      <c r="AB30" s="18">
        <f t="shared" si="23"/>
        <v>12250.527194311251</v>
      </c>
      <c r="AC30" s="18">
        <v>1678.7152258668375</v>
      </c>
      <c r="AD30" s="18">
        <f t="shared" si="5"/>
        <v>72975.612572915416</v>
      </c>
    </row>
    <row r="31" spans="1:30">
      <c r="A31" s="5">
        <v>23</v>
      </c>
      <c r="B31" s="6" t="s">
        <v>16</v>
      </c>
      <c r="C31" s="18">
        <v>3305.0123007445609</v>
      </c>
      <c r="D31" s="18">
        <v>614.31004700588949</v>
      </c>
      <c r="E31" s="18">
        <v>862.57728072863426</v>
      </c>
      <c r="F31" s="18">
        <v>11.695332175159583</v>
      </c>
      <c r="G31" s="18">
        <v>4793.5949606542445</v>
      </c>
      <c r="H31" s="18">
        <v>124.04736351583371</v>
      </c>
      <c r="I31" s="18">
        <v>4917.6423241700786</v>
      </c>
      <c r="J31" s="18">
        <f>'[2]2012-13'!$D71/100</f>
        <v>3540.0406197153998</v>
      </c>
      <c r="K31" s="18">
        <f>('[2]2012-13'!$E71/100)+('[2]2012-13'!$F71/100)</f>
        <v>374.6590655745315</v>
      </c>
      <c r="L31" s="18">
        <f>'[2]2012-13'!$G71/100</f>
        <v>1030.9921619179449</v>
      </c>
      <c r="M31" s="18">
        <f t="shared" si="0"/>
        <v>4945.691847207876</v>
      </c>
      <c r="N31" s="18">
        <f t="shared" si="22"/>
        <v>5069.7392107237101</v>
      </c>
      <c r="O31" s="18">
        <f>('[2]2012-13'!$H71/100)+('[2]2012-13'!$I71/100)</f>
        <v>1553.6608658245202</v>
      </c>
      <c r="P31" s="18">
        <f>'[2]2012-13'!$J71/100</f>
        <v>82.58215642480134</v>
      </c>
      <c r="Q31" s="18">
        <f>'[2]2012-13'!$K71/100</f>
        <v>609.97972919985216</v>
      </c>
      <c r="R31" s="18">
        <f>'[2]2012-13'!$L71/100</f>
        <v>12.500604868870719</v>
      </c>
      <c r="S31" s="18">
        <f>'[2]2012-13'!$M71/100</f>
        <v>221.71986859245456</v>
      </c>
      <c r="T31" s="18">
        <f>'[2]2012-13'!$N71/100</f>
        <v>1694.4516195183758</v>
      </c>
      <c r="U31" s="18">
        <f>'[2]2012-13'!$O71/100</f>
        <v>2752.3395762742985</v>
      </c>
      <c r="V31" s="18">
        <f>'[2]2012-13'!$P71/100</f>
        <v>529.45402244671004</v>
      </c>
      <c r="W31" s="18">
        <f>'[2]2012-13'!$Q71/100</f>
        <v>965.55243933600093</v>
      </c>
      <c r="X31" s="18">
        <f t="shared" si="2"/>
        <v>8422.240882485883</v>
      </c>
      <c r="Y31" s="18">
        <f t="shared" si="3"/>
        <v>18285.575053863839</v>
      </c>
      <c r="Z31" s="18">
        <f>'[2]2012-13'!$U71/100</f>
        <v>2669.7128059940437</v>
      </c>
      <c r="AA31" s="18">
        <f>'[2]2012-13'!$V71/100</f>
        <v>491.20425001482232</v>
      </c>
      <c r="AB31" s="18">
        <f t="shared" si="23"/>
        <v>20464.083609843059</v>
      </c>
      <c r="AC31" s="18">
        <v>2489.2985289721746</v>
      </c>
      <c r="AD31" s="18">
        <f t="shared" si="5"/>
        <v>82208.234053360517</v>
      </c>
    </row>
    <row r="32" spans="1:30" s="50" customFormat="1" ht="25.5">
      <c r="A32" s="47"/>
      <c r="B32" s="48" t="s">
        <v>198</v>
      </c>
      <c r="C32" s="49">
        <v>20468.829222956094</v>
      </c>
      <c r="D32" s="49">
        <v>5367.9600272339794</v>
      </c>
      <c r="E32" s="49">
        <v>2992.3018833533838</v>
      </c>
      <c r="F32" s="49">
        <v>129.99737321196429</v>
      </c>
      <c r="G32" s="49">
        <v>28959.088506755423</v>
      </c>
      <c r="H32" s="49">
        <v>1882.7271055231497</v>
      </c>
      <c r="I32" s="49">
        <v>30841.815612278573</v>
      </c>
      <c r="J32" s="49">
        <f>SUM(J24:J31)</f>
        <v>26818.480526693063</v>
      </c>
      <c r="K32" s="49">
        <f t="shared" ref="K32:AC32" si="24">SUM(K24:K31)</f>
        <v>2838.3253000829636</v>
      </c>
      <c r="L32" s="49">
        <f>SUM(L24:L31)</f>
        <v>7810.544055223997</v>
      </c>
      <c r="M32" s="49">
        <f t="shared" si="0"/>
        <v>37467.349882000024</v>
      </c>
      <c r="N32" s="49">
        <f t="shared" si="24"/>
        <v>39350.076987523171</v>
      </c>
      <c r="O32" s="49">
        <f t="shared" si="24"/>
        <v>11770.154117200431</v>
      </c>
      <c r="P32" s="49">
        <f>SUM(P24:P31)</f>
        <v>625.62218681798845</v>
      </c>
      <c r="Q32" s="49">
        <f>SUM(Q24:Q31)</f>
        <v>4621.0570009049488</v>
      </c>
      <c r="R32" s="49">
        <f t="shared" ref="R32:W32" si="25">SUM(R24:R31)</f>
        <v>94.701520197428124</v>
      </c>
      <c r="S32" s="49">
        <f t="shared" si="25"/>
        <v>1679.6954094571176</v>
      </c>
      <c r="T32" s="49">
        <f t="shared" si="25"/>
        <v>12836.750377494374</v>
      </c>
      <c r="U32" s="49">
        <f t="shared" si="25"/>
        <v>20851.05038571369</v>
      </c>
      <c r="V32" s="49">
        <f t="shared" si="25"/>
        <v>4011.0139730283486</v>
      </c>
      <c r="W32" s="49">
        <f t="shared" si="25"/>
        <v>7314.7887477955892</v>
      </c>
      <c r="X32" s="49">
        <f t="shared" si="2"/>
        <v>63804.833718609923</v>
      </c>
      <c r="Y32" s="49">
        <f t="shared" si="3"/>
        <v>132113.99921288854</v>
      </c>
      <c r="Z32" s="49">
        <f t="shared" ref="Z32" si="26">SUM(Z24:Z31)</f>
        <v>19288.780058789216</v>
      </c>
      <c r="AA32" s="49">
        <f t="shared" ref="AA32" si="27">SUM(AA24:AA31)</f>
        <v>3548.9700319846147</v>
      </c>
      <c r="AB32" s="49">
        <f t="shared" si="24"/>
        <v>147853.8092396931</v>
      </c>
      <c r="AC32" s="49">
        <f t="shared" si="24"/>
        <v>19005.444312608139</v>
      </c>
      <c r="AD32" s="49">
        <f t="shared" si="5"/>
        <v>77795.502597962128</v>
      </c>
    </row>
    <row r="33" spans="1:30">
      <c r="A33" s="5">
        <v>24</v>
      </c>
      <c r="B33" s="6" t="s">
        <v>152</v>
      </c>
      <c r="C33" s="18">
        <v>2375.2575659714798</v>
      </c>
      <c r="D33" s="18">
        <v>584.63794482522007</v>
      </c>
      <c r="E33" s="18">
        <v>219.79379520655718</v>
      </c>
      <c r="F33" s="18">
        <v>19.531187243797135</v>
      </c>
      <c r="G33" s="18">
        <v>3199.220493247054</v>
      </c>
      <c r="H33" s="18">
        <v>34.524703320816684</v>
      </c>
      <c r="I33" s="18">
        <v>3233.7451965678706</v>
      </c>
      <c r="J33" s="18">
        <f>'[2]2012-13'!$D72/100</f>
        <v>2721.2147863532091</v>
      </c>
      <c r="K33" s="18">
        <f>('[2]2012-13'!$E72/100)+('[2]2012-13'!$F72/100)</f>
        <v>287.99889566370467</v>
      </c>
      <c r="L33" s="18">
        <f>'[2]2012-13'!$G72/100</f>
        <v>792.51946997459174</v>
      </c>
      <c r="M33" s="18">
        <f t="shared" si="0"/>
        <v>3801.7331519915056</v>
      </c>
      <c r="N33" s="18">
        <f t="shared" ref="N33:N37" si="28">L33+K33+J33+H33</f>
        <v>3836.2578553123221</v>
      </c>
      <c r="O33" s="18">
        <f>('[2]2012-13'!$H72/100)+('[2]2012-13'!$I72/100)</f>
        <v>1194.2927709682351</v>
      </c>
      <c r="P33" s="18">
        <f>'[2]2012-13'!$J72/100</f>
        <v>63.480566833204776</v>
      </c>
      <c r="Q33" s="18">
        <f>'[2]2012-13'!$K72/100</f>
        <v>468.88893003939876</v>
      </c>
      <c r="R33" s="18">
        <f>'[2]2012-13'!$L72/100</f>
        <v>9.609163979102787</v>
      </c>
      <c r="S33" s="18">
        <f>'[2]2012-13'!$M72/100</f>
        <v>170.43515870464324</v>
      </c>
      <c r="T33" s="18">
        <f>'[2]2012-13'!$N72/100</f>
        <v>1302.5180491189512</v>
      </c>
      <c r="U33" s="18">
        <f>'[2]2012-13'!$O72/100</f>
        <v>2115.7122068912531</v>
      </c>
      <c r="V33" s="18">
        <f>'[2]2012-13'!$P72/100</f>
        <v>406.98914768158801</v>
      </c>
      <c r="W33" s="18">
        <f>'[2]2012-13'!$Q72/100</f>
        <v>742.216222121138</v>
      </c>
      <c r="X33" s="18">
        <f t="shared" si="2"/>
        <v>6474.1422163375155</v>
      </c>
      <c r="Y33" s="18">
        <f t="shared" si="3"/>
        <v>13509.620564896892</v>
      </c>
      <c r="Z33" s="18">
        <f>'[2]2012-13'!$U72/100</f>
        <v>1972.4185273116937</v>
      </c>
      <c r="AA33" s="18">
        <f>'[2]2012-13'!$V72/100</f>
        <v>362.90808556193537</v>
      </c>
      <c r="AB33" s="18">
        <f t="shared" ref="AB33:AB36" si="29">Y33+Z33-AA33</f>
        <v>15119.13100664665</v>
      </c>
      <c r="AC33" s="18">
        <v>2621.2504448358968</v>
      </c>
      <c r="AD33" s="18">
        <f t="shared" si="5"/>
        <v>57679.078458270633</v>
      </c>
    </row>
    <row r="34" spans="1:30">
      <c r="A34" s="5">
        <v>25</v>
      </c>
      <c r="B34" s="6" t="s">
        <v>17</v>
      </c>
      <c r="C34" s="18">
        <v>2269.4399856996288</v>
      </c>
      <c r="D34" s="18">
        <v>249.02349164311784</v>
      </c>
      <c r="E34" s="18">
        <v>141.67835208713697</v>
      </c>
      <c r="F34" s="18">
        <v>15.281869352897958</v>
      </c>
      <c r="G34" s="18">
        <v>2675.4236987827812</v>
      </c>
      <c r="H34" s="18">
        <v>96.723920101680378</v>
      </c>
      <c r="I34" s="18">
        <v>2772.1476188844617</v>
      </c>
      <c r="J34" s="18">
        <f>'[2]2012-13'!$D73/100</f>
        <v>3033.014487356872</v>
      </c>
      <c r="K34" s="18">
        <f>('[2]2012-13'!$E73/100)+('[2]2012-13'!$F73/100)</f>
        <v>320.99811719067185</v>
      </c>
      <c r="L34" s="18">
        <f>'[2]2012-13'!$G73/100</f>
        <v>883.32719857319159</v>
      </c>
      <c r="M34" s="18">
        <f t="shared" si="0"/>
        <v>4237.3398031207353</v>
      </c>
      <c r="N34" s="18">
        <f t="shared" si="28"/>
        <v>4334.0637232224153</v>
      </c>
      <c r="O34" s="18">
        <f>('[2]2012-13'!$H73/100)+('[2]2012-13'!$I73/100)</f>
        <v>1331.1361141568009</v>
      </c>
      <c r="P34" s="18">
        <f>'[2]2012-13'!$J73/100</f>
        <v>70.754238083779541</v>
      </c>
      <c r="Q34" s="18">
        <f>'[2]2012-13'!$K73/100</f>
        <v>522.61472519654581</v>
      </c>
      <c r="R34" s="18">
        <f>'[2]2012-13'!$L73/100</f>
        <v>10.71019226639746</v>
      </c>
      <c r="S34" s="18">
        <f>'[2]2012-13'!$M73/100</f>
        <v>189.96380149723828</v>
      </c>
      <c r="T34" s="18">
        <f>'[2]2012-13'!$N73/100</f>
        <v>1451.7619604426231</v>
      </c>
      <c r="U34" s="18">
        <f>'[2]2012-13'!$O73/100</f>
        <v>2358.1327746563397</v>
      </c>
      <c r="V34" s="18">
        <f>'[2]2012-13'!$P73/100</f>
        <v>453.62239956425788</v>
      </c>
      <c r="W34" s="18">
        <f>'[2]2012-13'!$Q73/100</f>
        <v>827.26015077315606</v>
      </c>
      <c r="X34" s="18">
        <f t="shared" si="2"/>
        <v>7215.956356637138</v>
      </c>
      <c r="Y34" s="18">
        <f t="shared" si="3"/>
        <v>14225.443778642333</v>
      </c>
      <c r="Z34" s="18">
        <f>'[2]2012-13'!$U73/100</f>
        <v>2076.9294536981215</v>
      </c>
      <c r="AA34" s="18">
        <f>'[2]2012-13'!$V73/100</f>
        <v>382.13719930733123</v>
      </c>
      <c r="AB34" s="18">
        <f t="shared" si="29"/>
        <v>15920.236033033123</v>
      </c>
      <c r="AC34" s="18">
        <v>1844.5462240357347</v>
      </c>
      <c r="AD34" s="18">
        <f t="shared" si="5"/>
        <v>86309.7699888528</v>
      </c>
    </row>
    <row r="35" spans="1:30">
      <c r="A35" s="5">
        <v>26</v>
      </c>
      <c r="B35" s="6" t="s">
        <v>18</v>
      </c>
      <c r="C35" s="18">
        <v>2089.0925557379833</v>
      </c>
      <c r="D35" s="18">
        <v>244.11117534151265</v>
      </c>
      <c r="E35" s="18">
        <v>104.86131396330642</v>
      </c>
      <c r="F35" s="18">
        <v>23.991041933771495</v>
      </c>
      <c r="G35" s="18">
        <v>2462.0560869765736</v>
      </c>
      <c r="H35" s="18">
        <v>15.97939771687145</v>
      </c>
      <c r="I35" s="18">
        <v>2478.0354846934451</v>
      </c>
      <c r="J35" s="18">
        <f>'[2]2012-13'!$D74/100</f>
        <v>1099.5447530545807</v>
      </c>
      <c r="K35" s="18">
        <f>('[2]2012-13'!$E74/100)+('[2]2012-13'!$F74/100)</f>
        <v>116.36996689883381</v>
      </c>
      <c r="L35" s="18">
        <f>'[2]2012-13'!$G74/100</f>
        <v>320.22853516534292</v>
      </c>
      <c r="M35" s="18">
        <f t="shared" si="0"/>
        <v>1536.1432551187575</v>
      </c>
      <c r="N35" s="18">
        <f t="shared" si="28"/>
        <v>1552.122652835629</v>
      </c>
      <c r="O35" s="18">
        <f>('[2]2012-13'!$H74/100)+('[2]2012-13'!$I74/100)</f>
        <v>482.57063592138331</v>
      </c>
      <c r="P35" s="18">
        <f>'[2]2012-13'!$J74/100</f>
        <v>25.650207595675273</v>
      </c>
      <c r="Q35" s="18">
        <f>'[2]2012-13'!$K74/100</f>
        <v>189.46110589128554</v>
      </c>
      <c r="R35" s="18">
        <f>'[2]2012-13'!$L74/100</f>
        <v>3.8827166041615557</v>
      </c>
      <c r="S35" s="18">
        <f>'[2]2012-13'!$M74/100</f>
        <v>68.866700794632138</v>
      </c>
      <c r="T35" s="18">
        <f>'[2]2012-13'!$N74/100</f>
        <v>526.30056761779531</v>
      </c>
      <c r="U35" s="18">
        <f>'[2]2012-13'!$O74/100</f>
        <v>854.88299847818507</v>
      </c>
      <c r="V35" s="18">
        <f>'[2]2012-13'!$P74/100</f>
        <v>164.44963629025384</v>
      </c>
      <c r="W35" s="18">
        <f>'[2]2012-13'!$Q74/100</f>
        <v>299.90280692211485</v>
      </c>
      <c r="X35" s="18">
        <f t="shared" si="2"/>
        <v>2615.9673761154868</v>
      </c>
      <c r="Y35" s="18">
        <f t="shared" si="3"/>
        <v>6630.1461159276896</v>
      </c>
      <c r="Z35" s="18">
        <f>'[2]2012-13'!$U74/100</f>
        <v>968.00816775516603</v>
      </c>
      <c r="AA35" s="18">
        <f>'[2]2012-13'!$V74/100</f>
        <v>178.10519730168292</v>
      </c>
      <c r="AB35" s="18">
        <f t="shared" si="29"/>
        <v>7420.0490863811729</v>
      </c>
      <c r="AC35" s="18">
        <v>1212.5809239396337</v>
      </c>
      <c r="AD35" s="18">
        <f t="shared" si="5"/>
        <v>61192.197072288487</v>
      </c>
    </row>
    <row r="36" spans="1:30">
      <c r="A36" s="5">
        <v>27</v>
      </c>
      <c r="B36" s="6" t="s">
        <v>19</v>
      </c>
      <c r="C36" s="18">
        <v>3632.5773419376551</v>
      </c>
      <c r="D36" s="18">
        <v>429.79467785830917</v>
      </c>
      <c r="E36" s="18">
        <v>436.26978332445577</v>
      </c>
      <c r="F36" s="18">
        <v>27.055158393410828</v>
      </c>
      <c r="G36" s="18">
        <v>4525.6969615138314</v>
      </c>
      <c r="H36" s="18">
        <v>72.537241169634626</v>
      </c>
      <c r="I36" s="18">
        <v>4598.2342026834658</v>
      </c>
      <c r="J36" s="18">
        <f>'[2]2012-13'!$D75/100</f>
        <v>4327.404417237316</v>
      </c>
      <c r="K36" s="18">
        <f>('[2]2012-13'!$E75/100)+('[2]2012-13'!$F75/100)</f>
        <v>457.98946099538739</v>
      </c>
      <c r="L36" s="18">
        <f>'[2]2012-13'!$G75/100</f>
        <v>1260.3019329138231</v>
      </c>
      <c r="M36" s="18">
        <f t="shared" si="0"/>
        <v>6045.6958111465265</v>
      </c>
      <c r="N36" s="18">
        <f t="shared" si="28"/>
        <v>6118.2330523161609</v>
      </c>
      <c r="O36" s="18">
        <f>('[2]2012-13'!$H75/100)+('[2]2012-13'!$I75/100)</f>
        <v>1899.220832725445</v>
      </c>
      <c r="P36" s="18">
        <f>'[2]2012-13'!$J75/100</f>
        <v>100.94979885468058</v>
      </c>
      <c r="Q36" s="18">
        <f>'[2]2012-13'!$K75/100</f>
        <v>745.64934646904544</v>
      </c>
      <c r="R36" s="18">
        <f>'[2]2012-13'!$L75/100</f>
        <v>15.280946898298142</v>
      </c>
      <c r="S36" s="18">
        <f>'[2]2012-13'!$M75/100</f>
        <v>271.03404785603891</v>
      </c>
      <c r="T36" s="18">
        <f>'[2]2012-13'!$N75/100</f>
        <v>2071.3257871284663</v>
      </c>
      <c r="U36" s="18">
        <f>'[2]2012-13'!$O75/100</f>
        <v>3364.5055861150045</v>
      </c>
      <c r="V36" s="18">
        <f>'[2]2012-13'!$P75/100</f>
        <v>647.21338582949795</v>
      </c>
      <c r="W36" s="18">
        <f>'[2]2012-13'!$Q75/100</f>
        <v>1180.3073297483218</v>
      </c>
      <c r="X36" s="18">
        <f t="shared" si="2"/>
        <v>10295.487061624801</v>
      </c>
      <c r="Y36" s="18">
        <f t="shared" si="3"/>
        <v>20939.417075454792</v>
      </c>
      <c r="Z36" s="18">
        <f>'[2]2012-13'!$U75/100</f>
        <v>3057.1764755819422</v>
      </c>
      <c r="AA36" s="18">
        <f>'[2]2012-13'!$V75/100</f>
        <v>562.49424075862055</v>
      </c>
      <c r="AB36" s="18">
        <f t="shared" si="29"/>
        <v>23434.099310278114</v>
      </c>
      <c r="AC36" s="18">
        <v>2935.2541281095637</v>
      </c>
      <c r="AD36" s="18">
        <f t="shared" si="5"/>
        <v>79836.696543105572</v>
      </c>
    </row>
    <row r="37" spans="1:30">
      <c r="A37" s="5">
        <v>28</v>
      </c>
      <c r="B37" s="6" t="s">
        <v>20</v>
      </c>
      <c r="C37" s="18">
        <v>3584.7093924041401</v>
      </c>
      <c r="D37" s="18">
        <v>435.87709152276898</v>
      </c>
      <c r="E37" s="18">
        <v>710.28625401836723</v>
      </c>
      <c r="F37" s="18">
        <v>33.136736331569878</v>
      </c>
      <c r="G37" s="18">
        <v>4764.009474276846</v>
      </c>
      <c r="H37" s="18">
        <v>1114.0063823555822</v>
      </c>
      <c r="I37" s="18">
        <v>5878.015856632428</v>
      </c>
      <c r="J37" s="18">
        <f>'[2]2012-13'!$D76/100</f>
        <v>3040.267141804768</v>
      </c>
      <c r="K37" s="18">
        <f>('[2]2012-13'!$E76/100)+('[2]2012-13'!$F76/100)</f>
        <v>321.76569955208618</v>
      </c>
      <c r="L37" s="18">
        <f>'[2]2012-13'!$G76/100</f>
        <v>885.43944266644758</v>
      </c>
      <c r="M37" s="18">
        <f t="shared" si="0"/>
        <v>4247.4722840233017</v>
      </c>
      <c r="N37" s="18">
        <f t="shared" si="28"/>
        <v>5361.4786663788836</v>
      </c>
      <c r="O37" s="18">
        <f>('[2]2012-13'!$H76/100)+('[2]2012-13'!$I76/100)</f>
        <v>1334.3191752003067</v>
      </c>
      <c r="P37" s="18">
        <f>'[2]2012-13'!$J76/100</f>
        <v>70.923428188767474</v>
      </c>
      <c r="Q37" s="18">
        <f>'[2]2012-13'!$K76/100</f>
        <v>523.86442051683946</v>
      </c>
      <c r="R37" s="18">
        <f>'[2]2012-13'!$L76/100</f>
        <v>10.735802867303756</v>
      </c>
      <c r="S37" s="18">
        <f>'[2]2012-13'!$M76/100</f>
        <v>190.41804984178503</v>
      </c>
      <c r="T37" s="18">
        <f>'[2]2012-13'!$N76/100</f>
        <v>1455.2334663927534</v>
      </c>
      <c r="U37" s="18">
        <f>'[2]2012-13'!$O76/100</f>
        <v>2363.771627430744</v>
      </c>
      <c r="V37" s="18">
        <f>'[2]2012-13'!$P76/100</f>
        <v>454.70711792863733</v>
      </c>
      <c r="W37" s="18">
        <f>'[2]2012-13'!$Q76/100</f>
        <v>829.23832530449522</v>
      </c>
      <c r="X37" s="18">
        <f t="shared" si="2"/>
        <v>7233.2114136716327</v>
      </c>
      <c r="Y37" s="18">
        <f t="shared" si="3"/>
        <v>17358.699554327362</v>
      </c>
      <c r="Z37" s="18">
        <f>'[2]2012-13'!$U76/100</f>
        <v>2534.3880289023664</v>
      </c>
      <c r="AA37" s="18">
        <f>'[2]2012-13'!$V76/100</f>
        <v>466.30565212425631</v>
      </c>
      <c r="AB37" s="18">
        <f>Y37+Z37-AA37</f>
        <v>19426.78193110547</v>
      </c>
      <c r="AC37" s="18">
        <v>2810.0367768810947</v>
      </c>
      <c r="AD37" s="18">
        <f t="shared" si="5"/>
        <v>69133.550460743689</v>
      </c>
    </row>
    <row r="38" spans="1:30" s="3" customFormat="1">
      <c r="A38" s="7"/>
      <c r="B38" s="8" t="s">
        <v>30</v>
      </c>
      <c r="C38" s="19">
        <v>13951.076841750886</v>
      </c>
      <c r="D38" s="19">
        <v>1943.4443811909287</v>
      </c>
      <c r="E38" s="19">
        <v>1612.8894985998236</v>
      </c>
      <c r="F38" s="19">
        <v>118.99599325544729</v>
      </c>
      <c r="G38" s="35">
        <v>17626.406714797085</v>
      </c>
      <c r="H38" s="19">
        <v>1333.7716446645854</v>
      </c>
      <c r="I38" s="19">
        <v>18960.178359461672</v>
      </c>
      <c r="J38" s="19">
        <f>SUM(J33:J37)</f>
        <v>14221.445585806747</v>
      </c>
      <c r="K38" s="19">
        <f t="shared" ref="K38:AC38" si="30">SUM(K33:K37)</f>
        <v>1505.1221403006839</v>
      </c>
      <c r="L38" s="19">
        <f>SUM(L33:L37)</f>
        <v>4141.8165792933969</v>
      </c>
      <c r="M38" s="19">
        <f t="shared" si="0"/>
        <v>19868.384305400828</v>
      </c>
      <c r="N38" s="19">
        <f t="shared" si="30"/>
        <v>21202.155950065411</v>
      </c>
      <c r="O38" s="19">
        <f t="shared" si="30"/>
        <v>6241.539528972171</v>
      </c>
      <c r="P38" s="19">
        <f>SUM(P33:P37)</f>
        <v>331.7582395561077</v>
      </c>
      <c r="Q38" s="19">
        <f>SUM(Q33:Q37)</f>
        <v>2450.4785281131149</v>
      </c>
      <c r="R38" s="19">
        <f t="shared" ref="R38:W38" si="31">SUM(R33:R37)</f>
        <v>50.218822615263697</v>
      </c>
      <c r="S38" s="19">
        <f t="shared" si="31"/>
        <v>890.71775869433759</v>
      </c>
      <c r="T38" s="19">
        <f t="shared" si="31"/>
        <v>6807.1398307005893</v>
      </c>
      <c r="U38" s="19">
        <f t="shared" si="31"/>
        <v>11057.005193571526</v>
      </c>
      <c r="V38" s="19">
        <f t="shared" si="31"/>
        <v>2126.9816872942351</v>
      </c>
      <c r="W38" s="19">
        <f t="shared" si="31"/>
        <v>3878.9248348692263</v>
      </c>
      <c r="X38" s="19">
        <f t="shared" si="2"/>
        <v>33834.764424386565</v>
      </c>
      <c r="Y38" s="19">
        <f t="shared" si="3"/>
        <v>72663.327089249069</v>
      </c>
      <c r="Z38" s="19">
        <f t="shared" ref="Z38" si="32">SUM(Z33:Z37)</f>
        <v>10608.92065324929</v>
      </c>
      <c r="AA38" s="19">
        <f t="shared" ref="AA38" si="33">SUM(AA33:AA37)</f>
        <v>1951.9503750538263</v>
      </c>
      <c r="AB38" s="19">
        <f t="shared" si="30"/>
        <v>81320.297367444524</v>
      </c>
      <c r="AC38" s="19">
        <f t="shared" si="30"/>
        <v>11423.668497801922</v>
      </c>
      <c r="AD38" s="19">
        <f t="shared" si="5"/>
        <v>71185.799363043247</v>
      </c>
    </row>
    <row r="39" spans="1:30">
      <c r="A39" s="5">
        <v>29</v>
      </c>
      <c r="B39" s="6" t="s">
        <v>21</v>
      </c>
      <c r="C39" s="18">
        <v>1562.2513828064011</v>
      </c>
      <c r="D39" s="18">
        <v>267.04549718900313</v>
      </c>
      <c r="E39" s="18">
        <v>378.18830670465206</v>
      </c>
      <c r="F39" s="18">
        <v>25.729756003123995</v>
      </c>
      <c r="G39" s="18">
        <v>2233.21494270318</v>
      </c>
      <c r="H39" s="18">
        <v>76.235099378634203</v>
      </c>
      <c r="I39" s="18">
        <v>2309.450042081814</v>
      </c>
      <c r="J39" s="18">
        <f>'[2]2012-13'!$D77/100</f>
        <v>2256.7965096230791</v>
      </c>
      <c r="K39" s="18">
        <f>('[2]2012-13'!$E77/100)+('[2]2012-13'!$F77/100)</f>
        <v>238.84733603854045</v>
      </c>
      <c r="L39" s="18">
        <f>'[2]2012-13'!$G77/100</f>
        <v>657.2635069515751</v>
      </c>
      <c r="M39" s="18">
        <f t="shared" si="0"/>
        <v>3152.9073526131947</v>
      </c>
      <c r="N39" s="18">
        <f t="shared" ref="N39:N44" si="34">L39+K39+J39+H39</f>
        <v>3229.1424519918287</v>
      </c>
      <c r="O39" s="18">
        <f>('[2]2012-13'!$H77/100)+('[2]2012-13'!$I77/100)</f>
        <v>990.46784932446224</v>
      </c>
      <c r="P39" s="18">
        <f>'[2]2012-13'!$J77/100</f>
        <v>52.646605617655894</v>
      </c>
      <c r="Q39" s="18">
        <f>'[2]2012-13'!$K77/100</f>
        <v>388.86562943159913</v>
      </c>
      <c r="R39" s="18">
        <f>'[2]2012-13'!$L77/100</f>
        <v>7.9692083980981963</v>
      </c>
      <c r="S39" s="18">
        <f>'[2]2012-13'!$M77/100</f>
        <v>141.34770735872706</v>
      </c>
      <c r="T39" s="18">
        <f>'[2]2012-13'!$N77/100</f>
        <v>1080.2227746645674</v>
      </c>
      <c r="U39" s="18">
        <f>'[2]2012-13'!$O77/100</f>
        <v>1754.6325074463894</v>
      </c>
      <c r="V39" s="18">
        <f>'[2]2012-13'!$P77/100</f>
        <v>337.53002245485413</v>
      </c>
      <c r="W39" s="18">
        <f>'[2]2012-13'!$Q77/100</f>
        <v>615.54530273348144</v>
      </c>
      <c r="X39" s="18">
        <f t="shared" si="2"/>
        <v>5369.2276074298343</v>
      </c>
      <c r="Y39" s="18">
        <f t="shared" si="3"/>
        <v>10831.585002124844</v>
      </c>
      <c r="Z39" s="18">
        <f>'[2]2012-13'!$U77/100</f>
        <v>1581.4225745140209</v>
      </c>
      <c r="AA39" s="18">
        <f>'[2]2012-13'!$V77/100</f>
        <v>290.96818501473007</v>
      </c>
      <c r="AB39" s="18">
        <f t="shared" ref="AB39:AB44" si="35">Y39+Z39-AA39</f>
        <v>12122.039391624136</v>
      </c>
      <c r="AC39" s="18">
        <v>1321.0555981630569</v>
      </c>
      <c r="AD39" s="18">
        <f t="shared" si="5"/>
        <v>91760.251487370944</v>
      </c>
    </row>
    <row r="40" spans="1:30">
      <c r="A40" s="5">
        <v>30</v>
      </c>
      <c r="B40" s="6" t="s">
        <v>22</v>
      </c>
      <c r="C40" s="18">
        <v>2366.0063116049178</v>
      </c>
      <c r="D40" s="18">
        <v>457.06103924516412</v>
      </c>
      <c r="E40" s="18">
        <v>531.02817268877095</v>
      </c>
      <c r="F40" s="18">
        <v>102.91885313594267</v>
      </c>
      <c r="G40" s="18">
        <v>3457.0143766747956</v>
      </c>
      <c r="H40" s="18">
        <v>7371.6013441893083</v>
      </c>
      <c r="I40" s="18">
        <v>10828.615720864103</v>
      </c>
      <c r="J40" s="18">
        <f>'[2]2012-13'!$D78/100</f>
        <v>13022.949976390779</v>
      </c>
      <c r="K40" s="18">
        <f>('[2]2012-13'!$E78/100)+('[2]2012-13'!$F78/100)</f>
        <v>1378.279741199889</v>
      </c>
      <c r="L40" s="18">
        <f>'[2]2012-13'!$G78/100</f>
        <v>3792.7698557842546</v>
      </c>
      <c r="M40" s="18">
        <f t="shared" si="0"/>
        <v>18193.999573374924</v>
      </c>
      <c r="N40" s="18">
        <f t="shared" si="34"/>
        <v>25565.600917564232</v>
      </c>
      <c r="O40" s="18">
        <f>('[2]2012-13'!$H78/100)+('[2]2012-13'!$I78/100)</f>
        <v>5715.5411221059258</v>
      </c>
      <c r="P40" s="18">
        <f>'[2]2012-13'!$J78/100</f>
        <v>303.79970389976143</v>
      </c>
      <c r="Q40" s="18">
        <f>'[2]2012-13'!$K78/100</f>
        <v>2243.967330697099</v>
      </c>
      <c r="R40" s="18">
        <f>'[2]2012-13'!$L78/100</f>
        <v>45.986690371654056</v>
      </c>
      <c r="S40" s="18">
        <f>'[2]2012-13'!$M78/100</f>
        <v>815.65356662026318</v>
      </c>
      <c r="T40" s="18">
        <f>'[2]2012-13'!$N78/100</f>
        <v>6233.4761232700766</v>
      </c>
      <c r="U40" s="18">
        <f>'[2]2012-13'!$O78/100</f>
        <v>10125.18907840736</v>
      </c>
      <c r="V40" s="18">
        <f>'[2]2012-13'!$P78/100</f>
        <v>1947.7328058672701</v>
      </c>
      <c r="W40" s="18">
        <f>'[2]2012-13'!$Q78/100</f>
        <v>3552.0330040918411</v>
      </c>
      <c r="X40" s="18">
        <f t="shared" si="2"/>
        <v>30983.379425331252</v>
      </c>
      <c r="Y40" s="18">
        <f t="shared" si="3"/>
        <v>60005.994719570277</v>
      </c>
      <c r="Z40" s="18">
        <f>'[2]2012-13'!$U78/100</f>
        <v>8760.9370757288725</v>
      </c>
      <c r="AA40" s="18">
        <f>'[2]2012-13'!$V78/100</f>
        <v>1611.9372525945225</v>
      </c>
      <c r="AB40" s="18">
        <f t="shared" si="35"/>
        <v>67154.994542704633</v>
      </c>
      <c r="AC40" s="18">
        <v>4756.4430193444323</v>
      </c>
      <c r="AD40" s="18">
        <f t="shared" si="5"/>
        <v>141187.42570779377</v>
      </c>
    </row>
    <row r="41" spans="1:30">
      <c r="A41" s="5">
        <v>31</v>
      </c>
      <c r="B41" s="6" t="s">
        <v>23</v>
      </c>
      <c r="C41" s="18">
        <v>1257.2029680441112</v>
      </c>
      <c r="D41" s="18">
        <v>247.94898966645215</v>
      </c>
      <c r="E41" s="18">
        <v>419.82499381439732</v>
      </c>
      <c r="F41" s="18">
        <v>102.15476017084674</v>
      </c>
      <c r="G41" s="18">
        <v>2027.1317116958076</v>
      </c>
      <c r="H41" s="18">
        <v>259.46685303856952</v>
      </c>
      <c r="I41" s="18">
        <v>2286.5985647343769</v>
      </c>
      <c r="J41" s="18">
        <f>'[2]2012-13'!$D79/100</f>
        <v>1662.6286930674262</v>
      </c>
      <c r="K41" s="18">
        <f>('[2]2012-13'!$E79/100)+('[2]2012-13'!$F79/100)</f>
        <v>175.96377540778778</v>
      </c>
      <c r="L41" s="18">
        <f>'[2]2012-13'!$G79/100</f>
        <v>484.21962764658952</v>
      </c>
      <c r="M41" s="18">
        <f t="shared" si="0"/>
        <v>2322.8120961218037</v>
      </c>
      <c r="N41" s="18">
        <f t="shared" si="34"/>
        <v>2582.2789491603735</v>
      </c>
      <c r="O41" s="18">
        <f>('[2]2012-13'!$H79/100)+('[2]2012-13'!$I79/100)</f>
        <v>729.69816234015411</v>
      </c>
      <c r="P41" s="18">
        <f>'[2]2012-13'!$J79/100</f>
        <v>38.785843880598094</v>
      </c>
      <c r="Q41" s="18">
        <f>'[2]2012-13'!$K79/100</f>
        <v>286.48535678065372</v>
      </c>
      <c r="R41" s="18">
        <f>'[2]2012-13'!$L79/100</f>
        <v>5.8710807497326805</v>
      </c>
      <c r="S41" s="18">
        <f>'[2]2012-13'!$M79/100</f>
        <v>104.13378120350231</v>
      </c>
      <c r="T41" s="18">
        <f>'[2]2012-13'!$N79/100</f>
        <v>795.82247331735766</v>
      </c>
      <c r="U41" s="18">
        <f>'[2]2012-13'!$O79/100</f>
        <v>1292.6740803744185</v>
      </c>
      <c r="V41" s="18">
        <f>'[2]2012-13'!$P79/100</f>
        <v>248.66535272994562</v>
      </c>
      <c r="W41" s="18">
        <f>'[2]2012-13'!$Q79/100</f>
        <v>453.48496324043384</v>
      </c>
      <c r="X41" s="18">
        <f t="shared" si="2"/>
        <v>3955.6210946167967</v>
      </c>
      <c r="Y41" s="18">
        <f t="shared" si="3"/>
        <v>8565.0317554729772</v>
      </c>
      <c r="Z41" s="18">
        <f>'[2]2012-13'!$U79/100</f>
        <v>1250.5034648164683</v>
      </c>
      <c r="AA41" s="18">
        <f>'[2]2012-13'!$V79/100</f>
        <v>230.08190813520804</v>
      </c>
      <c r="AB41" s="18">
        <f t="shared" si="35"/>
        <v>9585.453312154239</v>
      </c>
      <c r="AC41" s="18">
        <v>1216.1939169370744</v>
      </c>
      <c r="AD41" s="18">
        <f t="shared" si="5"/>
        <v>78815.172306524444</v>
      </c>
    </row>
    <row r="42" spans="1:30">
      <c r="A42" s="5">
        <v>32</v>
      </c>
      <c r="B42" s="6" t="s">
        <v>153</v>
      </c>
      <c r="C42" s="18">
        <v>1008.2353926263598</v>
      </c>
      <c r="D42" s="18">
        <v>222.81959235156205</v>
      </c>
      <c r="E42" s="18">
        <v>486.72969413594132</v>
      </c>
      <c r="F42" s="18">
        <v>67.326028698740046</v>
      </c>
      <c r="G42" s="18">
        <v>1785.1107078126031</v>
      </c>
      <c r="H42" s="18">
        <v>51.074480434081039</v>
      </c>
      <c r="I42" s="18">
        <v>1836.1851882466842</v>
      </c>
      <c r="J42" s="18">
        <f>'[2]2012-13'!$D80/100</f>
        <v>1970.7796523712793</v>
      </c>
      <c r="K42" s="18">
        <f>('[2]2012-13'!$E80/100)+('[2]2012-13'!$F80/100)</f>
        <v>208.57683352517148</v>
      </c>
      <c r="L42" s="18">
        <f>'[2]2012-13'!$G80/100</f>
        <v>573.96470626529481</v>
      </c>
      <c r="M42" s="18">
        <f t="shared" si="0"/>
        <v>2753.3211921617458</v>
      </c>
      <c r="N42" s="18">
        <f t="shared" si="34"/>
        <v>2804.3956725958269</v>
      </c>
      <c r="O42" s="18">
        <f>('[2]2012-13'!$H80/100)+('[2]2012-13'!$I80/100)</f>
        <v>864.94013769216906</v>
      </c>
      <c r="P42" s="18">
        <f>'[2]2012-13'!$J80/100</f>
        <v>45.974397193223439</v>
      </c>
      <c r="Q42" s="18">
        <f>'[2]2012-13'!$K80/100</f>
        <v>339.58244206888708</v>
      </c>
      <c r="R42" s="18">
        <f>'[2]2012-13'!$L80/100</f>
        <v>6.9592245864919935</v>
      </c>
      <c r="S42" s="18">
        <f>'[2]2012-13'!$M80/100</f>
        <v>123.43389596009007</v>
      </c>
      <c r="T42" s="18">
        <f>'[2]2012-13'!$N80/100</f>
        <v>943.31990290632473</v>
      </c>
      <c r="U42" s="18">
        <f>'[2]2012-13'!$O80/100</f>
        <v>1532.2577947632869</v>
      </c>
      <c r="V42" s="18">
        <f>'[2]2012-13'!$P80/100</f>
        <v>294.75289308629169</v>
      </c>
      <c r="W42" s="18">
        <f>'[2]2012-13'!$Q80/100</f>
        <v>537.53369103821967</v>
      </c>
      <c r="X42" s="18">
        <f t="shared" si="2"/>
        <v>4688.7543792949846</v>
      </c>
      <c r="Y42" s="18">
        <f t="shared" si="3"/>
        <v>9278.2607597034148</v>
      </c>
      <c r="Z42" s="18">
        <f>'[2]2012-13'!$U80/100</f>
        <v>1354.6356339517806</v>
      </c>
      <c r="AA42" s="18">
        <f>'[2]2012-13'!$V80/100</f>
        <v>249.24133379615753</v>
      </c>
      <c r="AB42" s="18">
        <f t="shared" si="35"/>
        <v>10383.655059859038</v>
      </c>
      <c r="AC42" s="18">
        <v>1339.4037850386162</v>
      </c>
      <c r="AD42" s="18">
        <f t="shared" si="5"/>
        <v>77524.456596631673</v>
      </c>
    </row>
    <row r="43" spans="1:30">
      <c r="A43" s="5">
        <v>33</v>
      </c>
      <c r="B43" s="6" t="s">
        <v>24</v>
      </c>
      <c r="C43" s="18">
        <v>1866.0939317992963</v>
      </c>
      <c r="D43" s="18">
        <v>311.98460929023275</v>
      </c>
      <c r="E43" s="18">
        <v>693.45717856774127</v>
      </c>
      <c r="F43" s="18">
        <v>91.901790273002121</v>
      </c>
      <c r="G43" s="18">
        <v>2963.4375099302724</v>
      </c>
      <c r="H43" s="18">
        <v>2331.5207794010598</v>
      </c>
      <c r="I43" s="18">
        <v>5294.9582893313327</v>
      </c>
      <c r="J43" s="18">
        <f>'[2]2012-13'!$D81/100</f>
        <v>3483.7557515800499</v>
      </c>
      <c r="K43" s="18">
        <f>('[2]2012-13'!$E81/100)+('[2]2012-13'!$F81/100)</f>
        <v>368.70217457612512</v>
      </c>
      <c r="L43" s="18">
        <f>'[2]2012-13'!$G81/100</f>
        <v>1014.5999042814224</v>
      </c>
      <c r="M43" s="18">
        <f t="shared" si="0"/>
        <v>4867.0578304375977</v>
      </c>
      <c r="N43" s="18">
        <f t="shared" si="34"/>
        <v>7198.5786098386579</v>
      </c>
      <c r="O43" s="18">
        <f>('[2]2012-13'!$H81/100)+('[2]2012-13'!$I81/100)</f>
        <v>1528.9584382667774</v>
      </c>
      <c r="P43" s="18">
        <f>'[2]2012-13'!$J81/100</f>
        <v>81.269141608300046</v>
      </c>
      <c r="Q43" s="18">
        <f>'[2]2012-13'!$K81/100</f>
        <v>600.28135782183949</v>
      </c>
      <c r="R43" s="18">
        <f>'[2]2012-13'!$L81/100</f>
        <v>12.301851528940665</v>
      </c>
      <c r="S43" s="18">
        <f>'[2]2012-13'!$M81/100</f>
        <v>218.19463402389852</v>
      </c>
      <c r="T43" s="18">
        <f>'[2]2012-13'!$N81/100</f>
        <v>1667.5106896784271</v>
      </c>
      <c r="U43" s="18">
        <f>'[2]2012-13'!$O81/100</f>
        <v>2708.5787591662856</v>
      </c>
      <c r="V43" s="18">
        <f>'[2]2012-13'!$P81/100</f>
        <v>521.03596936811596</v>
      </c>
      <c r="W43" s="18">
        <f>'[2]2012-13'!$Q81/100</f>
        <v>950.20064042637136</v>
      </c>
      <c r="X43" s="18">
        <f t="shared" si="2"/>
        <v>8288.3314818889558</v>
      </c>
      <c r="Y43" s="18">
        <f t="shared" si="3"/>
        <v>18450.347601657886</v>
      </c>
      <c r="Z43" s="18">
        <f>'[2]2012-13'!$U81/100</f>
        <v>2693.769768152742</v>
      </c>
      <c r="AA43" s="18">
        <f>'[2]2012-13'!$V81/100</f>
        <v>495.630524641916</v>
      </c>
      <c r="AB43" s="18">
        <f t="shared" si="35"/>
        <v>20648.486845168714</v>
      </c>
      <c r="AC43" s="18">
        <v>2239.7337255875245</v>
      </c>
      <c r="AD43" s="18">
        <f t="shared" si="5"/>
        <v>92191.703903338901</v>
      </c>
    </row>
    <row r="44" spans="1:30">
      <c r="A44" s="5">
        <v>34</v>
      </c>
      <c r="B44" s="6" t="s">
        <v>55</v>
      </c>
      <c r="C44" s="18">
        <v>665.8419938129108</v>
      </c>
      <c r="D44" s="18">
        <v>226.57752844679479</v>
      </c>
      <c r="E44" s="18">
        <v>1045.4343579497931</v>
      </c>
      <c r="F44" s="18">
        <v>34.852109514809655</v>
      </c>
      <c r="G44" s="18">
        <v>1972.7059897243082</v>
      </c>
      <c r="H44" s="18">
        <v>72.512046200836295</v>
      </c>
      <c r="I44" s="18">
        <v>2045.2180359251445</v>
      </c>
      <c r="J44" s="18">
        <f>'[2]2012-13'!$D82/100</f>
        <v>1104.4140154174163</v>
      </c>
      <c r="K44" s="18">
        <f>('[2]2012-13'!$E82/100)+('[2]2012-13'!$F82/100)</f>
        <v>116.88530372201519</v>
      </c>
      <c r="L44" s="18">
        <f>'[2]2012-13'!$G82/100</f>
        <v>321.64664638769636</v>
      </c>
      <c r="M44" s="18">
        <f t="shared" si="0"/>
        <v>1542.9459655271278</v>
      </c>
      <c r="N44" s="18">
        <f t="shared" si="34"/>
        <v>1615.458011727964</v>
      </c>
      <c r="O44" s="18">
        <f>('[2]2012-13'!$H82/100)+('[2]2012-13'!$I82/100)</f>
        <v>484.70766856909847</v>
      </c>
      <c r="P44" s="18">
        <f>'[2]2012-13'!$J82/100</f>
        <v>25.763797870284439</v>
      </c>
      <c r="Q44" s="18">
        <f>'[2]2012-13'!$K82/100</f>
        <v>190.30012206554747</v>
      </c>
      <c r="R44" s="18">
        <f>'[2]2012-13'!$L82/100</f>
        <v>3.8999109618934069</v>
      </c>
      <c r="S44" s="18">
        <f>'[2]2012-13'!$M82/100</f>
        <v>69.171672496148034</v>
      </c>
      <c r="T44" s="18">
        <f>'[2]2012-13'!$N82/100</f>
        <v>528.63125542138039</v>
      </c>
      <c r="U44" s="18">
        <f>'[2]2012-13'!$O82/100</f>
        <v>858.66879218740314</v>
      </c>
      <c r="V44" s="18">
        <f>'[2]2012-13'!$P82/100</f>
        <v>165.1778907995365</v>
      </c>
      <c r="W44" s="18">
        <f>'[2]2012-13'!$Q82/100</f>
        <v>301.23090698006871</v>
      </c>
      <c r="X44" s="18">
        <f t="shared" si="2"/>
        <v>2627.5520173513605</v>
      </c>
      <c r="Y44" s="18">
        <f t="shared" si="3"/>
        <v>6215.7160188036323</v>
      </c>
      <c r="Z44" s="18">
        <f>'[2]2012-13'!$U82/100</f>
        <v>907.50094606788366</v>
      </c>
      <c r="AA44" s="18">
        <f>'[2]2012-13'!$V82/100</f>
        <v>166.97238766663469</v>
      </c>
      <c r="AB44" s="18">
        <f t="shared" si="35"/>
        <v>6956.2445772048814</v>
      </c>
      <c r="AC44" s="18">
        <v>1085.4615794243409</v>
      </c>
      <c r="AD44" s="18">
        <f t="shared" si="5"/>
        <v>64085.590029764353</v>
      </c>
    </row>
    <row r="45" spans="1:30" s="3" customFormat="1">
      <c r="A45" s="8"/>
      <c r="B45" s="8" t="s">
        <v>31</v>
      </c>
      <c r="C45" s="19">
        <v>8725.6319806939955</v>
      </c>
      <c r="D45" s="19">
        <v>1733.4372561892092</v>
      </c>
      <c r="E45" s="19">
        <v>3554.662703861296</v>
      </c>
      <c r="F45" s="19">
        <v>424.88329779646517</v>
      </c>
      <c r="G45" s="19">
        <v>14438.615238540966</v>
      </c>
      <c r="H45" s="19">
        <v>10162.410602642489</v>
      </c>
      <c r="I45" s="19">
        <v>24601.025841183451</v>
      </c>
      <c r="J45" s="19">
        <f>SUM(J39:J44)</f>
        <v>23501.324598450028</v>
      </c>
      <c r="K45" s="19">
        <f t="shared" ref="K45:AC45" si="36">SUM(K39:K44)</f>
        <v>2487.2551644695291</v>
      </c>
      <c r="L45" s="19">
        <f>SUM(L39:L44)</f>
        <v>6844.4642473168333</v>
      </c>
      <c r="M45" s="19">
        <f t="shared" si="0"/>
        <v>32833.044010236394</v>
      </c>
      <c r="N45" s="19">
        <f t="shared" si="36"/>
        <v>42995.454612878886</v>
      </c>
      <c r="O45" s="19">
        <f t="shared" si="36"/>
        <v>10314.313378298588</v>
      </c>
      <c r="P45" s="19">
        <f>SUM(P39:P44)</f>
        <v>548.23949006982332</v>
      </c>
      <c r="Q45" s="19">
        <f>SUM(Q39:Q44)</f>
        <v>4049.4822388656253</v>
      </c>
      <c r="R45" s="19">
        <f t="shared" ref="R45:W45" si="37">SUM(R39:R44)</f>
        <v>82.987966596811006</v>
      </c>
      <c r="S45" s="19">
        <f t="shared" si="37"/>
        <v>1471.9352576626291</v>
      </c>
      <c r="T45" s="19">
        <f t="shared" si="37"/>
        <v>11248.983219258134</v>
      </c>
      <c r="U45" s="19">
        <f t="shared" si="37"/>
        <v>18272.001012345143</v>
      </c>
      <c r="V45" s="19">
        <f t="shared" si="37"/>
        <v>3514.894934306014</v>
      </c>
      <c r="W45" s="19">
        <f t="shared" si="37"/>
        <v>6410.0285085104151</v>
      </c>
      <c r="X45" s="19">
        <f t="shared" si="2"/>
        <v>55912.86600591318</v>
      </c>
      <c r="Y45" s="19">
        <f t="shared" si="3"/>
        <v>113346.93585733302</v>
      </c>
      <c r="Z45" s="19">
        <f t="shared" ref="Z45" si="38">SUM(Z39:Z44)</f>
        <v>16548.769463231769</v>
      </c>
      <c r="AA45" s="19">
        <f t="shared" ref="AA45" si="39">SUM(AA39:AA44)</f>
        <v>3044.8315918491689</v>
      </c>
      <c r="AB45" s="19">
        <f t="shared" si="36"/>
        <v>126850.87372871563</v>
      </c>
      <c r="AC45" s="19">
        <f t="shared" si="36"/>
        <v>11958.291624495047</v>
      </c>
      <c r="AD45" s="19">
        <f t="shared" si="5"/>
        <v>106077.75567947989</v>
      </c>
    </row>
    <row r="46" spans="1:30" s="3" customFormat="1">
      <c r="A46" s="8"/>
      <c r="B46" s="8" t="s">
        <v>32</v>
      </c>
      <c r="C46" s="19">
        <v>100056.67949743901</v>
      </c>
      <c r="D46" s="19">
        <v>29638.21187581194</v>
      </c>
      <c r="E46" s="19">
        <v>16731.244894233194</v>
      </c>
      <c r="F46" s="19">
        <v>2965.4319892898511</v>
      </c>
      <c r="G46" s="19">
        <v>149391.56825677399</v>
      </c>
      <c r="H46" s="19">
        <v>58893.025204406586</v>
      </c>
      <c r="I46" s="19">
        <v>208284.59346118057</v>
      </c>
      <c r="J46" s="19">
        <f>J45+J38+J32+J23+J17+J11</f>
        <v>266165.69443427632</v>
      </c>
      <c r="K46" s="19">
        <f t="shared" ref="K46:AC46" si="40">K45+K38+K32+K23+K17+K11</f>
        <v>28169.56105231338</v>
      </c>
      <c r="L46" s="19">
        <f>L45+L38+L32+L23+L17+L11</f>
        <v>77517.399999564746</v>
      </c>
      <c r="M46" s="19">
        <f t="shared" si="0"/>
        <v>371852.65548615443</v>
      </c>
      <c r="N46" s="19">
        <f t="shared" si="40"/>
        <v>430745.68069056107</v>
      </c>
      <c r="O46" s="19">
        <f t="shared" si="40"/>
        <v>116815.38933889073</v>
      </c>
      <c r="P46" s="19">
        <f>P45+P38+P32+P23+P17+P11</f>
        <v>6209.1200000000008</v>
      </c>
      <c r="Q46" s="19">
        <f>Q45+Q38+Q32+Q23+Q17+Q11</f>
        <v>45862.659685064005</v>
      </c>
      <c r="R46" s="19">
        <f t="shared" ref="R46:W46" si="41">R45+R38+R32+R23+R17+R11</f>
        <v>939.88531014058333</v>
      </c>
      <c r="S46" s="19">
        <f t="shared" si="41"/>
        <v>16670.493119520077</v>
      </c>
      <c r="T46" s="19">
        <f t="shared" si="41"/>
        <v>127401.05000000002</v>
      </c>
      <c r="U46" s="19">
        <f t="shared" si="41"/>
        <v>206940.66914319363</v>
      </c>
      <c r="V46" s="19">
        <f t="shared" si="41"/>
        <v>39808.158350137492</v>
      </c>
      <c r="W46" s="19">
        <f t="shared" si="41"/>
        <v>72597.171370659969</v>
      </c>
      <c r="X46" s="19">
        <f t="shared" si="2"/>
        <v>633244.59631760651</v>
      </c>
      <c r="Y46" s="19">
        <f t="shared" si="3"/>
        <v>1213381.8452649415</v>
      </c>
      <c r="Z46" s="19">
        <f t="shared" ref="Z46" si="42">Z45+Z38+Z32+Z23+Z17+Z11</f>
        <v>177155.00000000003</v>
      </c>
      <c r="AA46" s="19">
        <f t="shared" ref="AA46" si="43">AA45+AA38+AA32+AA23+AA17+AA11</f>
        <v>32595.000000000007</v>
      </c>
      <c r="AB46" s="19">
        <f t="shared" si="40"/>
        <v>1357941.8452649415</v>
      </c>
      <c r="AC46" s="19">
        <f t="shared" si="40"/>
        <v>114386</v>
      </c>
      <c r="AD46" s="19">
        <f t="shared" si="5"/>
        <v>118715.73840023617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D51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5703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76</v>
      </c>
      <c r="I1" s="16"/>
      <c r="J1" s="16"/>
      <c r="K1" s="16"/>
      <c r="L1" s="16"/>
      <c r="M1" s="16"/>
      <c r="N1" s="16"/>
      <c r="U1" s="27" t="s">
        <v>77</v>
      </c>
    </row>
    <row r="2" spans="1:30">
      <c r="B2" s="10"/>
      <c r="C2" s="16"/>
      <c r="D2" s="16"/>
      <c r="E2" s="10"/>
      <c r="H2" s="28" t="s">
        <v>73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0.98300080104312149</v>
      </c>
      <c r="D6" s="18">
        <v>331.48516380675579</v>
      </c>
      <c r="E6" s="18">
        <v>80.907289930026437</v>
      </c>
      <c r="F6" s="18">
        <v>687.1292422610984</v>
      </c>
      <c r="G6" s="18">
        <v>1100.5046967989238</v>
      </c>
      <c r="H6" s="18">
        <v>28525.922627771393</v>
      </c>
      <c r="I6" s="18">
        <v>29626.427324570315</v>
      </c>
      <c r="J6" s="18">
        <f>'[3]2012-13'!$D49/100</f>
        <v>44620.285108455762</v>
      </c>
      <c r="K6" s="18">
        <f>('[3]2012-13'!$E49/100)+('[3]2012-13'!$F49/100)</f>
        <v>3748.918100856652</v>
      </c>
      <c r="L6" s="18">
        <f>'[3]2012-13'!$G49/100</f>
        <v>14750.628560543844</v>
      </c>
      <c r="M6" s="18">
        <f>J6+K6+L6</f>
        <v>63119.831769856261</v>
      </c>
      <c r="N6" s="18">
        <f>L6+K6+J6+H6</f>
        <v>91645.75439762765</v>
      </c>
      <c r="O6" s="18">
        <f>('[3]2012-13'!$H49/100)+('[3]2012-13'!$I49/100)</f>
        <v>21735.812905674386</v>
      </c>
      <c r="P6" s="18">
        <f>'[3]2012-13'!$J49/100</f>
        <v>1070.7869293350482</v>
      </c>
      <c r="Q6" s="18">
        <f>'[3]2012-13'!$K49/100</f>
        <v>7917.2332919738301</v>
      </c>
      <c r="R6" s="18">
        <f>'[3]2012-13'!$L49/100</f>
        <v>162.9805454905005</v>
      </c>
      <c r="S6" s="18">
        <f>'[3]2012-13'!$M49/100</f>
        <v>2709.1176847165711</v>
      </c>
      <c r="T6" s="18">
        <f>'[3]2012-13'!$N49/100</f>
        <v>25158.699620855492</v>
      </c>
      <c r="U6" s="18">
        <f>'[3]2012-13'!$O49/100</f>
        <v>30544.775790832435</v>
      </c>
      <c r="V6" s="18">
        <f>'[3]2012-13'!$P49/100</f>
        <v>5672.0633432350032</v>
      </c>
      <c r="W6" s="18">
        <f>'[3]2012-13'!$Q49/100</f>
        <v>12886.615490259052</v>
      </c>
      <c r="X6" s="18">
        <f>SUM(O6:W6)</f>
        <v>107858.0856023723</v>
      </c>
      <c r="Y6" s="18">
        <f>X6+M6+I6</f>
        <v>200604.34469679889</v>
      </c>
      <c r="Z6" s="18">
        <f>'[3]2012-13'!$U49/100</f>
        <v>34002.807198373994</v>
      </c>
      <c r="AA6" s="18">
        <f>'[3]2012-13'!$V49/100</f>
        <v>6256.2247784764777</v>
      </c>
      <c r="AB6" s="18">
        <f>Y6+Z6-AA6</f>
        <v>228350.9271166964</v>
      </c>
      <c r="AC6" s="18">
        <v>12789.248715801144</v>
      </c>
      <c r="AD6" s="18">
        <f>AB6/AC6*10000</f>
        <v>178549.13309690219</v>
      </c>
    </row>
    <row r="7" spans="1:30" ht="15.75">
      <c r="A7" s="5">
        <v>2</v>
      </c>
      <c r="B7" s="6" t="s">
        <v>46</v>
      </c>
      <c r="C7" s="18">
        <v>2710.6375460573931</v>
      </c>
      <c r="D7" s="18">
        <v>614.1422392418275</v>
      </c>
      <c r="E7" s="18">
        <v>1144.5226056449583</v>
      </c>
      <c r="F7" s="18">
        <v>477.4266389153758</v>
      </c>
      <c r="G7" s="18">
        <v>4946.7290298595544</v>
      </c>
      <c r="H7" s="18">
        <v>1531.9183808416958</v>
      </c>
      <c r="I7" s="18">
        <v>6478.64741070125</v>
      </c>
      <c r="J7" s="18">
        <f>'[3]2012-13'!$D50/100</f>
        <v>37185.484835474977</v>
      </c>
      <c r="K7" s="18">
        <f>('[3]2012-13'!$E50/100)+('[3]2012-13'!$F50/100)</f>
        <v>3124.259220890202</v>
      </c>
      <c r="L7" s="18">
        <f>'[3]2012-13'!$G50/100</f>
        <v>12292.823170416767</v>
      </c>
      <c r="M7" s="18">
        <f t="shared" ref="M7:M46" si="0">J7+K7+L7</f>
        <v>52602.567226781946</v>
      </c>
      <c r="N7" s="18">
        <f t="shared" ref="N7:N10" si="1">L7+K7+J7+H7</f>
        <v>54134.485607623639</v>
      </c>
      <c r="O7" s="18">
        <f>('[3]2012-13'!$H50/100)+('[3]2012-13'!$I50/100)</f>
        <v>18114.109742376069</v>
      </c>
      <c r="P7" s="18">
        <f>'[3]2012-13'!$J50/100</f>
        <v>892.36837070921354</v>
      </c>
      <c r="Q7" s="18">
        <f>'[3]2012-13'!$K50/100</f>
        <v>6598.0340063272952</v>
      </c>
      <c r="R7" s="18">
        <f>'[3]2012-13'!$L50/100</f>
        <v>135.824112017293</v>
      </c>
      <c r="S7" s="18">
        <f>'[3]2012-13'!$M50/100</f>
        <v>2257.7142736242727</v>
      </c>
      <c r="T7" s="18">
        <f>'[3]2012-13'!$N50/100</f>
        <v>20966.662157304389</v>
      </c>
      <c r="U7" s="18">
        <f>'[3]2012-13'!$O50/100</f>
        <v>25455.289992258229</v>
      </c>
      <c r="V7" s="18">
        <f>'[3]2012-13'!$P50/100</f>
        <v>4726.962746272292</v>
      </c>
      <c r="W7" s="18">
        <f>'[3]2012-13'!$Q50/100</f>
        <v>10739.398991487285</v>
      </c>
      <c r="X7" s="18">
        <f t="shared" ref="X7:X46" si="2">SUM(O7:W7)</f>
        <v>89886.36439237633</v>
      </c>
      <c r="Y7" s="18">
        <f t="shared" ref="Y7:Y46" si="3">X7+M7+I7</f>
        <v>148967.57902985954</v>
      </c>
      <c r="Z7" s="18">
        <f>'[3]2012-13'!$U50/100</f>
        <v>25250.279978814851</v>
      </c>
      <c r="AA7" s="18">
        <f>'[3]2012-13'!$V50/100</f>
        <v>4645.8348672601396</v>
      </c>
      <c r="AB7" s="18">
        <f t="shared" ref="AB7:AB10" si="4">Y7+Z7-AA7</f>
        <v>169572.02414141427</v>
      </c>
      <c r="AC7" s="18">
        <v>11322.126559870701</v>
      </c>
      <c r="AD7" s="18">
        <f t="shared" ref="AD7:AD46" si="5">AB7/AC7*10000</f>
        <v>149770.47222068041</v>
      </c>
    </row>
    <row r="8" spans="1:30">
      <c r="A8" s="5">
        <v>3</v>
      </c>
      <c r="B8" s="6" t="s">
        <v>150</v>
      </c>
      <c r="C8" s="18">
        <v>1204.1372678691127</v>
      </c>
      <c r="D8" s="18">
        <v>216.60751245739672</v>
      </c>
      <c r="E8" s="18">
        <v>910.90760958914632</v>
      </c>
      <c r="F8" s="18">
        <v>133.27414638454948</v>
      </c>
      <c r="G8" s="18">
        <v>2464.9265363002055</v>
      </c>
      <c r="H8" s="18">
        <v>6688.6703601955805</v>
      </c>
      <c r="I8" s="18">
        <v>9153.5968964957865</v>
      </c>
      <c r="J8" s="18">
        <f>'[3]2012-13'!$D51/100</f>
        <v>4668.6361270396565</v>
      </c>
      <c r="K8" s="18">
        <f>('[3]2012-13'!$E51/100)+('[3]2012-13'!$F51/100)</f>
        <v>392.25061965494888</v>
      </c>
      <c r="L8" s="18">
        <f>'[3]2012-13'!$G51/100</f>
        <v>1543.3634551395467</v>
      </c>
      <c r="M8" s="18">
        <f t="shared" si="0"/>
        <v>6604.2502018341511</v>
      </c>
      <c r="N8" s="18">
        <f t="shared" si="1"/>
        <v>13292.920562029733</v>
      </c>
      <c r="O8" s="18">
        <f>('[3]2012-13'!$H51/100)+('[3]2012-13'!$I51/100)</f>
        <v>2274.225750358909</v>
      </c>
      <c r="P8" s="18">
        <f>'[3]2012-13'!$J51/100</f>
        <v>112.03681308858577</v>
      </c>
      <c r="Q8" s="18">
        <f>'[3]2012-13'!$K51/100</f>
        <v>828.38290439577486</v>
      </c>
      <c r="R8" s="18">
        <f>'[3]2012-13'!$L51/100</f>
        <v>17.052711806572191</v>
      </c>
      <c r="S8" s="18">
        <f>'[3]2012-13'!$M51/100</f>
        <v>283.45593634212292</v>
      </c>
      <c r="T8" s="18">
        <f>'[3]2012-13'!$N51/100</f>
        <v>2632.3635914420952</v>
      </c>
      <c r="U8" s="18">
        <f>'[3]2012-13'!$O51/100</f>
        <v>3195.9106357745504</v>
      </c>
      <c r="V8" s="18">
        <f>'[3]2012-13'!$P51/100</f>
        <v>593.46998287256622</v>
      </c>
      <c r="W8" s="18">
        <f>'[3]2012-13'!$Q51/100</f>
        <v>1348.3311118890874</v>
      </c>
      <c r="X8" s="18">
        <f t="shared" si="2"/>
        <v>11285.229437970263</v>
      </c>
      <c r="Y8" s="18">
        <f t="shared" si="3"/>
        <v>27043.076536300199</v>
      </c>
      <c r="Z8" s="18">
        <f>'[3]2012-13'!$U51/100</f>
        <v>4583.851455981754</v>
      </c>
      <c r="AA8" s="18">
        <f>'[3]2012-13'!$V51/100</f>
        <v>843.38933819381487</v>
      </c>
      <c r="AB8" s="18">
        <f t="shared" si="4"/>
        <v>30783.538654088141</v>
      </c>
      <c r="AC8" s="18">
        <v>2677.3299054506142</v>
      </c>
      <c r="AD8" s="18">
        <f t="shared" si="5"/>
        <v>114978.50373768953</v>
      </c>
    </row>
    <row r="9" spans="1:30">
      <c r="A9" s="5">
        <v>4</v>
      </c>
      <c r="B9" s="6" t="s">
        <v>0</v>
      </c>
      <c r="C9" s="18">
        <v>2325.8240165867146</v>
      </c>
      <c r="D9" s="18">
        <v>234.10982630106162</v>
      </c>
      <c r="E9" s="18">
        <v>369.87683378055766</v>
      </c>
      <c r="F9" s="18">
        <v>258.18046279436351</v>
      </c>
      <c r="G9" s="18">
        <v>3187.9911394626974</v>
      </c>
      <c r="H9" s="18">
        <v>114.78300790018882</v>
      </c>
      <c r="I9" s="18">
        <v>3302.7741473628862</v>
      </c>
      <c r="J9" s="18">
        <f>'[3]2012-13'!$D52/100</f>
        <v>2473.3496477122421</v>
      </c>
      <c r="K9" s="18">
        <f>('[3]2012-13'!$E52/100)+('[3]2012-13'!$F52/100)</f>
        <v>207.80649970115687</v>
      </c>
      <c r="L9" s="18">
        <f>'[3]2012-13'!$G52/100</f>
        <v>817.6429591401569</v>
      </c>
      <c r="M9" s="18">
        <f t="shared" si="0"/>
        <v>3498.7991065535562</v>
      </c>
      <c r="N9" s="18">
        <f t="shared" si="1"/>
        <v>3613.5821144537449</v>
      </c>
      <c r="O9" s="18">
        <f>('[3]2012-13'!$H52/100)+('[3]2012-13'!$I52/100)</f>
        <v>1204.8391233340888</v>
      </c>
      <c r="P9" s="18">
        <f>'[3]2012-13'!$J52/100</f>
        <v>59.35485324686605</v>
      </c>
      <c r="Q9" s="18">
        <f>'[3]2012-13'!$K52/100</f>
        <v>438.86062417490479</v>
      </c>
      <c r="R9" s="18">
        <f>'[3]2012-13'!$L52/100</f>
        <v>9.0341842010437432</v>
      </c>
      <c r="S9" s="18">
        <f>'[3]2012-13'!$M52/100</f>
        <v>150.16926168934182</v>
      </c>
      <c r="T9" s="18">
        <f>'[3]2012-13'!$N52/100</f>
        <v>1394.5733581238114</v>
      </c>
      <c r="U9" s="18">
        <f>'[3]2012-13'!$O52/100</f>
        <v>1693.1292630263385</v>
      </c>
      <c r="V9" s="18">
        <f>'[3]2012-13'!$P52/100</f>
        <v>314.40847672067542</v>
      </c>
      <c r="W9" s="18">
        <f>'[3]2012-13'!$Q52/100</f>
        <v>714.31874102918346</v>
      </c>
      <c r="X9" s="18">
        <f t="shared" si="2"/>
        <v>5978.6878855462528</v>
      </c>
      <c r="Y9" s="18">
        <f t="shared" si="3"/>
        <v>12780.261139462697</v>
      </c>
      <c r="Z9" s="18">
        <f>'[3]2012-13'!$U52/100</f>
        <v>2166.277884593374</v>
      </c>
      <c r="AA9" s="18">
        <f>'[3]2012-13'!$V52/100</f>
        <v>398.5765439774267</v>
      </c>
      <c r="AB9" s="18">
        <f t="shared" si="4"/>
        <v>14547.962480078644</v>
      </c>
      <c r="AC9" s="18">
        <v>1635.481686984094</v>
      </c>
      <c r="AD9" s="18">
        <f t="shared" si="5"/>
        <v>88952.157617281424</v>
      </c>
    </row>
    <row r="10" spans="1:30">
      <c r="A10" s="5">
        <v>5</v>
      </c>
      <c r="B10" s="6" t="s">
        <v>1</v>
      </c>
      <c r="C10" s="18">
        <v>1776.6149884083895</v>
      </c>
      <c r="D10" s="18">
        <v>137.99006814887917</v>
      </c>
      <c r="E10" s="18">
        <v>938.98799598920129</v>
      </c>
      <c r="F10" s="18">
        <v>129.14637821629353</v>
      </c>
      <c r="G10" s="18">
        <v>2982.7394307627637</v>
      </c>
      <c r="H10" s="18">
        <v>293.21458660925549</v>
      </c>
      <c r="I10" s="18">
        <v>3275.9540173720193</v>
      </c>
      <c r="J10" s="18">
        <f>'[3]2012-13'!$D53/100</f>
        <v>1112.0799200554309</v>
      </c>
      <c r="K10" s="18">
        <f>('[3]2012-13'!$E53/100)+('[3]2012-13'!$F53/100)</f>
        <v>93.435004544714531</v>
      </c>
      <c r="L10" s="18">
        <f>'[3]2012-13'!$G53/100</f>
        <v>367.63274350455322</v>
      </c>
      <c r="M10" s="18">
        <f t="shared" si="0"/>
        <v>1573.1476681046986</v>
      </c>
      <c r="N10" s="18">
        <f t="shared" si="1"/>
        <v>1866.3622547139541</v>
      </c>
      <c r="O10" s="18">
        <f>('[3]2012-13'!$H53/100)+('[3]2012-13'!$I53/100)</f>
        <v>541.72583209024515</v>
      </c>
      <c r="P10" s="18">
        <f>'[3]2012-13'!$J53/100</f>
        <v>26.687427923800023</v>
      </c>
      <c r="Q10" s="18">
        <f>'[3]2012-13'!$K53/100</f>
        <v>197.32272317394802</v>
      </c>
      <c r="R10" s="18">
        <f>'[3]2012-13'!$L53/100</f>
        <v>4.0619953807807256</v>
      </c>
      <c r="S10" s="18">
        <f>'[3]2012-13'!$M53/100</f>
        <v>67.519859429796114</v>
      </c>
      <c r="T10" s="18">
        <f>'[3]2012-13'!$N53/100</f>
        <v>627.03509390524971</v>
      </c>
      <c r="U10" s="18">
        <f>'[3]2012-13'!$O53/100</f>
        <v>761.27330287145207</v>
      </c>
      <c r="V10" s="18">
        <f>'[3]2012-13'!$P53/100</f>
        <v>141.36592211282766</v>
      </c>
      <c r="W10" s="18">
        <f>'[3]2012-13'!$Q53/100</f>
        <v>321.17558839794543</v>
      </c>
      <c r="X10" s="18">
        <f t="shared" si="2"/>
        <v>2688.1677452860449</v>
      </c>
      <c r="Y10" s="18">
        <f t="shared" si="3"/>
        <v>7537.2694307627626</v>
      </c>
      <c r="Z10" s="18">
        <f>'[3]2012-13'!$U53/100</f>
        <v>1277.5810994711419</v>
      </c>
      <c r="AA10" s="18">
        <f>'[3]2012-13'!$V53/100</f>
        <v>235.06396058401893</v>
      </c>
      <c r="AB10" s="18">
        <f t="shared" si="4"/>
        <v>8579.7865696498848</v>
      </c>
      <c r="AC10" s="18">
        <v>859.81167713840557</v>
      </c>
      <c r="AD10" s="18">
        <f t="shared" si="5"/>
        <v>99786.811435322932</v>
      </c>
    </row>
    <row r="11" spans="1:30" s="3" customFormat="1">
      <c r="A11" s="7"/>
      <c r="B11" s="8" t="s">
        <v>27</v>
      </c>
      <c r="C11" s="19">
        <v>8018.1968197226533</v>
      </c>
      <c r="D11" s="19">
        <v>1534.3348099559209</v>
      </c>
      <c r="E11" s="19">
        <v>3445.2023349338901</v>
      </c>
      <c r="F11" s="19">
        <v>1685.1568685716809</v>
      </c>
      <c r="G11" s="19">
        <v>14682.890833184145</v>
      </c>
      <c r="H11" s="19">
        <v>37154.508963318112</v>
      </c>
      <c r="I11" s="19">
        <v>51837.39979650225</v>
      </c>
      <c r="J11" s="19">
        <f>SUM(J6:J10)</f>
        <v>90059.835638738063</v>
      </c>
      <c r="K11" s="19">
        <f>SUM(K6:K10)</f>
        <v>7566.6694456476753</v>
      </c>
      <c r="L11" s="19">
        <f>SUM(L6:L10)</f>
        <v>29772.090888744868</v>
      </c>
      <c r="M11" s="19">
        <f t="shared" si="0"/>
        <v>127398.59597313061</v>
      </c>
      <c r="N11" s="19">
        <f t="shared" ref="N11:AC11" si="6">SUM(N6:N10)</f>
        <v>164553.10493644871</v>
      </c>
      <c r="O11" s="19">
        <f t="shared" si="6"/>
        <v>43870.7133538337</v>
      </c>
      <c r="P11" s="19">
        <f>SUM(P6:P10)</f>
        <v>2161.2343943035139</v>
      </c>
      <c r="Q11" s="19">
        <f>SUM(Q6:Q10)</f>
        <v>15979.833550045751</v>
      </c>
      <c r="R11" s="19">
        <f t="shared" ref="R11:W11" si="7">SUM(R6:R10)</f>
        <v>328.95354889619017</v>
      </c>
      <c r="S11" s="19">
        <f t="shared" si="7"/>
        <v>5467.9770158021047</v>
      </c>
      <c r="T11" s="19">
        <f t="shared" si="7"/>
        <v>50779.333821631037</v>
      </c>
      <c r="U11" s="19">
        <f t="shared" si="7"/>
        <v>61650.378984763003</v>
      </c>
      <c r="V11" s="19">
        <f t="shared" si="7"/>
        <v>11448.270471213364</v>
      </c>
      <c r="W11" s="19">
        <f t="shared" si="7"/>
        <v>26009.839923062555</v>
      </c>
      <c r="X11" s="19">
        <f t="shared" si="2"/>
        <v>217696.53506355121</v>
      </c>
      <c r="Y11" s="19">
        <f t="shared" si="3"/>
        <v>396932.53083318408</v>
      </c>
      <c r="Z11" s="19">
        <f t="shared" ref="Z11:AA11" si="8">SUM(Z6:Z10)</f>
        <v>67280.797617235119</v>
      </c>
      <c r="AA11" s="19">
        <f t="shared" si="8"/>
        <v>12379.089488491876</v>
      </c>
      <c r="AB11" s="19">
        <f t="shared" si="6"/>
        <v>451834.23896192736</v>
      </c>
      <c r="AC11" s="19">
        <f t="shared" si="6"/>
        <v>29283.998545244958</v>
      </c>
      <c r="AD11" s="19">
        <f t="shared" si="5"/>
        <v>154293.90158718431</v>
      </c>
    </row>
    <row r="12" spans="1:30">
      <c r="A12" s="5">
        <v>6</v>
      </c>
      <c r="B12" s="6" t="s">
        <v>2</v>
      </c>
      <c r="C12" s="18">
        <v>9540.363839180407</v>
      </c>
      <c r="D12" s="18">
        <v>1473.6754399615318</v>
      </c>
      <c r="E12" s="18">
        <v>478.40923864332757</v>
      </c>
      <c r="F12" s="18">
        <v>23.830847173479594</v>
      </c>
      <c r="G12" s="18">
        <v>11516.279364958746</v>
      </c>
      <c r="H12" s="18">
        <v>780.9417767012859</v>
      </c>
      <c r="I12" s="18">
        <v>12297.221141660031</v>
      </c>
      <c r="J12" s="18">
        <f>'[3]2012-13'!$D54/100</f>
        <v>10659.040717285581</v>
      </c>
      <c r="K12" s="18">
        <f>('[3]2012-13'!$E54/100)+('[3]2012-13'!$F54/100)</f>
        <v>895.553907503549</v>
      </c>
      <c r="L12" s="18">
        <f>'[3]2012-13'!$G54/100</f>
        <v>3523.6787494797295</v>
      </c>
      <c r="M12" s="18">
        <f t="shared" si="0"/>
        <v>15078.27337426886</v>
      </c>
      <c r="N12" s="18">
        <f t="shared" ref="N12:N16" si="9">L12+K12+J12+H12</f>
        <v>15859.215150970145</v>
      </c>
      <c r="O12" s="18">
        <f>('[3]2012-13'!$H54/100)+('[3]2012-13'!$I54/100)</f>
        <v>5192.3225999508377</v>
      </c>
      <c r="P12" s="18">
        <f>'[3]2012-13'!$J54/100</f>
        <v>255.79310960423575</v>
      </c>
      <c r="Q12" s="18">
        <f>'[3]2012-13'!$K54/100</f>
        <v>1891.2947737172944</v>
      </c>
      <c r="R12" s="18">
        <f>'[3]2012-13'!$L54/100</f>
        <v>38.933329679228081</v>
      </c>
      <c r="S12" s="18">
        <f>'[3]2012-13'!$M54/100</f>
        <v>647.16295826267844</v>
      </c>
      <c r="T12" s="18">
        <f>'[3]2012-13'!$N54/100</f>
        <v>6009.9930558676979</v>
      </c>
      <c r="U12" s="18">
        <f>'[3]2012-13'!$O54/100</f>
        <v>7296.6366768719527</v>
      </c>
      <c r="V12" s="18">
        <f>'[3]2012-13'!$P54/100</f>
        <v>1354.9611791948776</v>
      </c>
      <c r="W12" s="18">
        <f>'[3]2012-13'!$Q54/100</f>
        <v>3078.3971658810419</v>
      </c>
      <c r="X12" s="18">
        <f t="shared" si="2"/>
        <v>25765.494849029841</v>
      </c>
      <c r="Y12" s="18">
        <f t="shared" si="3"/>
        <v>53140.989364958732</v>
      </c>
      <c r="Z12" s="18">
        <f>'[3]2012-13'!$U54/100</f>
        <v>9007.4959165945147</v>
      </c>
      <c r="AA12" s="18">
        <f>'[3]2012-13'!$V54/100</f>
        <v>1657.3019638248891</v>
      </c>
      <c r="AB12" s="18">
        <f t="shared" ref="AB12:AB16" si="10">Y12+Z12-AA12</f>
        <v>60491.183317728362</v>
      </c>
      <c r="AC12" s="18">
        <v>6213.5196612516511</v>
      </c>
      <c r="AD12" s="18">
        <f t="shared" si="5"/>
        <v>97354.1352012766</v>
      </c>
    </row>
    <row r="13" spans="1:30">
      <c r="A13" s="5">
        <v>7</v>
      </c>
      <c r="B13" s="6" t="s">
        <v>3</v>
      </c>
      <c r="C13" s="18">
        <v>2488.5567231812056</v>
      </c>
      <c r="D13" s="18">
        <v>489.40824320359172</v>
      </c>
      <c r="E13" s="18">
        <v>196.22673926277196</v>
      </c>
      <c r="F13" s="18">
        <v>11.588548179266077</v>
      </c>
      <c r="G13" s="18">
        <v>3185.7802538268352</v>
      </c>
      <c r="H13" s="18">
        <v>217.28988683857577</v>
      </c>
      <c r="I13" s="18">
        <v>3403.0701406654111</v>
      </c>
      <c r="J13" s="18">
        <f>'[3]2012-13'!$D55/100</f>
        <v>2601.9856981069015</v>
      </c>
      <c r="K13" s="18">
        <f>('[3]2012-13'!$E55/100)+('[3]2012-13'!$F55/100)</f>
        <v>218.61427505658278</v>
      </c>
      <c r="L13" s="18">
        <f>'[3]2012-13'!$G55/100</f>
        <v>860.16762240160813</v>
      </c>
      <c r="M13" s="18">
        <f t="shared" si="0"/>
        <v>3680.7675955650925</v>
      </c>
      <c r="N13" s="18">
        <f t="shared" si="9"/>
        <v>3898.0574824036685</v>
      </c>
      <c r="O13" s="18">
        <f>('[3]2012-13'!$H55/100)+('[3]2012-13'!$I55/100)</f>
        <v>1267.501410621298</v>
      </c>
      <c r="P13" s="18">
        <f>'[3]2012-13'!$J55/100</f>
        <v>62.441830415861851</v>
      </c>
      <c r="Q13" s="18">
        <f>'[3]2012-13'!$K55/100</f>
        <v>461.68525692337687</v>
      </c>
      <c r="R13" s="18">
        <f>'[3]2012-13'!$L55/100</f>
        <v>9.5040416574025794</v>
      </c>
      <c r="S13" s="18">
        <f>'[3]2012-13'!$M55/100</f>
        <v>157.97939105470132</v>
      </c>
      <c r="T13" s="18">
        <f>'[3]2012-13'!$N55/100</f>
        <v>1467.1035032007903</v>
      </c>
      <c r="U13" s="18">
        <f>'[3]2012-13'!$O55/100</f>
        <v>1781.186954911828</v>
      </c>
      <c r="V13" s="18">
        <f>'[3]2012-13'!$P55/100</f>
        <v>330.76049742804224</v>
      </c>
      <c r="W13" s="18">
        <f>'[3]2012-13'!$Q55/100</f>
        <v>751.46963138302885</v>
      </c>
      <c r="X13" s="18">
        <f t="shared" si="2"/>
        <v>6289.6325175963302</v>
      </c>
      <c r="Y13" s="18">
        <f t="shared" si="3"/>
        <v>13373.470253826834</v>
      </c>
      <c r="Z13" s="18">
        <f>'[3]2012-13'!$U55/100</f>
        <v>2266.827925892474</v>
      </c>
      <c r="AA13" s="18">
        <f>'[3]2012-13'!$V55/100</f>
        <v>417.07688885137418</v>
      </c>
      <c r="AB13" s="18">
        <f t="shared" si="10"/>
        <v>15223.221290867934</v>
      </c>
      <c r="AC13" s="18">
        <v>2081.0838687667083</v>
      </c>
      <c r="AD13" s="18">
        <f t="shared" si="5"/>
        <v>73150.44587746248</v>
      </c>
    </row>
    <row r="14" spans="1:30">
      <c r="A14" s="5">
        <v>8</v>
      </c>
      <c r="B14" s="6" t="s">
        <v>4</v>
      </c>
      <c r="C14" s="18">
        <v>1543.5864474231273</v>
      </c>
      <c r="D14" s="18">
        <v>605.88779182628264</v>
      </c>
      <c r="E14" s="18">
        <v>164.73668677696099</v>
      </c>
      <c r="F14" s="18">
        <v>5.5015132160309328</v>
      </c>
      <c r="G14" s="18">
        <v>2319.7124392424021</v>
      </c>
      <c r="H14" s="18">
        <v>153.05307708664304</v>
      </c>
      <c r="I14" s="18">
        <v>2472.7655163290451</v>
      </c>
      <c r="J14" s="18">
        <f>'[3]2012-13'!$D56/100</f>
        <v>1305.2458592275884</v>
      </c>
      <c r="K14" s="18">
        <f>('[3]2012-13'!$E56/100)+('[3]2012-13'!$F56/100)</f>
        <v>109.66446798429807</v>
      </c>
      <c r="L14" s="18">
        <f>'[3]2012-13'!$G56/100</f>
        <v>431.48977651882996</v>
      </c>
      <c r="M14" s="18">
        <f t="shared" si="0"/>
        <v>1846.4001037307164</v>
      </c>
      <c r="N14" s="18">
        <f t="shared" si="9"/>
        <v>1999.4531808173595</v>
      </c>
      <c r="O14" s="18">
        <f>('[3]2012-13'!$H56/100)+('[3]2012-13'!$I56/100)</f>
        <v>635.8224678107382</v>
      </c>
      <c r="P14" s="18">
        <f>'[3]2012-13'!$J56/100</f>
        <v>31.322977928815074</v>
      </c>
      <c r="Q14" s="18">
        <f>'[3]2012-13'!$K56/100</f>
        <v>231.59726446770998</v>
      </c>
      <c r="R14" s="18">
        <f>'[3]2012-13'!$L56/100</f>
        <v>4.767555420568482</v>
      </c>
      <c r="S14" s="18">
        <f>'[3]2012-13'!$M56/100</f>
        <v>79.247916761213943</v>
      </c>
      <c r="T14" s="18">
        <f>'[3]2012-13'!$N56/100</f>
        <v>735.94976867257424</v>
      </c>
      <c r="U14" s="18">
        <f>'[3]2012-13'!$O56/100</f>
        <v>893.50487172175986</v>
      </c>
      <c r="V14" s="18">
        <f>'[3]2012-13'!$P56/100</f>
        <v>165.92088495263985</v>
      </c>
      <c r="W14" s="18">
        <f>'[3]2012-13'!$Q56/100</f>
        <v>376.96311144661905</v>
      </c>
      <c r="X14" s="18">
        <f t="shared" si="2"/>
        <v>3155.0968191826387</v>
      </c>
      <c r="Y14" s="18">
        <f t="shared" si="3"/>
        <v>7474.2624392424004</v>
      </c>
      <c r="Z14" s="18">
        <f>'[3]2012-13'!$U56/100</f>
        <v>1266.9012979541083</v>
      </c>
      <c r="AA14" s="18">
        <f>'[3]2012-13'!$V56/100</f>
        <v>233.09896873819059</v>
      </c>
      <c r="AB14" s="18">
        <f t="shared" si="10"/>
        <v>8508.0647684583182</v>
      </c>
      <c r="AC14" s="18">
        <v>1669.2428393819266</v>
      </c>
      <c r="AD14" s="18">
        <f t="shared" si="5"/>
        <v>50969.604707776452</v>
      </c>
    </row>
    <row r="15" spans="1:30">
      <c r="A15" s="5">
        <v>9</v>
      </c>
      <c r="B15" s="6" t="s">
        <v>5</v>
      </c>
      <c r="C15" s="18">
        <v>4734.833391917412</v>
      </c>
      <c r="D15" s="18">
        <v>1022.5971683899598</v>
      </c>
      <c r="E15" s="18">
        <v>361.6753914808524</v>
      </c>
      <c r="F15" s="18">
        <v>21.107312211661828</v>
      </c>
      <c r="G15" s="18">
        <v>6140.2132639998863</v>
      </c>
      <c r="H15" s="18">
        <v>261.49441424613286</v>
      </c>
      <c r="I15" s="18">
        <v>6401.707678246019</v>
      </c>
      <c r="J15" s="18">
        <f>'[3]2012-13'!$D57/100</f>
        <v>5221.2099321373444</v>
      </c>
      <c r="K15" s="18">
        <f>('[3]2012-13'!$E57/100)+('[3]2012-13'!$F57/100)</f>
        <v>438.67690166894226</v>
      </c>
      <c r="L15" s="18">
        <f>'[3]2012-13'!$G57/100</f>
        <v>1726.0339811451665</v>
      </c>
      <c r="M15" s="18">
        <f t="shared" si="0"/>
        <v>7385.9208149514534</v>
      </c>
      <c r="N15" s="18">
        <f t="shared" si="9"/>
        <v>7647.4152291975861</v>
      </c>
      <c r="O15" s="18">
        <f>('[3]2012-13'!$H57/100)+('[3]2012-13'!$I57/100)</f>
        <v>2543.4002035249164</v>
      </c>
      <c r="P15" s="18">
        <f>'[3]2012-13'!$J57/100</f>
        <v>125.29734709354237</v>
      </c>
      <c r="Q15" s="18">
        <f>'[3]2012-13'!$K57/100</f>
        <v>926.42924621896998</v>
      </c>
      <c r="R15" s="18">
        <f>'[3]2012-13'!$L57/100</f>
        <v>19.071048981237979</v>
      </c>
      <c r="S15" s="18">
        <f>'[3]2012-13'!$M57/100</f>
        <v>317.00541868771165</v>
      </c>
      <c r="T15" s="18">
        <f>'[3]2012-13'!$N57/100</f>
        <v>2943.9267817492632</v>
      </c>
      <c r="U15" s="18">
        <f>'[3]2012-13'!$O57/100</f>
        <v>3574.1745339897043</v>
      </c>
      <c r="V15" s="18">
        <f>'[3]2012-13'!$P57/100</f>
        <v>663.71233154219692</v>
      </c>
      <c r="W15" s="18">
        <f>'[3]2012-13'!$Q57/100</f>
        <v>1507.9178590148658</v>
      </c>
      <c r="X15" s="18">
        <f t="shared" si="2"/>
        <v>12620.934770802409</v>
      </c>
      <c r="Y15" s="18">
        <f t="shared" si="3"/>
        <v>26408.56326399988</v>
      </c>
      <c r="Z15" s="18">
        <f>'[3]2012-13'!$U57/100</f>
        <v>4476.3002835709731</v>
      </c>
      <c r="AA15" s="18">
        <f>'[3]2012-13'!$V57/100</f>
        <v>823.60084526542209</v>
      </c>
      <c r="AB15" s="18">
        <f t="shared" si="10"/>
        <v>30061.262702305434</v>
      </c>
      <c r="AC15" s="18">
        <v>4295.2540935904126</v>
      </c>
      <c r="AD15" s="18">
        <f t="shared" si="5"/>
        <v>69987.158029054233</v>
      </c>
    </row>
    <row r="16" spans="1:30">
      <c r="A16" s="5">
        <v>10</v>
      </c>
      <c r="B16" s="6" t="s">
        <v>6</v>
      </c>
      <c r="C16" s="18">
        <v>5023.2063880061078</v>
      </c>
      <c r="D16" s="18">
        <v>3632.3580508007681</v>
      </c>
      <c r="E16" s="18">
        <v>578.41819386595637</v>
      </c>
      <c r="F16" s="18">
        <v>8.1705605910309913</v>
      </c>
      <c r="G16" s="18">
        <v>9242.1531932638627</v>
      </c>
      <c r="H16" s="18">
        <v>418.43632892171416</v>
      </c>
      <c r="I16" s="18">
        <v>9660.5895221855772</v>
      </c>
      <c r="J16" s="18">
        <f>'[3]2012-13'!$D58/100</f>
        <v>6205.4043004901978</v>
      </c>
      <c r="K16" s="18">
        <f>('[3]2012-13'!$E58/100)+('[3]2012-13'!$F58/100)</f>
        <v>521.36718644213363</v>
      </c>
      <c r="L16" s="18">
        <f>'[3]2012-13'!$G58/100</f>
        <v>2051.3901621660912</v>
      </c>
      <c r="M16" s="18">
        <f t="shared" si="0"/>
        <v>8778.1616490984234</v>
      </c>
      <c r="N16" s="18">
        <f t="shared" si="9"/>
        <v>9196.5979780201378</v>
      </c>
      <c r="O16" s="18">
        <f>('[3]2012-13'!$H58/100)+('[3]2012-13'!$I58/100)</f>
        <v>3022.8293376359852</v>
      </c>
      <c r="P16" s="18">
        <f>'[3]2012-13'!$J58/100</f>
        <v>148.91580813644788</v>
      </c>
      <c r="Q16" s="18">
        <f>'[3]2012-13'!$K58/100</f>
        <v>1101.060501934988</v>
      </c>
      <c r="R16" s="18">
        <f>'[3]2012-13'!$L58/100</f>
        <v>22.665928185459588</v>
      </c>
      <c r="S16" s="18">
        <f>'[3]2012-13'!$M58/100</f>
        <v>376.76071523102968</v>
      </c>
      <c r="T16" s="18">
        <f>'[3]2012-13'!$N58/100</f>
        <v>3498.8548917275357</v>
      </c>
      <c r="U16" s="18">
        <f>'[3]2012-13'!$O58/100</f>
        <v>4247.9038981761496</v>
      </c>
      <c r="V16" s="18">
        <f>'[3]2012-13'!$P58/100</f>
        <v>788.82163520943539</v>
      </c>
      <c r="W16" s="18">
        <f>'[3]2012-13'!$Q58/100</f>
        <v>1792.1593057428277</v>
      </c>
      <c r="X16" s="18">
        <f t="shared" si="2"/>
        <v>14999.972021979858</v>
      </c>
      <c r="Y16" s="18">
        <f t="shared" si="3"/>
        <v>33438.723193263861</v>
      </c>
      <c r="Z16" s="18">
        <f>'[3]2012-13'!$U58/100</f>
        <v>5667.9253852595702</v>
      </c>
      <c r="AA16" s="18">
        <f>'[3]2012-13'!$V58/100</f>
        <v>1042.8496397648146</v>
      </c>
      <c r="AB16" s="18">
        <f t="shared" si="10"/>
        <v>38063.79893875862</v>
      </c>
      <c r="AC16" s="18">
        <v>4603.6898627072205</v>
      </c>
      <c r="AD16" s="18">
        <f t="shared" si="5"/>
        <v>82681.066870075898</v>
      </c>
    </row>
    <row r="17" spans="1:30" s="3" customFormat="1">
      <c r="A17" s="7"/>
      <c r="B17" s="8" t="s">
        <v>28</v>
      </c>
      <c r="C17" s="19">
        <v>23330.54678970826</v>
      </c>
      <c r="D17" s="19">
        <v>7223.9266941821343</v>
      </c>
      <c r="E17" s="19">
        <v>1779.4662500298691</v>
      </c>
      <c r="F17" s="19">
        <v>70.198781371469408</v>
      </c>
      <c r="G17" s="19">
        <v>32404.138515291728</v>
      </c>
      <c r="H17" s="19">
        <v>1831.2154837943517</v>
      </c>
      <c r="I17" s="19">
        <v>34235.353999086081</v>
      </c>
      <c r="J17" s="19">
        <f>SUM(J12:J16)</f>
        <v>25992.886507247615</v>
      </c>
      <c r="K17" s="19">
        <f t="shared" ref="K17:AC17" si="11">SUM(K12:K16)</f>
        <v>2183.8767386555055</v>
      </c>
      <c r="L17" s="19">
        <f>SUM(L12:L16)</f>
        <v>8592.7602917114255</v>
      </c>
      <c r="M17" s="19">
        <f t="shared" si="0"/>
        <v>36769.523537614543</v>
      </c>
      <c r="N17" s="19">
        <f t="shared" si="11"/>
        <v>38600.739021408895</v>
      </c>
      <c r="O17" s="19">
        <f t="shared" si="11"/>
        <v>12661.876019543775</v>
      </c>
      <c r="P17" s="19">
        <f>SUM(P12:P16)</f>
        <v>623.77107317890295</v>
      </c>
      <c r="Q17" s="19">
        <f>SUM(Q12:Q16)</f>
        <v>4612.0670432623392</v>
      </c>
      <c r="R17" s="19">
        <f t="shared" ref="R17:W17" si="12">SUM(R12:R16)</f>
        <v>94.941903923896717</v>
      </c>
      <c r="S17" s="19">
        <f t="shared" si="12"/>
        <v>1578.156399997335</v>
      </c>
      <c r="T17" s="19">
        <f t="shared" si="12"/>
        <v>14655.828001217862</v>
      </c>
      <c r="U17" s="19">
        <f t="shared" si="12"/>
        <v>17793.406935671395</v>
      </c>
      <c r="V17" s="19">
        <f t="shared" si="12"/>
        <v>3304.176528327192</v>
      </c>
      <c r="W17" s="19">
        <f t="shared" si="12"/>
        <v>7506.9070734683828</v>
      </c>
      <c r="X17" s="19">
        <f t="shared" si="2"/>
        <v>62831.130978591078</v>
      </c>
      <c r="Y17" s="19">
        <f t="shared" si="3"/>
        <v>133836.0085152917</v>
      </c>
      <c r="Z17" s="19">
        <f t="shared" ref="Z17:AA17" si="13">SUM(Z12:Z16)</f>
        <v>22685.450809271642</v>
      </c>
      <c r="AA17" s="19">
        <f t="shared" si="13"/>
        <v>4173.92830644469</v>
      </c>
      <c r="AB17" s="19">
        <f t="shared" si="11"/>
        <v>152347.53101811867</v>
      </c>
      <c r="AC17" s="19">
        <f t="shared" si="11"/>
        <v>18862.790325697919</v>
      </c>
      <c r="AD17" s="19">
        <f t="shared" si="5"/>
        <v>80766.168942972567</v>
      </c>
    </row>
    <row r="18" spans="1:30">
      <c r="A18" s="5">
        <v>11</v>
      </c>
      <c r="B18" s="6" t="s">
        <v>7</v>
      </c>
      <c r="C18" s="18">
        <v>6753.5013732683847</v>
      </c>
      <c r="D18" s="18">
        <v>3001.2250510157742</v>
      </c>
      <c r="E18" s="18">
        <v>856.69893951758831</v>
      </c>
      <c r="F18" s="18">
        <v>170.22013655038828</v>
      </c>
      <c r="G18" s="18">
        <v>10781.645500352135</v>
      </c>
      <c r="H18" s="18">
        <v>580.03140861918803</v>
      </c>
      <c r="I18" s="18">
        <v>11361.676908971323</v>
      </c>
      <c r="J18" s="18">
        <f>'[3]2012-13'!$D59/100</f>
        <v>28200.094516262747</v>
      </c>
      <c r="K18" s="18">
        <f>('[3]2012-13'!$E59/100)+('[3]2012-13'!$F59/100)</f>
        <v>2369.322484625975</v>
      </c>
      <c r="L18" s="18">
        <f>'[3]2012-13'!$G59/100</f>
        <v>9322.4218216120917</v>
      </c>
      <c r="M18" s="18">
        <f t="shared" si="0"/>
        <v>39891.838822500817</v>
      </c>
      <c r="N18" s="18">
        <f t="shared" ref="N18:N22" si="14">L18+K18+J18+H18</f>
        <v>40471.870231119996</v>
      </c>
      <c r="O18" s="18">
        <f>('[3]2012-13'!$H59/100)+('[3]2012-13'!$I59/100)</f>
        <v>13737.069963536918</v>
      </c>
      <c r="P18" s="18">
        <f>'[3]2012-13'!$J59/100</f>
        <v>676.73912303856548</v>
      </c>
      <c r="Q18" s="18">
        <f>'[3]2012-13'!$K59/100</f>
        <v>5003.7046289212067</v>
      </c>
      <c r="R18" s="18">
        <f>'[3]2012-13'!$L59/100</f>
        <v>103.00397624024139</v>
      </c>
      <c r="S18" s="18">
        <f>'[3]2012-13'!$M59/100</f>
        <v>1712.1668895434404</v>
      </c>
      <c r="T18" s="18">
        <f>'[3]2012-13'!$N59/100</f>
        <v>15900.340069318363</v>
      </c>
      <c r="U18" s="18">
        <f>'[3]2012-13'!$O59/100</f>
        <v>19304.349180778674</v>
      </c>
      <c r="V18" s="18">
        <f>'[3]2012-13'!$P59/100</f>
        <v>3584.753481352016</v>
      </c>
      <c r="W18" s="18">
        <f>'[3]2012-13'!$Q59/100</f>
        <v>8144.3624561505558</v>
      </c>
      <c r="X18" s="18">
        <f t="shared" si="2"/>
        <v>68166.489768879983</v>
      </c>
      <c r="Y18" s="18">
        <f t="shared" si="3"/>
        <v>119420.00550035211</v>
      </c>
      <c r="Z18" s="18">
        <f>'[3]2012-13'!$U59/100</f>
        <v>20241.911653481904</v>
      </c>
      <c r="AA18" s="18">
        <f>'[3]2012-13'!$V59/100</f>
        <v>3724.3380674846476</v>
      </c>
      <c r="AB18" s="18">
        <f t="shared" ref="AB18:AB22" si="15">Y18+Z18-AA18</f>
        <v>135937.57908634937</v>
      </c>
      <c r="AC18" s="18">
        <v>9625.2920491991972</v>
      </c>
      <c r="AD18" s="18">
        <f t="shared" si="5"/>
        <v>141229.56310469465</v>
      </c>
    </row>
    <row r="19" spans="1:30">
      <c r="A19" s="5">
        <v>12</v>
      </c>
      <c r="B19" s="6" t="s">
        <v>8</v>
      </c>
      <c r="C19" s="18">
        <v>3177.3837427060871</v>
      </c>
      <c r="D19" s="18">
        <v>1528.086674250741</v>
      </c>
      <c r="E19" s="18">
        <v>513.13868261904611</v>
      </c>
      <c r="F19" s="18">
        <v>20.426389905955059</v>
      </c>
      <c r="G19" s="18">
        <v>5239.0354894818302</v>
      </c>
      <c r="H19" s="18">
        <v>34.721502299737892</v>
      </c>
      <c r="I19" s="18">
        <v>5273.7569917815681</v>
      </c>
      <c r="J19" s="18">
        <f>'[3]2012-13'!$D60/100</f>
        <v>4643.3581739387955</v>
      </c>
      <c r="K19" s="18">
        <f>('[3]2012-13'!$E60/100)+('[3]2012-13'!$F60/100)</f>
        <v>390.12681036726536</v>
      </c>
      <c r="L19" s="18">
        <f>'[3]2012-13'!$G60/100</f>
        <v>1535.0070384099056</v>
      </c>
      <c r="M19" s="18">
        <f t="shared" si="0"/>
        <v>6568.4920227159664</v>
      </c>
      <c r="N19" s="18">
        <f t="shared" si="14"/>
        <v>6603.2135250157044</v>
      </c>
      <c r="O19" s="18">
        <f>('[3]2012-13'!$H60/100)+('[3]2012-13'!$I60/100)</f>
        <v>2261.912138782845</v>
      </c>
      <c r="P19" s="18">
        <f>'[3]2012-13'!$J60/100</f>
        <v>111.43019881628884</v>
      </c>
      <c r="Q19" s="18">
        <f>'[3]2012-13'!$K60/100</f>
        <v>823.89769209028088</v>
      </c>
      <c r="R19" s="18">
        <f>'[3]2012-13'!$L60/100</f>
        <v>16.960381276293234</v>
      </c>
      <c r="S19" s="18">
        <f>'[3]2012-13'!$M60/100</f>
        <v>281.92118707701786</v>
      </c>
      <c r="T19" s="18">
        <f>'[3]2012-13'!$N60/100</f>
        <v>2618.1108714617349</v>
      </c>
      <c r="U19" s="18">
        <f>'[3]2012-13'!$O60/100</f>
        <v>3178.6066358552252</v>
      </c>
      <c r="V19" s="18">
        <f>'[3]2012-13'!$P60/100</f>
        <v>590.25668760054123</v>
      </c>
      <c r="W19" s="18">
        <f>'[3]2012-13'!$Q60/100</f>
        <v>1341.0306820240646</v>
      </c>
      <c r="X19" s="18">
        <f t="shared" si="2"/>
        <v>11224.12647498429</v>
      </c>
      <c r="Y19" s="18">
        <f t="shared" si="3"/>
        <v>23066.375489481823</v>
      </c>
      <c r="Z19" s="18">
        <f>'[3]2012-13'!$U60/100</f>
        <v>3909.7932785035318</v>
      </c>
      <c r="AA19" s="18">
        <f>'[3]2012-13'!$V60/100</f>
        <v>719.36841699541435</v>
      </c>
      <c r="AB19" s="18">
        <f t="shared" si="15"/>
        <v>26256.800350989943</v>
      </c>
      <c r="AC19" s="18">
        <v>3043.1602513362532</v>
      </c>
      <c r="AD19" s="18">
        <f t="shared" si="5"/>
        <v>86281.359450132702</v>
      </c>
    </row>
    <row r="20" spans="1:30">
      <c r="A20" s="5">
        <v>13</v>
      </c>
      <c r="B20" s="6" t="s">
        <v>9</v>
      </c>
      <c r="C20" s="18">
        <v>3591.0526062944996</v>
      </c>
      <c r="D20" s="18">
        <v>2007.4839740985285</v>
      </c>
      <c r="E20" s="18">
        <v>795.61151600469168</v>
      </c>
      <c r="F20" s="18">
        <v>17.702916163139097</v>
      </c>
      <c r="G20" s="18">
        <v>6411.8510125608591</v>
      </c>
      <c r="H20" s="18">
        <v>232.76913603051469</v>
      </c>
      <c r="I20" s="18">
        <v>6644.6201485913734</v>
      </c>
      <c r="J20" s="18">
        <f>'[3]2012-13'!$D61/100</f>
        <v>4348.8033870430463</v>
      </c>
      <c r="K20" s="18">
        <f>('[3]2012-13'!$E61/100)+('[3]2012-13'!$F61/100)</f>
        <v>365.37883375520693</v>
      </c>
      <c r="L20" s="18">
        <f>'[3]2012-13'!$G61/100</f>
        <v>1437.6327558012551</v>
      </c>
      <c r="M20" s="18">
        <f t="shared" si="0"/>
        <v>6151.8149765995086</v>
      </c>
      <c r="N20" s="18">
        <f t="shared" si="14"/>
        <v>6384.5841126300229</v>
      </c>
      <c r="O20" s="18">
        <f>('[3]2012-13'!$H61/100)+('[3]2012-13'!$I61/100)</f>
        <v>2118.4261049559682</v>
      </c>
      <c r="P20" s="18">
        <f>'[3]2012-13'!$J61/100</f>
        <v>104.36154349473718</v>
      </c>
      <c r="Q20" s="18">
        <f>'[3]2012-13'!$K61/100</f>
        <v>771.63314560760205</v>
      </c>
      <c r="R20" s="18">
        <f>'[3]2012-13'!$L61/100</f>
        <v>15.884487213123977</v>
      </c>
      <c r="S20" s="18">
        <f>'[3]2012-13'!$M61/100</f>
        <v>264.03731250388188</v>
      </c>
      <c r="T20" s="18">
        <f>'[3]2012-13'!$N61/100</f>
        <v>2452.0291131900722</v>
      </c>
      <c r="U20" s="18">
        <f>'[3]2012-13'!$O61/100</f>
        <v>2976.9694230499208</v>
      </c>
      <c r="V20" s="18">
        <f>'[3]2012-13'!$P61/100</f>
        <v>552.81332736057811</v>
      </c>
      <c r="W20" s="18">
        <f>'[3]2012-13'!$Q61/100</f>
        <v>1255.9614299940868</v>
      </c>
      <c r="X20" s="18">
        <f t="shared" si="2"/>
        <v>10512.115887369971</v>
      </c>
      <c r="Y20" s="18">
        <f t="shared" si="3"/>
        <v>23308.551012560853</v>
      </c>
      <c r="Z20" s="18">
        <f>'[3]2012-13'!$U61/100</f>
        <v>3950.8424772727199</v>
      </c>
      <c r="AA20" s="18">
        <f>'[3]2012-13'!$V61/100</f>
        <v>726.92111736447919</v>
      </c>
      <c r="AB20" s="18">
        <f t="shared" si="15"/>
        <v>26532.472372469092</v>
      </c>
      <c r="AC20" s="18">
        <v>2862.5206201562305</v>
      </c>
      <c r="AD20" s="18">
        <f t="shared" si="5"/>
        <v>92689.192125438742</v>
      </c>
    </row>
    <row r="21" spans="1:30">
      <c r="A21" s="5">
        <v>14</v>
      </c>
      <c r="B21" s="6" t="s">
        <v>10</v>
      </c>
      <c r="C21" s="18">
        <v>4321.4632746753059</v>
      </c>
      <c r="D21" s="18">
        <v>2426.887972723403</v>
      </c>
      <c r="E21" s="18">
        <v>556.11602075780354</v>
      </c>
      <c r="F21" s="18">
        <v>17.022067990674703</v>
      </c>
      <c r="G21" s="18">
        <v>7321.4893361471859</v>
      </c>
      <c r="H21" s="18">
        <v>380.6491980982272</v>
      </c>
      <c r="I21" s="18">
        <v>7702.1385342454132</v>
      </c>
      <c r="J21" s="18">
        <f>'[3]2012-13'!$D62/100</f>
        <v>7090.0301384200793</v>
      </c>
      <c r="K21" s="18">
        <f>('[3]2012-13'!$E62/100)+('[3]2012-13'!$F62/100)</f>
        <v>595.6918979100202</v>
      </c>
      <c r="L21" s="18">
        <f>'[3]2012-13'!$G62/100</f>
        <v>2343.8308563177907</v>
      </c>
      <c r="M21" s="18">
        <f t="shared" si="0"/>
        <v>10029.552892647891</v>
      </c>
      <c r="N21" s="18">
        <f t="shared" si="14"/>
        <v>10410.202090746117</v>
      </c>
      <c r="O21" s="18">
        <f>('[3]2012-13'!$H62/100)+('[3]2012-13'!$I62/100)</f>
        <v>3453.7558020911742</v>
      </c>
      <c r="P21" s="18">
        <f>'[3]2012-13'!$J62/100</f>
        <v>170.14484740199651</v>
      </c>
      <c r="Q21" s="18">
        <f>'[3]2012-13'!$K62/100</f>
        <v>1258.0247418087365</v>
      </c>
      <c r="R21" s="18">
        <f>'[3]2012-13'!$L62/100</f>
        <v>25.897122277347648</v>
      </c>
      <c r="S21" s="18">
        <f>'[3]2012-13'!$M62/100</f>
        <v>430.4707149781828</v>
      </c>
      <c r="T21" s="18">
        <f>'[3]2012-13'!$N62/100</f>
        <v>3997.6422858293245</v>
      </c>
      <c r="U21" s="18">
        <f>'[3]2012-13'!$O62/100</f>
        <v>4853.4737149683988</v>
      </c>
      <c r="V21" s="18">
        <f>'[3]2012-13'!$P62/100</f>
        <v>901.27393746623477</v>
      </c>
      <c r="W21" s="18">
        <f>'[3]2012-13'!$Q62/100</f>
        <v>2047.6447424324797</v>
      </c>
      <c r="X21" s="18">
        <f t="shared" si="2"/>
        <v>17138.327909253872</v>
      </c>
      <c r="Y21" s="18">
        <f t="shared" si="3"/>
        <v>34870.019336147176</v>
      </c>
      <c r="Z21" s="18">
        <f>'[3]2012-13'!$U62/100</f>
        <v>5910.5327269091085</v>
      </c>
      <c r="AA21" s="18">
        <f>'[3]2012-13'!$V62/100</f>
        <v>1087.4873090435065</v>
      </c>
      <c r="AB21" s="18">
        <f t="shared" si="15"/>
        <v>39693.064754012776</v>
      </c>
      <c r="AC21" s="18">
        <v>4384.9689324014216</v>
      </c>
      <c r="AD21" s="18">
        <f t="shared" si="5"/>
        <v>90520.743398459905</v>
      </c>
    </row>
    <row r="22" spans="1:30">
      <c r="A22" s="5">
        <v>15</v>
      </c>
      <c r="B22" s="6" t="s">
        <v>11</v>
      </c>
      <c r="C22" s="18">
        <v>4248.6614142740436</v>
      </c>
      <c r="D22" s="18">
        <v>2571.3787603997016</v>
      </c>
      <c r="E22" s="18">
        <v>546.38093205983785</v>
      </c>
      <c r="F22" s="18">
        <v>20.426464398274415</v>
      </c>
      <c r="G22" s="18">
        <v>7386.847571131857</v>
      </c>
      <c r="H22" s="18">
        <v>29.888270736267451</v>
      </c>
      <c r="I22" s="18">
        <v>7416.7358418681242</v>
      </c>
      <c r="J22" s="18">
        <f>'[3]2012-13'!$D63/100</f>
        <v>7840.5596073575543</v>
      </c>
      <c r="K22" s="18">
        <f>('[3]2012-13'!$E63/100)+('[3]2012-13'!$F63/100)</f>
        <v>658.75006763007036</v>
      </c>
      <c r="L22" s="18">
        <f>'[3]2012-13'!$G63/100</f>
        <v>2591.9418083910432</v>
      </c>
      <c r="M22" s="18">
        <f t="shared" si="0"/>
        <v>11091.251483378666</v>
      </c>
      <c r="N22" s="18">
        <f t="shared" si="14"/>
        <v>11121.139754114936</v>
      </c>
      <c r="O22" s="18">
        <f>('[3]2012-13'!$H63/100)+('[3]2012-13'!$I63/100)</f>
        <v>3819.3601024081308</v>
      </c>
      <c r="P22" s="18">
        <f>'[3]2012-13'!$J63/100</f>
        <v>188.15587407889075</v>
      </c>
      <c r="Q22" s="18">
        <f>'[3]2012-13'!$K63/100</f>
        <v>1391.1954932648528</v>
      </c>
      <c r="R22" s="18">
        <f>'[3]2012-13'!$L63/100</f>
        <v>28.638514492946573</v>
      </c>
      <c r="S22" s="18">
        <f>'[3]2012-13'!$M63/100</f>
        <v>476.03906247433389</v>
      </c>
      <c r="T22" s="18">
        <f>'[3]2012-13'!$N63/100</f>
        <v>4420.8207890527347</v>
      </c>
      <c r="U22" s="18">
        <f>'[3]2012-13'!$O63/100</f>
        <v>5367.2479837205137</v>
      </c>
      <c r="V22" s="18">
        <f>'[3]2012-13'!$P63/100</f>
        <v>996.68011155119473</v>
      </c>
      <c r="W22" s="18">
        <f>'[3]2012-13'!$Q63/100</f>
        <v>2264.4023148414626</v>
      </c>
      <c r="X22" s="18">
        <f t="shared" si="2"/>
        <v>18952.540245885062</v>
      </c>
      <c r="Y22" s="18">
        <f t="shared" si="3"/>
        <v>37460.527571131854</v>
      </c>
      <c r="Z22" s="18">
        <f>'[3]2012-13'!$U63/100</f>
        <v>6349.6286607141237</v>
      </c>
      <c r="AA22" s="18">
        <f>'[3]2012-13'!$V63/100</f>
        <v>1168.2771933954834</v>
      </c>
      <c r="AB22" s="18">
        <f t="shared" si="15"/>
        <v>42641.87903845049</v>
      </c>
      <c r="AC22" s="18">
        <v>3935.864841058909</v>
      </c>
      <c r="AD22" s="18">
        <f t="shared" si="5"/>
        <v>108341.82768069363</v>
      </c>
    </row>
    <row r="23" spans="1:30" s="3" customFormat="1">
      <c r="A23" s="7"/>
      <c r="B23" s="8" t="s">
        <v>29</v>
      </c>
      <c r="C23" s="19">
        <v>22092.062411218321</v>
      </c>
      <c r="D23" s="19">
        <v>11535.06243248815</v>
      </c>
      <c r="E23" s="19">
        <v>3267.9460909589675</v>
      </c>
      <c r="F23" s="19">
        <v>245.79797500843156</v>
      </c>
      <c r="G23" s="19">
        <v>37140.868909673867</v>
      </c>
      <c r="H23" s="19">
        <v>1258.0595157839352</v>
      </c>
      <c r="I23" s="19">
        <v>38398.928425457801</v>
      </c>
      <c r="J23" s="19">
        <f>SUM(J18:J22)</f>
        <v>52122.845823022217</v>
      </c>
      <c r="K23" s="19">
        <f t="shared" ref="K23:AC23" si="16">SUM(K18:K22)</f>
        <v>4379.2700942885376</v>
      </c>
      <c r="L23" s="19">
        <f>SUM(L18:L22)</f>
        <v>17230.834280532086</v>
      </c>
      <c r="M23" s="19">
        <f t="shared" si="0"/>
        <v>73732.950197842845</v>
      </c>
      <c r="N23" s="19">
        <f t="shared" si="16"/>
        <v>74991.009713626787</v>
      </c>
      <c r="O23" s="19">
        <f t="shared" si="16"/>
        <v>25390.524111775034</v>
      </c>
      <c r="P23" s="19">
        <f>SUM(P18:P22)</f>
        <v>1250.8315868304787</v>
      </c>
      <c r="Q23" s="19">
        <f>SUM(Q18:Q22)</f>
        <v>9248.4557016926792</v>
      </c>
      <c r="R23" s="19">
        <f t="shared" ref="R23:W23" si="17">SUM(R18:R22)</f>
        <v>190.38448149995281</v>
      </c>
      <c r="S23" s="19">
        <f t="shared" si="17"/>
        <v>3164.635166576857</v>
      </c>
      <c r="T23" s="19">
        <f t="shared" si="17"/>
        <v>29388.943128852225</v>
      </c>
      <c r="U23" s="19">
        <f t="shared" si="17"/>
        <v>35680.646938372738</v>
      </c>
      <c r="V23" s="19">
        <f t="shared" si="17"/>
        <v>6625.7775453305649</v>
      </c>
      <c r="W23" s="19">
        <f t="shared" si="17"/>
        <v>15053.40162544265</v>
      </c>
      <c r="X23" s="19">
        <f t="shared" si="2"/>
        <v>125993.60028637318</v>
      </c>
      <c r="Y23" s="19">
        <f t="shared" si="3"/>
        <v>238125.47890967381</v>
      </c>
      <c r="Z23" s="19">
        <f t="shared" ref="Z23:AA23" si="18">SUM(Z18:Z22)</f>
        <v>40362.708796881387</v>
      </c>
      <c r="AA23" s="19">
        <f t="shared" si="18"/>
        <v>7426.3921042835309</v>
      </c>
      <c r="AB23" s="19">
        <f t="shared" si="16"/>
        <v>271061.79560227168</v>
      </c>
      <c r="AC23" s="19">
        <f t="shared" si="16"/>
        <v>23851.806694152008</v>
      </c>
      <c r="AD23" s="19">
        <f t="shared" si="5"/>
        <v>113644.13567410417</v>
      </c>
    </row>
    <row r="24" spans="1:30">
      <c r="A24" s="5">
        <v>16</v>
      </c>
      <c r="B24" s="6" t="s">
        <v>197</v>
      </c>
      <c r="C24" s="18">
        <v>1864.5715089384182</v>
      </c>
      <c r="D24" s="18">
        <v>1223.5133407366664</v>
      </c>
      <c r="E24" s="18">
        <v>422.12318687482019</v>
      </c>
      <c r="F24" s="18">
        <v>19.745547268878223</v>
      </c>
      <c r="G24" s="18">
        <v>3529.9535838187826</v>
      </c>
      <c r="H24" s="18">
        <v>158.29033561828967</v>
      </c>
      <c r="I24" s="18">
        <v>3688.2439194370722</v>
      </c>
      <c r="J24" s="18">
        <f>'[3]2012-13'!$D64/100</f>
        <v>6280.9778586619441</v>
      </c>
      <c r="K24" s="18">
        <f>('[3]2012-13'!$E64/100)+('[3]2012-13'!$F64/100)</f>
        <v>527.7167442606808</v>
      </c>
      <c r="L24" s="18">
        <f>'[3]2012-13'!$G64/100</f>
        <v>2076.3733616880245</v>
      </c>
      <c r="M24" s="18">
        <f t="shared" si="0"/>
        <v>8885.0679646106491</v>
      </c>
      <c r="N24" s="18">
        <f t="shared" ref="N24:N31" si="19">L24+K24+J24+H24</f>
        <v>9043.3583002289397</v>
      </c>
      <c r="O24" s="18">
        <f>('[3]2012-13'!$H64/100)+('[3]2012-13'!$I64/100)</f>
        <v>3059.6433722627144</v>
      </c>
      <c r="P24" s="18">
        <f>'[3]2012-13'!$J64/100</f>
        <v>150.72940430906203</v>
      </c>
      <c r="Q24" s="18">
        <f>'[3]2012-13'!$K64/100</f>
        <v>1114.4699521277855</v>
      </c>
      <c r="R24" s="18">
        <f>'[3]2012-13'!$L64/100</f>
        <v>22.941968997515161</v>
      </c>
      <c r="S24" s="18">
        <f>'[3]2012-13'!$M64/100</f>
        <v>381.34915886025328</v>
      </c>
      <c r="T24" s="18">
        <f>'[3]2012-13'!$N64/100</f>
        <v>3541.4662834902906</v>
      </c>
      <c r="U24" s="18">
        <f>'[3]2012-13'!$O64/100</f>
        <v>4299.6377090305768</v>
      </c>
      <c r="V24" s="18">
        <f>'[3]2012-13'!$P64/100</f>
        <v>798.4284319383645</v>
      </c>
      <c r="W24" s="18">
        <f>'[3]2012-13'!$Q64/100</f>
        <v>1813.9854187544959</v>
      </c>
      <c r="X24" s="18">
        <f t="shared" si="2"/>
        <v>15182.651699771055</v>
      </c>
      <c r="Y24" s="18">
        <f t="shared" si="3"/>
        <v>27755.963583818775</v>
      </c>
      <c r="Z24" s="18">
        <f>'[3]2012-13'!$U64/100</f>
        <v>4704.6871281484255</v>
      </c>
      <c r="AA24" s="18">
        <f>'[3]2012-13'!$V64/100</f>
        <v>865.62206509552618</v>
      </c>
      <c r="AB24" s="18">
        <f t="shared" ref="AB24:AB31" si="20">Y24+Z24-AA24</f>
        <v>31595.028646871677</v>
      </c>
      <c r="AC24" s="18">
        <v>3766.5635347598545</v>
      </c>
      <c r="AD24" s="18">
        <f t="shared" si="5"/>
        <v>83882.903753768987</v>
      </c>
    </row>
    <row r="25" spans="1:30">
      <c r="A25" s="5">
        <v>17</v>
      </c>
      <c r="B25" s="6" t="s">
        <v>12</v>
      </c>
      <c r="C25" s="18">
        <v>2463.5499030543406</v>
      </c>
      <c r="D25" s="18">
        <v>374.30919677792212</v>
      </c>
      <c r="E25" s="18">
        <v>508.81668235737061</v>
      </c>
      <c r="F25" s="18">
        <v>4.9091608545676744</v>
      </c>
      <c r="G25" s="18">
        <v>3351.5849430442008</v>
      </c>
      <c r="H25" s="18">
        <v>115.03116867895461</v>
      </c>
      <c r="I25" s="18">
        <v>3466.6161117231554</v>
      </c>
      <c r="J25" s="18">
        <f>'[3]2012-13'!$D65/100</f>
        <v>2014.8501055181266</v>
      </c>
      <c r="K25" s="18">
        <f>('[3]2012-13'!$E65/100)+('[3]2012-13'!$F65/100)</f>
        <v>169.28417227119897</v>
      </c>
      <c r="L25" s="18">
        <f>'[3]2012-13'!$G65/100</f>
        <v>666.0716183106216</v>
      </c>
      <c r="M25" s="18">
        <f t="shared" si="0"/>
        <v>2850.205896099947</v>
      </c>
      <c r="N25" s="18">
        <f t="shared" si="19"/>
        <v>2965.2370647789016</v>
      </c>
      <c r="O25" s="18">
        <f>('[3]2012-13'!$H65/100)+('[3]2012-13'!$I65/100)</f>
        <v>981.49092548539181</v>
      </c>
      <c r="P25" s="18">
        <f>'[3]2012-13'!$J65/100</f>
        <v>48.351890901506152</v>
      </c>
      <c r="Q25" s="18">
        <f>'[3]2012-13'!$K65/100</f>
        <v>357.50641877279503</v>
      </c>
      <c r="R25" s="18">
        <f>'[3]2012-13'!$L65/100</f>
        <v>7.3594637165755561</v>
      </c>
      <c r="S25" s="18">
        <f>'[3]2012-13'!$M65/100</f>
        <v>122.33149204772337</v>
      </c>
      <c r="T25" s="18">
        <f>'[3]2012-13'!$N65/100</f>
        <v>1136.052996133217</v>
      </c>
      <c r="U25" s="18">
        <f>'[3]2012-13'!$O65/100</f>
        <v>1379.263816347142</v>
      </c>
      <c r="V25" s="18">
        <f>'[3]2012-13'!$P65/100</f>
        <v>256.12470646129537</v>
      </c>
      <c r="W25" s="18">
        <f>'[3]2012-13'!$Q65/100</f>
        <v>581.90122535545061</v>
      </c>
      <c r="X25" s="18">
        <f t="shared" si="2"/>
        <v>4870.3829352210978</v>
      </c>
      <c r="Y25" s="18">
        <f t="shared" si="3"/>
        <v>11187.2049430442</v>
      </c>
      <c r="Z25" s="18">
        <f>'[3]2012-13'!$U65/100</f>
        <v>1896.2519148923425</v>
      </c>
      <c r="AA25" s="18">
        <f>'[3]2012-13'!$V65/100</f>
        <v>348.89408239065165</v>
      </c>
      <c r="AB25" s="18">
        <f t="shared" si="20"/>
        <v>12734.56277554589</v>
      </c>
      <c r="AC25" s="18">
        <v>1984.8541679088842</v>
      </c>
      <c r="AD25" s="18">
        <f t="shared" si="5"/>
        <v>64158.682191559768</v>
      </c>
    </row>
    <row r="26" spans="1:30">
      <c r="A26" s="5">
        <v>18</v>
      </c>
      <c r="B26" s="6" t="s">
        <v>13</v>
      </c>
      <c r="C26" s="18">
        <v>2984.0888543061483</v>
      </c>
      <c r="D26" s="18">
        <v>378.98456942798782</v>
      </c>
      <c r="E26" s="18">
        <v>157.92113847259375</v>
      </c>
      <c r="F26" s="18">
        <v>8.5109884909793774</v>
      </c>
      <c r="G26" s="18">
        <v>3529.5055506977092</v>
      </c>
      <c r="H26" s="18">
        <v>254.95737423764055</v>
      </c>
      <c r="I26" s="18">
        <v>3784.4629249353497</v>
      </c>
      <c r="J26" s="18">
        <f>'[3]2012-13'!$D66/100</f>
        <v>2001.371941482583</v>
      </c>
      <c r="K26" s="18">
        <f>('[3]2012-13'!$E66/100)+('[3]2012-13'!$F66/100)</f>
        <v>168.15176056660437</v>
      </c>
      <c r="L26" s="18">
        <f>'[3]2012-13'!$G66/100</f>
        <v>661.61599031803587</v>
      </c>
      <c r="M26" s="18">
        <f t="shared" si="0"/>
        <v>2831.1396923672232</v>
      </c>
      <c r="N26" s="18">
        <f t="shared" si="19"/>
        <v>3086.0970666048638</v>
      </c>
      <c r="O26" s="18">
        <f>('[3]2012-13'!$H66/100)+('[3]2012-13'!$I66/100)</f>
        <v>974.92532754991294</v>
      </c>
      <c r="P26" s="18">
        <f>'[3]2012-13'!$J66/100</f>
        <v>48.028445144814675</v>
      </c>
      <c r="Q26" s="18">
        <f>'[3]2012-13'!$K66/100</f>
        <v>355.11491076791526</v>
      </c>
      <c r="R26" s="18">
        <f>'[3]2012-13'!$L66/100</f>
        <v>7.3102332259728176</v>
      </c>
      <c r="S26" s="18">
        <f>'[3]2012-13'!$M66/100</f>
        <v>121.51316620203572</v>
      </c>
      <c r="T26" s="18">
        <f>'[3]2012-13'!$N66/100</f>
        <v>1128.4534687078176</v>
      </c>
      <c r="U26" s="18">
        <f>'[3]2012-13'!$O66/100</f>
        <v>1370.0373513539878</v>
      </c>
      <c r="V26" s="18">
        <f>'[3]2012-13'!$P66/100</f>
        <v>254.4113825779026</v>
      </c>
      <c r="W26" s="18">
        <f>'[3]2012-13'!$Q66/100</f>
        <v>578.0086478647753</v>
      </c>
      <c r="X26" s="18">
        <f t="shared" si="2"/>
        <v>4837.8029333951345</v>
      </c>
      <c r="Y26" s="18">
        <f t="shared" si="3"/>
        <v>11453.405550697707</v>
      </c>
      <c r="Z26" s="18">
        <f>'[3]2012-13'!$U66/100</f>
        <v>1941.3734099019002</v>
      </c>
      <c r="AA26" s="18">
        <f>'[3]2012-13'!$V66/100</f>
        <v>357.1960503274106</v>
      </c>
      <c r="AB26" s="18">
        <f t="shared" si="20"/>
        <v>13037.582910272196</v>
      </c>
      <c r="AC26" s="18">
        <v>1864.2097026987312</v>
      </c>
      <c r="AD26" s="18">
        <f t="shared" si="5"/>
        <v>69936.246396520117</v>
      </c>
    </row>
    <row r="27" spans="1:30">
      <c r="A27" s="5">
        <v>19</v>
      </c>
      <c r="B27" s="6" t="s">
        <v>14</v>
      </c>
      <c r="C27" s="18">
        <v>1768.1284643629658</v>
      </c>
      <c r="D27" s="18">
        <v>324.20289145715822</v>
      </c>
      <c r="E27" s="18">
        <v>110.69230951957601</v>
      </c>
      <c r="F27" s="18">
        <v>6.8768946333038778</v>
      </c>
      <c r="G27" s="18">
        <v>2209.900559973004</v>
      </c>
      <c r="H27" s="18">
        <v>97.931081934497101</v>
      </c>
      <c r="I27" s="18">
        <v>2307.8316419075009</v>
      </c>
      <c r="J27" s="18">
        <f>'[3]2012-13'!$D67/100</f>
        <v>958.29842926190963</v>
      </c>
      <c r="K27" s="18">
        <f>('[3]2012-13'!$E67/100)+('[3]2012-13'!$F67/100)</f>
        <v>80.514553386429611</v>
      </c>
      <c r="L27" s="18">
        <f>'[3]2012-13'!$G67/100</f>
        <v>316.79546972496331</v>
      </c>
      <c r="M27" s="18">
        <f t="shared" si="0"/>
        <v>1355.6084523733025</v>
      </c>
      <c r="N27" s="18">
        <f t="shared" si="19"/>
        <v>1453.5395343077996</v>
      </c>
      <c r="O27" s="18">
        <f>('[3]2012-13'!$H67/100)+('[3]2012-13'!$I67/100)</f>
        <v>466.81448394177193</v>
      </c>
      <c r="P27" s="18">
        <f>'[3]2012-13'!$J67/100</f>
        <v>22.997016490634273</v>
      </c>
      <c r="Q27" s="18">
        <f>'[3]2012-13'!$K67/100</f>
        <v>170.0363906092754</v>
      </c>
      <c r="R27" s="18">
        <f>'[3]2012-13'!$L67/100</f>
        <v>3.5002914114997039</v>
      </c>
      <c r="S27" s="18">
        <f>'[3]2012-13'!$M67/100</f>
        <v>58.183026299344945</v>
      </c>
      <c r="T27" s="18">
        <f>'[3]2012-13'!$N67/100</f>
        <v>540.32694480406053</v>
      </c>
      <c r="U27" s="18">
        <f>'[3]2012-13'!$O67/100</f>
        <v>656.00232251687078</v>
      </c>
      <c r="V27" s="18">
        <f>'[3]2012-13'!$P67/100</f>
        <v>121.81745094824819</v>
      </c>
      <c r="W27" s="18">
        <f>'[3]2012-13'!$Q67/100</f>
        <v>276.76253867049371</v>
      </c>
      <c r="X27" s="18">
        <f t="shared" si="2"/>
        <v>2316.4404656921993</v>
      </c>
      <c r="Y27" s="18">
        <f t="shared" si="3"/>
        <v>5979.8805599730022</v>
      </c>
      <c r="Z27" s="18">
        <f>'[3]2012-13'!$U67/100</f>
        <v>1013.6008073872559</v>
      </c>
      <c r="AA27" s="18">
        <f>'[3]2012-13'!$V67/100</f>
        <v>186.49385180654008</v>
      </c>
      <c r="AB27" s="18">
        <f t="shared" si="20"/>
        <v>6806.9875155537184</v>
      </c>
      <c r="AC27" s="18">
        <v>1191.9791892931871</v>
      </c>
      <c r="AD27" s="18">
        <f t="shared" si="5"/>
        <v>57106.596966597092</v>
      </c>
    </row>
    <row r="28" spans="1:30">
      <c r="A28" s="5">
        <v>20</v>
      </c>
      <c r="B28" s="6" t="s">
        <v>151</v>
      </c>
      <c r="C28" s="18">
        <v>2071.5018828106472</v>
      </c>
      <c r="D28" s="18">
        <v>895.92428840393291</v>
      </c>
      <c r="E28" s="18">
        <v>258.89368548619609</v>
      </c>
      <c r="F28" s="18">
        <v>19.745551075812894</v>
      </c>
      <c r="G28" s="18">
        <v>3246.0654077765885</v>
      </c>
      <c r="H28" s="18">
        <v>102.7480338527792</v>
      </c>
      <c r="I28" s="18">
        <v>3348.8134416293678</v>
      </c>
      <c r="J28" s="18">
        <f>'[3]2012-13'!$D68/100</f>
        <v>2702.5435432543204</v>
      </c>
      <c r="K28" s="18">
        <f>('[3]2012-13'!$E68/100)+('[3]2012-13'!$F68/100)</f>
        <v>227.06296884999963</v>
      </c>
      <c r="L28" s="18">
        <f>'[3]2012-13'!$G68/100</f>
        <v>893.41015814545017</v>
      </c>
      <c r="M28" s="18">
        <f t="shared" si="0"/>
        <v>3823.0166702497704</v>
      </c>
      <c r="N28" s="18">
        <f t="shared" si="19"/>
        <v>3925.7647041025493</v>
      </c>
      <c r="O28" s="18">
        <f>('[3]2012-13'!$H68/100)+('[3]2012-13'!$I68/100)</f>
        <v>1316.486003682714</v>
      </c>
      <c r="P28" s="18">
        <f>'[3]2012-13'!$J68/100</f>
        <v>64.854993531342458</v>
      </c>
      <c r="Q28" s="18">
        <f>'[3]2012-13'!$K68/100</f>
        <v>479.52781255553316</v>
      </c>
      <c r="R28" s="18">
        <f>'[3]2012-13'!$L68/100</f>
        <v>9.8713403516094846</v>
      </c>
      <c r="S28" s="18">
        <f>'[3]2012-13'!$M68/100</f>
        <v>164.08475402949409</v>
      </c>
      <c r="T28" s="18">
        <f>'[3]2012-13'!$N68/100</f>
        <v>1523.8020342486118</v>
      </c>
      <c r="U28" s="18">
        <f>'[3]2012-13'!$O68/100</f>
        <v>1850.0237368053413</v>
      </c>
      <c r="V28" s="18">
        <f>'[3]2012-13'!$P68/100</f>
        <v>343.54325903409233</v>
      </c>
      <c r="W28" s="18">
        <f>'[3]2012-13'!$Q68/100</f>
        <v>780.51136165871083</v>
      </c>
      <c r="X28" s="18">
        <f t="shared" si="2"/>
        <v>6532.7052958974491</v>
      </c>
      <c r="Y28" s="18">
        <f t="shared" si="3"/>
        <v>13704.535407776588</v>
      </c>
      <c r="Z28" s="18">
        <f>'[3]2012-13'!$U68/100</f>
        <v>2322.9440813868523</v>
      </c>
      <c r="AA28" s="18">
        <f>'[3]2012-13'!$V68/100</f>
        <v>427.40177998252636</v>
      </c>
      <c r="AB28" s="18">
        <f t="shared" si="20"/>
        <v>15600.077709180914</v>
      </c>
      <c r="AC28" s="18">
        <v>2619.4002547397872</v>
      </c>
      <c r="AD28" s="18">
        <f t="shared" si="5"/>
        <v>59555.914301194243</v>
      </c>
    </row>
    <row r="29" spans="1:30">
      <c r="A29" s="5">
        <v>21</v>
      </c>
      <c r="B29" s="6" t="s">
        <v>15</v>
      </c>
      <c r="C29" s="18">
        <v>2736.378018982658</v>
      </c>
      <c r="D29" s="18">
        <v>781.69104069899277</v>
      </c>
      <c r="E29" s="18">
        <v>449.36947459597462</v>
      </c>
      <c r="F29" s="18">
        <v>39.436572705816978</v>
      </c>
      <c r="G29" s="18">
        <v>4006.8751069834425</v>
      </c>
      <c r="H29" s="18">
        <v>675.05820687942048</v>
      </c>
      <c r="I29" s="18">
        <v>4681.9333138628626</v>
      </c>
      <c r="J29" s="18">
        <f>'[3]2012-13'!$D69/100</f>
        <v>3837.0602955337449</v>
      </c>
      <c r="K29" s="18">
        <f>('[3]2012-13'!$E69/100)+('[3]2012-13'!$F69/100)</f>
        <v>322.38307668901103</v>
      </c>
      <c r="L29" s="18">
        <f>'[3]2012-13'!$G69/100</f>
        <v>1268.460097156642</v>
      </c>
      <c r="M29" s="18">
        <f t="shared" si="0"/>
        <v>5427.9034693793983</v>
      </c>
      <c r="N29" s="18">
        <f t="shared" si="19"/>
        <v>6102.9616762588184</v>
      </c>
      <c r="O29" s="18">
        <f>('[3]2012-13'!$H69/100)+('[3]2012-13'!$I69/100)</f>
        <v>1869.1414563755918</v>
      </c>
      <c r="P29" s="18">
        <f>'[3]2012-13'!$J69/100</f>
        <v>92.080855188202207</v>
      </c>
      <c r="Q29" s="18">
        <f>'[3]2012-13'!$K69/100</f>
        <v>680.83163165072995</v>
      </c>
      <c r="R29" s="18">
        <f>'[3]2012-13'!$L69/100</f>
        <v>14.015288753220467</v>
      </c>
      <c r="S29" s="18">
        <f>'[3]2012-13'!$M69/100</f>
        <v>232.9668642566416</v>
      </c>
      <c r="T29" s="18">
        <f>'[3]2012-13'!$N69/100</f>
        <v>2163.487910662197</v>
      </c>
      <c r="U29" s="18">
        <f>'[3]2012-13'!$O69/100</f>
        <v>2626.6561528709972</v>
      </c>
      <c r="V29" s="18">
        <f>'[3]2012-13'!$P69/100</f>
        <v>487.76131741827498</v>
      </c>
      <c r="W29" s="18">
        <f>'[3]2012-13'!$Q69/100</f>
        <v>1108.1668465653245</v>
      </c>
      <c r="X29" s="18">
        <f t="shared" si="2"/>
        <v>9275.1083237411785</v>
      </c>
      <c r="Y29" s="18">
        <f t="shared" si="3"/>
        <v>19384.945106983439</v>
      </c>
      <c r="Z29" s="18">
        <f>'[3]2012-13'!$U69/100</f>
        <v>3285.7840243693349</v>
      </c>
      <c r="AA29" s="18">
        <f>'[3]2012-13'!$V69/100</f>
        <v>604.5560682696987</v>
      </c>
      <c r="AB29" s="18">
        <f t="shared" si="20"/>
        <v>22066.173063083075</v>
      </c>
      <c r="AC29" s="18">
        <v>3410.423708368683</v>
      </c>
      <c r="AD29" s="18">
        <f t="shared" si="5"/>
        <v>64702.145393066261</v>
      </c>
    </row>
    <row r="30" spans="1:30">
      <c r="A30" s="5">
        <v>22</v>
      </c>
      <c r="B30" s="6" t="s">
        <v>196</v>
      </c>
      <c r="C30" s="18">
        <v>2228.9806946195713</v>
      </c>
      <c r="D30" s="18">
        <v>705.76377155070577</v>
      </c>
      <c r="E30" s="18">
        <v>202.33470121165425</v>
      </c>
      <c r="F30" s="18">
        <v>4.0852752093837799</v>
      </c>
      <c r="G30" s="18">
        <v>3141.164442591315</v>
      </c>
      <c r="H30" s="18">
        <v>151.0162601136804</v>
      </c>
      <c r="I30" s="18">
        <v>3292.1807027049954</v>
      </c>
      <c r="J30" s="18">
        <f>'[3]2012-13'!$D70/100</f>
        <v>1654.0719706885234</v>
      </c>
      <c r="K30" s="18">
        <f>('[3]2012-13'!$E70/100)+('[3]2012-13'!$F70/100)</f>
        <v>138.97222610661271</v>
      </c>
      <c r="L30" s="18">
        <f>'[3]2012-13'!$G70/100</f>
        <v>546.80514014486914</v>
      </c>
      <c r="M30" s="18">
        <f t="shared" si="0"/>
        <v>2339.8493369400053</v>
      </c>
      <c r="N30" s="18">
        <f t="shared" si="19"/>
        <v>2490.8655970536856</v>
      </c>
      <c r="O30" s="18">
        <f>('[3]2012-13'!$H70/100)+('[3]2012-13'!$I70/100)</f>
        <v>805.74561099325376</v>
      </c>
      <c r="P30" s="18">
        <f>'[3]2012-13'!$J70/100</f>
        <v>39.694023516158403</v>
      </c>
      <c r="Q30" s="18">
        <f>'[3]2012-13'!$K70/100</f>
        <v>293.49148356683725</v>
      </c>
      <c r="R30" s="18">
        <f>'[3]2012-13'!$L70/100</f>
        <v>6.0416815223862317</v>
      </c>
      <c r="S30" s="18">
        <f>'[3]2012-13'!$M70/100</f>
        <v>100.42687124688682</v>
      </c>
      <c r="T30" s="18">
        <f>'[3]2012-13'!$N70/100</f>
        <v>932.63186823391527</v>
      </c>
      <c r="U30" s="18">
        <f>'[3]2012-13'!$O70/100</f>
        <v>1132.2934706440703</v>
      </c>
      <c r="V30" s="18">
        <f>'[3]2012-13'!$P70/100</f>
        <v>210.26313411513635</v>
      </c>
      <c r="W30" s="18">
        <f>'[3]2012-13'!$Q70/100</f>
        <v>477.70625910766915</v>
      </c>
      <c r="X30" s="18">
        <f t="shared" si="2"/>
        <v>3998.2944029463133</v>
      </c>
      <c r="Y30" s="18">
        <f t="shared" si="3"/>
        <v>9630.3244425913144</v>
      </c>
      <c r="Z30" s="18">
        <f>'[3]2012-13'!$U70/100</f>
        <v>1632.357792520165</v>
      </c>
      <c r="AA30" s="18">
        <f>'[3]2012-13'!$V70/100</f>
        <v>300.33982810078624</v>
      </c>
      <c r="AB30" s="18">
        <f t="shared" si="20"/>
        <v>10962.342407010692</v>
      </c>
      <c r="AC30" s="18">
        <v>1678.7152258668375</v>
      </c>
      <c r="AD30" s="18">
        <f t="shared" si="5"/>
        <v>65301.977596289878</v>
      </c>
    </row>
    <row r="31" spans="1:30">
      <c r="A31" s="5">
        <v>23</v>
      </c>
      <c r="B31" s="6" t="s">
        <v>16</v>
      </c>
      <c r="C31" s="18">
        <v>3103.4788049155304</v>
      </c>
      <c r="D31" s="18">
        <v>605.35952365076594</v>
      </c>
      <c r="E31" s="18">
        <v>854.64968721744492</v>
      </c>
      <c r="F31" s="18">
        <v>10.213218996607985</v>
      </c>
      <c r="G31" s="18">
        <v>4573.7012347803493</v>
      </c>
      <c r="H31" s="18">
        <v>109.68323134690063</v>
      </c>
      <c r="I31" s="18">
        <v>4683.3844661272497</v>
      </c>
      <c r="J31" s="18">
        <f>'[3]2012-13'!$D71/100</f>
        <v>2959.0454037738405</v>
      </c>
      <c r="K31" s="18">
        <f>('[3]2012-13'!$E71/100)+('[3]2012-13'!$F71/100)</f>
        <v>248.6138053242114</v>
      </c>
      <c r="L31" s="18">
        <f>'[3]2012-13'!$G71/100</f>
        <v>978.20485769556251</v>
      </c>
      <c r="M31" s="18">
        <f t="shared" si="0"/>
        <v>4185.8640667936143</v>
      </c>
      <c r="N31" s="18">
        <f t="shared" si="19"/>
        <v>4295.5472981405146</v>
      </c>
      <c r="O31" s="18">
        <f>('[3]2012-13'!$H71/100)+('[3]2012-13'!$I71/100)</f>
        <v>1441.435372263802</v>
      </c>
      <c r="P31" s="18">
        <f>'[3]2012-13'!$J71/100</f>
        <v>71.010463827572693</v>
      </c>
      <c r="Q31" s="18">
        <f>'[3]2012-13'!$K71/100</f>
        <v>525.04040990049111</v>
      </c>
      <c r="R31" s="18">
        <f>'[3]2012-13'!$L71/100</f>
        <v>10.808241876222949</v>
      </c>
      <c r="S31" s="18">
        <f>'[3]2012-13'!$M71/100</f>
        <v>179.65824767273506</v>
      </c>
      <c r="T31" s="18">
        <f>'[3]2012-13'!$N71/100</f>
        <v>1668.4280321622437</v>
      </c>
      <c r="U31" s="18">
        <f>'[3]2012-13'!$O71/100</f>
        <v>2025.6118532966764</v>
      </c>
      <c r="V31" s="18">
        <f>'[3]2012-13'!$P71/100</f>
        <v>376.14938866746479</v>
      </c>
      <c r="W31" s="18">
        <f>'[3]2012-13'!$Q71/100</f>
        <v>854.59069219227388</v>
      </c>
      <c r="X31" s="18">
        <f t="shared" si="2"/>
        <v>7152.7327018594824</v>
      </c>
      <c r="Y31" s="18">
        <f t="shared" si="3"/>
        <v>16021.981234780345</v>
      </c>
      <c r="Z31" s="18">
        <f>'[3]2012-13'!$U71/100</f>
        <v>2715.7554323443105</v>
      </c>
      <c r="AA31" s="18">
        <f>'[3]2012-13'!$V71/100</f>
        <v>499.67569821491242</v>
      </c>
      <c r="AB31" s="18">
        <f t="shared" si="20"/>
        <v>18238.060968909744</v>
      </c>
      <c r="AC31" s="18">
        <v>2489.2985289721746</v>
      </c>
      <c r="AD31" s="18">
        <f t="shared" si="5"/>
        <v>73265.864887809163</v>
      </c>
    </row>
    <row r="32" spans="1:30" s="50" customFormat="1" ht="25.5">
      <c r="A32" s="47"/>
      <c r="B32" s="48" t="s">
        <v>198</v>
      </c>
      <c r="C32" s="49">
        <v>19220.67813199028</v>
      </c>
      <c r="D32" s="49">
        <v>5289.7486227041318</v>
      </c>
      <c r="E32" s="49">
        <v>2964.8008657356304</v>
      </c>
      <c r="F32" s="49">
        <v>113.52320923535081</v>
      </c>
      <c r="G32" s="49">
        <v>27588.750829665394</v>
      </c>
      <c r="H32" s="49">
        <v>1664.7156926621626</v>
      </c>
      <c r="I32" s="49">
        <v>29253.466522327555</v>
      </c>
      <c r="J32" s="49">
        <f>SUM(J24:J31)</f>
        <v>22408.219548174995</v>
      </c>
      <c r="K32" s="49">
        <f t="shared" ref="K32:AC32" si="21">SUM(K24:K31)</f>
        <v>1882.6993074547484</v>
      </c>
      <c r="L32" s="49">
        <f>SUM(L24:L31)</f>
        <v>7407.7366931841689</v>
      </c>
      <c r="M32" s="49">
        <f t="shared" si="0"/>
        <v>31698.655548813913</v>
      </c>
      <c r="N32" s="49">
        <f t="shared" si="21"/>
        <v>33363.371241476067</v>
      </c>
      <c r="O32" s="49">
        <f t="shared" si="21"/>
        <v>10915.682552555154</v>
      </c>
      <c r="P32" s="49">
        <f>SUM(P24:P31)</f>
        <v>537.74709290929286</v>
      </c>
      <c r="Q32" s="49">
        <f>SUM(Q24:Q31)</f>
        <v>3976.0190099513629</v>
      </c>
      <c r="R32" s="49">
        <f t="shared" ref="R32:W32" si="22">SUM(R24:R31)</f>
        <v>81.848509855002362</v>
      </c>
      <c r="S32" s="49">
        <f t="shared" si="22"/>
        <v>1360.513580615115</v>
      </c>
      <c r="T32" s="49">
        <f t="shared" si="22"/>
        <v>12634.649538442354</v>
      </c>
      <c r="U32" s="49">
        <f t="shared" si="22"/>
        <v>15339.526412865662</v>
      </c>
      <c r="V32" s="49">
        <f t="shared" si="22"/>
        <v>2848.4990711607793</v>
      </c>
      <c r="W32" s="49">
        <f t="shared" si="22"/>
        <v>6471.6329901691943</v>
      </c>
      <c r="X32" s="49">
        <f t="shared" si="2"/>
        <v>54166.118758523917</v>
      </c>
      <c r="Y32" s="49">
        <f t="shared" si="3"/>
        <v>115118.24082966537</v>
      </c>
      <c r="Z32" s="49">
        <f t="shared" ref="Z32:AA32" si="23">SUM(Z24:Z31)</f>
        <v>19512.754590950586</v>
      </c>
      <c r="AA32" s="49">
        <f t="shared" si="23"/>
        <v>3590.1794241880521</v>
      </c>
      <c r="AB32" s="49">
        <f t="shared" si="21"/>
        <v>131040.81599642789</v>
      </c>
      <c r="AC32" s="49">
        <f t="shared" si="21"/>
        <v>19005.444312608139</v>
      </c>
      <c r="AD32" s="49">
        <f t="shared" si="5"/>
        <v>68949.093660228667</v>
      </c>
    </row>
    <row r="33" spans="1:30">
      <c r="A33" s="5">
        <v>24</v>
      </c>
      <c r="B33" s="6" t="s">
        <v>152</v>
      </c>
      <c r="C33" s="18">
        <v>2230.4187825706599</v>
      </c>
      <c r="D33" s="18">
        <v>576.11974525327105</v>
      </c>
      <c r="E33" s="18">
        <v>217.77376070807455</v>
      </c>
      <c r="F33" s="18">
        <v>17.056060451907136</v>
      </c>
      <c r="G33" s="18">
        <v>3041.3683489839127</v>
      </c>
      <c r="H33" s="18">
        <v>30.52689645465049</v>
      </c>
      <c r="I33" s="18">
        <v>3071.8952454385631</v>
      </c>
      <c r="J33" s="18">
        <f>'[3]2012-13'!$D72/100</f>
        <v>2275.1724436917912</v>
      </c>
      <c r="K33" s="18">
        <f>('[3]2012-13'!$E72/100)+('[3]2012-13'!$F72/100)</f>
        <v>191.1559985776525</v>
      </c>
      <c r="L33" s="18">
        <f>'[3]2012-13'!$G72/100</f>
        <v>752.12929604796818</v>
      </c>
      <c r="M33" s="18">
        <f t="shared" si="0"/>
        <v>3218.4577383174119</v>
      </c>
      <c r="N33" s="18">
        <f t="shared" ref="N33:N37" si="24">L33+K33+J33+H33</f>
        <v>3248.9846347720622</v>
      </c>
      <c r="O33" s="18">
        <f>('[3]2012-13'!$H72/100)+('[3]2012-13'!$I72/100)</f>
        <v>1108.3013576454991</v>
      </c>
      <c r="P33" s="18">
        <f>'[3]2012-13'!$J72/100</f>
        <v>54.599044106662923</v>
      </c>
      <c r="Q33" s="18">
        <f>'[3]2012-13'!$K72/100</f>
        <v>403.6969053961634</v>
      </c>
      <c r="R33" s="18">
        <f>'[3]2012-13'!$L72/100</f>
        <v>8.3103199600034188</v>
      </c>
      <c r="S33" s="18">
        <f>'[3]2012-13'!$M72/100</f>
        <v>138.13694574123633</v>
      </c>
      <c r="T33" s="18">
        <f>'[3]2012-13'!$N72/100</f>
        <v>1282.8331320017094</v>
      </c>
      <c r="U33" s="18">
        <f>'[3]2012-13'!$O72/100</f>
        <v>1557.4672373591923</v>
      </c>
      <c r="V33" s="18">
        <f>'[3]2012-13'!$P72/100</f>
        <v>289.21648945172399</v>
      </c>
      <c r="W33" s="18">
        <f>'[3]2012-13'!$Q72/100</f>
        <v>657.08393356574572</v>
      </c>
      <c r="X33" s="18">
        <f t="shared" si="2"/>
        <v>5499.6453652279361</v>
      </c>
      <c r="Y33" s="18">
        <f t="shared" si="3"/>
        <v>11789.998348983912</v>
      </c>
      <c r="Z33" s="18">
        <f>'[3]2012-13'!$U72/100</f>
        <v>1998.4265113279214</v>
      </c>
      <c r="AA33" s="18">
        <f>'[3]2012-13'!$V72/100</f>
        <v>367.69333147093562</v>
      </c>
      <c r="AB33" s="18">
        <f t="shared" ref="AB33:AB36" si="25">Y33+Z33-AA33</f>
        <v>13420.731528840899</v>
      </c>
      <c r="AC33" s="18">
        <v>2621.2504448358968</v>
      </c>
      <c r="AD33" s="18">
        <f t="shared" si="5"/>
        <v>51199.73009553882</v>
      </c>
    </row>
    <row r="34" spans="1:30">
      <c r="A34" s="5">
        <v>25</v>
      </c>
      <c r="B34" s="6" t="s">
        <v>17</v>
      </c>
      <c r="C34" s="18">
        <v>2131.0537613006472</v>
      </c>
      <c r="D34" s="18">
        <v>245.39520884229177</v>
      </c>
      <c r="E34" s="18">
        <v>140.37624454294891</v>
      </c>
      <c r="F34" s="18">
        <v>13.345245439902961</v>
      </c>
      <c r="G34" s="18">
        <v>2530.1704601257907</v>
      </c>
      <c r="H34" s="18">
        <v>85.523720977250633</v>
      </c>
      <c r="I34" s="18">
        <v>2615.6941811030415</v>
      </c>
      <c r="J34" s="18">
        <f>'[3]2012-13'!$D73/100</f>
        <v>2535.3196450487112</v>
      </c>
      <c r="K34" s="18">
        <f>('[3]2012-13'!$E73/100)+('[3]2012-13'!$F73/100)</f>
        <v>213.01311019591373</v>
      </c>
      <c r="L34" s="18">
        <f>'[3]2012-13'!$G73/100</f>
        <v>838.12907684169807</v>
      </c>
      <c r="M34" s="18">
        <f t="shared" si="0"/>
        <v>3586.4618320863228</v>
      </c>
      <c r="N34" s="18">
        <f t="shared" si="24"/>
        <v>3671.9855530635737</v>
      </c>
      <c r="O34" s="18">
        <f>('[3]2012-13'!$H73/100)+('[3]2012-13'!$I73/100)</f>
        <v>1235.0264756693921</v>
      </c>
      <c r="P34" s="18">
        <f>'[3]2012-13'!$J73/100</f>
        <v>60.841994420382314</v>
      </c>
      <c r="Q34" s="18">
        <f>'[3]2012-13'!$K73/100</f>
        <v>449.85631648891126</v>
      </c>
      <c r="R34" s="18">
        <f>'[3]2012-13'!$L73/100</f>
        <v>9.2605364967629082</v>
      </c>
      <c r="S34" s="18">
        <f>'[3]2012-13'!$M73/100</f>
        <v>153.93176601440391</v>
      </c>
      <c r="T34" s="18">
        <f>'[3]2012-13'!$N73/100</f>
        <v>1429.514518735042</v>
      </c>
      <c r="U34" s="18">
        <f>'[3]2012-13'!$O73/100</f>
        <v>1735.5507686218334</v>
      </c>
      <c r="V34" s="18">
        <f>'[3]2012-13'!$P73/100</f>
        <v>322.28600931416281</v>
      </c>
      <c r="W34" s="18">
        <f>'[3]2012-13'!$Q73/100</f>
        <v>732.2160611755337</v>
      </c>
      <c r="X34" s="18">
        <f t="shared" si="2"/>
        <v>6128.4844469364234</v>
      </c>
      <c r="Y34" s="18">
        <f t="shared" si="3"/>
        <v>12330.640460125787</v>
      </c>
      <c r="Z34" s="18">
        <f>'[3]2012-13'!$U73/100</f>
        <v>2090.0663484224988</v>
      </c>
      <c r="AA34" s="18">
        <f>'[3]2012-13'!$V73/100</f>
        <v>384.55427522131106</v>
      </c>
      <c r="AB34" s="18">
        <f t="shared" si="25"/>
        <v>14036.152533326975</v>
      </c>
      <c r="AC34" s="18">
        <v>1844.5462240357347</v>
      </c>
      <c r="AD34" s="18">
        <f t="shared" si="5"/>
        <v>76095.423093365927</v>
      </c>
    </row>
    <row r="35" spans="1:30">
      <c r="A35" s="5">
        <v>26</v>
      </c>
      <c r="B35" s="6" t="s">
        <v>18</v>
      </c>
      <c r="C35" s="18">
        <v>1961.7035817927331</v>
      </c>
      <c r="D35" s="18">
        <v>240.55446519687146</v>
      </c>
      <c r="E35" s="18">
        <v>103.89757669509541</v>
      </c>
      <c r="F35" s="18">
        <v>20.950731587328377</v>
      </c>
      <c r="G35" s="18">
        <v>2327.1063552720284</v>
      </c>
      <c r="H35" s="18">
        <v>14.129054635974036</v>
      </c>
      <c r="I35" s="18">
        <v>2341.2354099080026</v>
      </c>
      <c r="J35" s="18">
        <f>'[3]2012-13'!$D74/100</f>
        <v>919.29683622985101</v>
      </c>
      <c r="K35" s="18">
        <f>('[3]2012-13'!$E74/100)+('[3]2012-13'!$F74/100)</f>
        <v>77.237707939908205</v>
      </c>
      <c r="L35" s="18">
        <f>'[3]2012-13'!$G74/100</f>
        <v>303.90227528017095</v>
      </c>
      <c r="M35" s="18">
        <f t="shared" si="0"/>
        <v>1300.4368194499302</v>
      </c>
      <c r="N35" s="18">
        <f t="shared" si="24"/>
        <v>1314.5658740859042</v>
      </c>
      <c r="O35" s="18">
        <f>('[3]2012-13'!$H74/100)+('[3]2012-13'!$I74/100)</f>
        <v>447.81569612346129</v>
      </c>
      <c r="P35" s="18">
        <f>'[3]2012-13'!$J74/100</f>
        <v>22.061065589817211</v>
      </c>
      <c r="Q35" s="18">
        <f>'[3]2012-13'!$K74/100</f>
        <v>163.11611410178818</v>
      </c>
      <c r="R35" s="18">
        <f>'[3]2012-13'!$L74/100</f>
        <v>3.3578337626542725</v>
      </c>
      <c r="S35" s="18">
        <f>'[3]2012-13'!$M74/100</f>
        <v>55.815047135642892</v>
      </c>
      <c r="T35" s="18">
        <f>'[3]2012-13'!$N74/100</f>
        <v>518.33628827993937</v>
      </c>
      <c r="U35" s="18">
        <f>'[3]2012-13'!$O74/100</f>
        <v>629.3038173021705</v>
      </c>
      <c r="V35" s="18">
        <f>'[3]2012-13'!$P74/100</f>
        <v>116.85962726722049</v>
      </c>
      <c r="W35" s="18">
        <f>'[3]2012-13'!$Q74/100</f>
        <v>265.49863635140116</v>
      </c>
      <c r="X35" s="18">
        <f t="shared" si="2"/>
        <v>2222.1641259140952</v>
      </c>
      <c r="Y35" s="18">
        <f t="shared" si="3"/>
        <v>5863.8363552720275</v>
      </c>
      <c r="Z35" s="18">
        <f>'[3]2012-13'!$U74/100</f>
        <v>993.93110020868107</v>
      </c>
      <c r="AA35" s="18">
        <f>'[3]2012-13'!$V74/100</f>
        <v>182.87479445289128</v>
      </c>
      <c r="AB35" s="18">
        <f t="shared" si="25"/>
        <v>6674.8926610278177</v>
      </c>
      <c r="AC35" s="18">
        <v>1212.5809239396337</v>
      </c>
      <c r="AD35" s="18">
        <f t="shared" si="5"/>
        <v>55046.987209243904</v>
      </c>
    </row>
    <row r="36" spans="1:30">
      <c r="A36" s="5">
        <v>27</v>
      </c>
      <c r="B36" s="6" t="s">
        <v>19</v>
      </c>
      <c r="C36" s="18">
        <v>3411.0695398562234</v>
      </c>
      <c r="D36" s="18">
        <v>423.53255123214041</v>
      </c>
      <c r="E36" s="18">
        <v>432.26020692975942</v>
      </c>
      <c r="F36" s="18">
        <v>23.626542070067458</v>
      </c>
      <c r="G36" s="18">
        <v>4290.488840088191</v>
      </c>
      <c r="H36" s="18">
        <v>64.137751734315742</v>
      </c>
      <c r="I36" s="18">
        <v>4354.6265918225063</v>
      </c>
      <c r="J36" s="18">
        <f>'[3]2012-13'!$D75/100</f>
        <v>3617.9204213583748</v>
      </c>
      <c r="K36" s="18">
        <f>('[3]2012-13'!$E75/100)+('[3]2012-13'!$F75/100)</f>
        <v>303.97132878290432</v>
      </c>
      <c r="L36" s="18">
        <f>'[3]2012-13'!$G75/100</f>
        <v>1196.0165688620941</v>
      </c>
      <c r="M36" s="18">
        <f t="shared" si="0"/>
        <v>5117.9083190033734</v>
      </c>
      <c r="N36" s="18">
        <f t="shared" si="24"/>
        <v>5182.0460707376888</v>
      </c>
      <c r="O36" s="18">
        <f>('[3]2012-13'!$H75/100)+('[3]2012-13'!$I75/100)</f>
        <v>1762.3921764534377</v>
      </c>
      <c r="P36" s="18">
        <f>'[3]2012-13'!$J75/100</f>
        <v>86.82198890366908</v>
      </c>
      <c r="Q36" s="18">
        <f>'[3]2012-13'!$K75/100</f>
        <v>641.94838598784179</v>
      </c>
      <c r="R36" s="18">
        <f>'[3]2012-13'!$L75/100</f>
        <v>13.214856031981464</v>
      </c>
      <c r="S36" s="18">
        <f>'[3]2012-13'!$M75/100</f>
        <v>219.66180116455135</v>
      </c>
      <c r="T36" s="18">
        <f>'[3]2012-13'!$N75/100</f>
        <v>2039.9280935088675</v>
      </c>
      <c r="U36" s="18">
        <f>'[3]2012-13'!$O75/100</f>
        <v>2476.6441503199544</v>
      </c>
      <c r="V36" s="18">
        <f>'[3]2012-13'!$P75/100</f>
        <v>459.9045871367444</v>
      </c>
      <c r="W36" s="18">
        <f>'[3]2012-13'!$Q75/100</f>
        <v>1044.8778897552613</v>
      </c>
      <c r="X36" s="18">
        <f t="shared" si="2"/>
        <v>8745.393929262309</v>
      </c>
      <c r="Y36" s="18">
        <f t="shared" si="3"/>
        <v>18217.928840088189</v>
      </c>
      <c r="Z36" s="18">
        <f>'[3]2012-13'!$U75/100</f>
        <v>3087.9726101620208</v>
      </c>
      <c r="AA36" s="18">
        <f>'[3]2012-13'!$V75/100</f>
        <v>568.1604652887645</v>
      </c>
      <c r="AB36" s="18">
        <f t="shared" si="25"/>
        <v>20737.740984961445</v>
      </c>
      <c r="AC36" s="18">
        <v>2935.2541281095637</v>
      </c>
      <c r="AD36" s="18">
        <f t="shared" si="5"/>
        <v>70650.581107665406</v>
      </c>
    </row>
    <row r="37" spans="1:30">
      <c r="A37" s="5">
        <v>28</v>
      </c>
      <c r="B37" s="6" t="s">
        <v>20</v>
      </c>
      <c r="C37" s="18">
        <v>3366.1204887502522</v>
      </c>
      <c r="D37" s="18">
        <v>429.52634387237208</v>
      </c>
      <c r="E37" s="18">
        <v>703.75830478501098</v>
      </c>
      <c r="F37" s="18">
        <v>28.937420495503076</v>
      </c>
      <c r="G37" s="18">
        <v>4528.3425579031382</v>
      </c>
      <c r="H37" s="18">
        <v>985.00940523604777</v>
      </c>
      <c r="I37" s="18">
        <v>5513.3519631391864</v>
      </c>
      <c r="J37" s="18">
        <f>'[3]2012-13'!$D76/100</f>
        <v>2531.9150992453192</v>
      </c>
      <c r="K37" s="18">
        <f>('[3]2012-13'!$E76/100)+('[3]2012-13'!$F76/100)</f>
        <v>212.72706622832112</v>
      </c>
      <c r="L37" s="18">
        <f>'[3]2012-13'!$G76/100</f>
        <v>837.00359791566405</v>
      </c>
      <c r="M37" s="18">
        <f t="shared" si="0"/>
        <v>3581.6457633893046</v>
      </c>
      <c r="N37" s="18">
        <f t="shared" si="24"/>
        <v>4566.6551686253515</v>
      </c>
      <c r="O37" s="18">
        <f>('[3]2012-13'!$H76/100)+('[3]2012-13'!$I76/100)</f>
        <v>1233.368024352206</v>
      </c>
      <c r="P37" s="18">
        <f>'[3]2012-13'!$J76/100</f>
        <v>60.760292944523655</v>
      </c>
      <c r="Q37" s="18">
        <f>'[3]2012-13'!$K76/100</f>
        <v>449.25222838608647</v>
      </c>
      <c r="R37" s="18">
        <f>'[3]2012-13'!$L76/100</f>
        <v>9.2481010152137504</v>
      </c>
      <c r="S37" s="18">
        <f>'[3]2012-13'!$M76/100</f>
        <v>153.72505923917871</v>
      </c>
      <c r="T37" s="18">
        <f>'[3]2012-13'!$N76/100</f>
        <v>1427.5948997768751</v>
      </c>
      <c r="U37" s="18">
        <f>'[3]2012-13'!$O76/100</f>
        <v>1733.2201898731439</v>
      </c>
      <c r="V37" s="18">
        <f>'[3]2012-13'!$P76/100</f>
        <v>321.85322858663386</v>
      </c>
      <c r="W37" s="18">
        <f>'[3]2012-13'!$Q76/100</f>
        <v>731.23280720078537</v>
      </c>
      <c r="X37" s="18">
        <f t="shared" si="2"/>
        <v>6120.2548313746465</v>
      </c>
      <c r="Y37" s="18">
        <f t="shared" si="3"/>
        <v>15215.252557903137</v>
      </c>
      <c r="Z37" s="18">
        <f>'[3]2012-13'!$U76/100</f>
        <v>2579.0134305560864</v>
      </c>
      <c r="AA37" s="18">
        <f>'[3]2012-13'!$V76/100</f>
        <v>474.51634314005042</v>
      </c>
      <c r="AB37" s="18">
        <f>Y37+Z37-AA37</f>
        <v>17319.749645319174</v>
      </c>
      <c r="AC37" s="18">
        <v>2810.0367768810947</v>
      </c>
      <c r="AD37" s="18">
        <f t="shared" si="5"/>
        <v>61635.3130600043</v>
      </c>
    </row>
    <row r="38" spans="1:30" s="3" customFormat="1">
      <c r="A38" s="7"/>
      <c r="B38" s="8" t="s">
        <v>30</v>
      </c>
      <c r="C38" s="19">
        <v>13100.366154270516</v>
      </c>
      <c r="D38" s="19">
        <v>1915.1283143969467</v>
      </c>
      <c r="E38" s="19">
        <v>1598.0660936608892</v>
      </c>
      <c r="F38" s="19">
        <v>103.91600004470901</v>
      </c>
      <c r="G38" s="35">
        <v>16717.47656237306</v>
      </c>
      <c r="H38" s="19">
        <v>1179.3268290382387</v>
      </c>
      <c r="I38" s="19">
        <v>17896.8033914113</v>
      </c>
      <c r="J38" s="19">
        <f>SUM(J33:J37)</f>
        <v>11879.624445574047</v>
      </c>
      <c r="K38" s="19">
        <f t="shared" ref="K38:AC38" si="26">SUM(K33:K37)</f>
        <v>998.10521172469976</v>
      </c>
      <c r="L38" s="19">
        <f>SUM(L33:L37)</f>
        <v>3927.1808149475951</v>
      </c>
      <c r="M38" s="19">
        <f t="shared" si="0"/>
        <v>16804.910472246342</v>
      </c>
      <c r="N38" s="19">
        <f t="shared" si="26"/>
        <v>17984.237301284578</v>
      </c>
      <c r="O38" s="19">
        <f t="shared" si="26"/>
        <v>5786.9037302439956</v>
      </c>
      <c r="P38" s="19">
        <f>SUM(P33:P37)</f>
        <v>285.08438596505516</v>
      </c>
      <c r="Q38" s="19">
        <f>SUM(Q33:Q37)</f>
        <v>2107.8699503607913</v>
      </c>
      <c r="R38" s="19">
        <f t="shared" ref="R38:W38" si="27">SUM(R33:R37)</f>
        <v>43.391647266615813</v>
      </c>
      <c r="S38" s="19">
        <f t="shared" si="27"/>
        <v>721.27061929501315</v>
      </c>
      <c r="T38" s="19">
        <f t="shared" si="27"/>
        <v>6698.2069323024334</v>
      </c>
      <c r="U38" s="19">
        <f t="shared" si="27"/>
        <v>8132.1861634762936</v>
      </c>
      <c r="V38" s="19">
        <f t="shared" si="27"/>
        <v>1510.1199417564856</v>
      </c>
      <c r="W38" s="19">
        <f t="shared" si="27"/>
        <v>3430.9093280487273</v>
      </c>
      <c r="X38" s="19">
        <f t="shared" si="2"/>
        <v>28715.942698715415</v>
      </c>
      <c r="Y38" s="19">
        <f t="shared" si="3"/>
        <v>63417.656562373057</v>
      </c>
      <c r="Z38" s="19">
        <f t="shared" ref="Z38:AA38" si="28">SUM(Z33:Z37)</f>
        <v>10749.41000067721</v>
      </c>
      <c r="AA38" s="19">
        <f t="shared" si="28"/>
        <v>1977.7992095739528</v>
      </c>
      <c r="AB38" s="19">
        <f t="shared" si="26"/>
        <v>72189.267353476316</v>
      </c>
      <c r="AC38" s="19">
        <f t="shared" si="26"/>
        <v>11423.668497801922</v>
      </c>
      <c r="AD38" s="19">
        <f t="shared" si="5"/>
        <v>63192.719017858901</v>
      </c>
    </row>
    <row r="39" spans="1:30">
      <c r="A39" s="5">
        <v>29</v>
      </c>
      <c r="B39" s="6" t="s">
        <v>21</v>
      </c>
      <c r="C39" s="18">
        <v>1466.9882025544605</v>
      </c>
      <c r="D39" s="18">
        <v>263.1546330054847</v>
      </c>
      <c r="E39" s="18">
        <v>374.71253330646226</v>
      </c>
      <c r="F39" s="18">
        <v>22.469103814540318</v>
      </c>
      <c r="G39" s="18">
        <v>2127.3244726809476</v>
      </c>
      <c r="H39" s="18">
        <v>67.407414433547288</v>
      </c>
      <c r="I39" s="18">
        <v>2194.7318871144948</v>
      </c>
      <c r="J39" s="18">
        <f>'[3]2012-13'!$D77/100</f>
        <v>1886.435065054055</v>
      </c>
      <c r="K39" s="18">
        <f>('[3]2012-13'!$E77/100)+('[3]2012-13'!$F77/100)</f>
        <v>158.49496578253925</v>
      </c>
      <c r="L39" s="18">
        <f>'[3]2012-13'!$G77/100</f>
        <v>623.6200167830068</v>
      </c>
      <c r="M39" s="18">
        <f t="shared" si="0"/>
        <v>2668.5500476196012</v>
      </c>
      <c r="N39" s="18">
        <f t="shared" ref="N39:N44" si="29">L39+K39+J39+H39</f>
        <v>2735.9574620531484</v>
      </c>
      <c r="O39" s="18">
        <f>('[3]2012-13'!$H77/100)+('[3]2012-13'!$I77/100)</f>
        <v>918.93629843589508</v>
      </c>
      <c r="P39" s="18">
        <f>'[3]2012-13'!$J77/100</f>
        <v>45.270217475961381</v>
      </c>
      <c r="Q39" s="18">
        <f>'[3]2012-13'!$K77/100</f>
        <v>334.72100108482863</v>
      </c>
      <c r="R39" s="18">
        <f>'[3]2012-13'!$L77/100</f>
        <v>6.8904135235266351</v>
      </c>
      <c r="S39" s="18">
        <f>'[3]2012-13'!$M77/100</f>
        <v>114.53478128580844</v>
      </c>
      <c r="T39" s="18">
        <f>'[3]2012-13'!$N77/100</f>
        <v>1063.6474652859181</v>
      </c>
      <c r="U39" s="18">
        <f>'[3]2012-13'!$O77/100</f>
        <v>1291.3574166096287</v>
      </c>
      <c r="V39" s="18">
        <f>'[3]2012-13'!$P77/100</f>
        <v>239.80078020296074</v>
      </c>
      <c r="W39" s="18">
        <f>'[3]2012-13'!$Q77/100</f>
        <v>544.81416404232277</v>
      </c>
      <c r="X39" s="18">
        <f t="shared" si="2"/>
        <v>4559.97253794685</v>
      </c>
      <c r="Y39" s="18">
        <f t="shared" si="3"/>
        <v>9423.2544726809465</v>
      </c>
      <c r="Z39" s="18">
        <f>'[3]2012-13'!$U77/100</f>
        <v>1597.2590498978288</v>
      </c>
      <c r="AA39" s="18">
        <f>'[3]2012-13'!$V77/100</f>
        <v>293.88196060748913</v>
      </c>
      <c r="AB39" s="18">
        <f t="shared" ref="AB39:AB44" si="30">Y39+Z39-AA39</f>
        <v>10726.631561971286</v>
      </c>
      <c r="AC39" s="18">
        <v>1321.0555981630569</v>
      </c>
      <c r="AD39" s="18">
        <f t="shared" si="5"/>
        <v>81197.427094565835</v>
      </c>
    </row>
    <row r="40" spans="1:30">
      <c r="A40" s="5">
        <v>30</v>
      </c>
      <c r="B40" s="6" t="s">
        <v>22</v>
      </c>
      <c r="C40" s="18">
        <v>2221.7316524685907</v>
      </c>
      <c r="D40" s="18">
        <v>450.4016405808905</v>
      </c>
      <c r="E40" s="18">
        <v>526.14771085640018</v>
      </c>
      <c r="F40" s="18">
        <v>89.876266036263658</v>
      </c>
      <c r="G40" s="18">
        <v>3288.1572699421449</v>
      </c>
      <c r="H40" s="18">
        <v>6518.0027427881232</v>
      </c>
      <c r="I40" s="18">
        <v>9806.1600127302681</v>
      </c>
      <c r="J40" s="18">
        <f>'[3]2012-13'!$D78/100</f>
        <v>10821.215699260074</v>
      </c>
      <c r="K40" s="18">
        <f>('[3]2012-13'!$E78/100)+('[3]2012-13'!$F78/100)</f>
        <v>909.17956507056147</v>
      </c>
      <c r="L40" s="18">
        <f>'[3]2012-13'!$G78/100</f>
        <v>3577.2907538652717</v>
      </c>
      <c r="M40" s="18">
        <f t="shared" si="0"/>
        <v>15307.686018195905</v>
      </c>
      <c r="N40" s="18">
        <f t="shared" si="29"/>
        <v>21825.688760984031</v>
      </c>
      <c r="O40" s="18">
        <f>('[3]2012-13'!$H78/100)+('[3]2012-13'!$I78/100)</f>
        <v>5271.3226569341296</v>
      </c>
      <c r="P40" s="18">
        <f>'[3]2012-13'!$J78/100</f>
        <v>259.68494603112873</v>
      </c>
      <c r="Q40" s="18">
        <f>'[3]2012-13'!$K78/100</f>
        <v>1920.0704115979765</v>
      </c>
      <c r="R40" s="18">
        <f>'[3]2012-13'!$L78/100</f>
        <v>39.525691806965952</v>
      </c>
      <c r="S40" s="18">
        <f>'[3]2012-13'!$M78/100</f>
        <v>657.00940165984173</v>
      </c>
      <c r="T40" s="18">
        <f>'[3]2012-13'!$N78/100</f>
        <v>6101.4337906724331</v>
      </c>
      <c r="U40" s="18">
        <f>'[3]2012-13'!$O78/100</f>
        <v>7407.653414018585</v>
      </c>
      <c r="V40" s="18">
        <f>'[3]2012-13'!$P78/100</f>
        <v>1375.5766182986727</v>
      </c>
      <c r="W40" s="18">
        <f>'[3]2012-13'!$Q78/100</f>
        <v>3125.2343079962316</v>
      </c>
      <c r="X40" s="18">
        <f t="shared" si="2"/>
        <v>26157.511239015967</v>
      </c>
      <c r="Y40" s="18">
        <f t="shared" si="3"/>
        <v>51271.357269942135</v>
      </c>
      <c r="Z40" s="18">
        <f>'[3]2012-13'!$U78/100</f>
        <v>8690.5898208924118</v>
      </c>
      <c r="AA40" s="18">
        <f>'[3]2012-13'!$V78/100</f>
        <v>1598.9939612880708</v>
      </c>
      <c r="AB40" s="18">
        <f t="shared" si="30"/>
        <v>58362.953129546477</v>
      </c>
      <c r="AC40" s="18">
        <v>4756.4430193444323</v>
      </c>
      <c r="AD40" s="18">
        <f t="shared" si="5"/>
        <v>122702.93766199787</v>
      </c>
    </row>
    <row r="41" spans="1:30">
      <c r="A41" s="5">
        <v>31</v>
      </c>
      <c r="B41" s="6" t="s">
        <v>23</v>
      </c>
      <c r="C41" s="18">
        <v>1180.5410720930786</v>
      </c>
      <c r="D41" s="18">
        <v>244.33636240485117</v>
      </c>
      <c r="E41" s="18">
        <v>415.96655472591738</v>
      </c>
      <c r="F41" s="18">
        <v>89.20900420313103</v>
      </c>
      <c r="G41" s="18">
        <v>1930.052993426978</v>
      </c>
      <c r="H41" s="18">
        <v>229.42174716231744</v>
      </c>
      <c r="I41" s="18">
        <v>2159.4747405892954</v>
      </c>
      <c r="J41" s="18">
        <f>'[3]2012-13'!$D79/100</f>
        <v>1387.8826864760765</v>
      </c>
      <c r="K41" s="18">
        <f>('[3]2012-13'!$E79/100)+('[3]2012-13'!$F79/100)</f>
        <v>116.60746928328604</v>
      </c>
      <c r="L41" s="18">
        <f>'[3]2012-13'!$G79/100</f>
        <v>458.80796019249908</v>
      </c>
      <c r="M41" s="18">
        <f t="shared" si="0"/>
        <v>1963.2981159518617</v>
      </c>
      <c r="N41" s="18">
        <f t="shared" si="29"/>
        <v>2192.7198631141791</v>
      </c>
      <c r="O41" s="18">
        <f>('[3]2012-13'!$H79/100)+('[3]2012-13'!$I79/100)</f>
        <v>676.07722216351306</v>
      </c>
      <c r="P41" s="18">
        <f>'[3]2012-13'!$J79/100</f>
        <v>33.306076743274041</v>
      </c>
      <c r="Q41" s="18">
        <f>'[3]2012-13'!$K79/100</f>
        <v>246.25999103354351</v>
      </c>
      <c r="R41" s="18">
        <f>'[3]2012-13'!$L79/100</f>
        <v>5.0693956071523765</v>
      </c>
      <c r="S41" s="18">
        <f>'[3]2012-13'!$M79/100</f>
        <v>84.265206309310585</v>
      </c>
      <c r="T41" s="18">
        <f>'[3]2012-13'!$N79/100</f>
        <v>782.54371376530185</v>
      </c>
      <c r="U41" s="18">
        <f>'[3]2012-13'!$O79/100</f>
        <v>950.07383703060066</v>
      </c>
      <c r="V41" s="18">
        <f>'[3]2012-13'!$P79/100</f>
        <v>176.42555379323784</v>
      </c>
      <c r="W41" s="18">
        <f>'[3]2012-13'!$Q79/100</f>
        <v>400.82914043988569</v>
      </c>
      <c r="X41" s="18">
        <f t="shared" si="2"/>
        <v>3354.8501368858192</v>
      </c>
      <c r="Y41" s="18">
        <f t="shared" si="3"/>
        <v>7477.6229934269759</v>
      </c>
      <c r="Z41" s="18">
        <f>'[3]2012-13'!$U79/100</f>
        <v>1267.4709180996267</v>
      </c>
      <c r="AA41" s="18">
        <f>'[3]2012-13'!$V79/100</f>
        <v>233.20377395759272</v>
      </c>
      <c r="AB41" s="18">
        <f t="shared" si="30"/>
        <v>8511.8901375690093</v>
      </c>
      <c r="AC41" s="18">
        <v>1216.1939169370744</v>
      </c>
      <c r="AD41" s="18">
        <f t="shared" si="5"/>
        <v>69987.935468430835</v>
      </c>
    </row>
    <row r="42" spans="1:30">
      <c r="A42" s="5">
        <v>32</v>
      </c>
      <c r="B42" s="6" t="s">
        <v>153</v>
      </c>
      <c r="C42" s="18">
        <v>946.75507582125454</v>
      </c>
      <c r="D42" s="18">
        <v>219.57310147119617</v>
      </c>
      <c r="E42" s="18">
        <v>482.2563614257686</v>
      </c>
      <c r="F42" s="18">
        <v>58.79400986426139</v>
      </c>
      <c r="G42" s="18">
        <v>1707.3785485824806</v>
      </c>
      <c r="H42" s="18">
        <v>45.160283093473453</v>
      </c>
      <c r="I42" s="18">
        <v>1752.538831675954</v>
      </c>
      <c r="J42" s="18">
        <f>'[3]2012-13'!$D80/100</f>
        <v>1647.4996699914116</v>
      </c>
      <c r="K42" s="18">
        <f>('[3]2012-13'!$E80/100)+('[3]2012-13'!$F80/100)</f>
        <v>138.42003292838024</v>
      </c>
      <c r="L42" s="18">
        <f>'[3]2012-13'!$G80/100</f>
        <v>544.63246092205236</v>
      </c>
      <c r="M42" s="18">
        <f t="shared" si="0"/>
        <v>2330.552163841844</v>
      </c>
      <c r="N42" s="18">
        <f t="shared" si="29"/>
        <v>2375.7124469353175</v>
      </c>
      <c r="O42" s="18">
        <f>('[3]2012-13'!$H80/100)+('[3]2012-13'!$I80/100)</f>
        <v>802.54405596138804</v>
      </c>
      <c r="P42" s="18">
        <f>'[3]2012-13'!$J80/100</f>
        <v>39.536303016053537</v>
      </c>
      <c r="Q42" s="18">
        <f>'[3]2012-13'!$K80/100</f>
        <v>292.32532253138976</v>
      </c>
      <c r="R42" s="18">
        <f>'[3]2012-13'!$L80/100</f>
        <v>6.017675464376083</v>
      </c>
      <c r="S42" s="18">
        <f>'[3]2012-13'!$M80/100</f>
        <v>100.0278344409914</v>
      </c>
      <c r="T42" s="18">
        <f>'[3]2012-13'!$N80/100</f>
        <v>928.92614249382484</v>
      </c>
      <c r="U42" s="18">
        <f>'[3]2012-13'!$O80/100</f>
        <v>1127.7944081496178</v>
      </c>
      <c r="V42" s="18">
        <f>'[3]2012-13'!$P80/100</f>
        <v>209.42767316336972</v>
      </c>
      <c r="W42" s="18">
        <f>'[3]2012-13'!$Q80/100</f>
        <v>475.80813784367041</v>
      </c>
      <c r="X42" s="18">
        <f t="shared" si="2"/>
        <v>3982.4075530646819</v>
      </c>
      <c r="Y42" s="18">
        <f t="shared" si="3"/>
        <v>8065.49854858248</v>
      </c>
      <c r="Z42" s="18">
        <f>'[3]2012-13'!$U80/100</f>
        <v>1367.1169112549715</v>
      </c>
      <c r="AA42" s="18">
        <f>'[3]2012-13'!$V80/100</f>
        <v>251.53778172987379</v>
      </c>
      <c r="AB42" s="18">
        <f t="shared" si="30"/>
        <v>9181.0776781075783</v>
      </c>
      <c r="AC42" s="18">
        <v>1339.4037850386162</v>
      </c>
      <c r="AD42" s="18">
        <f t="shared" si="5"/>
        <v>68546.003682100083</v>
      </c>
    </row>
    <row r="43" spans="1:30">
      <c r="A43" s="5">
        <v>33</v>
      </c>
      <c r="B43" s="6" t="s">
        <v>24</v>
      </c>
      <c r="C43" s="18">
        <v>1752.3029986956199</v>
      </c>
      <c r="D43" s="18">
        <v>307.43898034357716</v>
      </c>
      <c r="E43" s="18">
        <v>687.08389845484805</v>
      </c>
      <c r="F43" s="18">
        <v>80.255361385295643</v>
      </c>
      <c r="G43" s="18">
        <v>2827.0812388793406</v>
      </c>
      <c r="H43" s="18">
        <v>2061.5410581016554</v>
      </c>
      <c r="I43" s="18">
        <v>4888.622296980996</v>
      </c>
      <c r="J43" s="18">
        <f>'[3]2012-13'!$D81/100</f>
        <v>2891.4257644583167</v>
      </c>
      <c r="K43" s="18">
        <f>('[3]2012-13'!$E81/100)+('[3]2012-13'!$F81/100)</f>
        <v>242.93252181857719</v>
      </c>
      <c r="L43" s="18">
        <f>'[3]2012-13'!$G81/100</f>
        <v>955.85107442150138</v>
      </c>
      <c r="M43" s="18">
        <f t="shared" si="0"/>
        <v>4090.2093606983954</v>
      </c>
      <c r="N43" s="18">
        <f t="shared" si="29"/>
        <v>6151.7504188000512</v>
      </c>
      <c r="O43" s="18">
        <f>('[3]2012-13'!$H81/100)+('[3]2012-13'!$I81/100)</f>
        <v>1408.4959182612349</v>
      </c>
      <c r="P43" s="18">
        <f>'[3]2012-13'!$J81/100</f>
        <v>69.387743897177359</v>
      </c>
      <c r="Q43" s="18">
        <f>'[3]2012-13'!$K81/100</f>
        <v>513.0422691831277</v>
      </c>
      <c r="R43" s="18">
        <f>'[3]2012-13'!$L81/100</f>
        <v>10.561253635902931</v>
      </c>
      <c r="S43" s="18">
        <f>'[3]2012-13'!$M81/100</f>
        <v>175.55272570534794</v>
      </c>
      <c r="T43" s="18">
        <f>'[3]2012-13'!$N81/100</f>
        <v>1630.3013776625064</v>
      </c>
      <c r="U43" s="18">
        <f>'[3]2012-13'!$O81/100</f>
        <v>1979.3228903971942</v>
      </c>
      <c r="V43" s="18">
        <f>'[3]2012-13'!$P81/100</f>
        <v>367.55368210682531</v>
      </c>
      <c r="W43" s="18">
        <f>'[3]2012-13'!$Q81/100</f>
        <v>835.06172035062991</v>
      </c>
      <c r="X43" s="18">
        <f t="shared" si="2"/>
        <v>6989.2795811999467</v>
      </c>
      <c r="Y43" s="18">
        <f t="shared" si="3"/>
        <v>15968.111238879337</v>
      </c>
      <c r="Z43" s="18">
        <f>'[3]2012-13'!$U81/100</f>
        <v>2706.6243684724504</v>
      </c>
      <c r="AA43" s="18">
        <f>'[3]2012-13'!$V81/100</f>
        <v>497.99566080753868</v>
      </c>
      <c r="AB43" s="18">
        <f t="shared" si="30"/>
        <v>18176.73994654425</v>
      </c>
      <c r="AC43" s="18">
        <v>2239.7337255875245</v>
      </c>
      <c r="AD43" s="18">
        <f t="shared" si="5"/>
        <v>81155.807669843198</v>
      </c>
    </row>
    <row r="44" spans="1:30">
      <c r="A44" s="5">
        <v>34</v>
      </c>
      <c r="B44" s="6" t="s">
        <v>55</v>
      </c>
      <c r="C44" s="18">
        <v>625.24018889597983</v>
      </c>
      <c r="D44" s="18">
        <v>223.27628427865287</v>
      </c>
      <c r="E44" s="18">
        <v>1035.8262001445514</v>
      </c>
      <c r="F44" s="18">
        <v>30.435409754717707</v>
      </c>
      <c r="G44" s="18">
        <v>1914.7780830739018</v>
      </c>
      <c r="H44" s="18">
        <v>64.115474230681954</v>
      </c>
      <c r="I44" s="18">
        <v>1978.8935573045837</v>
      </c>
      <c r="J44" s="18">
        <f>'[3]2012-13'!$D82/100</f>
        <v>922.84175735061933</v>
      </c>
      <c r="K44" s="18">
        <f>('[3]2012-13'!$E82/100)+('[3]2012-13'!$F82/100)</f>
        <v>77.535545995479893</v>
      </c>
      <c r="L44" s="18">
        <f>'[3]2012-13'!$G82/100</f>
        <v>305.07415965073875</v>
      </c>
      <c r="M44" s="18">
        <f t="shared" si="0"/>
        <v>1305.451462996838</v>
      </c>
      <c r="N44" s="18">
        <f t="shared" si="29"/>
        <v>1369.5669372275199</v>
      </c>
      <c r="O44" s="18">
        <f>('[3]2012-13'!$H82/100)+('[3]2012-13'!$I82/100)</f>
        <v>449.54252825954256</v>
      </c>
      <c r="P44" s="18">
        <f>'[3]2012-13'!$J82/100</f>
        <v>22.146135758965976</v>
      </c>
      <c r="Q44" s="18">
        <f>'[3]2012-13'!$K82/100</f>
        <v>163.74510980288127</v>
      </c>
      <c r="R44" s="18">
        <f>'[3]2012-13'!$L82/100</f>
        <v>3.3707819806358317</v>
      </c>
      <c r="S44" s="18">
        <f>'[3]2012-13'!$M82/100</f>
        <v>56.03027678905849</v>
      </c>
      <c r="T44" s="18">
        <f>'[3]2012-13'!$N82/100</f>
        <v>520.33505645096852</v>
      </c>
      <c r="U44" s="18">
        <f>'[3]2012-13'!$O82/100</f>
        <v>631.73048984733384</v>
      </c>
      <c r="V44" s="18">
        <f>'[3]2012-13'!$P82/100</f>
        <v>117.31025229336937</v>
      </c>
      <c r="W44" s="18">
        <f>'[3]2012-13'!$Q82/100</f>
        <v>266.52243158972379</v>
      </c>
      <c r="X44" s="18">
        <f t="shared" si="2"/>
        <v>2230.7330627724796</v>
      </c>
      <c r="Y44" s="18">
        <f t="shared" si="3"/>
        <v>5515.0780830739013</v>
      </c>
      <c r="Z44" s="18">
        <f>'[3]2012-13'!$U82/100</f>
        <v>934.81592846943124</v>
      </c>
      <c r="AA44" s="18">
        <f>'[3]2012-13'!$V82/100</f>
        <v>171.99811006441317</v>
      </c>
      <c r="AB44" s="18">
        <f t="shared" si="30"/>
        <v>6277.8959014789189</v>
      </c>
      <c r="AC44" s="18">
        <v>1085.4615794243409</v>
      </c>
      <c r="AD44" s="18">
        <f t="shared" si="5"/>
        <v>57836.18711597615</v>
      </c>
    </row>
    <row r="45" spans="1:30" s="3" customFormat="1">
      <c r="A45" s="8"/>
      <c r="B45" s="8" t="s">
        <v>31</v>
      </c>
      <c r="C45" s="19">
        <v>8193.5591905289839</v>
      </c>
      <c r="D45" s="19">
        <v>1708.1810020846526</v>
      </c>
      <c r="E45" s="19">
        <v>3521.993258913948</v>
      </c>
      <c r="F45" s="19">
        <v>371.03915505820976</v>
      </c>
      <c r="G45" s="19">
        <v>13794.772606585793</v>
      </c>
      <c r="H45" s="19">
        <v>8985.6487198098002</v>
      </c>
      <c r="I45" s="19">
        <v>22780.42132639559</v>
      </c>
      <c r="J45" s="19">
        <f>SUM(J39:J44)</f>
        <v>19557.300642590551</v>
      </c>
      <c r="K45" s="19">
        <f t="shared" ref="K45:AC45" si="31">SUM(K39:K44)</f>
        <v>1643.1701008788241</v>
      </c>
      <c r="L45" s="19">
        <f>SUM(L39:L44)</f>
        <v>6465.2764258350699</v>
      </c>
      <c r="M45" s="19">
        <f t="shared" si="0"/>
        <v>27665.747169304446</v>
      </c>
      <c r="N45" s="19">
        <f t="shared" si="31"/>
        <v>36651.395889114254</v>
      </c>
      <c r="O45" s="19">
        <f t="shared" si="31"/>
        <v>9526.918680015704</v>
      </c>
      <c r="P45" s="19">
        <f>SUM(P39:P44)</f>
        <v>469.33142292256099</v>
      </c>
      <c r="Q45" s="19">
        <f>SUM(Q39:Q44)</f>
        <v>3470.1641052337473</v>
      </c>
      <c r="R45" s="19">
        <f t="shared" ref="R45:W45" si="32">SUM(R39:R44)</f>
        <v>71.435212018559795</v>
      </c>
      <c r="S45" s="19">
        <f t="shared" si="32"/>
        <v>1187.4202261903586</v>
      </c>
      <c r="T45" s="19">
        <f t="shared" si="32"/>
        <v>11027.187546330953</v>
      </c>
      <c r="U45" s="19">
        <f t="shared" si="32"/>
        <v>13387.932456052959</v>
      </c>
      <c r="V45" s="19">
        <f t="shared" si="32"/>
        <v>2486.0945598584358</v>
      </c>
      <c r="W45" s="19">
        <f t="shared" si="32"/>
        <v>5648.2699022624638</v>
      </c>
      <c r="X45" s="19">
        <f t="shared" si="2"/>
        <v>47274.754110885748</v>
      </c>
      <c r="Y45" s="19">
        <f t="shared" si="3"/>
        <v>97720.92260658578</v>
      </c>
      <c r="Z45" s="19">
        <f t="shared" ref="Z45:AA45" si="33">SUM(Z39:Z44)</f>
        <v>16563.876997086718</v>
      </c>
      <c r="AA45" s="19">
        <f t="shared" si="33"/>
        <v>3047.6112484549781</v>
      </c>
      <c r="AB45" s="19">
        <f t="shared" si="31"/>
        <v>111237.18835521751</v>
      </c>
      <c r="AC45" s="19">
        <f t="shared" si="31"/>
        <v>11958.291624495047</v>
      </c>
      <c r="AD45" s="19">
        <f t="shared" si="5"/>
        <v>93020.969757387604</v>
      </c>
    </row>
    <row r="46" spans="1:30" s="3" customFormat="1">
      <c r="A46" s="8"/>
      <c r="B46" s="8" t="s">
        <v>32</v>
      </c>
      <c r="C46" s="19">
        <v>93955.409497439017</v>
      </c>
      <c r="D46" s="19">
        <v>29206.381875811938</v>
      </c>
      <c r="E46" s="19">
        <v>16577.474894233193</v>
      </c>
      <c r="F46" s="19">
        <v>2589.6319892898518</v>
      </c>
      <c r="G46" s="19">
        <v>142328.898256774</v>
      </c>
      <c r="H46" s="19">
        <v>52073.475204406597</v>
      </c>
      <c r="I46" s="19">
        <v>194402.37346118057</v>
      </c>
      <c r="J46" s="19">
        <f>J45+J38+J32+J23+J17+J11</f>
        <v>222020.71260534748</v>
      </c>
      <c r="K46" s="19">
        <f t="shared" ref="K46:AC46" si="34">K45+K38+K32+K23+K17+K11</f>
        <v>18653.79089864999</v>
      </c>
      <c r="L46" s="19">
        <f>L45+L38+L32+L23+L17+L11</f>
        <v>73395.879394955205</v>
      </c>
      <c r="M46" s="19">
        <f t="shared" si="0"/>
        <v>314070.3828989527</v>
      </c>
      <c r="N46" s="19">
        <f t="shared" si="34"/>
        <v>366143.85810335929</v>
      </c>
      <c r="O46" s="19">
        <f t="shared" si="34"/>
        <v>108152.61844796737</v>
      </c>
      <c r="P46" s="19">
        <f>P45+P38+P32+P23+P17+P11</f>
        <v>5327.9999561098048</v>
      </c>
      <c r="Q46" s="19">
        <f>Q45+Q38+Q32+Q23+Q17+Q11</f>
        <v>39394.409360546662</v>
      </c>
      <c r="R46" s="19">
        <f t="shared" ref="R46:W46" si="35">R45+R38+R32+R23+R17+R11</f>
        <v>810.95530346021769</v>
      </c>
      <c r="S46" s="19">
        <f t="shared" si="35"/>
        <v>13479.973008476783</v>
      </c>
      <c r="T46" s="19">
        <f t="shared" si="35"/>
        <v>125184.14896877686</v>
      </c>
      <c r="U46" s="19">
        <f t="shared" si="35"/>
        <v>151984.07789120206</v>
      </c>
      <c r="V46" s="19">
        <f t="shared" si="35"/>
        <v>28222.938117646823</v>
      </c>
      <c r="W46" s="19">
        <f t="shared" si="35"/>
        <v>64120.960842453977</v>
      </c>
      <c r="X46" s="19">
        <f t="shared" si="2"/>
        <v>536678.08189664059</v>
      </c>
      <c r="Y46" s="19">
        <f t="shared" si="3"/>
        <v>1045150.8382567739</v>
      </c>
      <c r="Z46" s="19">
        <f t="shared" ref="Z46:AA46" si="36">Z45+Z38+Z32+Z23+Z17+Z11</f>
        <v>177154.99881210265</v>
      </c>
      <c r="AA46" s="19">
        <f t="shared" si="36"/>
        <v>32594.99978143708</v>
      </c>
      <c r="AB46" s="19">
        <f t="shared" si="34"/>
        <v>1189710.8372874395</v>
      </c>
      <c r="AC46" s="19">
        <f t="shared" si="34"/>
        <v>114386</v>
      </c>
      <c r="AD46" s="19">
        <f t="shared" si="5"/>
        <v>104008.4308645673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  <row r="51" spans="10:30"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AD47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85546875" style="12" bestFit="1" customWidth="1"/>
    <col min="17" max="17" width="8.5703125" style="12" customWidth="1"/>
    <col min="18" max="18" width="6.85546875" style="12" bestFit="1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3" width="7.42578125" style="12" bestFit="1" customWidth="1"/>
    <col min="24" max="24" width="8.28515625" style="12" bestFit="1" customWidth="1"/>
    <col min="25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0"/>
      <c r="D1" s="10"/>
      <c r="E1" s="10"/>
      <c r="H1" s="24" t="s">
        <v>79</v>
      </c>
      <c r="I1" s="10"/>
      <c r="J1" s="10"/>
      <c r="K1" s="10"/>
      <c r="L1" s="10"/>
      <c r="M1" s="10"/>
      <c r="N1" s="10"/>
      <c r="U1" s="24" t="s">
        <v>80</v>
      </c>
    </row>
    <row r="2" spans="1:30">
      <c r="B2" s="10"/>
      <c r="C2" s="10"/>
      <c r="D2" s="10"/>
      <c r="E2" s="10"/>
      <c r="H2" s="23" t="s">
        <v>78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1.1826753215778576</v>
      </c>
      <c r="D6" s="14">
        <v>375.99517515098387</v>
      </c>
      <c r="E6" s="14">
        <v>54.662375784557753</v>
      </c>
      <c r="F6" s="14">
        <v>1036.8912471652213</v>
      </c>
      <c r="G6" s="14">
        <v>1468.7314734223407</v>
      </c>
      <c r="H6" s="14">
        <v>32285.507832272873</v>
      </c>
      <c r="I6" s="14">
        <v>33754.239305695213</v>
      </c>
      <c r="J6" s="18">
        <v>65940.706741038026</v>
      </c>
      <c r="K6" s="18">
        <v>8200.668478864618</v>
      </c>
      <c r="L6" s="18">
        <v>18819.18477048229</v>
      </c>
      <c r="M6" s="18">
        <v>92960.559990384936</v>
      </c>
      <c r="N6" s="18">
        <v>125246.06782265782</v>
      </c>
      <c r="O6" s="18">
        <v>27726.26987503991</v>
      </c>
      <c r="P6" s="18">
        <v>1394.1689962588609</v>
      </c>
      <c r="Q6" s="18">
        <v>10349.775710649978</v>
      </c>
      <c r="R6" s="18">
        <v>233.44479505309192</v>
      </c>
      <c r="S6" s="18">
        <v>4419.7223035751904</v>
      </c>
      <c r="T6" s="18">
        <v>30450.898465996841</v>
      </c>
      <c r="U6" s="18">
        <v>54058.706270749957</v>
      </c>
      <c r="V6" s="18">
        <v>9749.6631232571417</v>
      </c>
      <c r="W6" s="18">
        <v>18482.916959904789</v>
      </c>
      <c r="X6" s="18">
        <v>156865.56650048576</v>
      </c>
      <c r="Y6" s="18">
        <v>283580.36579656589</v>
      </c>
      <c r="Z6" s="18">
        <v>41760.397133141414</v>
      </c>
      <c r="AA6" s="18">
        <v>6880.7880613925508</v>
      </c>
      <c r="AB6" s="18">
        <v>318459.97486831475</v>
      </c>
      <c r="AC6" s="18">
        <v>13010.339777165527</v>
      </c>
      <c r="AD6" s="18">
        <v>244774.52574086073</v>
      </c>
    </row>
    <row r="7" spans="1:30" ht="15.75">
      <c r="A7" s="5">
        <v>2</v>
      </c>
      <c r="B7" s="6" t="s">
        <v>46</v>
      </c>
      <c r="C7" s="14">
        <v>3399.7803483728553</v>
      </c>
      <c r="D7" s="14">
        <v>614.38601829656227</v>
      </c>
      <c r="E7" s="14">
        <v>1214.1471984949897</v>
      </c>
      <c r="F7" s="14">
        <v>793.63960967112575</v>
      </c>
      <c r="G7" s="14">
        <v>6021.953174835533</v>
      </c>
      <c r="H7" s="14">
        <v>304.36547773986445</v>
      </c>
      <c r="I7" s="14">
        <v>6326.3186525753972</v>
      </c>
      <c r="J7" s="18">
        <v>53673.679429175529</v>
      </c>
      <c r="K7" s="18">
        <v>6675.0884664933637</v>
      </c>
      <c r="L7" s="18">
        <v>15318.229670423882</v>
      </c>
      <c r="M7" s="18">
        <v>75666.997566092774</v>
      </c>
      <c r="N7" s="18">
        <v>75971.363043832636</v>
      </c>
      <c r="O7" s="18">
        <v>22568.319246016508</v>
      </c>
      <c r="P7" s="18">
        <v>1134.8100964274799</v>
      </c>
      <c r="Q7" s="18">
        <v>8424.3947496482306</v>
      </c>
      <c r="R7" s="18">
        <v>190.0167849776976</v>
      </c>
      <c r="S7" s="18">
        <v>3597.5161597780848</v>
      </c>
      <c r="T7" s="18">
        <v>24786.081972292784</v>
      </c>
      <c r="U7" s="18">
        <v>44002.101495925199</v>
      </c>
      <c r="V7" s="18">
        <v>7935.9218134446173</v>
      </c>
      <c r="W7" s="18">
        <v>15044.518156560855</v>
      </c>
      <c r="X7" s="18">
        <v>127683.68047507144</v>
      </c>
      <c r="Y7" s="18">
        <v>209676.99669373961</v>
      </c>
      <c r="Z7" s="18">
        <v>30877.295096066653</v>
      </c>
      <c r="AA7" s="18">
        <v>5087.5982521847236</v>
      </c>
      <c r="AB7" s="18">
        <v>235466.69353762156</v>
      </c>
      <c r="AC7" s="18">
        <v>11488.601811633078</v>
      </c>
      <c r="AD7" s="18">
        <v>204956.78882280845</v>
      </c>
    </row>
    <row r="8" spans="1:30">
      <c r="A8" s="5">
        <v>3</v>
      </c>
      <c r="B8" s="6" t="s">
        <v>150</v>
      </c>
      <c r="C8" s="14">
        <v>1857.1250331949832</v>
      </c>
      <c r="D8" s="14">
        <v>155.95394925027355</v>
      </c>
      <c r="E8" s="14">
        <v>988.9339866756377</v>
      </c>
      <c r="F8" s="14">
        <v>237.59156185479981</v>
      </c>
      <c r="G8" s="14">
        <v>3239.6045309756942</v>
      </c>
      <c r="H8" s="14">
        <v>7543.4316377360983</v>
      </c>
      <c r="I8" s="14">
        <v>10783.036168711793</v>
      </c>
      <c r="J8" s="18">
        <v>7182.4299479257033</v>
      </c>
      <c r="K8" s="18">
        <v>893.237725020482</v>
      </c>
      <c r="L8" s="18">
        <v>2049.8336000839099</v>
      </c>
      <c r="M8" s="18">
        <v>10125.501273030095</v>
      </c>
      <c r="N8" s="18">
        <v>17668.932910766194</v>
      </c>
      <c r="O8" s="18">
        <v>3020.0160255610581</v>
      </c>
      <c r="P8" s="18">
        <v>151.85644264512067</v>
      </c>
      <c r="Q8" s="18">
        <v>1127.3239656108096</v>
      </c>
      <c r="R8" s="18">
        <v>25.427402435364179</v>
      </c>
      <c r="S8" s="18">
        <v>481.40742499742743</v>
      </c>
      <c r="T8" s="18">
        <v>3316.7895203541416</v>
      </c>
      <c r="U8" s="18">
        <v>5888.2121538365764</v>
      </c>
      <c r="V8" s="18">
        <v>1061.9581721147717</v>
      </c>
      <c r="W8" s="18">
        <v>2013.2064525663636</v>
      </c>
      <c r="X8" s="18">
        <v>17086.197560121633</v>
      </c>
      <c r="Y8" s="18">
        <v>37994.735001863519</v>
      </c>
      <c r="Z8" s="18">
        <v>5595.1519165072104</v>
      </c>
      <c r="AA8" s="18">
        <v>921.90345762366519</v>
      </c>
      <c r="AB8" s="18">
        <v>42667.983460747062</v>
      </c>
      <c r="AC8" s="18">
        <v>2704.4903685543859</v>
      </c>
      <c r="AD8" s="18">
        <v>157767.18585081931</v>
      </c>
    </row>
    <row r="9" spans="1:30">
      <c r="A9" s="5">
        <v>4</v>
      </c>
      <c r="B9" s="6" t="s">
        <v>0</v>
      </c>
      <c r="C9" s="14">
        <v>3574.6115573147958</v>
      </c>
      <c r="D9" s="14">
        <v>212.02272663462637</v>
      </c>
      <c r="E9" s="14">
        <v>382.95021545507234</v>
      </c>
      <c r="F9" s="14">
        <v>437.79877553943379</v>
      </c>
      <c r="G9" s="14">
        <v>4607.383274943928</v>
      </c>
      <c r="H9" s="14">
        <v>71.341146988607107</v>
      </c>
      <c r="I9" s="14">
        <v>4678.7244219325348</v>
      </c>
      <c r="J9" s="18">
        <v>3561.3704673795683</v>
      </c>
      <c r="K9" s="18">
        <v>442.90727195410761</v>
      </c>
      <c r="L9" s="18">
        <v>1016.3993104436042</v>
      </c>
      <c r="M9" s="18">
        <v>5020.6770497772804</v>
      </c>
      <c r="N9" s="18">
        <v>5092.0181967658873</v>
      </c>
      <c r="O9" s="18">
        <v>1497.4592112175555</v>
      </c>
      <c r="P9" s="18">
        <v>75.297225874627671</v>
      </c>
      <c r="Q9" s="18">
        <v>558.97771470156044</v>
      </c>
      <c r="R9" s="18">
        <v>12.608045014296886</v>
      </c>
      <c r="S9" s="18">
        <v>238.70336342900558</v>
      </c>
      <c r="T9" s="18">
        <v>1644.6128023447966</v>
      </c>
      <c r="U9" s="18">
        <v>2919.6393173866209</v>
      </c>
      <c r="V9" s="18">
        <v>526.56642656907388</v>
      </c>
      <c r="W9" s="18">
        <v>998.23793018384754</v>
      </c>
      <c r="X9" s="18">
        <v>8472.102036721386</v>
      </c>
      <c r="Y9" s="18">
        <v>18171.5035084312</v>
      </c>
      <c r="Z9" s="18">
        <v>2675.9581986743428</v>
      </c>
      <c r="AA9" s="18">
        <v>440.91298192208649</v>
      </c>
      <c r="AB9" s="18">
        <v>20406.548725183457</v>
      </c>
      <c r="AC9" s="18">
        <v>1648.2246185488282</v>
      </c>
      <c r="AD9" s="18">
        <v>123809.27026287418</v>
      </c>
    </row>
    <row r="10" spans="1:30">
      <c r="A10" s="5">
        <v>5</v>
      </c>
      <c r="B10" s="6" t="s">
        <v>1</v>
      </c>
      <c r="C10" s="14">
        <v>2475.4112779579787</v>
      </c>
      <c r="D10" s="14">
        <v>158.11324492015103</v>
      </c>
      <c r="E10" s="14">
        <v>1050.3043491194103</v>
      </c>
      <c r="F10" s="14">
        <v>192.12927323789296</v>
      </c>
      <c r="G10" s="14">
        <v>3875.9581452354328</v>
      </c>
      <c r="H10" s="14">
        <v>201.98383626167836</v>
      </c>
      <c r="I10" s="14">
        <v>4077.9419814971111</v>
      </c>
      <c r="J10" s="18">
        <v>1646.6022383812428</v>
      </c>
      <c r="K10" s="18">
        <v>204.77850088187301</v>
      </c>
      <c r="L10" s="18">
        <v>469.93296400781844</v>
      </c>
      <c r="M10" s="18">
        <v>2321.3137032709342</v>
      </c>
      <c r="N10" s="18">
        <v>2523.2975395326125</v>
      </c>
      <c r="O10" s="18">
        <v>692.35136070797398</v>
      </c>
      <c r="P10" s="18">
        <v>34.813727413280574</v>
      </c>
      <c r="Q10" s="18">
        <v>258.44375491495981</v>
      </c>
      <c r="R10" s="18">
        <v>5.8293388268107087</v>
      </c>
      <c r="S10" s="18">
        <v>110.36467453511932</v>
      </c>
      <c r="T10" s="18">
        <v>760.38793111123175</v>
      </c>
      <c r="U10" s="18">
        <v>1349.897372179875</v>
      </c>
      <c r="V10" s="18">
        <v>243.45837215947245</v>
      </c>
      <c r="W10" s="18">
        <v>461.53603657167565</v>
      </c>
      <c r="X10" s="18">
        <v>3917.0825684203996</v>
      </c>
      <c r="Y10" s="18">
        <v>10316.338253188445</v>
      </c>
      <c r="Z10" s="18">
        <v>1519.1968007459634</v>
      </c>
      <c r="AA10" s="18">
        <v>250.31541668895616</v>
      </c>
      <c r="AB10" s="18">
        <v>11585.219637245453</v>
      </c>
      <c r="AC10" s="18">
        <v>866.14077046338514</v>
      </c>
      <c r="AD10" s="18">
        <v>133756.77525314232</v>
      </c>
    </row>
    <row r="11" spans="1:30" s="3" customFormat="1">
      <c r="A11" s="7"/>
      <c r="B11" s="8" t="s">
        <v>27</v>
      </c>
      <c r="C11" s="15">
        <v>11308.110892162191</v>
      </c>
      <c r="D11" s="15">
        <v>1516.4711142525971</v>
      </c>
      <c r="E11" s="15">
        <v>3690.9981255296675</v>
      </c>
      <c r="F11" s="15">
        <v>2698.0504674684735</v>
      </c>
      <c r="G11" s="15">
        <v>19213.630599412929</v>
      </c>
      <c r="H11" s="15">
        <v>40406.629930999123</v>
      </c>
      <c r="I11" s="15">
        <v>59620.260530412052</v>
      </c>
      <c r="J11" s="19">
        <v>132004.78882390007</v>
      </c>
      <c r="K11" s="19">
        <v>16416.680443214445</v>
      </c>
      <c r="L11" s="19">
        <v>37673.580315441504</v>
      </c>
      <c r="M11" s="19">
        <v>186095.04958255601</v>
      </c>
      <c r="N11" s="19">
        <v>226501.67951355517</v>
      </c>
      <c r="O11" s="19">
        <v>55504.415718543001</v>
      </c>
      <c r="P11" s="19">
        <v>2790.9464886193696</v>
      </c>
      <c r="Q11" s="19">
        <v>20718.915895525533</v>
      </c>
      <c r="R11" s="19">
        <v>467.32636630726125</v>
      </c>
      <c r="S11" s="19">
        <v>8847.7139263148274</v>
      </c>
      <c r="T11" s="19">
        <v>60958.770692099795</v>
      </c>
      <c r="U11" s="19">
        <v>108218.55661007823</v>
      </c>
      <c r="V11" s="19">
        <v>19517.567907545079</v>
      </c>
      <c r="W11" s="19">
        <v>37000.415535787528</v>
      </c>
      <c r="X11" s="19">
        <v>314024.62914082059</v>
      </c>
      <c r="Y11" s="19">
        <v>559739.93925378867</v>
      </c>
      <c r="Z11" s="19">
        <v>82427.999145135589</v>
      </c>
      <c r="AA11" s="19">
        <v>13581.518169811981</v>
      </c>
      <c r="AB11" s="19">
        <v>628586.42022911226</v>
      </c>
      <c r="AC11" s="19">
        <v>29717.797346365205</v>
      </c>
      <c r="AD11" s="19">
        <v>211518.50956611859</v>
      </c>
    </row>
    <row r="12" spans="1:30">
      <c r="A12" s="5">
        <v>6</v>
      </c>
      <c r="B12" s="6" t="s">
        <v>2</v>
      </c>
      <c r="C12" s="14">
        <v>16035.823202567488</v>
      </c>
      <c r="D12" s="14">
        <v>1833.9204171063539</v>
      </c>
      <c r="E12" s="14">
        <v>460.31131463758493</v>
      </c>
      <c r="F12" s="14">
        <v>36.49839500668886</v>
      </c>
      <c r="G12" s="14">
        <v>18366.553329318114</v>
      </c>
      <c r="H12" s="14">
        <v>246.38051096233434</v>
      </c>
      <c r="I12" s="14">
        <v>18612.93384028045</v>
      </c>
      <c r="J12" s="18">
        <v>15470.885802915942</v>
      </c>
      <c r="K12" s="18">
        <v>1924.0255650024558</v>
      </c>
      <c r="L12" s="18">
        <v>4415.3220806611444</v>
      </c>
      <c r="M12" s="18">
        <v>21810.233448579544</v>
      </c>
      <c r="N12" s="18">
        <v>22056.613959541879</v>
      </c>
      <c r="O12" s="18">
        <v>6505.0857987030804</v>
      </c>
      <c r="P12" s="18">
        <v>327.09733330266766</v>
      </c>
      <c r="Q12" s="18">
        <v>2428.2451010736377</v>
      </c>
      <c r="R12" s="18">
        <v>54.770383031151724</v>
      </c>
      <c r="S12" s="18">
        <v>1036.9470152593633</v>
      </c>
      <c r="T12" s="18">
        <v>7144.3330841711477</v>
      </c>
      <c r="U12" s="18">
        <v>12683.152982460482</v>
      </c>
      <c r="V12" s="18">
        <v>2287.4478035119341</v>
      </c>
      <c r="W12" s="18">
        <v>4336.4275532325591</v>
      </c>
      <c r="X12" s="18">
        <v>36803.507054746027</v>
      </c>
      <c r="Y12" s="18">
        <v>77226.674343606021</v>
      </c>
      <c r="Z12" s="18">
        <v>11372.49607394255</v>
      </c>
      <c r="AA12" s="18">
        <v>1873.8264141582194</v>
      </c>
      <c r="AB12" s="18">
        <v>86725.344003390346</v>
      </c>
      <c r="AC12" s="18">
        <v>6280.5985756506971</v>
      </c>
      <c r="AD12" s="18">
        <v>138084.52006408517</v>
      </c>
    </row>
    <row r="13" spans="1:30">
      <c r="A13" s="5">
        <v>7</v>
      </c>
      <c r="B13" s="6" t="s">
        <v>3</v>
      </c>
      <c r="C13" s="14">
        <v>3723.6492610000155</v>
      </c>
      <c r="D13" s="14">
        <v>582.47733954257046</v>
      </c>
      <c r="E13" s="14">
        <v>177.13720437492896</v>
      </c>
      <c r="F13" s="14">
        <v>16.42871794704973</v>
      </c>
      <c r="G13" s="14">
        <v>4499.6925228645641</v>
      </c>
      <c r="H13" s="14">
        <v>72.612069608532451</v>
      </c>
      <c r="I13" s="14">
        <v>4572.3045924730968</v>
      </c>
      <c r="J13" s="18">
        <v>3783.2726057349378</v>
      </c>
      <c r="K13" s="18">
        <v>470.50397149434809</v>
      </c>
      <c r="L13" s="18">
        <v>1079.7291949575033</v>
      </c>
      <c r="M13" s="18">
        <v>5333.5057721867888</v>
      </c>
      <c r="N13" s="18">
        <v>5406.1178417953215</v>
      </c>
      <c r="O13" s="18">
        <v>1590.7630121314819</v>
      </c>
      <c r="P13" s="18">
        <v>79.9888510753334</v>
      </c>
      <c r="Q13" s="18">
        <v>593.8065400993687</v>
      </c>
      <c r="R13" s="18">
        <v>13.393628029256798</v>
      </c>
      <c r="S13" s="18">
        <v>253.57651051176032</v>
      </c>
      <c r="T13" s="18">
        <v>1747.0854602582683</v>
      </c>
      <c r="U13" s="18">
        <v>3101.5564230875625</v>
      </c>
      <c r="V13" s="18">
        <v>559.37576699351939</v>
      </c>
      <c r="W13" s="18">
        <v>1060.4362140535454</v>
      </c>
      <c r="X13" s="18">
        <v>8999.9824062400967</v>
      </c>
      <c r="Y13" s="18">
        <v>18905.792770899985</v>
      </c>
      <c r="Z13" s="18">
        <v>2784.0905476298094</v>
      </c>
      <c r="AA13" s="18">
        <v>458.72976113927069</v>
      </c>
      <c r="AB13" s="18">
        <v>21231.153557390524</v>
      </c>
      <c r="AC13" s="18">
        <v>2100.0535110211154</v>
      </c>
      <c r="AD13" s="18">
        <v>101098.15509923478</v>
      </c>
    </row>
    <row r="14" spans="1:30">
      <c r="A14" s="5">
        <v>8</v>
      </c>
      <c r="B14" s="6" t="s">
        <v>4</v>
      </c>
      <c r="C14" s="14">
        <v>2288.2449090865503</v>
      </c>
      <c r="D14" s="14">
        <v>607.98394865979765</v>
      </c>
      <c r="E14" s="14">
        <v>145.547593830848</v>
      </c>
      <c r="F14" s="14">
        <v>43.789193619947135</v>
      </c>
      <c r="G14" s="14">
        <v>3085.5656451971431</v>
      </c>
      <c r="H14" s="14">
        <v>58.070694868206218</v>
      </c>
      <c r="I14" s="14">
        <v>3143.6363400653495</v>
      </c>
      <c r="J14" s="18">
        <v>1908.5566768643091</v>
      </c>
      <c r="K14" s="18">
        <v>237.35627586695423</v>
      </c>
      <c r="L14" s="18">
        <v>544.69359705078728</v>
      </c>
      <c r="M14" s="18">
        <v>2690.6065497820509</v>
      </c>
      <c r="N14" s="18">
        <v>2748.6772446502573</v>
      </c>
      <c r="O14" s="18">
        <v>802.49606214208688</v>
      </c>
      <c r="P14" s="18">
        <v>40.3521690620748</v>
      </c>
      <c r="Q14" s="18">
        <v>299.55902071513219</v>
      </c>
      <c r="R14" s="18">
        <v>6.756715908847192</v>
      </c>
      <c r="S14" s="18">
        <v>127.92235523804075</v>
      </c>
      <c r="T14" s="18">
        <v>881.35642543282461</v>
      </c>
      <c r="U14" s="18">
        <v>1564.6496662656514</v>
      </c>
      <c r="V14" s="18">
        <v>282.18964537560299</v>
      </c>
      <c r="W14" s="18">
        <v>534.96082033650896</v>
      </c>
      <c r="X14" s="18">
        <v>4540.2428804767696</v>
      </c>
      <c r="Y14" s="18">
        <v>10374.485770324171</v>
      </c>
      <c r="Z14" s="18">
        <v>1527.7596739931932</v>
      </c>
      <c r="AA14" s="18">
        <v>251.72630643272242</v>
      </c>
      <c r="AB14" s="18">
        <v>11650.519137884641</v>
      </c>
      <c r="AC14" s="18">
        <v>1682.3226117476438</v>
      </c>
      <c r="AD14" s="18">
        <v>69252.586017266658</v>
      </c>
    </row>
    <row r="15" spans="1:30">
      <c r="A15" s="5">
        <v>9</v>
      </c>
      <c r="B15" s="6" t="s">
        <v>5</v>
      </c>
      <c r="C15" s="14">
        <v>7460.8339246841906</v>
      </c>
      <c r="D15" s="14">
        <v>950.55027338249829</v>
      </c>
      <c r="E15" s="14">
        <v>305.68925908651812</v>
      </c>
      <c r="F15" s="14">
        <v>8.6139764371017495</v>
      </c>
      <c r="G15" s="14">
        <v>8725.6874335903085</v>
      </c>
      <c r="H15" s="14">
        <v>20.395252448141505</v>
      </c>
      <c r="I15" s="14">
        <v>8746.0826860384495</v>
      </c>
      <c r="J15" s="18">
        <v>7559.5397800563569</v>
      </c>
      <c r="K15" s="18">
        <v>940.13671755886708</v>
      </c>
      <c r="L15" s="18">
        <v>2157.4590709103486</v>
      </c>
      <c r="M15" s="18">
        <v>10657.135568525573</v>
      </c>
      <c r="N15" s="18">
        <v>10677.530820973714</v>
      </c>
      <c r="O15" s="18">
        <v>3178.5804312967693</v>
      </c>
      <c r="P15" s="18">
        <v>159.82958794678814</v>
      </c>
      <c r="Q15" s="18">
        <v>1186.5135371778993</v>
      </c>
      <c r="R15" s="18">
        <v>26.7624552703296</v>
      </c>
      <c r="S15" s="18">
        <v>506.68347704993101</v>
      </c>
      <c r="T15" s="18">
        <v>3490.9358675238332</v>
      </c>
      <c r="U15" s="18">
        <v>6197.3697388018527</v>
      </c>
      <c r="V15" s="18">
        <v>1117.7157459330358</v>
      </c>
      <c r="W15" s="18">
        <v>2118.9088336373979</v>
      </c>
      <c r="X15" s="18">
        <v>17983.299674637838</v>
      </c>
      <c r="Y15" s="18">
        <v>37386.517929201858</v>
      </c>
      <c r="Z15" s="18">
        <v>5505.5851094194049</v>
      </c>
      <c r="AA15" s="18">
        <v>907.14569047547559</v>
      </c>
      <c r="AB15" s="18">
        <v>41984.957348145792</v>
      </c>
      <c r="AC15" s="18">
        <v>4336.3266471626366</v>
      </c>
      <c r="AD15" s="18">
        <v>96821.482246079322</v>
      </c>
    </row>
    <row r="16" spans="1:30">
      <c r="A16" s="5">
        <v>10</v>
      </c>
      <c r="B16" s="6" t="s">
        <v>6</v>
      </c>
      <c r="C16" s="14">
        <v>7627.4290948244588</v>
      </c>
      <c r="D16" s="14">
        <v>4582.6546925817356</v>
      </c>
      <c r="E16" s="14">
        <v>562.45101429886233</v>
      </c>
      <c r="F16" s="14">
        <v>19.226040192087929</v>
      </c>
      <c r="G16" s="14">
        <v>12791.760841897145</v>
      </c>
      <c r="H16" s="14">
        <v>123.08353577288162</v>
      </c>
      <c r="I16" s="14">
        <v>12914.844377670026</v>
      </c>
      <c r="J16" s="18">
        <v>8998.5813104039644</v>
      </c>
      <c r="K16" s="18">
        <v>1119.1020805484382</v>
      </c>
      <c r="L16" s="18">
        <v>2568.1551309080655</v>
      </c>
      <c r="M16" s="18">
        <v>12685.838521860469</v>
      </c>
      <c r="N16" s="18">
        <v>12808.92205763335</v>
      </c>
      <c r="O16" s="18">
        <v>3783.6581716446299</v>
      </c>
      <c r="P16" s="18">
        <v>190.25490767862755</v>
      </c>
      <c r="Q16" s="18">
        <v>1412.3794372189607</v>
      </c>
      <c r="R16" s="18">
        <v>31.856982941138071</v>
      </c>
      <c r="S16" s="18">
        <v>603.13624896858653</v>
      </c>
      <c r="T16" s="18">
        <v>4155.4739001697035</v>
      </c>
      <c r="U16" s="18">
        <v>7377.1072218406525</v>
      </c>
      <c r="V16" s="18">
        <v>1330.4852298326368</v>
      </c>
      <c r="W16" s="18">
        <v>2522.2664320283798</v>
      </c>
      <c r="X16" s="18">
        <v>21406.618532323315</v>
      </c>
      <c r="Y16" s="18">
        <v>47007.301431853812</v>
      </c>
      <c r="Z16" s="18">
        <v>6922.3536535292051</v>
      </c>
      <c r="AA16" s="18">
        <v>1140.5841813257157</v>
      </c>
      <c r="AB16" s="18">
        <v>52789.070904057306</v>
      </c>
      <c r="AC16" s="18">
        <v>4641.5517900254581</v>
      </c>
      <c r="AD16" s="18">
        <v>113731.51327859635</v>
      </c>
    </row>
    <row r="17" spans="1:30" s="3" customFormat="1">
      <c r="A17" s="7"/>
      <c r="B17" s="8" t="s">
        <v>28</v>
      </c>
      <c r="C17" s="15">
        <v>37135.980392162703</v>
      </c>
      <c r="D17" s="15">
        <v>8557.5866712729548</v>
      </c>
      <c r="E17" s="15">
        <v>1651.1363862287421</v>
      </c>
      <c r="F17" s="15">
        <v>124.5563232028754</v>
      </c>
      <c r="G17" s="15">
        <v>47469.259772867277</v>
      </c>
      <c r="H17" s="15">
        <v>520.54206366009612</v>
      </c>
      <c r="I17" s="15">
        <v>47989.801836527375</v>
      </c>
      <c r="J17" s="19">
        <v>37720.836175975506</v>
      </c>
      <c r="K17" s="19">
        <v>4691.1246104710626</v>
      </c>
      <c r="L17" s="19">
        <v>10765.359074487849</v>
      </c>
      <c r="M17" s="19">
        <v>53177.319860934425</v>
      </c>
      <c r="N17" s="19">
        <v>53697.861924594516</v>
      </c>
      <c r="O17" s="19">
        <v>15860.583475918051</v>
      </c>
      <c r="P17" s="19">
        <v>797.52284906549153</v>
      </c>
      <c r="Q17" s="19">
        <v>5920.5036362849987</v>
      </c>
      <c r="R17" s="19">
        <v>133.54016518072339</v>
      </c>
      <c r="S17" s="19">
        <v>2528.2656070276821</v>
      </c>
      <c r="T17" s="19">
        <v>17419.184737555777</v>
      </c>
      <c r="U17" s="19">
        <v>30923.836032456198</v>
      </c>
      <c r="V17" s="19">
        <v>5577.214191646729</v>
      </c>
      <c r="W17" s="19">
        <v>10572.999853288391</v>
      </c>
      <c r="X17" s="19">
        <v>89733.650548424048</v>
      </c>
      <c r="Y17" s="19">
        <v>190900.77224588583</v>
      </c>
      <c r="Z17" s="19">
        <v>28112.28505851416</v>
      </c>
      <c r="AA17" s="19">
        <v>4632.0123535314033</v>
      </c>
      <c r="AB17" s="19">
        <v>214381.04495086859</v>
      </c>
      <c r="AC17" s="19">
        <v>19040.853135607555</v>
      </c>
      <c r="AD17" s="19">
        <v>112590.04175078844</v>
      </c>
    </row>
    <row r="18" spans="1:30">
      <c r="A18" s="5">
        <v>11</v>
      </c>
      <c r="B18" s="6" t="s">
        <v>7</v>
      </c>
      <c r="C18" s="14">
        <v>8608.2626049889113</v>
      </c>
      <c r="D18" s="14">
        <v>4447.5085321348861</v>
      </c>
      <c r="E18" s="14">
        <v>884.45271019943527</v>
      </c>
      <c r="F18" s="14">
        <v>193.14844072882792</v>
      </c>
      <c r="G18" s="14">
        <v>14133.37228805206</v>
      </c>
      <c r="H18" s="14">
        <v>362.94640017474796</v>
      </c>
      <c r="I18" s="14">
        <v>14496.318688226807</v>
      </c>
      <c r="J18" s="18">
        <v>40452.120753416537</v>
      </c>
      <c r="K18" s="18">
        <v>5030.7988488590809</v>
      </c>
      <c r="L18" s="18">
        <v>11544.855559496591</v>
      </c>
      <c r="M18" s="18">
        <v>57027.77516177221</v>
      </c>
      <c r="N18" s="18">
        <v>57390.721561946957</v>
      </c>
      <c r="O18" s="18">
        <v>17009.014195610882</v>
      </c>
      <c r="P18" s="18">
        <v>855.26976240663191</v>
      </c>
      <c r="Q18" s="18">
        <v>6349.1945644773023</v>
      </c>
      <c r="R18" s="18">
        <v>143.20952118135571</v>
      </c>
      <c r="S18" s="18">
        <v>2711.3318791520351</v>
      </c>
      <c r="T18" s="18">
        <v>18680.470420707839</v>
      </c>
      <c r="U18" s="18">
        <v>33162.964455716254</v>
      </c>
      <c r="V18" s="18">
        <v>5981.0482698645365</v>
      </c>
      <c r="W18" s="18">
        <v>11338.568021020719</v>
      </c>
      <c r="X18" s="18">
        <v>96231.071090137557</v>
      </c>
      <c r="Y18" s="18">
        <v>167755.16494013657</v>
      </c>
      <c r="Z18" s="18">
        <v>24703.834080344848</v>
      </c>
      <c r="AA18" s="18">
        <v>4070.4078093108023</v>
      </c>
      <c r="AB18" s="18">
        <v>188388.59121117063</v>
      </c>
      <c r="AC18" s="18">
        <v>9749.4157181025475</v>
      </c>
      <c r="AD18" s="18">
        <v>193230.6475160085</v>
      </c>
    </row>
    <row r="19" spans="1:30">
      <c r="A19" s="5">
        <v>12</v>
      </c>
      <c r="B19" s="6" t="s">
        <v>8</v>
      </c>
      <c r="C19" s="14">
        <v>4485.3222070156271</v>
      </c>
      <c r="D19" s="14">
        <v>2202.0023528153679</v>
      </c>
      <c r="E19" s="14">
        <v>516.98885970567335</v>
      </c>
      <c r="F19" s="14">
        <v>1.4386228688767873</v>
      </c>
      <c r="G19" s="14">
        <v>7205.7520424055447</v>
      </c>
      <c r="H19" s="14">
        <v>141.2153578055707</v>
      </c>
      <c r="I19" s="14">
        <v>7346.9674002111151</v>
      </c>
      <c r="J19" s="18">
        <v>6616.5621874278322</v>
      </c>
      <c r="K19" s="18">
        <v>822.86398873426469</v>
      </c>
      <c r="L19" s="18">
        <v>1888.3374550351496</v>
      </c>
      <c r="M19" s="18">
        <v>9327.7636311972456</v>
      </c>
      <c r="N19" s="18">
        <v>9468.9789890028169</v>
      </c>
      <c r="O19" s="18">
        <v>2782.0840558179411</v>
      </c>
      <c r="P19" s="18">
        <v>139.89243245082912</v>
      </c>
      <c r="Q19" s="18">
        <v>1038.5077443039804</v>
      </c>
      <c r="R19" s="18">
        <v>23.424104474131283</v>
      </c>
      <c r="S19" s="18">
        <v>443.47973987618042</v>
      </c>
      <c r="T19" s="18">
        <v>3055.4762501192331</v>
      </c>
      <c r="U19" s="18">
        <v>5424.3093453183919</v>
      </c>
      <c r="V19" s="18">
        <v>978.29179500370128</v>
      </c>
      <c r="W19" s="18">
        <v>1854.5959774217233</v>
      </c>
      <c r="X19" s="18">
        <v>15740.061444786112</v>
      </c>
      <c r="Y19" s="18">
        <v>32414.792476194471</v>
      </c>
      <c r="Z19" s="18">
        <v>4773.4426377262189</v>
      </c>
      <c r="AA19" s="18">
        <v>786.51184778467098</v>
      </c>
      <c r="AB19" s="18">
        <v>36401.723266136018</v>
      </c>
      <c r="AC19" s="18">
        <v>3067.8032306687487</v>
      </c>
      <c r="AD19" s="18">
        <v>118657.29490805976</v>
      </c>
    </row>
    <row r="20" spans="1:30">
      <c r="A20" s="5">
        <v>13</v>
      </c>
      <c r="B20" s="6" t="s">
        <v>9</v>
      </c>
      <c r="C20" s="14">
        <v>5053.5426789987987</v>
      </c>
      <c r="D20" s="14">
        <v>2658.4451613336691</v>
      </c>
      <c r="E20" s="14">
        <v>856.90386438007397</v>
      </c>
      <c r="F20" s="14">
        <v>0.444019403974317</v>
      </c>
      <c r="G20" s="14">
        <v>8569.3357241165158</v>
      </c>
      <c r="H20" s="14">
        <v>157.27748194423023</v>
      </c>
      <c r="I20" s="14">
        <v>8726.613206060747</v>
      </c>
      <c r="J20" s="18">
        <v>6264.9586210963353</v>
      </c>
      <c r="K20" s="18">
        <v>779.13706456290709</v>
      </c>
      <c r="L20" s="18">
        <v>1787.9913591593681</v>
      </c>
      <c r="M20" s="18">
        <v>8832.0870448186106</v>
      </c>
      <c r="N20" s="18">
        <v>8989.3645267628417</v>
      </c>
      <c r="O20" s="18">
        <v>2634.2443396405201</v>
      </c>
      <c r="P20" s="18">
        <v>132.45856018314919</v>
      </c>
      <c r="Q20" s="18">
        <v>983.32152883184756</v>
      </c>
      <c r="R20" s="18">
        <v>22.179349503509926</v>
      </c>
      <c r="S20" s="18">
        <v>419.91326324991792</v>
      </c>
      <c r="T20" s="18">
        <v>2893.1084953924014</v>
      </c>
      <c r="U20" s="18">
        <v>5136.0619962156934</v>
      </c>
      <c r="V20" s="18">
        <v>926.30545008734509</v>
      </c>
      <c r="W20" s="18">
        <v>1756.0429008701942</v>
      </c>
      <c r="X20" s="18">
        <v>14903.635883974579</v>
      </c>
      <c r="Y20" s="18">
        <v>32462.33613485394</v>
      </c>
      <c r="Z20" s="18">
        <v>4780.4439794944074</v>
      </c>
      <c r="AA20" s="18">
        <v>787.66544670037797</v>
      </c>
      <c r="AB20" s="18">
        <v>36455.114667647969</v>
      </c>
      <c r="AC20" s="18">
        <v>2887.839923195821</v>
      </c>
      <c r="AD20" s="18">
        <v>126236.6185010179</v>
      </c>
    </row>
    <row r="21" spans="1:30">
      <c r="A21" s="5">
        <v>14</v>
      </c>
      <c r="B21" s="6" t="s">
        <v>10</v>
      </c>
      <c r="C21" s="14">
        <v>5741.7162350835952</v>
      </c>
      <c r="D21" s="14">
        <v>2196.8629118732915</v>
      </c>
      <c r="E21" s="14">
        <v>571.12701653987062</v>
      </c>
      <c r="F21" s="14">
        <v>8.5251725563068845</v>
      </c>
      <c r="G21" s="14">
        <v>8518.2313360530643</v>
      </c>
      <c r="H21" s="14">
        <v>177.27120698285199</v>
      </c>
      <c r="I21" s="14">
        <v>8695.5025430359165</v>
      </c>
      <c r="J21" s="18">
        <v>10235.360872411638</v>
      </c>
      <c r="K21" s="18">
        <v>1272.9132795895944</v>
      </c>
      <c r="L21" s="18">
        <v>2921.1265236652707</v>
      </c>
      <c r="M21" s="18">
        <v>14429.400675666504</v>
      </c>
      <c r="N21" s="18">
        <v>14606.671882649356</v>
      </c>
      <c r="O21" s="18">
        <v>4303.6902672487449</v>
      </c>
      <c r="P21" s="18">
        <v>216.40384974758797</v>
      </c>
      <c r="Q21" s="18">
        <v>1606.499150260026</v>
      </c>
      <c r="R21" s="18">
        <v>36.235458175147819</v>
      </c>
      <c r="S21" s="18">
        <v>686.03227003002564</v>
      </c>
      <c r="T21" s="18">
        <v>4726.6089505630525</v>
      </c>
      <c r="U21" s="18">
        <v>8391.028763913393</v>
      </c>
      <c r="V21" s="18">
        <v>1513.3492706239974</v>
      </c>
      <c r="W21" s="18">
        <v>2868.9308078299337</v>
      </c>
      <c r="X21" s="18">
        <v>24348.778788391908</v>
      </c>
      <c r="Y21" s="18">
        <v>47473.682007094329</v>
      </c>
      <c r="Z21" s="18">
        <v>6991.033425816353</v>
      </c>
      <c r="AA21" s="18">
        <v>1151.9004280487989</v>
      </c>
      <c r="AB21" s="18">
        <v>53312.815004861885</v>
      </c>
      <c r="AC21" s="18">
        <v>4427.2308736139848</v>
      </c>
      <c r="AD21" s="18">
        <v>120420.22773784597</v>
      </c>
    </row>
    <row r="22" spans="1:30">
      <c r="A22" s="5">
        <v>15</v>
      </c>
      <c r="B22" s="6" t="s">
        <v>11</v>
      </c>
      <c r="C22" s="14">
        <v>5761.3266005922314</v>
      </c>
      <c r="D22" s="14">
        <v>2484.4288450611475</v>
      </c>
      <c r="E22" s="14">
        <v>562.36307136752248</v>
      </c>
      <c r="F22" s="14">
        <v>0.80811531523325686</v>
      </c>
      <c r="G22" s="14">
        <v>8808.9266323361353</v>
      </c>
      <c r="H22" s="14">
        <v>69.822717639744639</v>
      </c>
      <c r="I22" s="14">
        <v>8878.7493499758802</v>
      </c>
      <c r="J22" s="18">
        <v>11206.202860440942</v>
      </c>
      <c r="K22" s="18">
        <v>1393.6513438699292</v>
      </c>
      <c r="L22" s="18">
        <v>3198.2005142037315</v>
      </c>
      <c r="M22" s="18">
        <v>15798.054718514602</v>
      </c>
      <c r="N22" s="18">
        <v>15867.877436154347</v>
      </c>
      <c r="O22" s="18">
        <v>4711.9028615091047</v>
      </c>
      <c r="P22" s="18">
        <v>236.9301356621794</v>
      </c>
      <c r="Q22" s="18">
        <v>1758.8784213231227</v>
      </c>
      <c r="R22" s="18">
        <v>39.672455139928438</v>
      </c>
      <c r="S22" s="18">
        <v>751.1036379271186</v>
      </c>
      <c r="T22" s="18">
        <v>5174.9361260679561</v>
      </c>
      <c r="U22" s="18">
        <v>9186.9326063198114</v>
      </c>
      <c r="V22" s="18">
        <v>1656.8931117049151</v>
      </c>
      <c r="W22" s="18">
        <v>3141.0539428822167</v>
      </c>
      <c r="X22" s="18">
        <v>26658.303298536353</v>
      </c>
      <c r="Y22" s="18">
        <v>51335.107367026838</v>
      </c>
      <c r="Z22" s="18">
        <v>7559.6717230344502</v>
      </c>
      <c r="AA22" s="18">
        <v>1245.59397206071</v>
      </c>
      <c r="AB22" s="18">
        <v>57649.185118000576</v>
      </c>
      <c r="AC22" s="18">
        <v>3973.4966414299761</v>
      </c>
      <c r="AD22" s="18">
        <v>145084.26788868223</v>
      </c>
    </row>
    <row r="23" spans="1:30" s="3" customFormat="1">
      <c r="A23" s="7"/>
      <c r="B23" s="8" t="s">
        <v>29</v>
      </c>
      <c r="C23" s="15">
        <v>29650.170326679163</v>
      </c>
      <c r="D23" s="15">
        <v>13989.247803218363</v>
      </c>
      <c r="E23" s="15">
        <v>3391.8355221925758</v>
      </c>
      <c r="F23" s="15">
        <v>204.3643708732192</v>
      </c>
      <c r="G23" s="15">
        <v>47235.618022963317</v>
      </c>
      <c r="H23" s="15">
        <v>908.53316454714547</v>
      </c>
      <c r="I23" s="15">
        <v>48144.151187510462</v>
      </c>
      <c r="J23" s="19">
        <v>74775.205294793283</v>
      </c>
      <c r="K23" s="19">
        <v>9299.3645256157761</v>
      </c>
      <c r="L23" s="19">
        <v>21340.51141156011</v>
      </c>
      <c r="M23" s="19">
        <v>105415.08123196918</v>
      </c>
      <c r="N23" s="19">
        <v>106323.61439651632</v>
      </c>
      <c r="O23" s="19">
        <v>31440.935719827194</v>
      </c>
      <c r="P23" s="19">
        <v>1580.9547404503778</v>
      </c>
      <c r="Q23" s="19">
        <v>11736.40140919628</v>
      </c>
      <c r="R23" s="19">
        <v>264.72088847407315</v>
      </c>
      <c r="S23" s="19">
        <v>5011.8607902352778</v>
      </c>
      <c r="T23" s="19">
        <v>34530.60024285048</v>
      </c>
      <c r="U23" s="19">
        <v>61301.297167483543</v>
      </c>
      <c r="V23" s="19">
        <v>11055.887897284494</v>
      </c>
      <c r="W23" s="19">
        <v>20959.191650024786</v>
      </c>
      <c r="X23" s="19">
        <v>177881.85050582653</v>
      </c>
      <c r="Y23" s="19">
        <v>331441.08292530617</v>
      </c>
      <c r="Z23" s="19">
        <v>48808.42584641627</v>
      </c>
      <c r="AA23" s="19">
        <v>8042.079503905361</v>
      </c>
      <c r="AB23" s="19">
        <v>372207.42926781706</v>
      </c>
      <c r="AC23" s="19">
        <v>24105.786387011081</v>
      </c>
      <c r="AD23" s="19">
        <v>154405.84401277758</v>
      </c>
    </row>
    <row r="24" spans="1:30">
      <c r="A24" s="5">
        <v>16</v>
      </c>
      <c r="B24" s="6" t="s">
        <v>197</v>
      </c>
      <c r="C24" s="14">
        <v>4516.3842348955268</v>
      </c>
      <c r="D24" s="14">
        <v>1196.6461485731579</v>
      </c>
      <c r="E24" s="14">
        <v>407.71887251097576</v>
      </c>
      <c r="F24" s="14">
        <v>16.464239499367675</v>
      </c>
      <c r="G24" s="14">
        <v>6137.2134954790281</v>
      </c>
      <c r="H24" s="14">
        <v>103.27682144105586</v>
      </c>
      <c r="I24" s="14">
        <v>6240.4903169200843</v>
      </c>
      <c r="J24" s="18">
        <v>9014.8105075873664</v>
      </c>
      <c r="K24" s="18">
        <v>1121.1204129618573</v>
      </c>
      <c r="L24" s="18">
        <v>2572.786871688013</v>
      </c>
      <c r="M24" s="18">
        <v>12708.717792237238</v>
      </c>
      <c r="N24" s="18">
        <v>12811.994613678293</v>
      </c>
      <c r="O24" s="18">
        <v>3790.482106709951</v>
      </c>
      <c r="P24" s="18">
        <v>190.59803781273618</v>
      </c>
      <c r="Q24" s="18">
        <v>1414.9267036817203</v>
      </c>
      <c r="R24" s="18">
        <v>31.914437915426323</v>
      </c>
      <c r="S24" s="18">
        <v>604.22402233811226</v>
      </c>
      <c r="T24" s="18">
        <v>4162.9684154705064</v>
      </c>
      <c r="U24" s="18">
        <v>7390.4120444139535</v>
      </c>
      <c r="V24" s="18">
        <v>1332.884797764483</v>
      </c>
      <c r="W24" s="18">
        <v>2526.8154112354841</v>
      </c>
      <c r="X24" s="18">
        <v>21445.225977342372</v>
      </c>
      <c r="Y24" s="18">
        <v>40394.434086499692</v>
      </c>
      <c r="Z24" s="18">
        <v>5948.5345740261082</v>
      </c>
      <c r="AA24" s="18">
        <v>980.12970396914125</v>
      </c>
      <c r="AB24" s="18">
        <v>45362.838956556661</v>
      </c>
      <c r="AC24" s="18">
        <v>3807.7603462315792</v>
      </c>
      <c r="AD24" s="18">
        <v>119132.59982722085</v>
      </c>
    </row>
    <row r="25" spans="1:30">
      <c r="A25" s="5">
        <v>17</v>
      </c>
      <c r="B25" s="6" t="s">
        <v>12</v>
      </c>
      <c r="C25" s="14">
        <v>6169.1238968824955</v>
      </c>
      <c r="D25" s="14">
        <v>549.96113491885978</v>
      </c>
      <c r="E25" s="14">
        <v>527.2402551029877</v>
      </c>
      <c r="F25" s="14">
        <v>1.1633308384127103</v>
      </c>
      <c r="G25" s="14">
        <v>7247.4886177427552</v>
      </c>
      <c r="H25" s="14">
        <v>104.72698526667287</v>
      </c>
      <c r="I25" s="14">
        <v>7352.2156030094284</v>
      </c>
      <c r="J25" s="18">
        <v>2896.8970499282209</v>
      </c>
      <c r="K25" s="18">
        <v>360.27051419328325</v>
      </c>
      <c r="L25" s="18">
        <v>826.76154894372075</v>
      </c>
      <c r="M25" s="18">
        <v>4083.929113065225</v>
      </c>
      <c r="N25" s="18">
        <v>4188.6560983318977</v>
      </c>
      <c r="O25" s="18">
        <v>1218.0662503656454</v>
      </c>
      <c r="P25" s="18">
        <v>61.248419253750107</v>
      </c>
      <c r="Q25" s="18">
        <v>454.68476462265926</v>
      </c>
      <c r="R25" s="18">
        <v>10.255661055715192</v>
      </c>
      <c r="S25" s="18">
        <v>194.16656471412546</v>
      </c>
      <c r="T25" s="18">
        <v>1337.764217181355</v>
      </c>
      <c r="U25" s="18">
        <v>2374.8988213559833</v>
      </c>
      <c r="V25" s="18">
        <v>428.32071015672244</v>
      </c>
      <c r="W25" s="18">
        <v>811.98868288583344</v>
      </c>
      <c r="X25" s="18">
        <v>6891.3940915917892</v>
      </c>
      <c r="Y25" s="18">
        <v>18327.538807666442</v>
      </c>
      <c r="Z25" s="18">
        <v>2698.9361575436692</v>
      </c>
      <c r="AA25" s="18">
        <v>444.69902027222844</v>
      </c>
      <c r="AB25" s="18">
        <v>20581.775944937883</v>
      </c>
      <c r="AC25" s="18">
        <v>2000.9904503117307</v>
      </c>
      <c r="AD25" s="18">
        <v>102857.94188438774</v>
      </c>
    </row>
    <row r="26" spans="1:30">
      <c r="A26" s="5">
        <v>18</v>
      </c>
      <c r="B26" s="6" t="s">
        <v>13</v>
      </c>
      <c r="C26" s="14">
        <v>3624.4283877915336</v>
      </c>
      <c r="D26" s="14">
        <v>601.48300814372055</v>
      </c>
      <c r="E26" s="14">
        <v>135.06515703573939</v>
      </c>
      <c r="F26" s="14">
        <v>9.4842544688914092</v>
      </c>
      <c r="G26" s="14">
        <v>4370.4608074398857</v>
      </c>
      <c r="H26" s="14">
        <v>187.16981658658887</v>
      </c>
      <c r="I26" s="14">
        <v>4557.6306240264748</v>
      </c>
      <c r="J26" s="18">
        <v>2908.0981880260792</v>
      </c>
      <c r="K26" s="18">
        <v>361.6635356616041</v>
      </c>
      <c r="L26" s="18">
        <v>829.95830399718295</v>
      </c>
      <c r="M26" s="18">
        <v>4099.7200276848662</v>
      </c>
      <c r="N26" s="18">
        <v>4286.8898442714553</v>
      </c>
      <c r="O26" s="18">
        <v>1222.776023632536</v>
      </c>
      <c r="P26" s="18">
        <v>61.485242306317268</v>
      </c>
      <c r="Q26" s="18">
        <v>456.44284810017081</v>
      </c>
      <c r="R26" s="18">
        <v>10.295315580467026</v>
      </c>
      <c r="S26" s="18">
        <v>194.91732888277394</v>
      </c>
      <c r="T26" s="18">
        <v>1342.9368144399953</v>
      </c>
      <c r="U26" s="18">
        <v>2384.0816018303908</v>
      </c>
      <c r="V26" s="18">
        <v>429.97685441796114</v>
      </c>
      <c r="W26" s="18">
        <v>815.128317195975</v>
      </c>
      <c r="X26" s="18">
        <v>6918.0403463865869</v>
      </c>
      <c r="Y26" s="18">
        <v>15575.39099809793</v>
      </c>
      <c r="Z26" s="18">
        <v>2293.6514441375712</v>
      </c>
      <c r="AA26" s="18">
        <v>377.92096237736087</v>
      </c>
      <c r="AB26" s="18">
        <v>17491.121479858139</v>
      </c>
      <c r="AC26" s="18">
        <v>1881.8843182595879</v>
      </c>
      <c r="AD26" s="18">
        <v>92944.722000948226</v>
      </c>
    </row>
    <row r="27" spans="1:30">
      <c r="A27" s="5">
        <v>19</v>
      </c>
      <c r="B27" s="6" t="s">
        <v>14</v>
      </c>
      <c r="C27" s="14">
        <v>1869.1923519546406</v>
      </c>
      <c r="D27" s="14">
        <v>233.16634780042014</v>
      </c>
      <c r="E27" s="14">
        <v>97.761126509758725</v>
      </c>
      <c r="F27" s="14">
        <v>8.5251725563068845</v>
      </c>
      <c r="G27" s="14">
        <v>2208.6449988211266</v>
      </c>
      <c r="H27" s="14">
        <v>96.649302393386691</v>
      </c>
      <c r="I27" s="14">
        <v>2305.2943012145133</v>
      </c>
      <c r="J27" s="18">
        <v>1381.5959658537895</v>
      </c>
      <c r="K27" s="18">
        <v>171.82118675492583</v>
      </c>
      <c r="L27" s="18">
        <v>394.30135108597585</v>
      </c>
      <c r="M27" s="18">
        <v>1947.7185036946912</v>
      </c>
      <c r="N27" s="18">
        <v>2044.3678060880779</v>
      </c>
      <c r="O27" s="18">
        <v>580.92344624035775</v>
      </c>
      <c r="P27" s="18">
        <v>29.210761548464223</v>
      </c>
      <c r="Q27" s="18">
        <v>216.84948609182061</v>
      </c>
      <c r="R27" s="18">
        <v>4.8911575722344063</v>
      </c>
      <c r="S27" s="18">
        <v>92.602442506326327</v>
      </c>
      <c r="T27" s="18">
        <v>638.01012389001141</v>
      </c>
      <c r="U27" s="18">
        <v>1132.643160714892</v>
      </c>
      <c r="V27" s="18">
        <v>204.27587002403857</v>
      </c>
      <c r="W27" s="18">
        <v>387.25583590269326</v>
      </c>
      <c r="X27" s="18">
        <v>3286.6622844908388</v>
      </c>
      <c r="Y27" s="18">
        <v>7539.6750894000434</v>
      </c>
      <c r="Z27" s="18">
        <v>1110.3019284186116</v>
      </c>
      <c r="AA27" s="18">
        <v>182.94251918262853</v>
      </c>
      <c r="AB27" s="18">
        <v>8467.0344986360269</v>
      </c>
      <c r="AC27" s="18">
        <v>1201.1089007243129</v>
      </c>
      <c r="AD27" s="18">
        <v>70493.478930429148</v>
      </c>
    </row>
    <row r="28" spans="1:30">
      <c r="A28" s="5">
        <v>20</v>
      </c>
      <c r="B28" s="6" t="s">
        <v>151</v>
      </c>
      <c r="C28" s="14">
        <v>3258.4656212981272</v>
      </c>
      <c r="D28" s="14">
        <v>1313.3628087099673</v>
      </c>
      <c r="E28" s="14">
        <v>232.22543590325921</v>
      </c>
      <c r="F28" s="14">
        <v>5.6301660423943387</v>
      </c>
      <c r="G28" s="14">
        <v>4809.6840319537478</v>
      </c>
      <c r="H28" s="14">
        <v>197.16773524608388</v>
      </c>
      <c r="I28" s="14">
        <v>5006.8517671998316</v>
      </c>
      <c r="J28" s="18">
        <v>3851.4537455669233</v>
      </c>
      <c r="K28" s="18">
        <v>478.98326982017647</v>
      </c>
      <c r="L28" s="18">
        <v>1099.187789379296</v>
      </c>
      <c r="M28" s="18">
        <v>5429.6248047663958</v>
      </c>
      <c r="N28" s="18">
        <v>5626.7925400124795</v>
      </c>
      <c r="O28" s="18">
        <v>1619.4313230550133</v>
      </c>
      <c r="P28" s="18">
        <v>81.430389026339128</v>
      </c>
      <c r="Q28" s="18">
        <v>604.50796475544325</v>
      </c>
      <c r="R28" s="18">
        <v>13.635004456674711</v>
      </c>
      <c r="S28" s="18">
        <v>258.14639942092884</v>
      </c>
      <c r="T28" s="18">
        <v>1778.5709730610545</v>
      </c>
      <c r="U28" s="18">
        <v>3157.4518539002324</v>
      </c>
      <c r="V28" s="18">
        <v>569.45668934899447</v>
      </c>
      <c r="W28" s="18">
        <v>1079.5471154682853</v>
      </c>
      <c r="X28" s="18">
        <v>9162.1777124929649</v>
      </c>
      <c r="Y28" s="18">
        <v>19598.654284459193</v>
      </c>
      <c r="Z28" s="18">
        <v>2886.1221961808455</v>
      </c>
      <c r="AA28" s="18">
        <v>475.54133855305452</v>
      </c>
      <c r="AB28" s="18">
        <v>22009.235142086982</v>
      </c>
      <c r="AC28" s="18">
        <v>2640.8848285528456</v>
      </c>
      <c r="AD28" s="18">
        <v>83340.382375355694</v>
      </c>
    </row>
    <row r="29" spans="1:30">
      <c r="A29" s="5">
        <v>21</v>
      </c>
      <c r="B29" s="6" t="s">
        <v>15</v>
      </c>
      <c r="C29" s="14">
        <v>3627.4791453150083</v>
      </c>
      <c r="D29" s="14">
        <v>1131.9220302659962</v>
      </c>
      <c r="E29" s="14">
        <v>511.05337811883919</v>
      </c>
      <c r="F29" s="14">
        <v>57.802446009376581</v>
      </c>
      <c r="G29" s="14">
        <v>5328.2569997092196</v>
      </c>
      <c r="H29" s="14">
        <v>260.79678897875897</v>
      </c>
      <c r="I29" s="14">
        <v>5589.0537886879783</v>
      </c>
      <c r="J29" s="18">
        <v>5670.8286443901561</v>
      </c>
      <c r="K29" s="18">
        <v>705.24851812288716</v>
      </c>
      <c r="L29" s="18">
        <v>1618.4293031561465</v>
      </c>
      <c r="M29" s="18">
        <v>7994.5064656691902</v>
      </c>
      <c r="N29" s="18">
        <v>8255.3032546479499</v>
      </c>
      <c r="O29" s="18">
        <v>2384.4288783094885</v>
      </c>
      <c r="P29" s="18">
        <v>119.89700853759709</v>
      </c>
      <c r="Q29" s="18">
        <v>890.06938905677055</v>
      </c>
      <c r="R29" s="18">
        <v>20.075996999391936</v>
      </c>
      <c r="S29" s="18">
        <v>380.09128318556583</v>
      </c>
      <c r="T29" s="18">
        <v>2618.7439565448744</v>
      </c>
      <c r="U29" s="18">
        <v>4648.989602170237</v>
      </c>
      <c r="V29" s="18">
        <v>838.4603630296283</v>
      </c>
      <c r="W29" s="18">
        <v>1589.5106393041178</v>
      </c>
      <c r="X29" s="18">
        <v>13490.267117137671</v>
      </c>
      <c r="Y29" s="18">
        <v>27073.827371494841</v>
      </c>
      <c r="Z29" s="18">
        <v>3986.9254751894605</v>
      </c>
      <c r="AA29" s="18">
        <v>656.91878177983733</v>
      </c>
      <c r="AB29" s="18">
        <v>30403.834064904462</v>
      </c>
      <c r="AC29" s="18">
        <v>3441.2544180186806</v>
      </c>
      <c r="AD29" s="18">
        <v>88351.020795520322</v>
      </c>
    </row>
    <row r="30" spans="1:30">
      <c r="A30" s="5">
        <v>22</v>
      </c>
      <c r="B30" s="6" t="s">
        <v>196</v>
      </c>
      <c r="C30" s="14">
        <v>3978.022154851883</v>
      </c>
      <c r="D30" s="14">
        <v>1075.3660654123835</v>
      </c>
      <c r="E30" s="14">
        <v>203.53776346287981</v>
      </c>
      <c r="F30" s="14">
        <v>14.208620927178144</v>
      </c>
      <c r="G30" s="14">
        <v>5271.134604654324</v>
      </c>
      <c r="H30" s="14">
        <v>93.420757260562041</v>
      </c>
      <c r="I30" s="14">
        <v>5364.5553619148859</v>
      </c>
      <c r="J30" s="18">
        <v>2397.3431704366071</v>
      </c>
      <c r="K30" s="18">
        <v>298.14385593452585</v>
      </c>
      <c r="L30" s="18">
        <v>684.19109094295595</v>
      </c>
      <c r="M30" s="18">
        <v>3379.6781173140889</v>
      </c>
      <c r="N30" s="18">
        <v>3473.0988745746508</v>
      </c>
      <c r="O30" s="18">
        <v>1008.0174601046872</v>
      </c>
      <c r="P30" s="18">
        <v>50.686467992245042</v>
      </c>
      <c r="Q30" s="18">
        <v>376.27689088803396</v>
      </c>
      <c r="R30" s="18">
        <v>8.4871290095865533</v>
      </c>
      <c r="S30" s="18">
        <v>160.6836141643625</v>
      </c>
      <c r="T30" s="18">
        <v>1107.0741743458439</v>
      </c>
      <c r="U30" s="18">
        <v>1965.3606502850307</v>
      </c>
      <c r="V30" s="18">
        <v>354.45917184948593</v>
      </c>
      <c r="W30" s="18">
        <v>671.96572395846863</v>
      </c>
      <c r="X30" s="18">
        <v>5703.011282597744</v>
      </c>
      <c r="Y30" s="18">
        <v>14447.244761826718</v>
      </c>
      <c r="Z30" s="18">
        <v>2127.519229594267</v>
      </c>
      <c r="AA30" s="18">
        <v>350.54764610362542</v>
      </c>
      <c r="AB30" s="18">
        <v>16224.216345317362</v>
      </c>
      <c r="AC30" s="18">
        <v>1691.9162513346791</v>
      </c>
      <c r="AD30" s="18">
        <v>95892.549838201405</v>
      </c>
    </row>
    <row r="31" spans="1:30">
      <c r="A31" s="5">
        <v>23</v>
      </c>
      <c r="B31" s="6" t="s">
        <v>16</v>
      </c>
      <c r="C31" s="14">
        <v>5074.5872476382492</v>
      </c>
      <c r="D31" s="14">
        <v>637.0749887776193</v>
      </c>
      <c r="E31" s="14">
        <v>942.58188237100114</v>
      </c>
      <c r="F31" s="14">
        <v>12.920964655652623</v>
      </c>
      <c r="G31" s="14">
        <v>6667.1650834425227</v>
      </c>
      <c r="H31" s="14">
        <v>32.593757117578505</v>
      </c>
      <c r="I31" s="14">
        <v>6699.7588405601009</v>
      </c>
      <c r="J31" s="18">
        <v>4264.3224012423898</v>
      </c>
      <c r="K31" s="18">
        <v>530.32938268192811</v>
      </c>
      <c r="L31" s="18">
        <v>1217.0186695912862</v>
      </c>
      <c r="M31" s="18">
        <v>6011.6704535156041</v>
      </c>
      <c r="N31" s="18">
        <v>6044.2642106331823</v>
      </c>
      <c r="O31" s="18">
        <v>1793.0313394327375</v>
      </c>
      <c r="P31" s="18">
        <v>90.159574801225304</v>
      </c>
      <c r="Q31" s="18">
        <v>669.31009071657274</v>
      </c>
      <c r="R31" s="18">
        <v>15.096651494922508</v>
      </c>
      <c r="S31" s="18">
        <v>285.81921180224242</v>
      </c>
      <c r="T31" s="18">
        <v>1969.2304630046458</v>
      </c>
      <c r="U31" s="18">
        <v>3495.9248016229658</v>
      </c>
      <c r="V31" s="18">
        <v>630.50138398346508</v>
      </c>
      <c r="W31" s="18">
        <v>1195.2725520816</v>
      </c>
      <c r="X31" s="18">
        <v>10144.346068940376</v>
      </c>
      <c r="Y31" s="18">
        <v>22855.775363016081</v>
      </c>
      <c r="Z31" s="18">
        <v>3365.7698978558228</v>
      </c>
      <c r="AA31" s="18">
        <v>554.572056791612</v>
      </c>
      <c r="AB31" s="18">
        <v>25666.973204080292</v>
      </c>
      <c r="AC31" s="18">
        <v>2511.3097915856251</v>
      </c>
      <c r="AD31" s="18">
        <v>102205.5235482291</v>
      </c>
    </row>
    <row r="32" spans="1:30" s="50" customFormat="1" ht="25.5">
      <c r="A32" s="47"/>
      <c r="B32" s="48" t="s">
        <v>198</v>
      </c>
      <c r="C32" s="51">
        <v>32117.68304062746</v>
      </c>
      <c r="D32" s="51">
        <v>6738.9825326021246</v>
      </c>
      <c r="E32" s="51">
        <v>3057.1838710154407</v>
      </c>
      <c r="F32" s="51">
        <v>126.19919499758038</v>
      </c>
      <c r="G32" s="51">
        <v>42040.048639242617</v>
      </c>
      <c r="H32" s="51">
        <v>1075.8019642906877</v>
      </c>
      <c r="I32" s="51">
        <v>43115.85060353329</v>
      </c>
      <c r="J32" s="49">
        <v>32385.349673031531</v>
      </c>
      <c r="K32" s="49">
        <v>4027.5806761311878</v>
      </c>
      <c r="L32" s="49">
        <v>9242.6349287845769</v>
      </c>
      <c r="M32" s="49">
        <v>45655.565277947302</v>
      </c>
      <c r="N32" s="49">
        <v>46731.36724223799</v>
      </c>
      <c r="O32" s="49">
        <v>13617.156827850416</v>
      </c>
      <c r="P32" s="49">
        <v>684.71590127867432</v>
      </c>
      <c r="Q32" s="49">
        <v>5083.0681379131911</v>
      </c>
      <c r="R32" s="49">
        <v>114.65135408441866</v>
      </c>
      <c r="S32" s="49">
        <v>2170.6508670144376</v>
      </c>
      <c r="T32" s="49">
        <v>14955.299137938287</v>
      </c>
      <c r="U32" s="49">
        <v>26549.762536293685</v>
      </c>
      <c r="V32" s="49">
        <v>4788.3358405747786</v>
      </c>
      <c r="W32" s="49">
        <v>9077.484278032458</v>
      </c>
      <c r="X32" s="49">
        <v>77041.124880980336</v>
      </c>
      <c r="Y32" s="49">
        <v>165812.54076246094</v>
      </c>
      <c r="Z32" s="49">
        <v>24417.76090294636</v>
      </c>
      <c r="AA32" s="49">
        <v>4023.2720290294883</v>
      </c>
      <c r="AB32" s="49">
        <v>186207.02963637782</v>
      </c>
      <c r="AC32" s="49">
        <v>19177.109305019039</v>
      </c>
      <c r="AD32" s="49">
        <v>97098.591176952643</v>
      </c>
    </row>
    <row r="33" spans="1:30">
      <c r="A33" s="5">
        <v>24</v>
      </c>
      <c r="B33" s="6" t="s">
        <v>152</v>
      </c>
      <c r="C33" s="14">
        <v>4526.6175120641947</v>
      </c>
      <c r="D33" s="14">
        <v>644.60849209470393</v>
      </c>
      <c r="E33" s="14">
        <v>204.60075892110308</v>
      </c>
      <c r="F33" s="14">
        <v>44.401940397431702</v>
      </c>
      <c r="G33" s="14">
        <v>5420.2287034774336</v>
      </c>
      <c r="H33" s="14">
        <v>46.469019277472988</v>
      </c>
      <c r="I33" s="14">
        <v>5466.6977227549069</v>
      </c>
      <c r="J33" s="18">
        <v>3253.0605126039682</v>
      </c>
      <c r="K33" s="18">
        <v>404.56452658776283</v>
      </c>
      <c r="L33" s="18">
        <v>928.40901897937715</v>
      </c>
      <c r="M33" s="18">
        <v>4586.034058171108</v>
      </c>
      <c r="N33" s="18">
        <v>4632.5030774485813</v>
      </c>
      <c r="O33" s="18">
        <v>1367.8232786692374</v>
      </c>
      <c r="P33" s="18">
        <v>68.778700347229801</v>
      </c>
      <c r="Q33" s="18">
        <v>510.58668222719621</v>
      </c>
      <c r="R33" s="18">
        <v>11.516559075450774</v>
      </c>
      <c r="S33" s="18">
        <v>218.03867160385806</v>
      </c>
      <c r="T33" s="18">
        <v>1502.2376960876311</v>
      </c>
      <c r="U33" s="18">
        <v>2666.8844090867096</v>
      </c>
      <c r="V33" s="18">
        <v>480.98125854208303</v>
      </c>
      <c r="W33" s="18">
        <v>911.81988018616687</v>
      </c>
      <c r="X33" s="18">
        <v>7738.6671358255635</v>
      </c>
      <c r="Y33" s="18">
        <v>17791.398916751579</v>
      </c>
      <c r="Z33" s="18">
        <v>2619.9835261896578</v>
      </c>
      <c r="AA33" s="18">
        <v>431.69013241361478</v>
      </c>
      <c r="AB33" s="18">
        <v>19979.692310527622</v>
      </c>
      <c r="AC33" s="18">
        <v>2643.1503058282574</v>
      </c>
      <c r="AD33" s="18">
        <v>75590.450783186869</v>
      </c>
    </row>
    <row r="34" spans="1:30">
      <c r="A34" s="5">
        <v>25</v>
      </c>
      <c r="B34" s="6" t="s">
        <v>17</v>
      </c>
      <c r="C34" s="14">
        <v>2637.6057545147692</v>
      </c>
      <c r="D34" s="14">
        <v>308.53828549214609</v>
      </c>
      <c r="E34" s="14">
        <v>119.33351073926265</v>
      </c>
      <c r="F34" s="14">
        <v>27.307193344420497</v>
      </c>
      <c r="G34" s="14">
        <v>3092.784744090598</v>
      </c>
      <c r="H34" s="14">
        <v>192.29915768724706</v>
      </c>
      <c r="I34" s="14">
        <v>3285.0839017778449</v>
      </c>
      <c r="J34" s="18">
        <v>3607.1445779479218</v>
      </c>
      <c r="K34" s="18">
        <v>448.59993623142788</v>
      </c>
      <c r="L34" s="18">
        <v>1029.4630382540042</v>
      </c>
      <c r="M34" s="18">
        <v>5085.2075524333541</v>
      </c>
      <c r="N34" s="18">
        <v>5277.5067101206014</v>
      </c>
      <c r="O34" s="18">
        <v>1516.705977071799</v>
      </c>
      <c r="P34" s="18">
        <v>76.265017227491768</v>
      </c>
      <c r="Q34" s="18">
        <v>566.16222638108297</v>
      </c>
      <c r="R34" s="18">
        <v>12.77009556529161</v>
      </c>
      <c r="S34" s="18">
        <v>241.77140542315306</v>
      </c>
      <c r="T34" s="18">
        <v>1665.7509257010142</v>
      </c>
      <c r="U34" s="18">
        <v>2957.1652906482846</v>
      </c>
      <c r="V34" s="18">
        <v>533.3343576372198</v>
      </c>
      <c r="W34" s="18">
        <v>1011.0682307123349</v>
      </c>
      <c r="X34" s="18">
        <v>8580.9935263676707</v>
      </c>
      <c r="Y34" s="18">
        <v>16951.284980578872</v>
      </c>
      <c r="Z34" s="18">
        <v>2496.2672984551141</v>
      </c>
      <c r="AA34" s="18">
        <v>411.30562457279257</v>
      </c>
      <c r="AB34" s="18">
        <v>19036.246654461193</v>
      </c>
      <c r="AC34" s="18">
        <v>1863.8589080230838</v>
      </c>
      <c r="AD34" s="18">
        <v>102133.51757753022</v>
      </c>
    </row>
    <row r="35" spans="1:30">
      <c r="A35" s="5">
        <v>26</v>
      </c>
      <c r="B35" s="6" t="s">
        <v>18</v>
      </c>
      <c r="C35" s="14">
        <v>2497.7285339432615</v>
      </c>
      <c r="D35" s="14">
        <v>333.01798665997757</v>
      </c>
      <c r="E35" s="14">
        <v>96.450471287143884</v>
      </c>
      <c r="F35" s="14">
        <v>39.144750654375791</v>
      </c>
      <c r="G35" s="14">
        <v>2966.3417425447587</v>
      </c>
      <c r="H35" s="14">
        <v>42.340779007976373</v>
      </c>
      <c r="I35" s="14">
        <v>3008.6825215527351</v>
      </c>
      <c r="J35" s="18">
        <v>1308.8677837614589</v>
      </c>
      <c r="K35" s="18">
        <v>162.77639879485807</v>
      </c>
      <c r="L35" s="18">
        <v>373.54505100275196</v>
      </c>
      <c r="M35" s="18">
        <v>1845.189233559069</v>
      </c>
      <c r="N35" s="18">
        <v>1887.5300125670453</v>
      </c>
      <c r="O35" s="18">
        <v>550.34322798258086</v>
      </c>
      <c r="P35" s="18">
        <v>27.673086542559368</v>
      </c>
      <c r="Q35" s="18">
        <v>205.43437682623437</v>
      </c>
      <c r="R35" s="18">
        <v>4.6336836020235008</v>
      </c>
      <c r="S35" s="18">
        <v>87.727784887712986</v>
      </c>
      <c r="T35" s="18">
        <v>604.42482282238109</v>
      </c>
      <c r="U35" s="18">
        <v>1073.0200291525473</v>
      </c>
      <c r="V35" s="18">
        <v>193.52264474012097</v>
      </c>
      <c r="W35" s="18">
        <v>366.87041668757286</v>
      </c>
      <c r="X35" s="18">
        <v>3113.650073243733</v>
      </c>
      <c r="Y35" s="18">
        <v>7967.5218283555369</v>
      </c>
      <c r="Z35" s="18">
        <v>1173.3071726364656</v>
      </c>
      <c r="AA35" s="18">
        <v>193.32378377733906</v>
      </c>
      <c r="AB35" s="18">
        <v>8947.5052172146625</v>
      </c>
      <c r="AC35" s="18">
        <v>1222.21463125881</v>
      </c>
      <c r="AD35" s="18">
        <v>73207.315543254896</v>
      </c>
    </row>
    <row r="36" spans="1:30">
      <c r="A36" s="5">
        <v>27</v>
      </c>
      <c r="B36" s="6" t="s">
        <v>19</v>
      </c>
      <c r="C36" s="14">
        <v>4445.7866216434495</v>
      </c>
      <c r="D36" s="14">
        <v>459.34012644467731</v>
      </c>
      <c r="E36" s="14">
        <v>434.61831838516014</v>
      </c>
      <c r="F36" s="14">
        <v>36.303026468940153</v>
      </c>
      <c r="G36" s="14">
        <v>5376.0480929422274</v>
      </c>
      <c r="H36" s="14">
        <v>54.903042686152737</v>
      </c>
      <c r="I36" s="14">
        <v>5430.9511356283801</v>
      </c>
      <c r="J36" s="18">
        <v>5183.7455774802629</v>
      </c>
      <c r="K36" s="18">
        <v>644.67278348474497</v>
      </c>
      <c r="L36" s="18">
        <v>1479.4179596661666</v>
      </c>
      <c r="M36" s="18">
        <v>7307.8363206311751</v>
      </c>
      <c r="N36" s="18">
        <v>7362.7393633173278</v>
      </c>
      <c r="O36" s="18">
        <v>2179.6237248290663</v>
      </c>
      <c r="P36" s="18">
        <v>109.59872476039529</v>
      </c>
      <c r="Q36" s="18">
        <v>813.61888156113991</v>
      </c>
      <c r="R36" s="18">
        <v>18.351614408602291</v>
      </c>
      <c r="S36" s="18">
        <v>347.44419763081419</v>
      </c>
      <c r="T36" s="18">
        <v>2393.8128366339502</v>
      </c>
      <c r="U36" s="18">
        <v>4249.6751006295535</v>
      </c>
      <c r="V36" s="18">
        <v>766.44269670305687</v>
      </c>
      <c r="W36" s="18">
        <v>1452.9831993780233</v>
      </c>
      <c r="X36" s="18">
        <v>12331.550976534603</v>
      </c>
      <c r="Y36" s="18">
        <v>25070.33843279416</v>
      </c>
      <c r="Z36" s="18">
        <v>3691.8892041172339</v>
      </c>
      <c r="AA36" s="18">
        <v>608.3061681306134</v>
      </c>
      <c r="AB36" s="18">
        <v>28153.92146878078</v>
      </c>
      <c r="AC36" s="18">
        <v>2964.7225769883471</v>
      </c>
      <c r="AD36" s="18">
        <v>94963.089252621969</v>
      </c>
    </row>
    <row r="37" spans="1:30">
      <c r="A37" s="5">
        <v>28</v>
      </c>
      <c r="B37" s="6" t="s">
        <v>20</v>
      </c>
      <c r="C37" s="14">
        <v>3080.8853392096221</v>
      </c>
      <c r="D37" s="14">
        <v>420.78717023814511</v>
      </c>
      <c r="E37" s="14">
        <v>647.61483159851423</v>
      </c>
      <c r="F37" s="14">
        <v>84.452490635915098</v>
      </c>
      <c r="G37" s="14">
        <v>4233.7398316821964</v>
      </c>
      <c r="H37" s="14">
        <v>1240.1972730285484</v>
      </c>
      <c r="I37" s="14">
        <v>5473.9371047107452</v>
      </c>
      <c r="J37" s="18">
        <v>3661.4018983425999</v>
      </c>
      <c r="K37" s="18">
        <v>455.34760878604095</v>
      </c>
      <c r="L37" s="18">
        <v>1044.9478364632298</v>
      </c>
      <c r="M37" s="18">
        <v>5161.6973435918708</v>
      </c>
      <c r="N37" s="18">
        <v>6401.8946166204187</v>
      </c>
      <c r="O37" s="18">
        <v>1539.5197014358284</v>
      </c>
      <c r="P37" s="18">
        <v>77.412167108845196</v>
      </c>
      <c r="Q37" s="18">
        <v>574.67822695946791</v>
      </c>
      <c r="R37" s="18">
        <v>12.962178569336558</v>
      </c>
      <c r="S37" s="18">
        <v>245.40804052963341</v>
      </c>
      <c r="T37" s="18">
        <v>1690.806528469481</v>
      </c>
      <c r="U37" s="18">
        <v>3001.645865564969</v>
      </c>
      <c r="V37" s="18">
        <v>541.3565736849821</v>
      </c>
      <c r="W37" s="18">
        <v>1026.2763411024782</v>
      </c>
      <c r="X37" s="18">
        <v>8710.0656234250218</v>
      </c>
      <c r="Y37" s="18">
        <v>19345.700071727639</v>
      </c>
      <c r="Z37" s="18">
        <v>2848.8718456807237</v>
      </c>
      <c r="AA37" s="18">
        <v>469.40366303749977</v>
      </c>
      <c r="AB37" s="18">
        <v>21725.168254370863</v>
      </c>
      <c r="AC37" s="18">
        <v>2833.628124920408</v>
      </c>
      <c r="AD37" s="18">
        <v>76669.087461789255</v>
      </c>
    </row>
    <row r="38" spans="1:30" s="3" customFormat="1">
      <c r="A38" s="7"/>
      <c r="B38" s="8" t="s">
        <v>30</v>
      </c>
      <c r="C38" s="15">
        <v>17188.623761375296</v>
      </c>
      <c r="D38" s="15">
        <v>2166.2920609296498</v>
      </c>
      <c r="E38" s="15">
        <v>1502.6178909311839</v>
      </c>
      <c r="F38" s="15">
        <v>231.60940150108323</v>
      </c>
      <c r="G38" s="36">
        <v>21089.143114737213</v>
      </c>
      <c r="H38" s="15">
        <v>1576.2092716873976</v>
      </c>
      <c r="I38" s="15">
        <v>22665.352386424613</v>
      </c>
      <c r="J38" s="19">
        <v>17014.220350136213</v>
      </c>
      <c r="K38" s="19">
        <v>2115.9612538848346</v>
      </c>
      <c r="L38" s="19">
        <v>4855.7829043655302</v>
      </c>
      <c r="M38" s="19">
        <v>23985.964508386576</v>
      </c>
      <c r="N38" s="19">
        <v>25562.173780073976</v>
      </c>
      <c r="O38" s="19">
        <v>7154.0159099885122</v>
      </c>
      <c r="P38" s="19">
        <v>359.72769598652144</v>
      </c>
      <c r="Q38" s="19">
        <v>2670.4803939551211</v>
      </c>
      <c r="R38" s="19">
        <v>60.234131220704739</v>
      </c>
      <c r="S38" s="19">
        <v>1140.3901000751716</v>
      </c>
      <c r="T38" s="19">
        <v>7857.0328097144575</v>
      </c>
      <c r="U38" s="19">
        <v>13948.390695082064</v>
      </c>
      <c r="V38" s="19">
        <v>2515.6375313074632</v>
      </c>
      <c r="W38" s="19">
        <v>4769.0180680665762</v>
      </c>
      <c r="X38" s="19">
        <v>40474.927335396591</v>
      </c>
      <c r="Y38" s="19">
        <v>87126.244230207798</v>
      </c>
      <c r="Z38" s="19">
        <v>12830.319047079194</v>
      </c>
      <c r="AA38" s="19">
        <v>2114.0293719318597</v>
      </c>
      <c r="AB38" s="19">
        <v>97842.533905355114</v>
      </c>
      <c r="AC38" s="19">
        <v>11527.574547018907</v>
      </c>
      <c r="AD38" s="19">
        <v>84876.947450023406</v>
      </c>
    </row>
    <row r="39" spans="1:30">
      <c r="A39" s="5">
        <v>29</v>
      </c>
      <c r="B39" s="6" t="s">
        <v>21</v>
      </c>
      <c r="C39" s="14">
        <v>1388.9413640722332</v>
      </c>
      <c r="D39" s="14">
        <v>316.32514792759417</v>
      </c>
      <c r="E39" s="14">
        <v>427.23895490067912</v>
      </c>
      <c r="F39" s="14">
        <v>31.081358278202192</v>
      </c>
      <c r="G39" s="14">
        <v>2163.5868251787088</v>
      </c>
      <c r="H39" s="14">
        <v>40.094317807308947</v>
      </c>
      <c r="I39" s="14">
        <v>2203.6811429860177</v>
      </c>
      <c r="J39" s="18">
        <v>2712.5417481825189</v>
      </c>
      <c r="K39" s="18">
        <v>337.34329993282904</v>
      </c>
      <c r="L39" s="18">
        <v>774.14736480105671</v>
      </c>
      <c r="M39" s="18">
        <v>3824.0324129164046</v>
      </c>
      <c r="N39" s="18">
        <v>3864.1267307237135</v>
      </c>
      <c r="O39" s="18">
        <v>1140.5498708526147</v>
      </c>
      <c r="P39" s="18">
        <v>57.350638069827085</v>
      </c>
      <c r="Q39" s="18">
        <v>425.74913262177034</v>
      </c>
      <c r="R39" s="18">
        <v>9.603002208699948</v>
      </c>
      <c r="S39" s="18">
        <v>181.81002079493928</v>
      </c>
      <c r="T39" s="18">
        <v>1252.6303923776111</v>
      </c>
      <c r="U39" s="18">
        <v>2223.7629054843987</v>
      </c>
      <c r="V39" s="18">
        <v>401.0628572182369</v>
      </c>
      <c r="W39" s="18">
        <v>760.31462748534148</v>
      </c>
      <c r="X39" s="18">
        <v>6452.8334471134394</v>
      </c>
      <c r="Y39" s="18">
        <v>12480.547003015861</v>
      </c>
      <c r="Z39" s="18">
        <v>1837.9008657377608</v>
      </c>
      <c r="AA39" s="18">
        <v>302.82773161070543</v>
      </c>
      <c r="AB39" s="18">
        <v>14015.620137142916</v>
      </c>
      <c r="AC39" s="18">
        <v>1333.8088404119951</v>
      </c>
      <c r="AD39" s="18">
        <v>105079.67643109702</v>
      </c>
    </row>
    <row r="40" spans="1:30">
      <c r="A40" s="5">
        <v>30</v>
      </c>
      <c r="B40" s="6" t="s">
        <v>22</v>
      </c>
      <c r="C40" s="14">
        <v>2668.0862288146918</v>
      </c>
      <c r="D40" s="14">
        <v>577.45134196678566</v>
      </c>
      <c r="E40" s="14">
        <v>489.59368697530454</v>
      </c>
      <c r="F40" s="14">
        <v>144.88353151681966</v>
      </c>
      <c r="G40" s="14">
        <v>3880.0147892736018</v>
      </c>
      <c r="H40" s="14">
        <v>983.10978016415379</v>
      </c>
      <c r="I40" s="14">
        <v>4863.1245694377558</v>
      </c>
      <c r="J40" s="18">
        <v>17649.647430013581</v>
      </c>
      <c r="K40" s="18">
        <v>2194.9856848032305</v>
      </c>
      <c r="L40" s="18">
        <v>5037.1309701565515</v>
      </c>
      <c r="M40" s="18">
        <v>24881.764084973362</v>
      </c>
      <c r="N40" s="18">
        <v>25864.873865137517</v>
      </c>
      <c r="O40" s="18">
        <v>7421.1956775906074</v>
      </c>
      <c r="P40" s="18">
        <v>373.16238266083025</v>
      </c>
      <c r="Q40" s="18">
        <v>2770.2143531774777</v>
      </c>
      <c r="R40" s="18">
        <v>62.483684672045591</v>
      </c>
      <c r="S40" s="18">
        <v>1182.9800475602485</v>
      </c>
      <c r="T40" s="18">
        <v>8150.4680252009894</v>
      </c>
      <c r="U40" s="18">
        <v>14469.318776767201</v>
      </c>
      <c r="V40" s="18">
        <v>2609.588601509502</v>
      </c>
      <c r="W40" s="18">
        <v>4947.1257428534318</v>
      </c>
      <c r="X40" s="18">
        <v>41986.537291992332</v>
      </c>
      <c r="Y40" s="18">
        <v>71731.42594640344</v>
      </c>
      <c r="Z40" s="18">
        <v>10563.258931478853</v>
      </c>
      <c r="AA40" s="18">
        <v>1740.4898165452462</v>
      </c>
      <c r="AB40" s="18">
        <v>80554.195061337043</v>
      </c>
      <c r="AC40" s="18">
        <v>4821.7199233430565</v>
      </c>
      <c r="AD40" s="18">
        <v>167065.27202327873</v>
      </c>
    </row>
    <row r="41" spans="1:30">
      <c r="A41" s="5">
        <v>31</v>
      </c>
      <c r="B41" s="6" t="s">
        <v>23</v>
      </c>
      <c r="C41" s="14">
        <v>1508.7221893687017</v>
      </c>
      <c r="D41" s="14">
        <v>435.11942419074114</v>
      </c>
      <c r="E41" s="14">
        <v>451.35754549576188</v>
      </c>
      <c r="F41" s="14">
        <v>109.19325182536404</v>
      </c>
      <c r="G41" s="14">
        <v>2504.3924108805686</v>
      </c>
      <c r="H41" s="14">
        <v>288.99988309626724</v>
      </c>
      <c r="I41" s="14">
        <v>2793.3922939768358</v>
      </c>
      <c r="J41" s="18">
        <v>1994.2814044402007</v>
      </c>
      <c r="K41" s="18">
        <v>248.01736984114658</v>
      </c>
      <c r="L41" s="18">
        <v>569.15905347947819</v>
      </c>
      <c r="M41" s="18">
        <v>2811.4578277608257</v>
      </c>
      <c r="N41" s="18">
        <v>3100.4577108570929</v>
      </c>
      <c r="O41" s="18">
        <v>838.54097353601105</v>
      </c>
      <c r="P41" s="18">
        <v>42.164627000513377</v>
      </c>
      <c r="Q41" s="18">
        <v>313.01401304257843</v>
      </c>
      <c r="R41" s="18">
        <v>7.0602005460156558</v>
      </c>
      <c r="S41" s="18">
        <v>133.66811546962285</v>
      </c>
      <c r="T41" s="18">
        <v>920.94342873399057</v>
      </c>
      <c r="U41" s="18">
        <v>1634.927467296272</v>
      </c>
      <c r="V41" s="18">
        <v>294.86447487781368</v>
      </c>
      <c r="W41" s="18">
        <v>558.98911938732249</v>
      </c>
      <c r="X41" s="18">
        <v>4744.1724198901402</v>
      </c>
      <c r="Y41" s="18">
        <v>10349.022541627801</v>
      </c>
      <c r="Z41" s="18">
        <v>1524.0099264019655</v>
      </c>
      <c r="AA41" s="18">
        <v>251.10846703869811</v>
      </c>
      <c r="AB41" s="18">
        <v>11621.924000991068</v>
      </c>
      <c r="AC41" s="18">
        <v>1226.1112406986617</v>
      </c>
      <c r="AD41" s="18">
        <v>94786.864480327844</v>
      </c>
    </row>
    <row r="42" spans="1:30">
      <c r="A42" s="5">
        <v>32</v>
      </c>
      <c r="B42" s="6" t="s">
        <v>153</v>
      </c>
      <c r="C42" s="14">
        <v>1217.75748894516</v>
      </c>
      <c r="D42" s="14">
        <v>298.74419252336685</v>
      </c>
      <c r="E42" s="14">
        <v>380.21793226619099</v>
      </c>
      <c r="F42" s="14">
        <v>81.788374212069186</v>
      </c>
      <c r="G42" s="14">
        <v>1978.5079879467869</v>
      </c>
      <c r="H42" s="14">
        <v>25.09918638214539</v>
      </c>
      <c r="I42" s="14">
        <v>2003.6071743289324</v>
      </c>
      <c r="J42" s="18">
        <v>2366.4724135730753</v>
      </c>
      <c r="K42" s="18">
        <v>294.30463650177586</v>
      </c>
      <c r="L42" s="18">
        <v>675.38071407361178</v>
      </c>
      <c r="M42" s="18">
        <v>3336.1577641484628</v>
      </c>
      <c r="N42" s="18">
        <v>3361.2569505306083</v>
      </c>
      <c r="O42" s="18">
        <v>995.03714827080842</v>
      </c>
      <c r="P42" s="18">
        <v>50.033774773787364</v>
      </c>
      <c r="Q42" s="18">
        <v>371.43154686085626</v>
      </c>
      <c r="R42" s="18">
        <v>8.3778396515357993</v>
      </c>
      <c r="S42" s="18">
        <v>158.61447994695374</v>
      </c>
      <c r="T42" s="18">
        <v>1092.8183022255826</v>
      </c>
      <c r="U42" s="18">
        <v>1940.0525627603513</v>
      </c>
      <c r="V42" s="18">
        <v>349.89477612710732</v>
      </c>
      <c r="W42" s="18">
        <v>663.31277400088231</v>
      </c>
      <c r="X42" s="18">
        <v>5629.5732046178646</v>
      </c>
      <c r="Y42" s="18">
        <v>10969.33814309526</v>
      </c>
      <c r="Z42" s="18">
        <v>1615.3583706720985</v>
      </c>
      <c r="AA42" s="18">
        <v>266.15979144916196</v>
      </c>
      <c r="AB42" s="18">
        <v>12318.536722318197</v>
      </c>
      <c r="AC42" s="18">
        <v>1349.9562211866214</v>
      </c>
      <c r="AD42" s="18">
        <v>91251.379333546924</v>
      </c>
    </row>
    <row r="43" spans="1:30">
      <c r="A43" s="5">
        <v>33</v>
      </c>
      <c r="B43" s="6" t="s">
        <v>24</v>
      </c>
      <c r="C43" s="14">
        <v>1803.9105039263516</v>
      </c>
      <c r="D43" s="14">
        <v>360.4253097847843</v>
      </c>
      <c r="E43" s="14">
        <v>645.55159044796369</v>
      </c>
      <c r="F43" s="14">
        <v>75.394494794839019</v>
      </c>
      <c r="G43" s="14">
        <v>2885.2818989539387</v>
      </c>
      <c r="H43" s="14">
        <v>2364.7147564337083</v>
      </c>
      <c r="I43" s="14">
        <v>5249.9966553876475</v>
      </c>
      <c r="J43" s="18">
        <v>4280.5706781485223</v>
      </c>
      <c r="K43" s="18">
        <v>532.35008793131635</v>
      </c>
      <c r="L43" s="18">
        <v>1221.655855639342</v>
      </c>
      <c r="M43" s="18">
        <v>6034.5766217191804</v>
      </c>
      <c r="N43" s="18">
        <v>8399.2913781528878</v>
      </c>
      <c r="O43" s="18">
        <v>1799.8632970014214</v>
      </c>
      <c r="P43" s="18">
        <v>90.503108333465406</v>
      </c>
      <c r="Q43" s="18">
        <v>671.86035185228411</v>
      </c>
      <c r="R43" s="18">
        <v>15.154174015680653</v>
      </c>
      <c r="S43" s="18">
        <v>286.90826400361965</v>
      </c>
      <c r="T43" s="18">
        <v>1976.7337891709715</v>
      </c>
      <c r="U43" s="18">
        <v>3509.2452659019409</v>
      </c>
      <c r="V43" s="18">
        <v>632.90377294769496</v>
      </c>
      <c r="W43" s="18">
        <v>1199.8268792588469</v>
      </c>
      <c r="X43" s="18">
        <v>10182.998902485924</v>
      </c>
      <c r="Y43" s="18">
        <v>21467.572179592753</v>
      </c>
      <c r="Z43" s="18">
        <v>3161.3413683747076</v>
      </c>
      <c r="AA43" s="18">
        <v>520.88872325967634</v>
      </c>
      <c r="AB43" s="18">
        <v>24108.024824707783</v>
      </c>
      <c r="AC43" s="18">
        <v>2262.0309123455208</v>
      </c>
      <c r="AD43" s="18">
        <v>106576.90261053925</v>
      </c>
    </row>
    <row r="44" spans="1:30">
      <c r="A44" s="5">
        <v>34</v>
      </c>
      <c r="B44" s="6" t="s">
        <v>55</v>
      </c>
      <c r="C44" s="14">
        <v>787.81017260947556</v>
      </c>
      <c r="D44" s="14">
        <v>214.75664428454115</v>
      </c>
      <c r="E44" s="14">
        <v>830.65847301276835</v>
      </c>
      <c r="F44" s="14">
        <v>24.865086622561751</v>
      </c>
      <c r="G44" s="14">
        <v>1858.0903765293467</v>
      </c>
      <c r="H44" s="14">
        <v>41.780489784160899</v>
      </c>
      <c r="I44" s="14">
        <v>1899.8708663135076</v>
      </c>
      <c r="J44" s="18">
        <v>1332.7391729402034</v>
      </c>
      <c r="K44" s="18">
        <v>165.74514690903325</v>
      </c>
      <c r="L44" s="18">
        <v>380.35783942868022</v>
      </c>
      <c r="M44" s="18">
        <v>1878.8421592779168</v>
      </c>
      <c r="N44" s="18">
        <v>1920.6226490620777</v>
      </c>
      <c r="O44" s="18">
        <v>560.38049648292076</v>
      </c>
      <c r="P44" s="18">
        <v>28.177793761141878</v>
      </c>
      <c r="Q44" s="18">
        <v>209.18112956990609</v>
      </c>
      <c r="R44" s="18">
        <v>4.7181936388411128</v>
      </c>
      <c r="S44" s="18">
        <v>89.327781557220277</v>
      </c>
      <c r="T44" s="18">
        <v>615.44844213205772</v>
      </c>
      <c r="U44" s="18">
        <v>1092.5899803961145</v>
      </c>
      <c r="V44" s="18">
        <v>197.0521489611013</v>
      </c>
      <c r="W44" s="18">
        <v>373.5614718144314</v>
      </c>
      <c r="X44" s="18">
        <v>3170.4374383137351</v>
      </c>
      <c r="Y44" s="18">
        <v>6949.15046390516</v>
      </c>
      <c r="Z44" s="18">
        <v>1023.3405372430302</v>
      </c>
      <c r="AA44" s="18">
        <v>168.6140418864162</v>
      </c>
      <c r="AB44" s="18">
        <v>7803.8769592617737</v>
      </c>
      <c r="AC44" s="18">
        <v>1093.2521409923627</v>
      </c>
      <c r="AD44" s="18">
        <v>71382.224343764537</v>
      </c>
    </row>
    <row r="45" spans="1:30" s="3" customFormat="1">
      <c r="A45" s="8"/>
      <c r="B45" s="8" t="s">
        <v>31</v>
      </c>
      <c r="C45" s="15">
        <v>9375.2279477366137</v>
      </c>
      <c r="D45" s="15">
        <v>2202.8220606778132</v>
      </c>
      <c r="E45" s="15">
        <v>3224.6181830986684</v>
      </c>
      <c r="F45" s="15">
        <v>467.20609724985587</v>
      </c>
      <c r="G45" s="15">
        <v>15269.874288762951</v>
      </c>
      <c r="H45" s="15">
        <v>3743.7984136677446</v>
      </c>
      <c r="I45" s="15">
        <v>19013.672702430697</v>
      </c>
      <c r="J45" s="19">
        <v>30336.252847298103</v>
      </c>
      <c r="K45" s="19">
        <v>3772.7462259193317</v>
      </c>
      <c r="L45" s="19">
        <v>8657.8317975787195</v>
      </c>
      <c r="M45" s="19">
        <v>42766.830870796155</v>
      </c>
      <c r="N45" s="19">
        <v>46510.629284463896</v>
      </c>
      <c r="O45" s="19">
        <v>12755.567463734384</v>
      </c>
      <c r="P45" s="19">
        <v>641.39232459956543</v>
      </c>
      <c r="Q45" s="19">
        <v>4761.4505271248727</v>
      </c>
      <c r="R45" s="19">
        <v>107.39709473281874</v>
      </c>
      <c r="S45" s="19">
        <v>2033.3087093326042</v>
      </c>
      <c r="T45" s="19">
        <v>14009.042379841203</v>
      </c>
      <c r="U45" s="19">
        <v>24869.896958606278</v>
      </c>
      <c r="V45" s="19">
        <v>4485.3666316414556</v>
      </c>
      <c r="W45" s="19">
        <v>8503.1306148002568</v>
      </c>
      <c r="X45" s="19">
        <v>72166.552704413436</v>
      </c>
      <c r="Y45" s="19">
        <v>133947.05627764028</v>
      </c>
      <c r="Z45" s="19">
        <v>19725.209999908417</v>
      </c>
      <c r="AA45" s="19">
        <v>3250.0885717899037</v>
      </c>
      <c r="AB45" s="19">
        <v>150422.17770575878</v>
      </c>
      <c r="AC45" s="19">
        <v>12086.879278978218</v>
      </c>
      <c r="AD45" s="19">
        <v>124450.79845165371</v>
      </c>
    </row>
    <row r="46" spans="1:30" s="3" customFormat="1">
      <c r="A46" s="8"/>
      <c r="B46" s="8" t="s">
        <v>32</v>
      </c>
      <c r="C46" s="15">
        <v>136775.79636074344</v>
      </c>
      <c r="D46" s="15">
        <v>35171.402242953503</v>
      </c>
      <c r="E46" s="15">
        <v>16518.389978996278</v>
      </c>
      <c r="F46" s="15">
        <v>3851.9858552930873</v>
      </c>
      <c r="G46" s="15">
        <v>192317.5744379863</v>
      </c>
      <c r="H46" s="15">
        <v>48231.514808852196</v>
      </c>
      <c r="I46" s="15">
        <v>240549.0892468385</v>
      </c>
      <c r="J46" s="19">
        <v>324236.65316513472</v>
      </c>
      <c r="K46" s="19">
        <v>40323.457735236647</v>
      </c>
      <c r="L46" s="19">
        <v>92535.700432218306</v>
      </c>
      <c r="M46" s="19">
        <v>457095.8113325896</v>
      </c>
      <c r="N46" s="19">
        <v>505327.32614144188</v>
      </c>
      <c r="O46" s="19">
        <v>136332.67511586155</v>
      </c>
      <c r="P46" s="19">
        <v>6855.2599999999993</v>
      </c>
      <c r="Q46" s="19">
        <v>50890.82</v>
      </c>
      <c r="R46" s="19">
        <v>1147.8699999999999</v>
      </c>
      <c r="S46" s="19">
        <v>21732.190000000002</v>
      </c>
      <c r="T46" s="19">
        <v>149729.93</v>
      </c>
      <c r="U46" s="19">
        <v>265811.74</v>
      </c>
      <c r="V46" s="19">
        <v>47940.009999999995</v>
      </c>
      <c r="W46" s="19">
        <v>90882.240000000005</v>
      </c>
      <c r="X46" s="19">
        <v>771322.73511586164</v>
      </c>
      <c r="Y46" s="19">
        <v>1468967.6356952898</v>
      </c>
      <c r="Z46" s="19">
        <v>216321.99999999994</v>
      </c>
      <c r="AA46" s="19">
        <v>35643</v>
      </c>
      <c r="AB46" s="19">
        <v>1649646.6356952896</v>
      </c>
      <c r="AC46" s="19">
        <v>115656</v>
      </c>
      <c r="AD46" s="19">
        <v>142633.90016041446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dimension ref="A1:AD47"/>
  <sheetViews>
    <sheetView topLeftCell="A22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81</v>
      </c>
      <c r="I1" s="16"/>
      <c r="J1" s="16"/>
      <c r="K1" s="16"/>
      <c r="L1" s="16"/>
      <c r="M1" s="16"/>
      <c r="N1" s="16"/>
      <c r="U1" s="27" t="s">
        <v>82</v>
      </c>
    </row>
    <row r="2" spans="1:30">
      <c r="B2" s="10"/>
      <c r="C2" s="16"/>
      <c r="D2" s="16"/>
      <c r="E2" s="10"/>
      <c r="H2" s="28" t="s">
        <v>83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1.1158968162864409</v>
      </c>
      <c r="D6" s="18">
        <v>370.61375163218815</v>
      </c>
      <c r="E6" s="18">
        <v>54.048720883663819</v>
      </c>
      <c r="F6" s="18">
        <v>926.72787719353209</v>
      </c>
      <c r="G6" s="18">
        <v>1352.5062465256706</v>
      </c>
      <c r="H6" s="18">
        <v>27814.322985900977</v>
      </c>
      <c r="I6" s="18">
        <v>29166.829232426648</v>
      </c>
      <c r="J6" s="18">
        <v>56673.262839287789</v>
      </c>
      <c r="K6" s="18">
        <v>5457.1927272317198</v>
      </c>
      <c r="L6" s="18">
        <v>17599.835353134185</v>
      </c>
      <c r="M6" s="18">
        <v>79730.290919653693</v>
      </c>
      <c r="N6" s="18">
        <v>107544.61390555467</v>
      </c>
      <c r="O6" s="18">
        <v>25546.782507528042</v>
      </c>
      <c r="P6" s="18">
        <v>1169.7893891536235</v>
      </c>
      <c r="Q6" s="18">
        <v>8719.4205771788693</v>
      </c>
      <c r="R6" s="18">
        <v>197.20727481855999</v>
      </c>
      <c r="S6" s="18">
        <v>3324.91644084258</v>
      </c>
      <c r="T6" s="18">
        <v>29903.487703545805</v>
      </c>
      <c r="U6" s="18">
        <v>39694.311364261601</v>
      </c>
      <c r="V6" s="18">
        <v>7103.3515232139434</v>
      </c>
      <c r="W6" s="18">
        <v>16456.637538139767</v>
      </c>
      <c r="X6" s="18">
        <v>132115.90431868279</v>
      </c>
      <c r="Y6" s="18">
        <v>241013.02447076314</v>
      </c>
      <c r="Z6" s="18">
        <v>41115.718176283321</v>
      </c>
      <c r="AA6" s="18">
        <v>6774.5654300407095</v>
      </c>
      <c r="AB6" s="18">
        <v>275354.17721700575</v>
      </c>
      <c r="AC6" s="18">
        <v>13010.339777165527</v>
      </c>
      <c r="AD6" s="18">
        <v>211642.57193365571</v>
      </c>
    </row>
    <row r="7" spans="1:30" ht="15.75">
      <c r="A7" s="5">
        <v>2</v>
      </c>
      <c r="B7" s="6" t="s">
        <v>46</v>
      </c>
      <c r="C7" s="18">
        <v>3207.815363696775</v>
      </c>
      <c r="D7" s="18">
        <v>605.59263054324151</v>
      </c>
      <c r="E7" s="18">
        <v>1200.5168473060905</v>
      </c>
      <c r="F7" s="18">
        <v>709.32024234748974</v>
      </c>
      <c r="G7" s="18">
        <v>5723.2450838935965</v>
      </c>
      <c r="H7" s="18">
        <v>262.21423394035133</v>
      </c>
      <c r="I7" s="18">
        <v>5985.4593178339483</v>
      </c>
      <c r="J7" s="18">
        <v>46213.568637194439</v>
      </c>
      <c r="K7" s="18">
        <v>4450.0058410522724</v>
      </c>
      <c r="L7" s="18">
        <v>14351.585886308734</v>
      </c>
      <c r="M7" s="18">
        <v>65015.160364555442</v>
      </c>
      <c r="N7" s="18">
        <v>65277.374598495793</v>
      </c>
      <c r="O7" s="18">
        <v>20831.833702941287</v>
      </c>
      <c r="P7" s="18">
        <v>953.89147400979436</v>
      </c>
      <c r="Q7" s="18">
        <v>7110.1524975314996</v>
      </c>
      <c r="R7" s="18">
        <v>160.81043289188744</v>
      </c>
      <c r="S7" s="18">
        <v>2711.2653560736085</v>
      </c>
      <c r="T7" s="18">
        <v>24384.459483093364</v>
      </c>
      <c r="U7" s="18">
        <v>32368.275458931097</v>
      </c>
      <c r="V7" s="18">
        <v>5792.3473385160141</v>
      </c>
      <c r="W7" s="18">
        <v>13419.37820949026</v>
      </c>
      <c r="X7" s="18">
        <v>107732.41395347881</v>
      </c>
      <c r="Y7" s="18">
        <v>178733.0336358682</v>
      </c>
      <c r="Z7" s="18">
        <v>30491.03699392706</v>
      </c>
      <c r="AA7" s="18">
        <v>5023.9551759624183</v>
      </c>
      <c r="AB7" s="18">
        <v>204200.11545383284</v>
      </c>
      <c r="AC7" s="18">
        <v>11488.601811633078</v>
      </c>
      <c r="AD7" s="18">
        <v>177741.48569329365</v>
      </c>
    </row>
    <row r="8" spans="1:30">
      <c r="A8" s="5">
        <v>3</v>
      </c>
      <c r="B8" s="6" t="s">
        <v>150</v>
      </c>
      <c r="C8" s="18">
        <v>1752.2644416248652</v>
      </c>
      <c r="D8" s="18">
        <v>153.72186143157353</v>
      </c>
      <c r="E8" s="18">
        <v>977.83194109357339</v>
      </c>
      <c r="F8" s="18">
        <v>212.34890771694378</v>
      </c>
      <c r="G8" s="18">
        <v>3096.1671518669559</v>
      </c>
      <c r="H8" s="18">
        <v>6498.7499990420611</v>
      </c>
      <c r="I8" s="18">
        <v>9594.9171509090174</v>
      </c>
      <c r="J8" s="18">
        <v>6160.0836154357266</v>
      </c>
      <c r="K8" s="18">
        <v>593.16795647754486</v>
      </c>
      <c r="L8" s="18">
        <v>1913.0089209907017</v>
      </c>
      <c r="M8" s="18">
        <v>8666.2604929039735</v>
      </c>
      <c r="N8" s="18">
        <v>15165.010491946035</v>
      </c>
      <c r="O8" s="18">
        <v>2776.8000017572513</v>
      </c>
      <c r="P8" s="18">
        <v>127.14991317987719</v>
      </c>
      <c r="Q8" s="18">
        <v>947.75485198176193</v>
      </c>
      <c r="R8" s="18">
        <v>21.435386663716013</v>
      </c>
      <c r="S8" s="18">
        <v>361.40081343134887</v>
      </c>
      <c r="T8" s="18">
        <v>3250.3507900959798</v>
      </c>
      <c r="U8" s="18">
        <v>4314.561484740957</v>
      </c>
      <c r="V8" s="18">
        <v>772.09670205359419</v>
      </c>
      <c r="W8" s="18">
        <v>1788.7493711334951</v>
      </c>
      <c r="X8" s="18">
        <v>14360.299315037983</v>
      </c>
      <c r="Y8" s="18">
        <v>32621.476958850973</v>
      </c>
      <c r="Z8" s="18">
        <v>5565.0745603197956</v>
      </c>
      <c r="AA8" s="18">
        <v>916.9476639152673</v>
      </c>
      <c r="AB8" s="18">
        <v>37269.603855255496</v>
      </c>
      <c r="AC8" s="18">
        <v>2704.4903685543859</v>
      </c>
      <c r="AD8" s="18">
        <v>137806.38411064848</v>
      </c>
    </row>
    <row r="9" spans="1:30">
      <c r="A9" s="5">
        <v>4</v>
      </c>
      <c r="B9" s="6" t="s">
        <v>0</v>
      </c>
      <c r="C9" s="18">
        <v>3372.7749142059874</v>
      </c>
      <c r="D9" s="18">
        <v>208.98815554691868</v>
      </c>
      <c r="E9" s="18">
        <v>378.65111075756329</v>
      </c>
      <c r="F9" s="18">
        <v>391.28532621216959</v>
      </c>
      <c r="G9" s="18">
        <v>4351.6995067226389</v>
      </c>
      <c r="H9" s="18">
        <v>61.46118917609919</v>
      </c>
      <c r="I9" s="18">
        <v>4413.1606958987377</v>
      </c>
      <c r="J9" s="18">
        <v>3066.2106644085939</v>
      </c>
      <c r="K9" s="18">
        <v>295.25214712661847</v>
      </c>
      <c r="L9" s="18">
        <v>952.20921026987764</v>
      </c>
      <c r="M9" s="18">
        <v>4313.6720218050905</v>
      </c>
      <c r="N9" s="18">
        <v>4375.1332109811892</v>
      </c>
      <c r="O9" s="18">
        <v>1382.1652935007505</v>
      </c>
      <c r="P9" s="18">
        <v>63.289468797768805</v>
      </c>
      <c r="Q9" s="18">
        <v>471.74944624285149</v>
      </c>
      <c r="R9" s="18">
        <v>10.669564779821382</v>
      </c>
      <c r="S9" s="18">
        <v>179.88895889212054</v>
      </c>
      <c r="T9" s="18">
        <v>1617.8774311907196</v>
      </c>
      <c r="U9" s="18">
        <v>2147.5933222090748</v>
      </c>
      <c r="V9" s="18">
        <v>384.31477388703905</v>
      </c>
      <c r="W9" s="18">
        <v>890.358433444046</v>
      </c>
      <c r="X9" s="18">
        <v>7147.9066929441924</v>
      </c>
      <c r="Y9" s="18">
        <v>15874.739410648021</v>
      </c>
      <c r="Z9" s="18">
        <v>2708.1578363017134</v>
      </c>
      <c r="AA9" s="18">
        <v>446.21846025509177</v>
      </c>
      <c r="AB9" s="18">
        <v>18136.678786694643</v>
      </c>
      <c r="AC9" s="18">
        <v>1648.2246185488282</v>
      </c>
      <c r="AD9" s="18">
        <v>110037.66466407351</v>
      </c>
    </row>
    <row r="10" spans="1:30">
      <c r="A10" s="5">
        <v>5</v>
      </c>
      <c r="B10" s="6" t="s">
        <v>1</v>
      </c>
      <c r="C10" s="18">
        <v>2335.6398105843209</v>
      </c>
      <c r="D10" s="18">
        <v>155.85025222481997</v>
      </c>
      <c r="E10" s="18">
        <v>1038.5133429288337</v>
      </c>
      <c r="F10" s="18">
        <v>171.71670994549086</v>
      </c>
      <c r="G10" s="18">
        <v>3701.7201156834653</v>
      </c>
      <c r="H10" s="18">
        <v>174.01131457804775</v>
      </c>
      <c r="I10" s="18">
        <v>3875.7314302615132</v>
      </c>
      <c r="J10" s="18">
        <v>1417.1241745444686</v>
      </c>
      <c r="K10" s="18">
        <v>136.45799361929795</v>
      </c>
      <c r="L10" s="18">
        <v>440.08675162494461</v>
      </c>
      <c r="M10" s="18">
        <v>1993.668919788711</v>
      </c>
      <c r="N10" s="18">
        <v>2167.6802343667587</v>
      </c>
      <c r="O10" s="18">
        <v>638.80146050371138</v>
      </c>
      <c r="P10" s="18">
        <v>29.250774341265014</v>
      </c>
      <c r="Q10" s="18">
        <v>218.03053272194384</v>
      </c>
      <c r="R10" s="18">
        <v>4.9312000499057218</v>
      </c>
      <c r="S10" s="18">
        <v>83.140077535680263</v>
      </c>
      <c r="T10" s="18">
        <v>747.74158403512467</v>
      </c>
      <c r="U10" s="18">
        <v>992.56272549027756</v>
      </c>
      <c r="V10" s="18">
        <v>177.62046262237502</v>
      </c>
      <c r="W10" s="18">
        <v>411.50090392972533</v>
      </c>
      <c r="X10" s="18">
        <v>3303.5797212300081</v>
      </c>
      <c r="Y10" s="18">
        <v>9172.9800712802316</v>
      </c>
      <c r="Z10" s="18">
        <v>1564.8683855258175</v>
      </c>
      <c r="AA10" s="18">
        <v>257.84064434175309</v>
      </c>
      <c r="AB10" s="18">
        <v>10480.007812464295</v>
      </c>
      <c r="AC10" s="18">
        <v>866.14077046338514</v>
      </c>
      <c r="AD10" s="18">
        <v>120996.58819729145</v>
      </c>
    </row>
    <row r="11" spans="1:30" s="3" customFormat="1">
      <c r="A11" s="7"/>
      <c r="B11" s="8" t="s">
        <v>27</v>
      </c>
      <c r="C11" s="19">
        <v>10669.610426928237</v>
      </c>
      <c r="D11" s="19">
        <v>1494.7666513787419</v>
      </c>
      <c r="E11" s="19">
        <v>3649.5619629697248</v>
      </c>
      <c r="F11" s="19">
        <v>2411.3990634156262</v>
      </c>
      <c r="G11" s="19">
        <v>18225.338104692324</v>
      </c>
      <c r="H11" s="19">
        <v>34810.759722637536</v>
      </c>
      <c r="I11" s="19">
        <v>53036.097827329861</v>
      </c>
      <c r="J11" s="19">
        <v>113530.24993087101</v>
      </c>
      <c r="K11" s="19">
        <v>10932.076665507453</v>
      </c>
      <c r="L11" s="19">
        <v>35256.726122328444</v>
      </c>
      <c r="M11" s="19">
        <v>159719.05271870692</v>
      </c>
      <c r="N11" s="19">
        <v>194529.81244134446</v>
      </c>
      <c r="O11" s="19">
        <v>51176.382966231038</v>
      </c>
      <c r="P11" s="19">
        <v>2343.3710194823288</v>
      </c>
      <c r="Q11" s="19">
        <v>17467.107905656925</v>
      </c>
      <c r="R11" s="19">
        <v>395.05385920389057</v>
      </c>
      <c r="S11" s="19">
        <v>6660.6116467753382</v>
      </c>
      <c r="T11" s="19">
        <v>59903.916991960992</v>
      </c>
      <c r="U11" s="19">
        <v>79517.304355633009</v>
      </c>
      <c r="V11" s="19">
        <v>14229.730800292966</v>
      </c>
      <c r="W11" s="19">
        <v>32966.624456137288</v>
      </c>
      <c r="X11" s="19">
        <v>264660.10400137381</v>
      </c>
      <c r="Y11" s="19">
        <v>477415.25454741053</v>
      </c>
      <c r="Z11" s="19">
        <v>81444.855952357713</v>
      </c>
      <c r="AA11" s="19">
        <v>13419.527374515239</v>
      </c>
      <c r="AB11" s="19">
        <v>545440.58312525298</v>
      </c>
      <c r="AC11" s="19">
        <v>29717.797346365205</v>
      </c>
      <c r="AD11" s="19">
        <v>183540.04395684661</v>
      </c>
    </row>
    <row r="12" spans="1:30">
      <c r="A12" s="5">
        <v>6</v>
      </c>
      <c r="B12" s="6" t="s">
        <v>2</v>
      </c>
      <c r="C12" s="18">
        <v>15130.377485516241</v>
      </c>
      <c r="D12" s="18">
        <v>1807.6724673547308</v>
      </c>
      <c r="E12" s="18">
        <v>455.14373291231198</v>
      </c>
      <c r="F12" s="18">
        <v>32.620663177543577</v>
      </c>
      <c r="G12" s="18">
        <v>17425.814348960826</v>
      </c>
      <c r="H12" s="18">
        <v>212.25954211218752</v>
      </c>
      <c r="I12" s="18">
        <v>17638.073891073014</v>
      </c>
      <c r="J12" s="18">
        <v>13320.074474315947</v>
      </c>
      <c r="K12" s="18">
        <v>1282.6191735872771</v>
      </c>
      <c r="L12" s="18">
        <v>4136.5382173995913</v>
      </c>
      <c r="M12" s="18">
        <v>18739.231865302812</v>
      </c>
      <c r="N12" s="18">
        <v>18951.491407415</v>
      </c>
      <c r="O12" s="18">
        <v>6004.3312936541988</v>
      </c>
      <c r="P12" s="18">
        <v>274.93885127060446</v>
      </c>
      <c r="Q12" s="18">
        <v>2049.349651708972</v>
      </c>
      <c r="R12" s="18">
        <v>46.350173889037393</v>
      </c>
      <c r="S12" s="18">
        <v>781.46435186714996</v>
      </c>
      <c r="T12" s="18">
        <v>7028.2998242496615</v>
      </c>
      <c r="U12" s="18">
        <v>9329.4643203799496</v>
      </c>
      <c r="V12" s="18">
        <v>1669.5204504947533</v>
      </c>
      <c r="W12" s="18">
        <v>3867.849257708272</v>
      </c>
      <c r="X12" s="18">
        <v>31051.568175222601</v>
      </c>
      <c r="Y12" s="18">
        <v>67428.873931598428</v>
      </c>
      <c r="Z12" s="18">
        <v>11503.057066467829</v>
      </c>
      <c r="AA12" s="18">
        <v>1895.338721998284</v>
      </c>
      <c r="AB12" s="18">
        <v>77036.592276067968</v>
      </c>
      <c r="AC12" s="18">
        <v>6280.5985756506971</v>
      </c>
      <c r="AD12" s="18">
        <v>122658.04182221062</v>
      </c>
    </row>
    <row r="13" spans="1:30">
      <c r="A13" s="5">
        <v>7</v>
      </c>
      <c r="B13" s="6" t="s">
        <v>3</v>
      </c>
      <c r="C13" s="18">
        <v>3513.3973623239517</v>
      </c>
      <c r="D13" s="18">
        <v>574.14064412374967</v>
      </c>
      <c r="E13" s="18">
        <v>175.14861328214963</v>
      </c>
      <c r="F13" s="18">
        <v>14.683266880402826</v>
      </c>
      <c r="G13" s="18">
        <v>4277.3698866102532</v>
      </c>
      <c r="H13" s="18">
        <v>62.556103105418117</v>
      </c>
      <c r="I13" s="18">
        <v>4339.9259897156717</v>
      </c>
      <c r="J13" s="18">
        <v>3257.2700257248098</v>
      </c>
      <c r="K13" s="18">
        <v>313.64967189947475</v>
      </c>
      <c r="L13" s="18">
        <v>1011.5425384280953</v>
      </c>
      <c r="M13" s="18">
        <v>4582.4622360523799</v>
      </c>
      <c r="N13" s="18">
        <v>4645.0183391577984</v>
      </c>
      <c r="O13" s="18">
        <v>1468.2897145247146</v>
      </c>
      <c r="P13" s="18">
        <v>67.233113514325353</v>
      </c>
      <c r="Q13" s="18">
        <v>501.14473500975112</v>
      </c>
      <c r="R13" s="18">
        <v>11.334398496570541</v>
      </c>
      <c r="S13" s="18">
        <v>191.09806138227731</v>
      </c>
      <c r="T13" s="18">
        <v>1718.6893656997399</v>
      </c>
      <c r="U13" s="18">
        <v>2281.412506021541</v>
      </c>
      <c r="V13" s="18">
        <v>408.26190057848123</v>
      </c>
      <c r="W13" s="18">
        <v>945.83776355365455</v>
      </c>
      <c r="X13" s="18">
        <v>7593.3015587810551</v>
      </c>
      <c r="Y13" s="18">
        <v>16515.689784549108</v>
      </c>
      <c r="Z13" s="18">
        <v>2817.501034861798</v>
      </c>
      <c r="AA13" s="18">
        <v>464.23474905732684</v>
      </c>
      <c r="AB13" s="18">
        <v>18868.956070353579</v>
      </c>
      <c r="AC13" s="18">
        <v>2100.0535110211154</v>
      </c>
      <c r="AD13" s="18">
        <v>89849.882259328093</v>
      </c>
    </row>
    <row r="14" spans="1:30">
      <c r="A14" s="5">
        <v>8</v>
      </c>
      <c r="B14" s="6" t="s">
        <v>4</v>
      </c>
      <c r="C14" s="18">
        <v>2159.0415918433791</v>
      </c>
      <c r="D14" s="18">
        <v>599.28219040171814</v>
      </c>
      <c r="E14" s="18">
        <v>143.91363641524566</v>
      </c>
      <c r="F14" s="18">
        <v>39.136858912035848</v>
      </c>
      <c r="G14" s="18">
        <v>2941.3742775723786</v>
      </c>
      <c r="H14" s="18">
        <v>50.028547528852101</v>
      </c>
      <c r="I14" s="18">
        <v>2991.4028251012305</v>
      </c>
      <c r="J14" s="18">
        <v>1643.1345072153699</v>
      </c>
      <c r="K14" s="18">
        <v>158.22102404915776</v>
      </c>
      <c r="L14" s="18">
        <v>510.2740753086876</v>
      </c>
      <c r="M14" s="18">
        <v>2311.6296065732154</v>
      </c>
      <c r="N14" s="18">
        <v>2361.6581541020673</v>
      </c>
      <c r="O14" s="18">
        <v>740.68083931362435</v>
      </c>
      <c r="P14" s="18">
        <v>33.915839942785666</v>
      </c>
      <c r="Q14" s="18">
        <v>252.80317588057204</v>
      </c>
      <c r="R14" s="18">
        <v>5.7176534770404395</v>
      </c>
      <c r="S14" s="18">
        <v>96.399689445246182</v>
      </c>
      <c r="T14" s="18">
        <v>866.99530025513695</v>
      </c>
      <c r="U14" s="18">
        <v>1150.8617904659377</v>
      </c>
      <c r="V14" s="18">
        <v>205.94829766149331</v>
      </c>
      <c r="W14" s="18">
        <v>477.12920797120387</v>
      </c>
      <c r="X14" s="18">
        <v>3830.4517944130403</v>
      </c>
      <c r="Y14" s="18">
        <v>9133.4842260874866</v>
      </c>
      <c r="Z14" s="18">
        <v>1558.1305764778926</v>
      </c>
      <c r="AA14" s="18">
        <v>256.73046725437786</v>
      </c>
      <c r="AB14" s="18">
        <v>10434.884335311001</v>
      </c>
      <c r="AC14" s="18">
        <v>1682.3226117476438</v>
      </c>
      <c r="AD14" s="18">
        <v>62026.654474262519</v>
      </c>
    </row>
    <row r="15" spans="1:30">
      <c r="A15" s="5">
        <v>9</v>
      </c>
      <c r="B15" s="6" t="s">
        <v>5</v>
      </c>
      <c r="C15" s="18">
        <v>7039.5658652025704</v>
      </c>
      <c r="D15" s="18">
        <v>936.94554136718943</v>
      </c>
      <c r="E15" s="18">
        <v>302.2575071859344</v>
      </c>
      <c r="F15" s="18">
        <v>7.6987939859409416</v>
      </c>
      <c r="G15" s="18">
        <v>8286.4677077416345</v>
      </c>
      <c r="H15" s="18">
        <v>17.570736130857366</v>
      </c>
      <c r="I15" s="18">
        <v>8304.0384438724923</v>
      </c>
      <c r="J15" s="18">
        <v>6508.9091320120697</v>
      </c>
      <c r="K15" s="18">
        <v>626.75713022128116</v>
      </c>
      <c r="L15" s="18">
        <v>2021.3363994371989</v>
      </c>
      <c r="M15" s="18">
        <v>9157.0026616705491</v>
      </c>
      <c r="N15" s="18">
        <v>9174.5733978014068</v>
      </c>
      <c r="O15" s="18">
        <v>2934.0411620257632</v>
      </c>
      <c r="P15" s="18">
        <v>134.34999956124861</v>
      </c>
      <c r="Q15" s="18">
        <v>1001.4231293086906</v>
      </c>
      <c r="R15" s="18">
        <v>22.649202951411894</v>
      </c>
      <c r="S15" s="18">
        <v>381.86576704340865</v>
      </c>
      <c r="T15" s="18">
        <v>3434.4075925991974</v>
      </c>
      <c r="U15" s="18">
        <v>4558.881080491883</v>
      </c>
      <c r="V15" s="18">
        <v>815.81802919043139</v>
      </c>
      <c r="W15" s="18">
        <v>1890.0404350807034</v>
      </c>
      <c r="X15" s="18">
        <v>15173.47639825274</v>
      </c>
      <c r="Y15" s="18">
        <v>32634.517503795782</v>
      </c>
      <c r="Z15" s="18">
        <v>5567.2992194121098</v>
      </c>
      <c r="AA15" s="18">
        <v>917.31421712773476</v>
      </c>
      <c r="AB15" s="18">
        <v>37284.502506080156</v>
      </c>
      <c r="AC15" s="18">
        <v>4336.3266471626366</v>
      </c>
      <c r="AD15" s="18">
        <v>85981.766457737467</v>
      </c>
    </row>
    <row r="16" spans="1:30">
      <c r="A16" s="5">
        <v>10</v>
      </c>
      <c r="B16" s="6" t="s">
        <v>6</v>
      </c>
      <c r="C16" s="18">
        <v>7196.7544160892185</v>
      </c>
      <c r="D16" s="18">
        <v>4517.0655377972998</v>
      </c>
      <c r="E16" s="18">
        <v>556.1367841454271</v>
      </c>
      <c r="F16" s="18">
        <v>17.183390700579526</v>
      </c>
      <c r="G16" s="18">
        <v>12287.140128732526</v>
      </c>
      <c r="H16" s="18">
        <v>106.03783084407553</v>
      </c>
      <c r="I16" s="18">
        <v>12393.177959576602</v>
      </c>
      <c r="J16" s="18">
        <v>7747.6355187454901</v>
      </c>
      <c r="K16" s="18">
        <v>746.03680973931694</v>
      </c>
      <c r="L16" s="18">
        <v>2406.0218641847405</v>
      </c>
      <c r="M16" s="18">
        <v>10899.694192669547</v>
      </c>
      <c r="N16" s="18">
        <v>11005.732023513623</v>
      </c>
      <c r="O16" s="18">
        <v>3492.4256982744346</v>
      </c>
      <c r="P16" s="18">
        <v>159.9184759585672</v>
      </c>
      <c r="Q16" s="18">
        <v>1192.0064097633006</v>
      </c>
      <c r="R16" s="18">
        <v>26.959628057273143</v>
      </c>
      <c r="S16" s="18">
        <v>454.53957339606279</v>
      </c>
      <c r="T16" s="18">
        <v>4088.0180857656801</v>
      </c>
      <c r="U16" s="18">
        <v>5426.4928682507589</v>
      </c>
      <c r="V16" s="18">
        <v>971.07834993463086</v>
      </c>
      <c r="W16" s="18">
        <v>2249.7386443263813</v>
      </c>
      <c r="X16" s="18">
        <v>18061.177733727091</v>
      </c>
      <c r="Y16" s="18">
        <v>41354.04988597324</v>
      </c>
      <c r="Z16" s="18">
        <v>7054.8115055062099</v>
      </c>
      <c r="AA16" s="18">
        <v>1162.4090314011421</v>
      </c>
      <c r="AB16" s="18">
        <v>47246.452360078307</v>
      </c>
      <c r="AC16" s="18">
        <v>4641.5517900254581</v>
      </c>
      <c r="AD16" s="18">
        <v>101790.20831267977</v>
      </c>
    </row>
    <row r="17" spans="1:30" s="3" customFormat="1">
      <c r="A17" s="7"/>
      <c r="B17" s="8" t="s">
        <v>28</v>
      </c>
      <c r="C17" s="19">
        <v>35039.136720975359</v>
      </c>
      <c r="D17" s="19">
        <v>8435.1063810446885</v>
      </c>
      <c r="E17" s="19">
        <v>1632.6002739410687</v>
      </c>
      <c r="F17" s="19">
        <v>111.32297365650271</v>
      </c>
      <c r="G17" s="19">
        <v>45218.166349617619</v>
      </c>
      <c r="H17" s="19">
        <v>448.45275972139058</v>
      </c>
      <c r="I17" s="19">
        <v>45666.619109339008</v>
      </c>
      <c r="J17" s="19">
        <v>32477.023658013684</v>
      </c>
      <c r="K17" s="19">
        <v>3127.2838094965077</v>
      </c>
      <c r="L17" s="19">
        <v>10085.713094758314</v>
      </c>
      <c r="M17" s="19">
        <v>45690.020562268503</v>
      </c>
      <c r="N17" s="19">
        <v>46138.473321989899</v>
      </c>
      <c r="O17" s="19">
        <v>14639.768707792737</v>
      </c>
      <c r="P17" s="19">
        <v>670.35628024753134</v>
      </c>
      <c r="Q17" s="19">
        <v>4996.7271016712857</v>
      </c>
      <c r="R17" s="19">
        <v>113.01105687133341</v>
      </c>
      <c r="S17" s="19">
        <v>1905.3674431341447</v>
      </c>
      <c r="T17" s="19">
        <v>17136.410168569419</v>
      </c>
      <c r="U17" s="19">
        <v>22747.11256561007</v>
      </c>
      <c r="V17" s="19">
        <v>4070.6270278597899</v>
      </c>
      <c r="W17" s="19">
        <v>9430.5953086402151</v>
      </c>
      <c r="X17" s="19">
        <v>75709.975660396536</v>
      </c>
      <c r="Y17" s="19">
        <v>167066.61533200403</v>
      </c>
      <c r="Z17" s="19">
        <v>28500.799402725839</v>
      </c>
      <c r="AA17" s="19">
        <v>4696.0271868388654</v>
      </c>
      <c r="AB17" s="19">
        <v>190871.38754789103</v>
      </c>
      <c r="AC17" s="19">
        <v>19040.853135607555</v>
      </c>
      <c r="AD17" s="19">
        <v>100243.08584731948</v>
      </c>
    </row>
    <row r="18" spans="1:30">
      <c r="A18" s="5">
        <v>11</v>
      </c>
      <c r="B18" s="6" t="s">
        <v>7</v>
      </c>
      <c r="C18" s="18">
        <v>8122.2062043613669</v>
      </c>
      <c r="D18" s="18">
        <v>4383.8536541028352</v>
      </c>
      <c r="E18" s="18">
        <v>874.52360023242682</v>
      </c>
      <c r="F18" s="18">
        <v>172.62759710743867</v>
      </c>
      <c r="G18" s="18">
        <v>13553.211055804069</v>
      </c>
      <c r="H18" s="18">
        <v>312.68234817540485</v>
      </c>
      <c r="I18" s="18">
        <v>13865.893403979475</v>
      </c>
      <c r="J18" s="18">
        <v>34829.245828230924</v>
      </c>
      <c r="K18" s="18">
        <v>3353.784439194575</v>
      </c>
      <c r="L18" s="18">
        <v>10816.193762991808</v>
      </c>
      <c r="M18" s="18">
        <v>48999.22403041731</v>
      </c>
      <c r="N18" s="18">
        <v>49311.906378592714</v>
      </c>
      <c r="O18" s="18">
        <v>15700.087192760357</v>
      </c>
      <c r="P18" s="18">
        <v>718.90835573778418</v>
      </c>
      <c r="Q18" s="18">
        <v>5358.6264059560981</v>
      </c>
      <c r="R18" s="18">
        <v>121.19613923145417</v>
      </c>
      <c r="S18" s="18">
        <v>2043.368005911836</v>
      </c>
      <c r="T18" s="18">
        <v>18377.553579397307</v>
      </c>
      <c r="U18" s="18">
        <v>24394.623835382867</v>
      </c>
      <c r="V18" s="18">
        <v>4365.4514317966541</v>
      </c>
      <c r="W18" s="18">
        <v>10113.627583916359</v>
      </c>
      <c r="X18" s="18">
        <v>81193.442530090717</v>
      </c>
      <c r="Y18" s="18">
        <v>144058.5599644875</v>
      </c>
      <c r="Z18" s="18">
        <v>24575.730571478711</v>
      </c>
      <c r="AA18" s="18">
        <v>4049.3004167824624</v>
      </c>
      <c r="AB18" s="18">
        <v>164584.99011918376</v>
      </c>
      <c r="AC18" s="18">
        <v>9749.4157181025475</v>
      </c>
      <c r="AD18" s="18">
        <v>168815.23455152824</v>
      </c>
    </row>
    <row r="19" spans="1:30">
      <c r="A19" s="5">
        <v>12</v>
      </c>
      <c r="B19" s="6" t="s">
        <v>8</v>
      </c>
      <c r="C19" s="18">
        <v>4232.0632548162221</v>
      </c>
      <c r="D19" s="18">
        <v>2170.4862376281831</v>
      </c>
      <c r="E19" s="18">
        <v>511.18500023355023</v>
      </c>
      <c r="F19" s="18">
        <v>1.2857779646623015</v>
      </c>
      <c r="G19" s="18">
        <v>6915.0202706426171</v>
      </c>
      <c r="H19" s="18">
        <v>121.65859657463538</v>
      </c>
      <c r="I19" s="18">
        <v>7036.6788672172524</v>
      </c>
      <c r="J19" s="18">
        <v>5696.5935141211385</v>
      </c>
      <c r="K19" s="18">
        <v>548.53747848282421</v>
      </c>
      <c r="L19" s="18">
        <v>1769.0724496765904</v>
      </c>
      <c r="M19" s="18">
        <v>8014.2034422805536</v>
      </c>
      <c r="N19" s="18">
        <v>8135.862038855189</v>
      </c>
      <c r="O19" s="18">
        <v>2567.8711309023415</v>
      </c>
      <c r="P19" s="18">
        <v>117.58304204289932</v>
      </c>
      <c r="Q19" s="18">
        <v>876.44494455360643</v>
      </c>
      <c r="R19" s="18">
        <v>19.822569345524411</v>
      </c>
      <c r="S19" s="18">
        <v>334.20869882875814</v>
      </c>
      <c r="T19" s="18">
        <v>3005.7915420308104</v>
      </c>
      <c r="U19" s="18">
        <v>3989.9300893683876</v>
      </c>
      <c r="V19" s="18">
        <v>714.00346809768348</v>
      </c>
      <c r="W19" s="18">
        <v>1654.1622974815045</v>
      </c>
      <c r="X19" s="18">
        <v>13279.817782651517</v>
      </c>
      <c r="Y19" s="18">
        <v>28330.700092149324</v>
      </c>
      <c r="Z19" s="18">
        <v>4833.0876808003532</v>
      </c>
      <c r="AA19" s="18">
        <v>796.33945787653124</v>
      </c>
      <c r="AB19" s="18">
        <v>32367.448315073143</v>
      </c>
      <c r="AC19" s="18">
        <v>3067.8032306687487</v>
      </c>
      <c r="AD19" s="18">
        <v>105506.92427564001</v>
      </c>
    </row>
    <row r="20" spans="1:30">
      <c r="A20" s="5">
        <v>13</v>
      </c>
      <c r="B20" s="6" t="s">
        <v>9</v>
      </c>
      <c r="C20" s="18">
        <v>4768.1997616546787</v>
      </c>
      <c r="D20" s="18">
        <v>2620.3962174638846</v>
      </c>
      <c r="E20" s="18">
        <v>847.28402535140992</v>
      </c>
      <c r="F20" s="18">
        <v>0.39684505082169802</v>
      </c>
      <c r="G20" s="18">
        <v>8236.2768495207947</v>
      </c>
      <c r="H20" s="18">
        <v>135.49629462024984</v>
      </c>
      <c r="I20" s="18">
        <v>8371.7731441410451</v>
      </c>
      <c r="J20" s="18">
        <v>5393.8007192091163</v>
      </c>
      <c r="K20" s="18">
        <v>519.38089642863974</v>
      </c>
      <c r="L20" s="18">
        <v>1675.0403952371096</v>
      </c>
      <c r="M20" s="18">
        <v>7588.2220108748661</v>
      </c>
      <c r="N20" s="18">
        <v>7723.7183054951156</v>
      </c>
      <c r="O20" s="18">
        <v>2431.3802833857676</v>
      </c>
      <c r="P20" s="18">
        <v>111.33311428411311</v>
      </c>
      <c r="Q20" s="18">
        <v>829.85899565448756</v>
      </c>
      <c r="R20" s="18">
        <v>18.768934193289976</v>
      </c>
      <c r="S20" s="18">
        <v>316.44440061239112</v>
      </c>
      <c r="T20" s="18">
        <v>2846.0237756142101</v>
      </c>
      <c r="U20" s="18">
        <v>3777.8521027139695</v>
      </c>
      <c r="V20" s="18">
        <v>676.05182117988011</v>
      </c>
      <c r="W20" s="18">
        <v>1566.2380978609895</v>
      </c>
      <c r="X20" s="18">
        <v>12573.9515254991</v>
      </c>
      <c r="Y20" s="18">
        <v>28533.946680515011</v>
      </c>
      <c r="Z20" s="18">
        <v>4867.7606160669357</v>
      </c>
      <c r="AA20" s="18">
        <v>802.05245716327408</v>
      </c>
      <c r="AB20" s="18">
        <v>32599.654839418672</v>
      </c>
      <c r="AC20" s="18">
        <v>2887.839923195821</v>
      </c>
      <c r="AD20" s="18">
        <v>112885.94834350217</v>
      </c>
    </row>
    <row r="21" spans="1:30">
      <c r="A21" s="5">
        <v>14</v>
      </c>
      <c r="B21" s="6" t="s">
        <v>10</v>
      </c>
      <c r="C21" s="18">
        <v>5417.5163291662202</v>
      </c>
      <c r="D21" s="18">
        <v>2165.4203548330911</v>
      </c>
      <c r="E21" s="18">
        <v>564.71538719331681</v>
      </c>
      <c r="F21" s="18">
        <v>7.6194249757766013</v>
      </c>
      <c r="G21" s="18">
        <v>8155.2714961684042</v>
      </c>
      <c r="H21" s="18">
        <v>152.72111043558687</v>
      </c>
      <c r="I21" s="18">
        <v>8307.9926066039916</v>
      </c>
      <c r="J21" s="18">
        <v>8812.3620512446578</v>
      </c>
      <c r="K21" s="18">
        <v>848.56166182207232</v>
      </c>
      <c r="L21" s="18">
        <v>2736.6718167247645</v>
      </c>
      <c r="M21" s="18">
        <v>12397.595529791495</v>
      </c>
      <c r="N21" s="18">
        <v>12550.316640227082</v>
      </c>
      <c r="O21" s="18">
        <v>3972.3757804301863</v>
      </c>
      <c r="P21" s="18">
        <v>181.89543189279357</v>
      </c>
      <c r="Q21" s="18">
        <v>1355.8190785850736</v>
      </c>
      <c r="R21" s="18">
        <v>30.664581811155408</v>
      </c>
      <c r="S21" s="18">
        <v>517.00512726662021</v>
      </c>
      <c r="T21" s="18">
        <v>4649.8180453430186</v>
      </c>
      <c r="U21" s="18">
        <v>6172.2340587423359</v>
      </c>
      <c r="V21" s="18">
        <v>1104.5297599563464</v>
      </c>
      <c r="W21" s="18">
        <v>2558.911219624666</v>
      </c>
      <c r="X21" s="18">
        <v>20543.253083652198</v>
      </c>
      <c r="Y21" s="18">
        <v>41248.841220047689</v>
      </c>
      <c r="Z21" s="18">
        <v>7036.8633947605531</v>
      </c>
      <c r="AA21" s="18">
        <v>1159.4517523851036</v>
      </c>
      <c r="AB21" s="18">
        <v>47126.252862423142</v>
      </c>
      <c r="AC21" s="18">
        <v>4427.2308736139848</v>
      </c>
      <c r="AD21" s="18">
        <v>106446.34130849742</v>
      </c>
    </row>
    <row r="22" spans="1:30">
      <c r="A22" s="5">
        <v>15</v>
      </c>
      <c r="B22" s="6" t="s">
        <v>11</v>
      </c>
      <c r="C22" s="18">
        <v>5436.0194162248945</v>
      </c>
      <c r="D22" s="18">
        <v>2448.8705062813538</v>
      </c>
      <c r="E22" s="18">
        <v>556.04982848568022</v>
      </c>
      <c r="F22" s="18">
        <v>0.72225799249549028</v>
      </c>
      <c r="G22" s="18">
        <v>8441.6620089844237</v>
      </c>
      <c r="H22" s="18">
        <v>60.153045455395052</v>
      </c>
      <c r="I22" s="18">
        <v>8501.8150544398195</v>
      </c>
      <c r="J22" s="18">
        <v>9648.6315357515559</v>
      </c>
      <c r="K22" s="18">
        <v>929.08788389258223</v>
      </c>
      <c r="L22" s="18">
        <v>2996.3746201421227</v>
      </c>
      <c r="M22" s="18">
        <v>13574.094039786261</v>
      </c>
      <c r="N22" s="18">
        <v>13634.247085241657</v>
      </c>
      <c r="O22" s="18">
        <v>4349.3435703201676</v>
      </c>
      <c r="P22" s="18">
        <v>199.15681972259358</v>
      </c>
      <c r="Q22" s="18">
        <v>1484.4826667739876</v>
      </c>
      <c r="R22" s="18">
        <v>33.574568245520375</v>
      </c>
      <c r="S22" s="18">
        <v>566.0675249248751</v>
      </c>
      <c r="T22" s="18">
        <v>5091.0732862441419</v>
      </c>
      <c r="U22" s="18">
        <v>6757.9624893883893</v>
      </c>
      <c r="V22" s="18">
        <v>1209.3466668888937</v>
      </c>
      <c r="W22" s="18">
        <v>2801.7450199259356</v>
      </c>
      <c r="X22" s="18">
        <v>22492.752612434506</v>
      </c>
      <c r="Y22" s="18">
        <v>44568.661706660583</v>
      </c>
      <c r="Z22" s="18">
        <v>7603.2095658640565</v>
      </c>
      <c r="AA22" s="18">
        <v>1252.7676267605354</v>
      </c>
      <c r="AB22" s="18">
        <v>50919.103645764102</v>
      </c>
      <c r="AC22" s="18">
        <v>3973.4966414299761</v>
      </c>
      <c r="AD22" s="18">
        <v>128146.83952378882</v>
      </c>
    </row>
    <row r="23" spans="1:30" s="3" customFormat="1">
      <c r="A23" s="7"/>
      <c r="B23" s="8" t="s">
        <v>29</v>
      </c>
      <c r="C23" s="19">
        <v>27976.004966223383</v>
      </c>
      <c r="D23" s="19">
        <v>13789.026970309347</v>
      </c>
      <c r="E23" s="19">
        <v>3353.7578414963841</v>
      </c>
      <c r="F23" s="19">
        <v>182.65190309119475</v>
      </c>
      <c r="G23" s="19">
        <v>45301.441681120305</v>
      </c>
      <c r="H23" s="19">
        <v>782.71139526127195</v>
      </c>
      <c r="I23" s="19">
        <v>46084.153076381583</v>
      </c>
      <c r="J23" s="19">
        <v>64380.633648557392</v>
      </c>
      <c r="K23" s="19">
        <v>6199.352359820693</v>
      </c>
      <c r="L23" s="19">
        <v>19993.353044772397</v>
      </c>
      <c r="M23" s="19">
        <v>90573.339053150485</v>
      </c>
      <c r="N23" s="19">
        <v>91356.050448411755</v>
      </c>
      <c r="O23" s="19">
        <v>29021.057957798817</v>
      </c>
      <c r="P23" s="19">
        <v>1328.8767636801838</v>
      </c>
      <c r="Q23" s="19">
        <v>9905.2320915232522</v>
      </c>
      <c r="R23" s="19">
        <v>224.02679282694433</v>
      </c>
      <c r="S23" s="19">
        <v>3777.0937575444809</v>
      </c>
      <c r="T23" s="19">
        <v>33970.260228629486</v>
      </c>
      <c r="U23" s="19">
        <v>45092.602575595949</v>
      </c>
      <c r="V23" s="19">
        <v>8069.3831479194578</v>
      </c>
      <c r="W23" s="19">
        <v>18694.684218809456</v>
      </c>
      <c r="X23" s="19">
        <v>150083.21753432803</v>
      </c>
      <c r="Y23" s="19">
        <v>286740.70966386009</v>
      </c>
      <c r="Z23" s="19">
        <v>48916.651828970607</v>
      </c>
      <c r="AA23" s="19">
        <v>8059.9117109679073</v>
      </c>
      <c r="AB23" s="19">
        <v>327597.44978186284</v>
      </c>
      <c r="AC23" s="19">
        <v>24105.786387011081</v>
      </c>
      <c r="AD23" s="19">
        <v>135899.92233498849</v>
      </c>
    </row>
    <row r="24" spans="1:30">
      <c r="A24" s="5">
        <v>16</v>
      </c>
      <c r="B24" s="6" t="s">
        <v>197</v>
      </c>
      <c r="C24" s="18">
        <v>4261.3713982992012</v>
      </c>
      <c r="D24" s="18">
        <v>1179.5191742043457</v>
      </c>
      <c r="E24" s="18">
        <v>403.14170804067493</v>
      </c>
      <c r="F24" s="18">
        <v>14.715014484468563</v>
      </c>
      <c r="G24" s="18">
        <v>5858.7472950286901</v>
      </c>
      <c r="H24" s="18">
        <v>88.974126826256708</v>
      </c>
      <c r="I24" s="18">
        <v>5947.721421854947</v>
      </c>
      <c r="J24" s="18">
        <v>7761.6733257104888</v>
      </c>
      <c r="K24" s="18">
        <v>747.38854094796307</v>
      </c>
      <c r="L24" s="18">
        <v>2410.3812936392201</v>
      </c>
      <c r="M24" s="18">
        <v>10919.443160297673</v>
      </c>
      <c r="N24" s="18">
        <v>11008.41728712393</v>
      </c>
      <c r="O24" s="18">
        <v>3498.7535640695346</v>
      </c>
      <c r="P24" s="18">
        <v>160.20822948275037</v>
      </c>
      <c r="Q24" s="18">
        <v>1194.1661855866225</v>
      </c>
      <c r="R24" s="18">
        <v>27.008475741653815</v>
      </c>
      <c r="S24" s="18">
        <v>455.36314579745527</v>
      </c>
      <c r="T24" s="18">
        <v>4095.4250951195081</v>
      </c>
      <c r="U24" s="18">
        <v>5436.3250369423731</v>
      </c>
      <c r="V24" s="18">
        <v>972.83783002262533</v>
      </c>
      <c r="W24" s="18">
        <v>2253.814906914411</v>
      </c>
      <c r="X24" s="18">
        <v>18093.902469676934</v>
      </c>
      <c r="Y24" s="18">
        <v>34961.067051829552</v>
      </c>
      <c r="Z24" s="18">
        <v>5964.1979208797929</v>
      </c>
      <c r="AA24" s="18">
        <v>982.71052640932714</v>
      </c>
      <c r="AB24" s="18">
        <v>39942.554446300019</v>
      </c>
      <c r="AC24" s="18">
        <v>3807.7603462315792</v>
      </c>
      <c r="AD24" s="18">
        <v>104897.76355234622</v>
      </c>
    </row>
    <row r="25" spans="1:30">
      <c r="A25" s="5">
        <v>17</v>
      </c>
      <c r="B25" s="6" t="s">
        <v>12</v>
      </c>
      <c r="C25" s="18">
        <v>5820.7908715161147</v>
      </c>
      <c r="D25" s="18">
        <v>542.08982703655124</v>
      </c>
      <c r="E25" s="18">
        <v>521.32131063983968</v>
      </c>
      <c r="F25" s="18">
        <v>1.0397340331528486</v>
      </c>
      <c r="G25" s="18">
        <v>6885.2417432256589</v>
      </c>
      <c r="H25" s="18">
        <v>90.223459041742629</v>
      </c>
      <c r="I25" s="18">
        <v>6975.4652022674018</v>
      </c>
      <c r="J25" s="18">
        <v>2493.975053099764</v>
      </c>
      <c r="K25" s="18">
        <v>240.1503255647811</v>
      </c>
      <c r="L25" s="18">
        <v>774.50190990153214</v>
      </c>
      <c r="M25" s="18">
        <v>3508.6272885660774</v>
      </c>
      <c r="N25" s="18">
        <v>3598.8507476078198</v>
      </c>
      <c r="O25" s="18">
        <v>1124.2168717445427</v>
      </c>
      <c r="P25" s="18">
        <v>51.477988168831736</v>
      </c>
      <c r="Q25" s="18">
        <v>383.70858333382887</v>
      </c>
      <c r="R25" s="18">
        <v>8.6783431736054002</v>
      </c>
      <c r="S25" s="18">
        <v>146.31694456374552</v>
      </c>
      <c r="T25" s="18">
        <v>1315.938920700688</v>
      </c>
      <c r="U25" s="18">
        <v>1746.7958845633134</v>
      </c>
      <c r="V25" s="18">
        <v>312.59152208213339</v>
      </c>
      <c r="W25" s="18">
        <v>724.19411591692756</v>
      </c>
      <c r="X25" s="18">
        <v>5813.919174247616</v>
      </c>
      <c r="Y25" s="18">
        <v>16298.011665081094</v>
      </c>
      <c r="Z25" s="18">
        <v>2780.3661408026583</v>
      </c>
      <c r="AA25" s="18">
        <v>458.11609709890416</v>
      </c>
      <c r="AB25" s="18">
        <v>18620.261708784848</v>
      </c>
      <c r="AC25" s="18">
        <v>2000.9904503117307</v>
      </c>
      <c r="AD25" s="18">
        <v>93055.225255493002</v>
      </c>
    </row>
    <row r="26" spans="1:30">
      <c r="A26" s="5">
        <v>18</v>
      </c>
      <c r="B26" s="6" t="s">
        <v>13</v>
      </c>
      <c r="C26" s="18">
        <v>3419.7788902865123</v>
      </c>
      <c r="D26" s="18">
        <v>592.87429446838996</v>
      </c>
      <c r="E26" s="18">
        <v>133.54887834559131</v>
      </c>
      <c r="F26" s="18">
        <v>8.4766102855514678</v>
      </c>
      <c r="G26" s="18">
        <v>4154.6786733860445</v>
      </c>
      <c r="H26" s="18">
        <v>161.24887236703967</v>
      </c>
      <c r="I26" s="18">
        <v>4315.9275457530839</v>
      </c>
      <c r="J26" s="18">
        <v>2503.3555591696181</v>
      </c>
      <c r="K26" s="18">
        <v>241.05359505973371</v>
      </c>
      <c r="L26" s="18">
        <v>777.41501837786416</v>
      </c>
      <c r="M26" s="18">
        <v>3521.824172607216</v>
      </c>
      <c r="N26" s="18">
        <v>3683.0730449742559</v>
      </c>
      <c r="O26" s="18">
        <v>1128.4453515667947</v>
      </c>
      <c r="P26" s="18">
        <v>51.671610627036131</v>
      </c>
      <c r="Q26" s="18">
        <v>385.15181376652487</v>
      </c>
      <c r="R26" s="18">
        <v>8.710984739412206</v>
      </c>
      <c r="S26" s="18">
        <v>146.86728165909733</v>
      </c>
      <c r="T26" s="18">
        <v>1320.8885183391437</v>
      </c>
      <c r="U26" s="18">
        <v>1753.3660502823241</v>
      </c>
      <c r="V26" s="18">
        <v>313.76726225909783</v>
      </c>
      <c r="W26" s="18">
        <v>726.91800334782556</v>
      </c>
      <c r="X26" s="18">
        <v>5835.7868765872572</v>
      </c>
      <c r="Y26" s="18">
        <v>13673.538594947557</v>
      </c>
      <c r="Z26" s="18">
        <v>2332.6430580245697</v>
      </c>
      <c r="AA26" s="18">
        <v>384.34554283507799</v>
      </c>
      <c r="AB26" s="18">
        <v>15621.836110137048</v>
      </c>
      <c r="AC26" s="18">
        <v>1881.8843182595879</v>
      </c>
      <c r="AD26" s="18">
        <v>83011.670582304971</v>
      </c>
    </row>
    <row r="27" spans="1:30">
      <c r="A27" s="5">
        <v>19</v>
      </c>
      <c r="B27" s="6" t="s">
        <v>14</v>
      </c>
      <c r="C27" s="18">
        <v>1763.6503920538046</v>
      </c>
      <c r="D27" s="18">
        <v>229.82915905234375</v>
      </c>
      <c r="E27" s="18">
        <v>96.663633150961573</v>
      </c>
      <c r="F27" s="18">
        <v>7.6194249757766013</v>
      </c>
      <c r="G27" s="18">
        <v>2097.7626092328865</v>
      </c>
      <c r="H27" s="18">
        <v>83.26444567938583</v>
      </c>
      <c r="I27" s="18">
        <v>2181.0270549122724</v>
      </c>
      <c r="J27" s="18">
        <v>1189.2839022508247</v>
      </c>
      <c r="K27" s="18">
        <v>114.51875429126999</v>
      </c>
      <c r="L27" s="18">
        <v>369.33114169027942</v>
      </c>
      <c r="M27" s="18">
        <v>1673.1337982323739</v>
      </c>
      <c r="N27" s="18">
        <v>1756.3982439117597</v>
      </c>
      <c r="O27" s="18">
        <v>536.09719413303276</v>
      </c>
      <c r="P27" s="18">
        <v>24.547937066714915</v>
      </c>
      <c r="Q27" s="18">
        <v>182.97634563233029</v>
      </c>
      <c r="R27" s="18">
        <v>4.1383789391755306</v>
      </c>
      <c r="S27" s="18">
        <v>69.773106422980732</v>
      </c>
      <c r="T27" s="18">
        <v>627.52230532117073</v>
      </c>
      <c r="U27" s="18">
        <v>832.98195924096808</v>
      </c>
      <c r="V27" s="18">
        <v>149.06326538042293</v>
      </c>
      <c r="W27" s="18">
        <v>345.34122668720903</v>
      </c>
      <c r="X27" s="18">
        <v>2772.441718824005</v>
      </c>
      <c r="Y27" s="18">
        <v>6626.6025719686513</v>
      </c>
      <c r="Z27" s="18">
        <v>1130.4680480994155</v>
      </c>
      <c r="AA27" s="18">
        <v>186.26525567629491</v>
      </c>
      <c r="AB27" s="18">
        <v>7570.8053643917719</v>
      </c>
      <c r="AC27" s="18">
        <v>1201.1089007243129</v>
      </c>
      <c r="AD27" s="18">
        <v>63031.798031188489</v>
      </c>
    </row>
    <row r="28" spans="1:30">
      <c r="A28" s="5">
        <v>20</v>
      </c>
      <c r="B28" s="6" t="s">
        <v>151</v>
      </c>
      <c r="C28" s="18">
        <v>3074.4798225216273</v>
      </c>
      <c r="D28" s="18">
        <v>1294.5653294479919</v>
      </c>
      <c r="E28" s="18">
        <v>229.61840913559857</v>
      </c>
      <c r="F28" s="18">
        <v>5.0319952444191296</v>
      </c>
      <c r="G28" s="18">
        <v>4603.6955563496367</v>
      </c>
      <c r="H28" s="18">
        <v>169.86219015118752</v>
      </c>
      <c r="I28" s="18">
        <v>4773.5577465008246</v>
      </c>
      <c r="J28" s="18">
        <v>3315.5772295821666</v>
      </c>
      <c r="K28" s="18">
        <v>319.26420038953023</v>
      </c>
      <c r="L28" s="18">
        <v>1029.6497928260142</v>
      </c>
      <c r="M28" s="18">
        <v>4664.4912227977111</v>
      </c>
      <c r="N28" s="18">
        <v>4834.3534129488989</v>
      </c>
      <c r="O28" s="18">
        <v>1494.5730336939328</v>
      </c>
      <c r="P28" s="18">
        <v>68.436628981168553</v>
      </c>
      <c r="Q28" s="18">
        <v>510.11554430572045</v>
      </c>
      <c r="R28" s="18">
        <v>11.537291434067484</v>
      </c>
      <c r="S28" s="18">
        <v>194.51883814740984</v>
      </c>
      <c r="T28" s="18">
        <v>1749.454997784856</v>
      </c>
      <c r="U28" s="18">
        <v>2322.2512399983839</v>
      </c>
      <c r="V28" s="18">
        <v>415.57004809963257</v>
      </c>
      <c r="W28" s="18">
        <v>962.76886071783167</v>
      </c>
      <c r="X28" s="18">
        <v>7729.2264831630036</v>
      </c>
      <c r="Y28" s="18">
        <v>17167.275452461537</v>
      </c>
      <c r="Z28" s="18">
        <v>2928.6585651494197</v>
      </c>
      <c r="AA28" s="18">
        <v>482.54998214523147</v>
      </c>
      <c r="AB28" s="18">
        <v>19613.384035465726</v>
      </c>
      <c r="AC28" s="18">
        <v>2640.8848285528456</v>
      </c>
      <c r="AD28" s="18">
        <v>74268.22943359286</v>
      </c>
    </row>
    <row r="29" spans="1:30">
      <c r="A29" s="5">
        <v>21</v>
      </c>
      <c r="B29" s="6" t="s">
        <v>15</v>
      </c>
      <c r="C29" s="18">
        <v>3422.6573900282383</v>
      </c>
      <c r="D29" s="18">
        <v>1115.7214185622149</v>
      </c>
      <c r="E29" s="18">
        <v>505.31615199941348</v>
      </c>
      <c r="F29" s="18">
        <v>51.661288715968638</v>
      </c>
      <c r="G29" s="18">
        <v>5095.3562493058362</v>
      </c>
      <c r="H29" s="18">
        <v>224.67932547401389</v>
      </c>
      <c r="I29" s="18">
        <v>5320.0355747798503</v>
      </c>
      <c r="J29" s="18">
        <v>4881.9068946235057</v>
      </c>
      <c r="K29" s="18">
        <v>470.0895178015586</v>
      </c>
      <c r="L29" s="18">
        <v>1516.0721873091306</v>
      </c>
      <c r="M29" s="18">
        <v>6868.0685997341952</v>
      </c>
      <c r="N29" s="18">
        <v>7092.7479252082094</v>
      </c>
      <c r="O29" s="18">
        <v>2200.6323160291086</v>
      </c>
      <c r="P29" s="18">
        <v>100.76714482384762</v>
      </c>
      <c r="Q29" s="18">
        <v>751.10197119870895</v>
      </c>
      <c r="R29" s="18">
        <v>16.987685310033566</v>
      </c>
      <c r="S29" s="18">
        <v>286.41252829621664</v>
      </c>
      <c r="T29" s="18">
        <v>2575.9244391347647</v>
      </c>
      <c r="U29" s="18">
        <v>3419.3184337391535</v>
      </c>
      <c r="V29" s="18">
        <v>611.8917288113621</v>
      </c>
      <c r="W29" s="18">
        <v>1417.5956744821533</v>
      </c>
      <c r="X29" s="18">
        <v>11380.631921825348</v>
      </c>
      <c r="Y29" s="18">
        <v>23568.736096339395</v>
      </c>
      <c r="Z29" s="18">
        <v>4020.7184337264871</v>
      </c>
      <c r="AA29" s="18">
        <v>662.48678883013827</v>
      </c>
      <c r="AB29" s="18">
        <v>26926.967741235745</v>
      </c>
      <c r="AC29" s="18">
        <v>3441.2544180186806</v>
      </c>
      <c r="AD29" s="18">
        <v>78247.535550536486</v>
      </c>
    </row>
    <row r="30" spans="1:30">
      <c r="A30" s="5">
        <v>22</v>
      </c>
      <c r="B30" s="6" t="s">
        <v>196</v>
      </c>
      <c r="C30" s="18">
        <v>3753.4073610277092</v>
      </c>
      <c r="D30" s="18">
        <v>1059.9749098386419</v>
      </c>
      <c r="E30" s="18">
        <v>201.2527924151839</v>
      </c>
      <c r="F30" s="18">
        <v>12.699041626294337</v>
      </c>
      <c r="G30" s="18">
        <v>5027.334104907829</v>
      </c>
      <c r="H30" s="18">
        <v>80.483018248680239</v>
      </c>
      <c r="I30" s="18">
        <v>5107.8171231565093</v>
      </c>
      <c r="J30" s="18">
        <v>2063.8793152371363</v>
      </c>
      <c r="K30" s="18">
        <v>198.73546403945898</v>
      </c>
      <c r="L30" s="18">
        <v>640.93603080378796</v>
      </c>
      <c r="M30" s="18">
        <v>2903.5508100803831</v>
      </c>
      <c r="N30" s="18">
        <v>2984.0338283290635</v>
      </c>
      <c r="O30" s="18">
        <v>930.34128170220652</v>
      </c>
      <c r="P30" s="18">
        <v>42.600408067283048</v>
      </c>
      <c r="Q30" s="18">
        <v>317.53653960465488</v>
      </c>
      <c r="R30" s="18">
        <v>7.1817290009665218</v>
      </c>
      <c r="S30" s="18">
        <v>121.08401604838883</v>
      </c>
      <c r="T30" s="18">
        <v>1089.0001145656968</v>
      </c>
      <c r="U30" s="18">
        <v>1445.5541123439482</v>
      </c>
      <c r="V30" s="18">
        <v>258.68389330596898</v>
      </c>
      <c r="W30" s="18">
        <v>599.30401236359251</v>
      </c>
      <c r="X30" s="18">
        <v>4811.2861070027066</v>
      </c>
      <c r="Y30" s="18">
        <v>12822.654040239599</v>
      </c>
      <c r="Z30" s="18">
        <v>2187.4860486174771</v>
      </c>
      <c r="AA30" s="18">
        <v>360.42827465940928</v>
      </c>
      <c r="AB30" s="18">
        <v>14649.711814197666</v>
      </c>
      <c r="AC30" s="18">
        <v>1691.9162513346791</v>
      </c>
      <c r="AD30" s="18">
        <v>86586.506883193215</v>
      </c>
    </row>
    <row r="31" spans="1:30">
      <c r="A31" s="5">
        <v>23</v>
      </c>
      <c r="B31" s="6" t="s">
        <v>16</v>
      </c>
      <c r="C31" s="18">
        <v>4788.0560710884074</v>
      </c>
      <c r="D31" s="18">
        <v>627.95686558237435</v>
      </c>
      <c r="E31" s="18">
        <v>932.00019829106759</v>
      </c>
      <c r="F31" s="18">
        <v>11.548190978911412</v>
      </c>
      <c r="G31" s="18">
        <v>6359.561325940761</v>
      </c>
      <c r="H31" s="18">
        <v>28.0798831631237</v>
      </c>
      <c r="I31" s="18">
        <v>6387.6412091038846</v>
      </c>
      <c r="J31" s="18">
        <v>3671.597194664068</v>
      </c>
      <c r="K31" s="18">
        <v>353.5461433527185</v>
      </c>
      <c r="L31" s="18">
        <v>1140.2115013628716</v>
      </c>
      <c r="M31" s="18">
        <v>5165.3548393796582</v>
      </c>
      <c r="N31" s="18">
        <v>5193.4347225427819</v>
      </c>
      <c r="O31" s="18">
        <v>1655.0572578346328</v>
      </c>
      <c r="P31" s="18">
        <v>75.78521553883084</v>
      </c>
      <c r="Q31" s="18">
        <v>564.89071788668537</v>
      </c>
      <c r="R31" s="18">
        <v>12.776142412065683</v>
      </c>
      <c r="S31" s="18">
        <v>215.40587686487029</v>
      </c>
      <c r="T31" s="18">
        <v>1937.3079308025597</v>
      </c>
      <c r="U31" s="18">
        <v>2571.6098729383912</v>
      </c>
      <c r="V31" s="18">
        <v>460.19311786059848</v>
      </c>
      <c r="W31" s="18">
        <v>1066.1490302751852</v>
      </c>
      <c r="X31" s="18">
        <v>8559.1751624138196</v>
      </c>
      <c r="Y31" s="18">
        <v>20112.171210897362</v>
      </c>
      <c r="Z31" s="18">
        <v>3431.0442926212049</v>
      </c>
      <c r="AA31" s="18">
        <v>565.32720537854505</v>
      </c>
      <c r="AB31" s="18">
        <v>22977.888298140024</v>
      </c>
      <c r="AC31" s="18">
        <v>2511.3097915856251</v>
      </c>
      <c r="AD31" s="18">
        <v>91497.625562284491</v>
      </c>
    </row>
    <row r="32" spans="1:30" s="50" customFormat="1" ht="25.5">
      <c r="A32" s="47"/>
      <c r="B32" s="48" t="s">
        <v>198</v>
      </c>
      <c r="C32" s="49">
        <v>30304.192196821612</v>
      </c>
      <c r="D32" s="49">
        <v>6642.5309781928536</v>
      </c>
      <c r="E32" s="49">
        <v>3022.8630820183307</v>
      </c>
      <c r="F32" s="49">
        <v>112.79130034454299</v>
      </c>
      <c r="G32" s="49">
        <v>40082.377557377346</v>
      </c>
      <c r="H32" s="49">
        <v>926.81532095143018</v>
      </c>
      <c r="I32" s="49">
        <v>41009.192878328773</v>
      </c>
      <c r="J32" s="49">
        <v>27881.248474337572</v>
      </c>
      <c r="K32" s="49">
        <v>2684.7465414470139</v>
      </c>
      <c r="L32" s="49">
        <v>8658.4988759107</v>
      </c>
      <c r="M32" s="49">
        <v>39224.493891695289</v>
      </c>
      <c r="N32" s="49">
        <v>40151.309212646724</v>
      </c>
      <c r="O32" s="49">
        <v>12568.116870773785</v>
      </c>
      <c r="P32" s="49">
        <v>575.49516275646317</v>
      </c>
      <c r="Q32" s="49">
        <v>4289.6477013150761</v>
      </c>
      <c r="R32" s="49">
        <v>97.019030750980207</v>
      </c>
      <c r="S32" s="49">
        <v>1635.7417378001644</v>
      </c>
      <c r="T32" s="49">
        <v>14711.462321768387</v>
      </c>
      <c r="U32" s="49">
        <v>19528.202590048855</v>
      </c>
      <c r="V32" s="49">
        <v>3494.5986678218414</v>
      </c>
      <c r="W32" s="49">
        <v>8096.0858307051367</v>
      </c>
      <c r="X32" s="49">
        <v>64996.369913740687</v>
      </c>
      <c r="Y32" s="49">
        <v>145230.05668376473</v>
      </c>
      <c r="Z32" s="49">
        <v>24775.582507921026</v>
      </c>
      <c r="AA32" s="49">
        <v>4082.2296730329281</v>
      </c>
      <c r="AB32" s="49">
        <v>165923.40951865283</v>
      </c>
      <c r="AC32" s="49">
        <v>19177.109305019039</v>
      </c>
      <c r="AD32" s="49">
        <v>86521.595554147105</v>
      </c>
    </row>
    <row r="33" spans="1:30">
      <c r="A33" s="5">
        <v>24</v>
      </c>
      <c r="B33" s="6" t="s">
        <v>152</v>
      </c>
      <c r="C33" s="18">
        <v>4271.0268643466852</v>
      </c>
      <c r="D33" s="18">
        <v>635.38254578201293</v>
      </c>
      <c r="E33" s="18">
        <v>202.30385439332687</v>
      </c>
      <c r="F33" s="18">
        <v>39.6845050821698</v>
      </c>
      <c r="G33" s="18">
        <v>5148.3977696041948</v>
      </c>
      <c r="H33" s="18">
        <v>40.033575365653505</v>
      </c>
      <c r="I33" s="18">
        <v>5188.4313449698484</v>
      </c>
      <c r="J33" s="18">
        <v>2800.8267231589525</v>
      </c>
      <c r="K33" s="18">
        <v>269.69774560541902</v>
      </c>
      <c r="L33" s="18">
        <v>869.79444469330269</v>
      </c>
      <c r="M33" s="18">
        <v>3940.3189134576742</v>
      </c>
      <c r="N33" s="18">
        <v>3980.3524888233278</v>
      </c>
      <c r="O33" s="18">
        <v>1262.5373510030536</v>
      </c>
      <c r="P33" s="18">
        <v>57.811694923941488</v>
      </c>
      <c r="Q33" s="18">
        <v>430.91900729764899</v>
      </c>
      <c r="R33" s="18">
        <v>9.7461020883779348</v>
      </c>
      <c r="S33" s="18">
        <v>164.3193695445166</v>
      </c>
      <c r="T33" s="18">
        <v>1477.8483411702357</v>
      </c>
      <c r="U33" s="18">
        <v>1961.716733015493</v>
      </c>
      <c r="V33" s="18">
        <v>351.05190302220268</v>
      </c>
      <c r="W33" s="18">
        <v>813.29692135194966</v>
      </c>
      <c r="X33" s="18">
        <v>6529.2474234174197</v>
      </c>
      <c r="Y33" s="18">
        <v>15657.997681844943</v>
      </c>
      <c r="Z33" s="18">
        <v>2671.1826888618207</v>
      </c>
      <c r="AA33" s="18">
        <v>440.12612946950316</v>
      </c>
      <c r="AB33" s="18">
        <v>17889.05424123726</v>
      </c>
      <c r="AC33" s="18">
        <v>2643.1503058282574</v>
      </c>
      <c r="AD33" s="18">
        <v>67680.805748319137</v>
      </c>
    </row>
    <row r="34" spans="1:30">
      <c r="A34" s="5">
        <v>25</v>
      </c>
      <c r="B34" s="6" t="s">
        <v>17</v>
      </c>
      <c r="C34" s="18">
        <v>2488.6761483743908</v>
      </c>
      <c r="D34" s="18">
        <v>304.12233737438208</v>
      </c>
      <c r="E34" s="18">
        <v>117.99383984763055</v>
      </c>
      <c r="F34" s="18">
        <v>24.40597062553443</v>
      </c>
      <c r="G34" s="18">
        <v>2935.1982962219377</v>
      </c>
      <c r="H34" s="18">
        <v>165.66785660045323</v>
      </c>
      <c r="I34" s="18">
        <v>3100.8661528223911</v>
      </c>
      <c r="J34" s="18">
        <v>3105.2374893762408</v>
      </c>
      <c r="K34" s="18">
        <v>299.01012566377</v>
      </c>
      <c r="L34" s="18">
        <v>964.32895879633838</v>
      </c>
      <c r="M34" s="18">
        <v>4368.5765738363489</v>
      </c>
      <c r="N34" s="18">
        <v>4534.2444304368018</v>
      </c>
      <c r="O34" s="18">
        <v>1399.7575364643353</v>
      </c>
      <c r="P34" s="18">
        <v>64.09501913054163</v>
      </c>
      <c r="Q34" s="18">
        <v>477.75388790787167</v>
      </c>
      <c r="R34" s="18">
        <v>10.805367333108562</v>
      </c>
      <c r="S34" s="18">
        <v>182.17859117139812</v>
      </c>
      <c r="T34" s="18">
        <v>1638.4698255943722</v>
      </c>
      <c r="U34" s="18">
        <v>2174.9279569947471</v>
      </c>
      <c r="V34" s="18">
        <v>389.20634431534273</v>
      </c>
      <c r="W34" s="18">
        <v>901.69094335402349</v>
      </c>
      <c r="X34" s="18">
        <v>7238.8854722657406</v>
      </c>
      <c r="Y34" s="18">
        <v>14708.328198924481</v>
      </c>
      <c r="Z34" s="18">
        <v>2509.173427220232</v>
      </c>
      <c r="AA34" s="18">
        <v>413.43214498021808</v>
      </c>
      <c r="AB34" s="18">
        <v>16804.069481164493</v>
      </c>
      <c r="AC34" s="18">
        <v>1863.8589080230838</v>
      </c>
      <c r="AD34" s="18">
        <v>90157.411641141109</v>
      </c>
    </row>
    <row r="35" spans="1:30">
      <c r="A35" s="5">
        <v>26</v>
      </c>
      <c r="B35" s="6" t="s">
        <v>18</v>
      </c>
      <c r="C35" s="18">
        <v>2356.6969464252902</v>
      </c>
      <c r="D35" s="18">
        <v>328.25167330270017</v>
      </c>
      <c r="E35" s="18">
        <v>95.367691705221532</v>
      </c>
      <c r="F35" s="18">
        <v>34.985859680440896</v>
      </c>
      <c r="G35" s="18">
        <v>2815.302171113653</v>
      </c>
      <c r="H35" s="18">
        <v>36.477050598699009</v>
      </c>
      <c r="I35" s="18">
        <v>2851.779221712352</v>
      </c>
      <c r="J35" s="18">
        <v>1126.8358264282908</v>
      </c>
      <c r="K35" s="18">
        <v>108.50549216138781</v>
      </c>
      <c r="L35" s="18">
        <v>349.93794289540222</v>
      </c>
      <c r="M35" s="18">
        <v>1585.279261485081</v>
      </c>
      <c r="N35" s="18">
        <v>1621.7563120837799</v>
      </c>
      <c r="O35" s="18">
        <v>507.94728126184452</v>
      </c>
      <c r="P35" s="18">
        <v>23.258950112188987</v>
      </c>
      <c r="Q35" s="18">
        <v>173.36844571528593</v>
      </c>
      <c r="R35" s="18">
        <v>3.9210769128999687</v>
      </c>
      <c r="S35" s="18">
        <v>66.109392290442955</v>
      </c>
      <c r="T35" s="18">
        <v>594.5717537927577</v>
      </c>
      <c r="U35" s="18">
        <v>789.24293237695861</v>
      </c>
      <c r="V35" s="18">
        <v>141.2361064646976</v>
      </c>
      <c r="W35" s="18">
        <v>327.20771368161439</v>
      </c>
      <c r="X35" s="18">
        <v>2626.8636526086902</v>
      </c>
      <c r="Y35" s="18">
        <v>7063.9221358061232</v>
      </c>
      <c r="Z35" s="18">
        <v>1205.0727619577995</v>
      </c>
      <c r="AA35" s="18">
        <v>198.55774472527918</v>
      </c>
      <c r="AB35" s="18">
        <v>8070.4371530386443</v>
      </c>
      <c r="AC35" s="18">
        <v>1222.21463125881</v>
      </c>
      <c r="AD35" s="18">
        <v>66031.259540123196</v>
      </c>
    </row>
    <row r="36" spans="1:30">
      <c r="A36" s="5">
        <v>27</v>
      </c>
      <c r="B36" s="6" t="s">
        <v>19</v>
      </c>
      <c r="C36" s="18">
        <v>4194.7600042605463</v>
      </c>
      <c r="D36" s="18">
        <v>452.76582995647533</v>
      </c>
      <c r="E36" s="18">
        <v>429.73917331933808</v>
      </c>
      <c r="F36" s="18">
        <v>32.446051355182028</v>
      </c>
      <c r="G36" s="18">
        <v>5109.7110588915421</v>
      </c>
      <c r="H36" s="18">
        <v>47.29958005042954</v>
      </c>
      <c r="I36" s="18">
        <v>5157.0106389419716</v>
      </c>
      <c r="J36" s="18">
        <v>4463.1752540658472</v>
      </c>
      <c r="K36" s="18">
        <v>429.76893011997277</v>
      </c>
      <c r="L36" s="18">
        <v>1386.0354193210046</v>
      </c>
      <c r="M36" s="18">
        <v>6278.9796035068248</v>
      </c>
      <c r="N36" s="18">
        <v>6326.2791835572543</v>
      </c>
      <c r="O36" s="18">
        <v>2011.879355383772</v>
      </c>
      <c r="P36" s="18">
        <v>92.124130367166785</v>
      </c>
      <c r="Q36" s="18">
        <v>686.67834178199485</v>
      </c>
      <c r="R36" s="18">
        <v>15.530615051897035</v>
      </c>
      <c r="S36" s="18">
        <v>261.84631053777855</v>
      </c>
      <c r="T36" s="18">
        <v>2354.9818669731849</v>
      </c>
      <c r="U36" s="18">
        <v>3126.0361470725502</v>
      </c>
      <c r="V36" s="18">
        <v>559.40846090409832</v>
      </c>
      <c r="W36" s="18">
        <v>1296.0054485241201</v>
      </c>
      <c r="X36" s="18">
        <v>10404.490676596562</v>
      </c>
      <c r="Y36" s="18">
        <v>21840.48091904536</v>
      </c>
      <c r="Z36" s="18">
        <v>3725.8860155272769</v>
      </c>
      <c r="AA36" s="18">
        <v>613.90776366453122</v>
      </c>
      <c r="AB36" s="18">
        <v>24952.459170908107</v>
      </c>
      <c r="AC36" s="18">
        <v>2964.7225769883471</v>
      </c>
      <c r="AD36" s="18">
        <v>84164.566912886512</v>
      </c>
    </row>
    <row r="37" spans="1:30">
      <c r="A37" s="5">
        <v>28</v>
      </c>
      <c r="B37" s="6" t="s">
        <v>20</v>
      </c>
      <c r="C37" s="18">
        <v>2906.9264223598348</v>
      </c>
      <c r="D37" s="18">
        <v>414.7646621742644</v>
      </c>
      <c r="E37" s="18">
        <v>640.34452895253412</v>
      </c>
      <c r="F37" s="18">
        <v>75.479928666286966</v>
      </c>
      <c r="G37" s="18">
        <v>4037.5155421529203</v>
      </c>
      <c r="H37" s="18">
        <v>1068.4437022783304</v>
      </c>
      <c r="I37" s="18">
        <v>5105.9592444312511</v>
      </c>
      <c r="J37" s="18">
        <v>3148.5930206257035</v>
      </c>
      <c r="K37" s="18">
        <v>303.18492481889842</v>
      </c>
      <c r="L37" s="18">
        <v>977.79298351293244</v>
      </c>
      <c r="M37" s="18">
        <v>4429.5709289575343</v>
      </c>
      <c r="N37" s="18">
        <v>5498.0146312358647</v>
      </c>
      <c r="O37" s="18">
        <v>1419.3010437875191</v>
      </c>
      <c r="P37" s="18">
        <v>64.989918027761647</v>
      </c>
      <c r="Q37" s="18">
        <v>484.42431929600446</v>
      </c>
      <c r="R37" s="18">
        <v>10.9562325866279</v>
      </c>
      <c r="S37" s="18">
        <v>184.72218071311178</v>
      </c>
      <c r="T37" s="18">
        <v>1661.3462496900786</v>
      </c>
      <c r="U37" s="18">
        <v>2205.2944450097284</v>
      </c>
      <c r="V37" s="18">
        <v>394.6404690420934</v>
      </c>
      <c r="W37" s="18">
        <v>914.28041195527874</v>
      </c>
      <c r="X37" s="18">
        <v>7339.955270108203</v>
      </c>
      <c r="Y37" s="18">
        <v>16875.485443496989</v>
      </c>
      <c r="Z37" s="18">
        <v>2878.8805254425761</v>
      </c>
      <c r="AA37" s="18">
        <v>474.34814105060855</v>
      </c>
      <c r="AB37" s="18">
        <v>19280.017827888954</v>
      </c>
      <c r="AC37" s="18">
        <v>2833.628124920408</v>
      </c>
      <c r="AD37" s="18">
        <v>68040.042581206726</v>
      </c>
    </row>
    <row r="38" spans="1:30" s="3" customFormat="1">
      <c r="A38" s="7"/>
      <c r="B38" s="8" t="s">
        <v>30</v>
      </c>
      <c r="C38" s="19">
        <v>16218.086385766748</v>
      </c>
      <c r="D38" s="19">
        <v>2135.2870485898347</v>
      </c>
      <c r="E38" s="19">
        <v>1485.7490882180512</v>
      </c>
      <c r="F38" s="19">
        <v>207.00231540961414</v>
      </c>
      <c r="G38" s="35">
        <v>20046.124837984247</v>
      </c>
      <c r="H38" s="19">
        <v>1357.9217648935658</v>
      </c>
      <c r="I38" s="19">
        <v>21404.046602877814</v>
      </c>
      <c r="J38" s="19">
        <v>14644.668313655035</v>
      </c>
      <c r="K38" s="19">
        <v>1410.1672183694479</v>
      </c>
      <c r="L38" s="19">
        <v>4547.8897492189799</v>
      </c>
      <c r="M38" s="19">
        <v>20602.725281243464</v>
      </c>
      <c r="N38" s="19">
        <v>21960.647046137026</v>
      </c>
      <c r="O38" s="19">
        <v>6601.4225679005249</v>
      </c>
      <c r="P38" s="19">
        <v>302.27971256160055</v>
      </c>
      <c r="Q38" s="19">
        <v>2253.1440019988058</v>
      </c>
      <c r="R38" s="19">
        <v>50.9593939729114</v>
      </c>
      <c r="S38" s="19">
        <v>859.17584425724795</v>
      </c>
      <c r="T38" s="19">
        <v>7727.2180372206285</v>
      </c>
      <c r="U38" s="19">
        <v>10257.218214469478</v>
      </c>
      <c r="V38" s="19">
        <v>1835.5432837484348</v>
      </c>
      <c r="W38" s="19">
        <v>4252.4814388669865</v>
      </c>
      <c r="X38" s="19">
        <v>34139.44249499662</v>
      </c>
      <c r="Y38" s="19">
        <v>76146.214379117897</v>
      </c>
      <c r="Z38" s="19">
        <v>12990.195419009706</v>
      </c>
      <c r="AA38" s="19">
        <v>2140.3719238901404</v>
      </c>
      <c r="AB38" s="19">
        <v>86996.03787423746</v>
      </c>
      <c r="AC38" s="19">
        <v>11527.574547018907</v>
      </c>
      <c r="AD38" s="19">
        <v>75467.772964205302</v>
      </c>
    </row>
    <row r="39" spans="1:30">
      <c r="A39" s="5">
        <v>29</v>
      </c>
      <c r="B39" s="6" t="s">
        <v>21</v>
      </c>
      <c r="C39" s="18">
        <v>1310.5162658750194</v>
      </c>
      <c r="D39" s="18">
        <v>311.79775049500608</v>
      </c>
      <c r="E39" s="18">
        <v>422.44265260381349</v>
      </c>
      <c r="F39" s="18">
        <v>27.77915355751886</v>
      </c>
      <c r="G39" s="18">
        <v>2072.535822531358</v>
      </c>
      <c r="H39" s="18">
        <v>34.541699365096939</v>
      </c>
      <c r="I39" s="18">
        <v>2107.077521896455</v>
      </c>
      <c r="J39" s="18">
        <v>2335.4453765104718</v>
      </c>
      <c r="K39" s="18">
        <v>224.88515545119895</v>
      </c>
      <c r="L39" s="18">
        <v>725.27064868988805</v>
      </c>
      <c r="M39" s="18">
        <v>3285.6011806515589</v>
      </c>
      <c r="N39" s="18">
        <v>3320.1428800166559</v>
      </c>
      <c r="O39" s="18">
        <v>1052.7559576217748</v>
      </c>
      <c r="P39" s="18">
        <v>48.205786706459747</v>
      </c>
      <c r="Q39" s="18">
        <v>359.31812379621539</v>
      </c>
      <c r="R39" s="18">
        <v>8.1267037596775804</v>
      </c>
      <c r="S39" s="18">
        <v>137.01629904510085</v>
      </c>
      <c r="T39" s="18">
        <v>1232.291182825101</v>
      </c>
      <c r="U39" s="18">
        <v>1635.7606974618445</v>
      </c>
      <c r="V39" s="18">
        <v>292.72162288701389</v>
      </c>
      <c r="W39" s="18">
        <v>678.16067270285612</v>
      </c>
      <c r="X39" s="18">
        <v>5444.3570468060443</v>
      </c>
      <c r="Y39" s="18">
        <v>10837.035749354058</v>
      </c>
      <c r="Z39" s="18">
        <v>1848.7486659319484</v>
      </c>
      <c r="AA39" s="18">
        <v>304.61510479661075</v>
      </c>
      <c r="AB39" s="18">
        <v>12381.169310489395</v>
      </c>
      <c r="AC39" s="18">
        <v>1333.8088404119951</v>
      </c>
      <c r="AD39" s="18">
        <v>92825.665382942156</v>
      </c>
    </row>
    <row r="40" spans="1:30">
      <c r="A40" s="5">
        <v>30</v>
      </c>
      <c r="B40" s="6" t="s">
        <v>22</v>
      </c>
      <c r="C40" s="18">
        <v>2517.4355750823115</v>
      </c>
      <c r="D40" s="18">
        <v>569.18658103900952</v>
      </c>
      <c r="E40" s="18">
        <v>484.09737326506132</v>
      </c>
      <c r="F40" s="18">
        <v>129.49054008312007</v>
      </c>
      <c r="G40" s="18">
        <v>3700.2100694695023</v>
      </c>
      <c r="H40" s="18">
        <v>846.95997653628501</v>
      </c>
      <c r="I40" s="18">
        <v>4547.1700460057873</v>
      </c>
      <c r="J40" s="18">
        <v>15193.688341643689</v>
      </c>
      <c r="K40" s="18">
        <v>1463.0335605163702</v>
      </c>
      <c r="L40" s="18">
        <v>4718.3874692033487</v>
      </c>
      <c r="M40" s="18">
        <v>21375.109371363407</v>
      </c>
      <c r="N40" s="18">
        <v>22222.069347899691</v>
      </c>
      <c r="O40" s="18">
        <v>6848.9060291417936</v>
      </c>
      <c r="P40" s="18">
        <v>313.61200173992415</v>
      </c>
      <c r="Q40" s="18">
        <v>2337.6130494736758</v>
      </c>
      <c r="R40" s="18">
        <v>52.869831772257491</v>
      </c>
      <c r="S40" s="18">
        <v>891.38584286960713</v>
      </c>
      <c r="T40" s="18">
        <v>8016.9069104820055</v>
      </c>
      <c r="U40" s="18">
        <v>10641.755310877656</v>
      </c>
      <c r="V40" s="18">
        <v>1904.3567251616689</v>
      </c>
      <c r="W40" s="18">
        <v>4411.9044745127349</v>
      </c>
      <c r="X40" s="18">
        <v>35419.310176031322</v>
      </c>
      <c r="Y40" s="18">
        <v>61341.589593400517</v>
      </c>
      <c r="Z40" s="18">
        <v>10464.594254758731</v>
      </c>
      <c r="AA40" s="18">
        <v>1724.233009228675</v>
      </c>
      <c r="AB40" s="18">
        <v>70081.95083893057</v>
      </c>
      <c r="AC40" s="18">
        <v>4821.7199233430565</v>
      </c>
      <c r="AD40" s="18">
        <v>145346.3742256113</v>
      </c>
    </row>
    <row r="41" spans="1:30">
      <c r="A41" s="5">
        <v>31</v>
      </c>
      <c r="B41" s="6" t="s">
        <v>23</v>
      </c>
      <c r="C41" s="18">
        <v>1423.5337941533348</v>
      </c>
      <c r="D41" s="18">
        <v>428.89178602521247</v>
      </c>
      <c r="E41" s="18">
        <v>446.290481251416</v>
      </c>
      <c r="F41" s="18">
        <v>97.592134898071976</v>
      </c>
      <c r="G41" s="18">
        <v>2396.3081963280351</v>
      </c>
      <c r="H41" s="18">
        <v>248.97660377799636</v>
      </c>
      <c r="I41" s="18">
        <v>2645.2848001060315</v>
      </c>
      <c r="J41" s="18">
        <v>1716.2056568928695</v>
      </c>
      <c r="K41" s="18">
        <v>165.25720525018215</v>
      </c>
      <c r="L41" s="18">
        <v>532.96626098776403</v>
      </c>
      <c r="M41" s="18">
        <v>2414.4291231308157</v>
      </c>
      <c r="N41" s="18">
        <v>2663.4057269088121</v>
      </c>
      <c r="O41" s="18">
        <v>773.61934814237725</v>
      </c>
      <c r="P41" s="18">
        <v>35.424097121984808</v>
      </c>
      <c r="Q41" s="18">
        <v>264.04548052611329</v>
      </c>
      <c r="R41" s="18">
        <v>5.9719208612322179</v>
      </c>
      <c r="S41" s="18">
        <v>100.68663984728944</v>
      </c>
      <c r="T41" s="18">
        <v>905.55108681821946</v>
      </c>
      <c r="U41" s="18">
        <v>1202.041285376411</v>
      </c>
      <c r="V41" s="18">
        <v>215.10693855069999</v>
      </c>
      <c r="W41" s="18">
        <v>498.34742207240708</v>
      </c>
      <c r="X41" s="18">
        <v>4000.7942193167341</v>
      </c>
      <c r="Y41" s="18">
        <v>9060.5081425535809</v>
      </c>
      <c r="Z41" s="18">
        <v>1545.6811913273041</v>
      </c>
      <c r="AA41" s="18">
        <v>254.67920369855631</v>
      </c>
      <c r="AB41" s="18">
        <v>10351.510130182327</v>
      </c>
      <c r="AC41" s="18">
        <v>1226.1112406986617</v>
      </c>
      <c r="AD41" s="18">
        <v>84425.538128855565</v>
      </c>
    </row>
    <row r="42" spans="1:30">
      <c r="A42" s="5">
        <v>32</v>
      </c>
      <c r="B42" s="6" t="s">
        <v>153</v>
      </c>
      <c r="C42" s="18">
        <v>1148.9981063525699</v>
      </c>
      <c r="D42" s="18">
        <v>294.4684221677943</v>
      </c>
      <c r="E42" s="18">
        <v>375.94950093304681</v>
      </c>
      <c r="F42" s="18">
        <v>73.098858361356776</v>
      </c>
      <c r="G42" s="18">
        <v>1892.5148878147677</v>
      </c>
      <c r="H42" s="18">
        <v>21.623227373195462</v>
      </c>
      <c r="I42" s="18">
        <v>1914.1381151879632</v>
      </c>
      <c r="J42" s="18">
        <v>2037.5204354553484</v>
      </c>
      <c r="K42" s="18">
        <v>196.19730971700426</v>
      </c>
      <c r="L42" s="18">
        <v>632.7503022783618</v>
      </c>
      <c r="M42" s="18">
        <v>2866.4680474507145</v>
      </c>
      <c r="N42" s="18">
        <v>2888.0912748239098</v>
      </c>
      <c r="O42" s="18">
        <v>918.45940768981734</v>
      </c>
      <c r="P42" s="18">
        <v>42.056336024595993</v>
      </c>
      <c r="Q42" s="18">
        <v>313.48111474915532</v>
      </c>
      <c r="R42" s="18">
        <v>7.090007392069972</v>
      </c>
      <c r="S42" s="18">
        <v>119.53758889106791</v>
      </c>
      <c r="T42" s="18">
        <v>1075.0919258018141</v>
      </c>
      <c r="U42" s="18">
        <v>1427.0921864047536</v>
      </c>
      <c r="V42" s="18">
        <v>255.38010630893064</v>
      </c>
      <c r="W42" s="18">
        <v>591.64998807156644</v>
      </c>
      <c r="X42" s="18">
        <v>4749.8386613337716</v>
      </c>
      <c r="Y42" s="18">
        <v>9530.4448239724497</v>
      </c>
      <c r="Z42" s="18">
        <v>1625.8502380745936</v>
      </c>
      <c r="AA42" s="18">
        <v>267.88851820754587</v>
      </c>
      <c r="AB42" s="18">
        <v>10888.406543839497</v>
      </c>
      <c r="AC42" s="18">
        <v>1349.9562211866214</v>
      </c>
      <c r="AD42" s="18">
        <v>80657.478908971636</v>
      </c>
    </row>
    <row r="43" spans="1:30">
      <c r="A43" s="5">
        <v>33</v>
      </c>
      <c r="B43" s="6" t="s">
        <v>24</v>
      </c>
      <c r="C43" s="18">
        <v>1702.0546142042479</v>
      </c>
      <c r="D43" s="18">
        <v>355.26672965655212</v>
      </c>
      <c r="E43" s="18">
        <v>638.30445031597219</v>
      </c>
      <c r="F43" s="18">
        <v>67.384289629524318</v>
      </c>
      <c r="G43" s="18">
        <v>2763.0100838062963</v>
      </c>
      <c r="H43" s="18">
        <v>2037.2279831146445</v>
      </c>
      <c r="I43" s="18">
        <v>4800.2380669209406</v>
      </c>
      <c r="J43" s="18">
        <v>3678.1091590934475</v>
      </c>
      <c r="K43" s="18">
        <v>354.17319468422158</v>
      </c>
      <c r="L43" s="18">
        <v>1142.2337865824036</v>
      </c>
      <c r="M43" s="18">
        <v>5174.5161403600723</v>
      </c>
      <c r="N43" s="18">
        <v>7211.7441234747166</v>
      </c>
      <c r="O43" s="18">
        <v>1657.9926762425312</v>
      </c>
      <c r="P43" s="18">
        <v>75.919628602600184</v>
      </c>
      <c r="Q43" s="18">
        <v>565.89261108638345</v>
      </c>
      <c r="R43" s="18">
        <v>12.79880224660662</v>
      </c>
      <c r="S43" s="18">
        <v>215.78792188060942</v>
      </c>
      <c r="T43" s="18">
        <v>1940.7439505142197</v>
      </c>
      <c r="U43" s="18">
        <v>2576.1708939684631</v>
      </c>
      <c r="V43" s="18">
        <v>461.00931883670461</v>
      </c>
      <c r="W43" s="18">
        <v>1068.039957899724</v>
      </c>
      <c r="X43" s="18">
        <v>8574.3557612778422</v>
      </c>
      <c r="Y43" s="18">
        <v>18549.109968558856</v>
      </c>
      <c r="Z43" s="18">
        <v>3164.3932052308683</v>
      </c>
      <c r="AA43" s="18">
        <v>521.39156911476346</v>
      </c>
      <c r="AB43" s="18">
        <v>21192.111604674959</v>
      </c>
      <c r="AC43" s="18">
        <v>2262.0309123455208</v>
      </c>
      <c r="AD43" s="18">
        <v>93686.21573213012</v>
      </c>
    </row>
    <row r="44" spans="1:30">
      <c r="A44" s="5">
        <v>34</v>
      </c>
      <c r="B44" s="6" t="s">
        <v>55</v>
      </c>
      <c r="C44" s="18">
        <v>743.32730836060784</v>
      </c>
      <c r="D44" s="18">
        <v>211.68294405446133</v>
      </c>
      <c r="E44" s="18">
        <v>821.33327198340953</v>
      </c>
      <c r="F44" s="18">
        <v>22.22332284601509</v>
      </c>
      <c r="G44" s="18">
        <v>1798.5668472444936</v>
      </c>
      <c r="H44" s="18">
        <v>35.994355219779017</v>
      </c>
      <c r="I44" s="18">
        <v>1834.5612024642726</v>
      </c>
      <c r="J44" s="18">
        <v>1147.3901701041921</v>
      </c>
      <c r="K44" s="18">
        <v>110.48471497654911</v>
      </c>
      <c r="L44" s="18">
        <v>356.32107748769573</v>
      </c>
      <c r="M44" s="18">
        <v>1614.1959625684369</v>
      </c>
      <c r="N44" s="18">
        <v>1650.1903177882159</v>
      </c>
      <c r="O44" s="18">
        <v>517.21262652637074</v>
      </c>
      <c r="P44" s="18">
        <v>23.683211076327762</v>
      </c>
      <c r="Q44" s="18">
        <v>176.53081820310777</v>
      </c>
      <c r="R44" s="18">
        <v>3.9926003420962606</v>
      </c>
      <c r="S44" s="18">
        <v>67.315277954949948</v>
      </c>
      <c r="T44" s="18">
        <v>605.41719540972917</v>
      </c>
      <c r="U44" s="18">
        <v>803.63932455351198</v>
      </c>
      <c r="V44" s="18">
        <v>143.8123606124941</v>
      </c>
      <c r="W44" s="18">
        <v>333.1762315816315</v>
      </c>
      <c r="X44" s="18">
        <v>2674.7796462602191</v>
      </c>
      <c r="Y44" s="18">
        <v>6123.5368112929282</v>
      </c>
      <c r="Z44" s="18">
        <v>1044.6473336916599</v>
      </c>
      <c r="AA44" s="18">
        <v>172.1247257087667</v>
      </c>
      <c r="AB44" s="18">
        <v>6996.0594192758208</v>
      </c>
      <c r="AC44" s="18">
        <v>1093.2521409923627</v>
      </c>
      <c r="AD44" s="18">
        <v>63993.10055707171</v>
      </c>
    </row>
    <row r="45" spans="1:30" s="3" customFormat="1">
      <c r="A45" s="8"/>
      <c r="B45" s="8" t="s">
        <v>31</v>
      </c>
      <c r="C45" s="19">
        <v>8845.8656640280915</v>
      </c>
      <c r="D45" s="19">
        <v>2171.294213438036</v>
      </c>
      <c r="E45" s="19">
        <v>3188.4177303527194</v>
      </c>
      <c r="F45" s="19">
        <v>417.56829937560713</v>
      </c>
      <c r="G45" s="19">
        <v>14623.145907194454</v>
      </c>
      <c r="H45" s="19">
        <v>3225.3238453869976</v>
      </c>
      <c r="I45" s="19">
        <v>17848.469752581452</v>
      </c>
      <c r="J45" s="19">
        <v>26108.35913970002</v>
      </c>
      <c r="K45" s="19">
        <v>2514.0311405955263</v>
      </c>
      <c r="L45" s="19">
        <v>8107.9295452294627</v>
      </c>
      <c r="M45" s="19">
        <v>36730.31982552501</v>
      </c>
      <c r="N45" s="19">
        <v>39955.643670912003</v>
      </c>
      <c r="O45" s="19">
        <v>11768.946045364664</v>
      </c>
      <c r="P45" s="19">
        <v>538.90106127189267</v>
      </c>
      <c r="Q45" s="19">
        <v>4016.8811978346512</v>
      </c>
      <c r="R45" s="19">
        <v>90.849866373940159</v>
      </c>
      <c r="S45" s="19">
        <v>1531.7295704886249</v>
      </c>
      <c r="T45" s="19">
        <v>13776.002251851089</v>
      </c>
      <c r="U45" s="19">
        <v>18286.45969864264</v>
      </c>
      <c r="V45" s="19">
        <v>3272.3870723575124</v>
      </c>
      <c r="W45" s="19">
        <v>7581.2787468409206</v>
      </c>
      <c r="X45" s="19">
        <v>60863.435511025928</v>
      </c>
      <c r="Y45" s="19">
        <v>115442.22508913238</v>
      </c>
      <c r="Z45" s="19">
        <v>19693.914889015108</v>
      </c>
      <c r="AA45" s="19">
        <v>3244.932130754918</v>
      </c>
      <c r="AB45" s="19">
        <v>131891.20784739256</v>
      </c>
      <c r="AC45" s="19">
        <v>12086.879278978218</v>
      </c>
      <c r="AD45" s="19">
        <v>109119.32253413073</v>
      </c>
    </row>
    <row r="46" spans="1:30" s="3" customFormat="1">
      <c r="A46" s="8"/>
      <c r="B46" s="8" t="s">
        <v>32</v>
      </c>
      <c r="C46" s="19">
        <v>129052.89636074344</v>
      </c>
      <c r="D46" s="19">
        <v>34668.012242953504</v>
      </c>
      <c r="E46" s="19">
        <v>16332.949978996279</v>
      </c>
      <c r="F46" s="19">
        <v>3442.7358552930882</v>
      </c>
      <c r="G46" s="19">
        <v>183496.59443798626</v>
      </c>
      <c r="H46" s="19">
        <v>41551.98480885219</v>
      </c>
      <c r="I46" s="19">
        <v>225048.57924683849</v>
      </c>
      <c r="J46" s="19">
        <v>279022.18316513469</v>
      </c>
      <c r="K46" s="19">
        <v>26867.65773523664</v>
      </c>
      <c r="L46" s="19">
        <v>86650.110432218295</v>
      </c>
      <c r="M46" s="19">
        <v>392539.95133258961</v>
      </c>
      <c r="N46" s="19">
        <v>434091.93614144187</v>
      </c>
      <c r="O46" s="19">
        <v>125775.69511586157</v>
      </c>
      <c r="P46" s="19">
        <v>5759.2800000000007</v>
      </c>
      <c r="Q46" s="19">
        <v>42928.74</v>
      </c>
      <c r="R46" s="19">
        <v>970.92</v>
      </c>
      <c r="S46" s="19">
        <v>16369.720000000001</v>
      </c>
      <c r="T46" s="19">
        <v>147225.26999999999</v>
      </c>
      <c r="U46" s="19">
        <v>195428.9</v>
      </c>
      <c r="V46" s="19">
        <v>34972.269999999997</v>
      </c>
      <c r="W46" s="19">
        <v>81021.750000000015</v>
      </c>
      <c r="X46" s="19">
        <v>650452.54511586158</v>
      </c>
      <c r="Y46" s="19">
        <v>1268041.0756952895</v>
      </c>
      <c r="Z46" s="19">
        <v>216322.00000000003</v>
      </c>
      <c r="AA46" s="19">
        <v>35643</v>
      </c>
      <c r="AB46" s="19">
        <v>1448720.0756952898</v>
      </c>
      <c r="AC46" s="19">
        <v>115656</v>
      </c>
      <c r="AD46" s="19">
        <v>125261.12572588451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dimension ref="A1:AD50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5703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84</v>
      </c>
      <c r="I1" s="16"/>
      <c r="J1" s="16"/>
      <c r="K1" s="16"/>
      <c r="L1" s="16"/>
      <c r="M1" s="16"/>
      <c r="N1" s="16"/>
      <c r="U1" s="27" t="s">
        <v>85</v>
      </c>
    </row>
    <row r="2" spans="1:30">
      <c r="B2" s="10"/>
      <c r="C2" s="16"/>
      <c r="D2" s="16"/>
      <c r="E2" s="16"/>
      <c r="H2" s="28" t="s">
        <v>78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1.14008226999278</v>
      </c>
      <c r="D6" s="18">
        <v>355.99878809055764</v>
      </c>
      <c r="E6" s="18">
        <v>74.823973563942687</v>
      </c>
      <c r="F6" s="18">
        <v>797.67028699189677</v>
      </c>
      <c r="G6" s="18">
        <v>1229.6331309163897</v>
      </c>
      <c r="H6" s="18">
        <v>27563.793170260727</v>
      </c>
      <c r="I6" s="18">
        <v>28793.426301177118</v>
      </c>
      <c r="J6" s="18">
        <f>'[2]2013-14'!$D49/100</f>
        <v>59875.34360056946</v>
      </c>
      <c r="K6" s="18">
        <f>('[2]2013-14'!$E49/100)+('[2]2013-14'!$F49/100)</f>
        <v>5509.1929050472108</v>
      </c>
      <c r="L6" s="18">
        <f>'[2]2013-14'!$G49/100</f>
        <v>16457.018895395329</v>
      </c>
      <c r="M6" s="18">
        <f>J6+K6+L6</f>
        <v>81841.555401011996</v>
      </c>
      <c r="N6" s="18">
        <f>L6+K6+J6+H6</f>
        <v>109405.34857127273</v>
      </c>
      <c r="O6" s="18">
        <f>('[2]2013-14'!$H49/100)+('[2]2013-14'!$I49/100)</f>
        <v>23546.684855786159</v>
      </c>
      <c r="P6" s="18">
        <f>'[2]2013-14'!$J49/100</f>
        <v>1312.289034399518</v>
      </c>
      <c r="Q6" s="18">
        <f>'[2]2013-14'!$K49/100</f>
        <v>9726.6543197376304</v>
      </c>
      <c r="R6" s="18">
        <f>'[2]2013-14'!$L49/100</f>
        <v>204.2340983910874</v>
      </c>
      <c r="S6" s="18">
        <f>'[2]2013-14'!$M49/100</f>
        <v>3846.936381855051</v>
      </c>
      <c r="T6" s="18">
        <f>'[2]2013-14'!$N49/100</f>
        <v>29527.853100470893</v>
      </c>
      <c r="U6" s="18">
        <f>'[2]2013-14'!$O49/100</f>
        <v>47164.497696909828</v>
      </c>
      <c r="V6" s="18">
        <f>'[2]2013-14'!$P49/100</f>
        <v>8341.0939221076787</v>
      </c>
      <c r="W6" s="18">
        <f>'[2]2013-14'!$Q49/100</f>
        <v>16325.034008105833</v>
      </c>
      <c r="X6" s="18">
        <f>SUM(O6:W6)</f>
        <v>139995.27741776369</v>
      </c>
      <c r="Y6" s="18">
        <f>X6+M6+I6</f>
        <v>250630.2591199528</v>
      </c>
      <c r="Z6" s="18">
        <f>'[2]2013-14'!$U49/100</f>
        <v>36323.406827156257</v>
      </c>
      <c r="AA6" s="18">
        <f>'[2]2013-14'!$V49/100</f>
        <v>6322.0734053705328</v>
      </c>
      <c r="AB6" s="18">
        <f>Y6+Z6-AA6</f>
        <v>280631.59254173853</v>
      </c>
      <c r="AC6" s="18">
        <v>13010.339777165527</v>
      </c>
      <c r="AD6" s="18">
        <f>AB6/AC6*10000</f>
        <v>215698.89591529008</v>
      </c>
    </row>
    <row r="7" spans="1:30" ht="15.75">
      <c r="A7" s="5">
        <v>2</v>
      </c>
      <c r="B7" s="6" t="s">
        <v>46</v>
      </c>
      <c r="C7" s="18">
        <v>2901.3049695930949</v>
      </c>
      <c r="D7" s="18">
        <v>586.00986445162619</v>
      </c>
      <c r="E7" s="18">
        <v>1167.7400856733539</v>
      </c>
      <c r="F7" s="18">
        <v>571.83123789225112</v>
      </c>
      <c r="G7" s="18">
        <v>5226.8861576103263</v>
      </c>
      <c r="H7" s="18">
        <v>270.37963269223542</v>
      </c>
      <c r="I7" s="18">
        <v>5497.265790302562</v>
      </c>
      <c r="J7" s="18">
        <f>'[2]2013-14'!$D50/100</f>
        <v>48521.407000750027</v>
      </c>
      <c r="K7" s="18">
        <f>('[2]2013-14'!$E50/100)+('[2]2013-14'!$F50/100)</f>
        <v>4464.5053392043956</v>
      </c>
      <c r="L7" s="18">
        <f>'[2]2013-14'!$G50/100</f>
        <v>13336.336191562428</v>
      </c>
      <c r="M7" s="18">
        <f t="shared" ref="M7:M46" si="0">J7+K7+L7</f>
        <v>66322.248531516845</v>
      </c>
      <c r="N7" s="18">
        <f t="shared" ref="N7:N10" si="1">L7+K7+J7+H7</f>
        <v>66592.628164209076</v>
      </c>
      <c r="O7" s="18">
        <f>('[2]2013-14'!$H50/100)+('[2]2013-14'!$I50/100)</f>
        <v>19081.615414648422</v>
      </c>
      <c r="P7" s="18">
        <f>'[2]2013-14'!$J50/100</f>
        <v>1063.4445919090251</v>
      </c>
      <c r="Q7" s="18">
        <f>'[2]2013-14'!$K50/100</f>
        <v>7882.225380650747</v>
      </c>
      <c r="R7" s="18">
        <f>'[2]2013-14'!$L50/100</f>
        <v>165.50595312777338</v>
      </c>
      <c r="S7" s="18">
        <f>'[2]2013-14'!$M50/100</f>
        <v>3117.4562794192693</v>
      </c>
      <c r="T7" s="18">
        <f>'[2]2013-14'!$N50/100</f>
        <v>23928.597181907109</v>
      </c>
      <c r="U7" s="18">
        <f>'[2]2013-14'!$O50/100</f>
        <v>38220.871081830977</v>
      </c>
      <c r="V7" s="18">
        <f>'[2]2013-14'!$P50/100</f>
        <v>6759.403599017005</v>
      </c>
      <c r="W7" s="18">
        <f>'[2]2013-14'!$Q50/100</f>
        <v>13229.379102900959</v>
      </c>
      <c r="X7" s="18">
        <f t="shared" ref="X7:X46" si="2">SUM(O7:W7)</f>
        <v>113448.49858541129</v>
      </c>
      <c r="Y7" s="18">
        <f t="shared" ref="Y7:Y46" si="3">X7+M7+I7</f>
        <v>185268.0129072307</v>
      </c>
      <c r="Z7" s="18">
        <f>'[2]2013-14'!$U50/100</f>
        <v>26850.570393559621</v>
      </c>
      <c r="AA7" s="18">
        <f>'[2]2013-14'!$V50/100</f>
        <v>4673.3302801664104</v>
      </c>
      <c r="AB7" s="18">
        <f t="shared" ref="AB7:AB10" si="4">Y7+Z7-AA7</f>
        <v>207445.2530206239</v>
      </c>
      <c r="AC7" s="18">
        <v>11488.601811633078</v>
      </c>
      <c r="AD7" s="18">
        <f t="shared" ref="AD7:AD46" si="5">AB7/AC7*10000</f>
        <v>180566.14409820514</v>
      </c>
    </row>
    <row r="8" spans="1:30">
      <c r="A8" s="5">
        <v>3</v>
      </c>
      <c r="B8" s="6" t="s">
        <v>150</v>
      </c>
      <c r="C8" s="18">
        <v>1405.5738554813497</v>
      </c>
      <c r="D8" s="18">
        <v>163.98421163869679</v>
      </c>
      <c r="E8" s="18">
        <v>935.75910427049484</v>
      </c>
      <c r="F8" s="18">
        <v>156.5372682891493</v>
      </c>
      <c r="G8" s="18">
        <v>2661.8544396796906</v>
      </c>
      <c r="H8" s="18">
        <v>6448.2019074920627</v>
      </c>
      <c r="I8" s="18">
        <v>9110.0563471717542</v>
      </c>
      <c r="J8" s="18">
        <f>'[2]2013-14'!$D51/100</f>
        <v>6552.5483365150212</v>
      </c>
      <c r="K8" s="18">
        <f>('[2]2013-14'!$E51/100)+('[2]2013-14'!$F51/100)</f>
        <v>602.9068166410342</v>
      </c>
      <c r="L8" s="18">
        <f>'[2]2013-14'!$G51/100</f>
        <v>1800.9986298599435</v>
      </c>
      <c r="M8" s="18">
        <f t="shared" si="0"/>
        <v>8956.4537830159989</v>
      </c>
      <c r="N8" s="18">
        <f t="shared" si="1"/>
        <v>15404.655690508062</v>
      </c>
      <c r="O8" s="18">
        <f>('[2]2013-14'!$H51/100)+('[2]2013-14'!$I51/100)</f>
        <v>2576.8668938504029</v>
      </c>
      <c r="P8" s="18">
        <f>'[2]2013-14'!$J51/100</f>
        <v>143.61232541302164</v>
      </c>
      <c r="Q8" s="18">
        <f>'[2]2013-14'!$K51/100</f>
        <v>1064.4510536395032</v>
      </c>
      <c r="R8" s="18">
        <f>'[2]2013-14'!$L51/100</f>
        <v>22.35066592017748</v>
      </c>
      <c r="S8" s="18">
        <f>'[2]2013-14'!$M51/100</f>
        <v>420.9952724073168</v>
      </c>
      <c r="T8" s="18">
        <f>'[2]2013-14'!$N51/100</f>
        <v>3231.4250420854414</v>
      </c>
      <c r="U8" s="18">
        <f>'[2]2013-14'!$O51/100</f>
        <v>5161.5177858205025</v>
      </c>
      <c r="V8" s="18">
        <f>'[2]2013-14'!$P51/100</f>
        <v>912.82016632139073</v>
      </c>
      <c r="W8" s="18">
        <f>'[2]2013-14'!$Q51/100</f>
        <v>1786.5546650883459</v>
      </c>
      <c r="X8" s="18">
        <f t="shared" si="2"/>
        <v>15320.593870546103</v>
      </c>
      <c r="Y8" s="18">
        <f t="shared" si="3"/>
        <v>33387.10400073386</v>
      </c>
      <c r="Z8" s="18">
        <f>'[2]2013-14'!$U51/100</f>
        <v>4838.7348047820178</v>
      </c>
      <c r="AA8" s="18">
        <f>'[2]2013-14'!$V51/100</f>
        <v>842.1797209308769</v>
      </c>
      <c r="AB8" s="18">
        <f t="shared" si="4"/>
        <v>37383.659084585001</v>
      </c>
      <c r="AC8" s="18">
        <v>2704.4903685543859</v>
      </c>
      <c r="AD8" s="18">
        <f t="shared" si="5"/>
        <v>138228.10951464935</v>
      </c>
    </row>
    <row r="9" spans="1:30">
      <c r="A9" s="5">
        <v>4</v>
      </c>
      <c r="B9" s="6" t="s">
        <v>0</v>
      </c>
      <c r="C9" s="18">
        <v>2847.1228200995392</v>
      </c>
      <c r="D9" s="18">
        <v>195.49969426327013</v>
      </c>
      <c r="E9" s="18">
        <v>372.24236259880706</v>
      </c>
      <c r="F9" s="18">
        <v>343.41103177917932</v>
      </c>
      <c r="G9" s="18">
        <v>3758.2759087407958</v>
      </c>
      <c r="H9" s="18">
        <v>35.492523088181905</v>
      </c>
      <c r="I9" s="18">
        <v>3793.7684318289776</v>
      </c>
      <c r="J9" s="18">
        <f>'[2]2013-14'!$D52/100</f>
        <v>3226.9711590729135</v>
      </c>
      <c r="K9" s="18">
        <f>('[2]2013-14'!$E52/100)+('[2]2013-14'!$F52/100)</f>
        <v>296.91698694798617</v>
      </c>
      <c r="L9" s="18">
        <f>'[2]2013-14'!$G52/100</f>
        <v>886.94815171388211</v>
      </c>
      <c r="M9" s="18">
        <f t="shared" si="0"/>
        <v>4410.8362977347815</v>
      </c>
      <c r="N9" s="18">
        <f t="shared" si="1"/>
        <v>4446.3288208229633</v>
      </c>
      <c r="O9" s="18">
        <f>('[2]2013-14'!$H52/100)+('[2]2013-14'!$I52/100)</f>
        <v>1269.0444572359531</v>
      </c>
      <c r="P9" s="18">
        <f>'[2]2013-14'!$J52/100</f>
        <v>70.725587724804484</v>
      </c>
      <c r="Q9" s="18">
        <f>'[2]2013-14'!$K52/100</f>
        <v>524.21633140768779</v>
      </c>
      <c r="R9" s="18">
        <f>'[2]2013-14'!$L52/100</f>
        <v>11.007160971031665</v>
      </c>
      <c r="S9" s="18">
        <f>'[2]2013-14'!$M52/100</f>
        <v>207.32996269463558</v>
      </c>
      <c r="T9" s="18">
        <f>'[2]2013-14'!$N52/100</f>
        <v>1591.3984724699774</v>
      </c>
      <c r="U9" s="18">
        <f>'[2]2013-14'!$O52/100</f>
        <v>2541.9223447870345</v>
      </c>
      <c r="V9" s="18">
        <f>'[2]2013-14'!$P52/100</f>
        <v>449.54179639152591</v>
      </c>
      <c r="W9" s="18">
        <f>'[2]2013-14'!$Q52/100</f>
        <v>879.83484932420458</v>
      </c>
      <c r="X9" s="18">
        <f t="shared" si="2"/>
        <v>7545.0209630068548</v>
      </c>
      <c r="Y9" s="18">
        <f t="shared" si="3"/>
        <v>15749.625692570613</v>
      </c>
      <c r="Z9" s="18">
        <f>'[2]2013-14'!$U52/100</f>
        <v>2282.565808742288</v>
      </c>
      <c r="AA9" s="18">
        <f>'[2]2013-14'!$V52/100</f>
        <v>397.27960166635779</v>
      </c>
      <c r="AB9" s="18">
        <f t="shared" si="4"/>
        <v>17634.911899646544</v>
      </c>
      <c r="AC9" s="18">
        <v>1648.2246185488282</v>
      </c>
      <c r="AD9" s="18">
        <f t="shared" si="5"/>
        <v>106993.37760876986</v>
      </c>
    </row>
    <row r="10" spans="1:30">
      <c r="A10" s="5">
        <v>5</v>
      </c>
      <c r="B10" s="6" t="s">
        <v>1</v>
      </c>
      <c r="C10" s="18">
        <v>2017.0327122111569</v>
      </c>
      <c r="D10" s="18">
        <v>130.69209898234772</v>
      </c>
      <c r="E10" s="18">
        <v>970.8711018470633</v>
      </c>
      <c r="F10" s="18">
        <v>142.91122209290751</v>
      </c>
      <c r="G10" s="18">
        <v>3261.5071351334755</v>
      </c>
      <c r="H10" s="18">
        <v>205.57126142924994</v>
      </c>
      <c r="I10" s="18">
        <v>3467.0783965627252</v>
      </c>
      <c r="J10" s="18">
        <f>'[2]2013-14'!$D53/100</f>
        <v>1481.2634755101403</v>
      </c>
      <c r="K10" s="18">
        <f>('[2]2013-14'!$E53/100)+('[2]2013-14'!$F53/100)</f>
        <v>136.29259957530206</v>
      </c>
      <c r="L10" s="18">
        <f>'[2]2013-14'!$G53/100</f>
        <v>407.13221068342216</v>
      </c>
      <c r="M10" s="18">
        <f t="shared" si="0"/>
        <v>2024.6882857688647</v>
      </c>
      <c r="N10" s="18">
        <f t="shared" si="1"/>
        <v>2230.2595471981144</v>
      </c>
      <c r="O10" s="18">
        <f>('[2]2013-14'!$H53/100)+('[2]2013-14'!$I53/100)</f>
        <v>582.52432719053445</v>
      </c>
      <c r="P10" s="18">
        <f>'[2]2013-14'!$J53/100</f>
        <v>32.464879515947999</v>
      </c>
      <c r="Q10" s="18">
        <f>'[2]2013-14'!$K53/100</f>
        <v>240.6288952403315</v>
      </c>
      <c r="R10" s="18">
        <f>'[2]2013-14'!$L53/100</f>
        <v>5.0525724314604989</v>
      </c>
      <c r="S10" s="18">
        <f>'[2]2013-14'!$M53/100</f>
        <v>95.169831392814288</v>
      </c>
      <c r="T10" s="18">
        <f>'[2]2013-14'!$N53/100</f>
        <v>730.49318263186387</v>
      </c>
      <c r="U10" s="18">
        <f>'[2]2013-14'!$O53/100</f>
        <v>1166.8082983418606</v>
      </c>
      <c r="V10" s="18">
        <f>'[2]2013-14'!$P53/100</f>
        <v>206.35134647478196</v>
      </c>
      <c r="W10" s="18">
        <f>'[2]2013-14'!$Q53/100</f>
        <v>403.86702035457034</v>
      </c>
      <c r="X10" s="18">
        <f t="shared" si="2"/>
        <v>3463.3603535741654</v>
      </c>
      <c r="Y10" s="18">
        <f t="shared" si="3"/>
        <v>8955.1270359057562</v>
      </c>
      <c r="Z10" s="18">
        <f>'[2]2013-14'!$U53/100</f>
        <v>1297.8509540503881</v>
      </c>
      <c r="AA10" s="18">
        <f>'[2]2013-14'!$V53/100</f>
        <v>225.8904028408038</v>
      </c>
      <c r="AB10" s="18">
        <f t="shared" si="4"/>
        <v>10027.08758711534</v>
      </c>
      <c r="AC10" s="18">
        <v>866.14077046338514</v>
      </c>
      <c r="AD10" s="18">
        <f t="shared" si="5"/>
        <v>115767.41251599148</v>
      </c>
    </row>
    <row r="11" spans="1:30" s="3" customFormat="1">
      <c r="A11" s="7"/>
      <c r="B11" s="8" t="s">
        <v>27</v>
      </c>
      <c r="C11" s="19">
        <v>9172.1744396551348</v>
      </c>
      <c r="D11" s="19">
        <v>1432.1846574264985</v>
      </c>
      <c r="E11" s="19">
        <v>3521.4366279536616</v>
      </c>
      <c r="F11" s="19">
        <v>2012.3610470453839</v>
      </c>
      <c r="G11" s="19">
        <v>16138.156772080678</v>
      </c>
      <c r="H11" s="19">
        <v>34523.438494962458</v>
      </c>
      <c r="I11" s="19">
        <v>50661.595267043136</v>
      </c>
      <c r="J11" s="19">
        <f>SUM(J6:J10)</f>
        <v>119657.53357241757</v>
      </c>
      <c r="K11" s="19">
        <f>SUM(K6:K10)</f>
        <v>11009.814647415928</v>
      </c>
      <c r="L11" s="19">
        <f>SUM(L6:L10)</f>
        <v>32888.434079215003</v>
      </c>
      <c r="M11" s="19">
        <f t="shared" si="0"/>
        <v>163555.7822990485</v>
      </c>
      <c r="N11" s="19">
        <f t="shared" ref="N11:AB11" si="6">SUM(N6:N10)</f>
        <v>198079.22079401094</v>
      </c>
      <c r="O11" s="19">
        <f t="shared" si="6"/>
        <v>47056.735948711481</v>
      </c>
      <c r="P11" s="19">
        <f>SUM(P6:P10)</f>
        <v>2622.5364189623169</v>
      </c>
      <c r="Q11" s="19">
        <f>SUM(Q6:Q10)</f>
        <v>19438.175980675896</v>
      </c>
      <c r="R11" s="19">
        <f t="shared" ref="R11:W11" si="7">SUM(R6:R10)</f>
        <v>408.15045084153047</v>
      </c>
      <c r="S11" s="19">
        <f t="shared" si="7"/>
        <v>7687.8877277690863</v>
      </c>
      <c r="T11" s="19">
        <f t="shared" si="7"/>
        <v>59009.766979565291</v>
      </c>
      <c r="U11" s="19">
        <f t="shared" si="7"/>
        <v>94255.6172076902</v>
      </c>
      <c r="V11" s="19">
        <f t="shared" si="7"/>
        <v>16669.210830312382</v>
      </c>
      <c r="W11" s="19">
        <f t="shared" si="7"/>
        <v>32624.669645773909</v>
      </c>
      <c r="X11" s="19">
        <f t="shared" si="2"/>
        <v>279772.75119030208</v>
      </c>
      <c r="Y11" s="19">
        <f t="shared" si="3"/>
        <v>493990.12875639374</v>
      </c>
      <c r="Z11" s="19">
        <f t="shared" ref="Z11:AA11" si="8">SUM(Z6:Z10)</f>
        <v>71593.128788290574</v>
      </c>
      <c r="AA11" s="19">
        <f t="shared" si="8"/>
        <v>12460.753410974981</v>
      </c>
      <c r="AB11" s="19">
        <f t="shared" si="6"/>
        <v>553122.50413370936</v>
      </c>
      <c r="AC11" s="19">
        <v>29717.797346365205</v>
      </c>
      <c r="AD11" s="19">
        <f t="shared" si="5"/>
        <v>186125.00034473854</v>
      </c>
    </row>
    <row r="12" spans="1:30">
      <c r="A12" s="5">
        <v>6</v>
      </c>
      <c r="B12" s="6" t="s">
        <v>2</v>
      </c>
      <c r="C12" s="18">
        <v>12135.215663816045</v>
      </c>
      <c r="D12" s="18">
        <v>1373.4873949109692</v>
      </c>
      <c r="E12" s="18">
        <v>474.50362099604644</v>
      </c>
      <c r="F12" s="18">
        <v>32.044971354363071</v>
      </c>
      <c r="G12" s="18">
        <v>14015.251651077426</v>
      </c>
      <c r="H12" s="18">
        <v>219.7599446580559</v>
      </c>
      <c r="I12" s="18">
        <v>14235.011595735481</v>
      </c>
      <c r="J12" s="18">
        <f>'[2]2013-14'!$D54/100</f>
        <v>13985.370127129285</v>
      </c>
      <c r="K12" s="18">
        <f>('[2]2013-14'!$E54/100)+('[2]2013-14'!$F54/100)</f>
        <v>1286.808513247631</v>
      </c>
      <c r="L12" s="18">
        <f>'[2]2013-14'!$G54/100</f>
        <v>3843.9445454652059</v>
      </c>
      <c r="M12" s="18">
        <f t="shared" si="0"/>
        <v>19116.123185842123</v>
      </c>
      <c r="N12" s="18">
        <f t="shared" ref="N12:N16" si="9">L12+K12+J12+H12</f>
        <v>19335.88313050018</v>
      </c>
      <c r="O12" s="18">
        <f>('[2]2013-14'!$H54/100)+('[2]2013-14'!$I54/100)</f>
        <v>5499.9117027515013</v>
      </c>
      <c r="P12" s="18">
        <f>'[2]2013-14'!$J54/100</f>
        <v>306.51762071350845</v>
      </c>
      <c r="Q12" s="18">
        <f>'[2]2013-14'!$K54/100</f>
        <v>2271.9011295807895</v>
      </c>
      <c r="R12" s="18">
        <f>'[2]2013-14'!$L54/100</f>
        <v>47.7039343211841</v>
      </c>
      <c r="S12" s="18">
        <f>'[2]2013-14'!$M54/100</f>
        <v>898.54731381033355</v>
      </c>
      <c r="T12" s="18">
        <f>'[2]2013-14'!$N54/100</f>
        <v>6896.9617514756073</v>
      </c>
      <c r="U12" s="18">
        <f>'[2]2013-14'!$O54/100</f>
        <v>11016.437108932887</v>
      </c>
      <c r="V12" s="18">
        <f>'[2]2013-14'!$P54/100</f>
        <v>1948.2691664205313</v>
      </c>
      <c r="W12" s="18">
        <f>'[2]2013-14'!$Q54/100</f>
        <v>3813.1162046335457</v>
      </c>
      <c r="X12" s="18">
        <f t="shared" si="2"/>
        <v>32699.365932639888</v>
      </c>
      <c r="Y12" s="18">
        <f t="shared" si="3"/>
        <v>66050.500714217502</v>
      </c>
      <c r="Z12" s="18">
        <f>'[2]2013-14'!$U54/100</f>
        <v>9572.5839834299386</v>
      </c>
      <c r="AA12" s="18">
        <f>'[2]2013-14'!$V54/100</f>
        <v>1666.1041435428676</v>
      </c>
      <c r="AB12" s="18">
        <f t="shared" ref="AB12:AB16" si="10">Y12+Z12-AA12</f>
        <v>73956.980554104579</v>
      </c>
      <c r="AC12" s="18">
        <v>6280.5985756506971</v>
      </c>
      <c r="AD12" s="18">
        <f t="shared" si="5"/>
        <v>117754.66886361594</v>
      </c>
    </row>
    <row r="13" spans="1:30">
      <c r="A13" s="5">
        <v>7</v>
      </c>
      <c r="B13" s="6" t="s">
        <v>3</v>
      </c>
      <c r="C13" s="18">
        <v>3179.3544014636591</v>
      </c>
      <c r="D13" s="18">
        <v>475.72037153676354</v>
      </c>
      <c r="E13" s="18">
        <v>192.32688893543818</v>
      </c>
      <c r="F13" s="18">
        <v>14.424070352210471</v>
      </c>
      <c r="G13" s="18">
        <v>3861.8257322880713</v>
      </c>
      <c r="H13" s="18">
        <v>64.537186443639783</v>
      </c>
      <c r="I13" s="18">
        <v>3926.362918731711</v>
      </c>
      <c r="J13" s="18">
        <f>'[2]2013-14'!$D55/100</f>
        <v>3420.0371684110496</v>
      </c>
      <c r="K13" s="18">
        <f>('[2]2013-14'!$E55/100)+('[2]2013-14'!$F55/100)</f>
        <v>314.68119212644825</v>
      </c>
      <c r="L13" s="18">
        <f>'[2]2013-14'!$G55/100</f>
        <v>940.01324950993148</v>
      </c>
      <c r="M13" s="18">
        <f t="shared" si="0"/>
        <v>4674.7316100474291</v>
      </c>
      <c r="N13" s="18">
        <f t="shared" si="9"/>
        <v>4739.2687964910692</v>
      </c>
      <c r="O13" s="18">
        <f>('[2]2013-14'!$H55/100)+('[2]2013-14'!$I55/100)</f>
        <v>1344.969941832356</v>
      </c>
      <c r="P13" s="18">
        <f>'[2]2013-14'!$J55/100</f>
        <v>74.957019090941998</v>
      </c>
      <c r="Q13" s="18">
        <f>'[2]2013-14'!$K55/100</f>
        <v>555.5795975001671</v>
      </c>
      <c r="R13" s="18">
        <f>'[2]2013-14'!$L55/100</f>
        <v>11.665706876173902</v>
      </c>
      <c r="S13" s="18">
        <f>'[2]2013-14'!$M55/100</f>
        <v>219.73427824023153</v>
      </c>
      <c r="T13" s="18">
        <f>'[2]2013-14'!$N55/100</f>
        <v>1686.61003067766</v>
      </c>
      <c r="U13" s="18">
        <f>'[2]2013-14'!$O55/100</f>
        <v>2694.0026637498049</v>
      </c>
      <c r="V13" s="18">
        <f>'[2]2013-14'!$P55/100</f>
        <v>476.43737009877384</v>
      </c>
      <c r="W13" s="18">
        <f>'[2]2013-14'!$Q55/100</f>
        <v>932.47436633942493</v>
      </c>
      <c r="X13" s="18">
        <f t="shared" si="2"/>
        <v>7996.4309744055336</v>
      </c>
      <c r="Y13" s="18">
        <f t="shared" si="3"/>
        <v>16597.525503184675</v>
      </c>
      <c r="Z13" s="18">
        <f>'[2]2013-14'!$U55/100</f>
        <v>2405.4504510621746</v>
      </c>
      <c r="AA13" s="18">
        <f>'[2]2013-14'!$V55/100</f>
        <v>418.66762104559194</v>
      </c>
      <c r="AB13" s="18">
        <f t="shared" si="10"/>
        <v>18584.308333201257</v>
      </c>
      <c r="AC13" s="18">
        <v>2100.0535110211154</v>
      </c>
      <c r="AD13" s="18">
        <f t="shared" si="5"/>
        <v>88494.451382645741</v>
      </c>
    </row>
    <row r="14" spans="1:30">
      <c r="A14" s="5">
        <v>8</v>
      </c>
      <c r="B14" s="6" t="s">
        <v>4</v>
      </c>
      <c r="C14" s="18">
        <v>2129.0177118373495</v>
      </c>
      <c r="D14" s="18">
        <v>630.26310084210638</v>
      </c>
      <c r="E14" s="18">
        <v>158.96843297185868</v>
      </c>
      <c r="F14" s="18">
        <v>38.446112369730344</v>
      </c>
      <c r="G14" s="18">
        <v>2956.6953580210447</v>
      </c>
      <c r="H14" s="18">
        <v>51.539171868061196</v>
      </c>
      <c r="I14" s="18">
        <v>3008.2345298891059</v>
      </c>
      <c r="J14" s="18">
        <f>'[2]2013-14'!$D56/100</f>
        <v>1725.3086668482606</v>
      </c>
      <c r="K14" s="18">
        <f>('[2]2013-14'!$E56/100)+('[2]2013-14'!$F56/100)</f>
        <v>158.7474525378172</v>
      </c>
      <c r="L14" s="18">
        <f>'[2]2013-14'!$G56/100</f>
        <v>474.20917565208094</v>
      </c>
      <c r="M14" s="18">
        <f t="shared" si="0"/>
        <v>2358.2652950381589</v>
      </c>
      <c r="N14" s="18">
        <f t="shared" si="9"/>
        <v>2409.8044669062201</v>
      </c>
      <c r="O14" s="18">
        <f>('[2]2013-14'!$H56/100)+('[2]2013-14'!$I56/100)</f>
        <v>678.49797619944104</v>
      </c>
      <c r="P14" s="18">
        <f>'[2]2013-14'!$J56/100</f>
        <v>37.813622574984095</v>
      </c>
      <c r="Q14" s="18">
        <f>'[2]2013-14'!$K56/100</f>
        <v>280.27364835232106</v>
      </c>
      <c r="R14" s="18">
        <f>'[2]2013-14'!$L56/100</f>
        <v>5.8850077315753744</v>
      </c>
      <c r="S14" s="18">
        <f>'[2]2013-14'!$M56/100</f>
        <v>110.8495130266824</v>
      </c>
      <c r="T14" s="18">
        <f>'[2]2013-14'!$N56/100</f>
        <v>850.845403201664</v>
      </c>
      <c r="U14" s="18">
        <f>'[2]2013-14'!$O56/100</f>
        <v>1359.0455060578461</v>
      </c>
      <c r="V14" s="18">
        <f>'[2]2013-14'!$P56/100</f>
        <v>240.34871066144257</v>
      </c>
      <c r="W14" s="18">
        <f>'[2]2013-14'!$Q56/100</f>
        <v>470.40602971186468</v>
      </c>
      <c r="X14" s="18">
        <f t="shared" si="2"/>
        <v>4033.9654175178212</v>
      </c>
      <c r="Y14" s="18">
        <f t="shared" si="3"/>
        <v>9400.4652424450869</v>
      </c>
      <c r="Z14" s="18">
        <f>'[2]2013-14'!$U56/100</f>
        <v>1362.3930458295372</v>
      </c>
      <c r="AA14" s="18">
        <f>'[2]2013-14'!$V56/100</f>
        <v>237.12392627943908</v>
      </c>
      <c r="AB14" s="18">
        <f t="shared" si="10"/>
        <v>10525.734361995184</v>
      </c>
      <c r="AC14" s="18">
        <v>1682.3226117476438</v>
      </c>
      <c r="AD14" s="18">
        <f t="shared" si="5"/>
        <v>62566.681850996203</v>
      </c>
    </row>
    <row r="15" spans="1:30">
      <c r="A15" s="5">
        <v>9</v>
      </c>
      <c r="B15" s="6" t="s">
        <v>5</v>
      </c>
      <c r="C15" s="18">
        <v>7194.4667645704358</v>
      </c>
      <c r="D15" s="18">
        <v>925.32458043452527</v>
      </c>
      <c r="E15" s="18">
        <v>359.56520735304025</v>
      </c>
      <c r="F15" s="18">
        <v>7.56292168361965</v>
      </c>
      <c r="G15" s="18">
        <v>8486.9194740416224</v>
      </c>
      <c r="H15" s="18">
        <v>19.289140279612489</v>
      </c>
      <c r="I15" s="18">
        <v>8506.2086143212346</v>
      </c>
      <c r="J15" s="18">
        <f>'[2]2013-14'!$D57/100</f>
        <v>6833.5898808449156</v>
      </c>
      <c r="K15" s="18">
        <f>('[2]2013-14'!$E57/100)+('[2]2013-14'!$F57/100)</f>
        <v>628.76574268536069</v>
      </c>
      <c r="L15" s="18">
        <f>'[2]2013-14'!$G57/100</f>
        <v>1878.2442158941951</v>
      </c>
      <c r="M15" s="18">
        <f t="shared" si="0"/>
        <v>9340.5998394244725</v>
      </c>
      <c r="N15" s="18">
        <f t="shared" si="9"/>
        <v>9359.8889797040829</v>
      </c>
      <c r="O15" s="18">
        <f>('[2]2013-14'!$H57/100)+('[2]2013-14'!$I57/100)</f>
        <v>2687.3897948940394</v>
      </c>
      <c r="P15" s="18">
        <f>'[2]2013-14'!$J57/100</f>
        <v>149.77191823799404</v>
      </c>
      <c r="Q15" s="18">
        <f>'[2]2013-14'!$K57/100</f>
        <v>1110.1058054421485</v>
      </c>
      <c r="R15" s="18">
        <f>'[2]2013-14'!$L57/100</f>
        <v>23.309295348670798</v>
      </c>
      <c r="S15" s="18">
        <f>'[2]2013-14'!$M57/100</f>
        <v>439.05193608022665</v>
      </c>
      <c r="T15" s="18">
        <f>'[2]2013-14'!$N57/100</f>
        <v>3370.0222164325742</v>
      </c>
      <c r="U15" s="18">
        <f>'[2]2013-14'!$O57/100</f>
        <v>5382.8974468494071</v>
      </c>
      <c r="V15" s="18">
        <f>'[2]2013-14'!$P57/100</f>
        <v>951.97140581837027</v>
      </c>
      <c r="W15" s="18">
        <f>'[2]2013-14'!$Q57/100</f>
        <v>1863.1807434200693</v>
      </c>
      <c r="X15" s="18">
        <f t="shared" si="2"/>
        <v>15977.700562523502</v>
      </c>
      <c r="Y15" s="18">
        <f t="shared" si="3"/>
        <v>33824.509016269207</v>
      </c>
      <c r="Z15" s="18">
        <f>'[2]2013-14'!$U57/100</f>
        <v>4902.1271533870831</v>
      </c>
      <c r="AA15" s="18">
        <f>'[2]2013-14'!$V57/100</f>
        <v>853.213132062358</v>
      </c>
      <c r="AB15" s="18">
        <f t="shared" si="10"/>
        <v>37873.42303759393</v>
      </c>
      <c r="AC15" s="18">
        <v>4336.3266471626366</v>
      </c>
      <c r="AD15" s="18">
        <f t="shared" si="5"/>
        <v>87339.875704187158</v>
      </c>
    </row>
    <row r="16" spans="1:30">
      <c r="A16" s="5">
        <v>10</v>
      </c>
      <c r="B16" s="6" t="s">
        <v>6</v>
      </c>
      <c r="C16" s="18">
        <v>6868.0310890766386</v>
      </c>
      <c r="D16" s="18">
        <v>4342.5277724031266</v>
      </c>
      <c r="E16" s="18">
        <v>560.64326876477764</v>
      </c>
      <c r="F16" s="18">
        <v>16.880104785230639</v>
      </c>
      <c r="G16" s="18">
        <v>11788.082235029773</v>
      </c>
      <c r="H16" s="18">
        <v>108.59631424314058</v>
      </c>
      <c r="I16" s="18">
        <v>11896.678549272914</v>
      </c>
      <c r="J16" s="18">
        <f>'[2]2013-14'!$D58/100</f>
        <v>8134.9019789488075</v>
      </c>
      <c r="K16" s="18">
        <f>('[2]2013-14'!$E58/100)+('[2]2013-14'!$F58/100)</f>
        <v>748.50082806460978</v>
      </c>
      <c r="L16" s="18">
        <f>'[2]2013-14'!$G58/100</f>
        <v>2235.9159468518878</v>
      </c>
      <c r="M16" s="18">
        <f t="shared" si="0"/>
        <v>11119.318753865306</v>
      </c>
      <c r="N16" s="18">
        <f t="shared" si="9"/>
        <v>11227.915068108447</v>
      </c>
      <c r="O16" s="18">
        <f>('[2]2013-14'!$H58/100)+('[2]2013-14'!$I58/100)</f>
        <v>3199.146121128847</v>
      </c>
      <c r="P16" s="18">
        <f>'[2]2013-14'!$J58/100</f>
        <v>178.29280002307871</v>
      </c>
      <c r="Q16" s="18">
        <f>'[2]2013-14'!$K58/100</f>
        <v>1321.5018856849126</v>
      </c>
      <c r="R16" s="18">
        <f>'[2]2013-14'!$L58/100</f>
        <v>27.748055731486115</v>
      </c>
      <c r="S16" s="18">
        <f>'[2]2013-14'!$M58/100</f>
        <v>522.66005510397076</v>
      </c>
      <c r="T16" s="18">
        <f>'[2]2013-14'!$N58/100</f>
        <v>4011.7713933059713</v>
      </c>
      <c r="U16" s="18">
        <f>'[2]2013-14'!$O58/100</f>
        <v>6407.9559728333506</v>
      </c>
      <c r="V16" s="18">
        <f>'[2]2013-14'!$P58/100</f>
        <v>1133.254147253132</v>
      </c>
      <c r="W16" s="18">
        <f>'[2]2013-14'!$Q58/100</f>
        <v>2217.9839558813592</v>
      </c>
      <c r="X16" s="18">
        <f t="shared" si="2"/>
        <v>19020.314386946109</v>
      </c>
      <c r="Y16" s="18">
        <f t="shared" si="3"/>
        <v>42036.311690084331</v>
      </c>
      <c r="Z16" s="18">
        <f>'[2]2013-14'!$U58/100</f>
        <v>6092.2494025742508</v>
      </c>
      <c r="AA16" s="18">
        <f>'[2]2013-14'!$V58/100</f>
        <v>1060.3533999488163</v>
      </c>
      <c r="AB16" s="18">
        <f t="shared" si="10"/>
        <v>47068.207692709766</v>
      </c>
      <c r="AC16" s="18">
        <v>4641.5517900254581</v>
      </c>
      <c r="AD16" s="18">
        <f t="shared" si="5"/>
        <v>101406.1887532049</v>
      </c>
    </row>
    <row r="17" spans="1:30" s="3" customFormat="1">
      <c r="A17" s="7"/>
      <c r="B17" s="8" t="s">
        <v>28</v>
      </c>
      <c r="C17" s="19">
        <v>31506.085630764126</v>
      </c>
      <c r="D17" s="19">
        <v>7747.3232201274914</v>
      </c>
      <c r="E17" s="19">
        <v>1746.0074190211612</v>
      </c>
      <c r="F17" s="19">
        <v>109.35818054515417</v>
      </c>
      <c r="G17" s="19">
        <v>41108.774450457939</v>
      </c>
      <c r="H17" s="19">
        <v>463.72175749250994</v>
      </c>
      <c r="I17" s="19">
        <v>41572.496207950448</v>
      </c>
      <c r="J17" s="19">
        <f>SUM(J12:J16)</f>
        <v>34099.207822182318</v>
      </c>
      <c r="K17" s="19">
        <f t="shared" ref="K17:AB17" si="11">SUM(K12:K16)</f>
        <v>3137.5037286618672</v>
      </c>
      <c r="L17" s="19">
        <f>SUM(L12:L16)</f>
        <v>9372.327133373301</v>
      </c>
      <c r="M17" s="19">
        <f t="shared" si="0"/>
        <v>46609.038684217485</v>
      </c>
      <c r="N17" s="19">
        <f t="shared" si="11"/>
        <v>47072.760441709994</v>
      </c>
      <c r="O17" s="19">
        <f t="shared" si="11"/>
        <v>13409.915536806184</v>
      </c>
      <c r="P17" s="19">
        <f>SUM(P12:P16)</f>
        <v>747.35298064050733</v>
      </c>
      <c r="Q17" s="19">
        <f>SUM(Q12:Q16)</f>
        <v>5539.3620665603385</v>
      </c>
      <c r="R17" s="19">
        <f t="shared" ref="R17:W17" si="12">SUM(R12:R16)</f>
        <v>116.3120000090903</v>
      </c>
      <c r="S17" s="19">
        <f t="shared" si="12"/>
        <v>2190.8430962614448</v>
      </c>
      <c r="T17" s="19">
        <f t="shared" si="12"/>
        <v>16816.210795093477</v>
      </c>
      <c r="U17" s="19">
        <f t="shared" si="12"/>
        <v>26860.338698423297</v>
      </c>
      <c r="V17" s="19">
        <f t="shared" si="12"/>
        <v>4750.2808002522506</v>
      </c>
      <c r="W17" s="19">
        <f t="shared" si="12"/>
        <v>9297.1612999862627</v>
      </c>
      <c r="X17" s="19">
        <f t="shared" si="2"/>
        <v>79727.777274032851</v>
      </c>
      <c r="Y17" s="19">
        <f t="shared" si="3"/>
        <v>167909.31216620078</v>
      </c>
      <c r="Z17" s="19">
        <f t="shared" ref="Z17:AA17" si="13">SUM(Z12:Z16)</f>
        <v>24334.804036282985</v>
      </c>
      <c r="AA17" s="19">
        <f t="shared" si="13"/>
        <v>4235.4622228790731</v>
      </c>
      <c r="AB17" s="19">
        <f t="shared" si="11"/>
        <v>188008.65397960471</v>
      </c>
      <c r="AC17" s="19">
        <v>19040.853135607555</v>
      </c>
      <c r="AD17" s="19">
        <f t="shared" si="5"/>
        <v>98739.616676112637</v>
      </c>
    </row>
    <row r="18" spans="1:30">
      <c r="A18" s="5">
        <v>11</v>
      </c>
      <c r="B18" s="6" t="s">
        <v>7</v>
      </c>
      <c r="C18" s="18">
        <v>7381.6181309012636</v>
      </c>
      <c r="D18" s="18">
        <v>3859.7177526191804</v>
      </c>
      <c r="E18" s="18">
        <v>875.25146699025152</v>
      </c>
      <c r="F18" s="18">
        <v>169.58085313728952</v>
      </c>
      <c r="G18" s="18">
        <v>12286.168203647985</v>
      </c>
      <c r="H18" s="18">
        <v>322.52695274204956</v>
      </c>
      <c r="I18" s="18">
        <v>12608.695156390035</v>
      </c>
      <c r="J18" s="18">
        <f>'[2]2013-14'!$D59/100</f>
        <v>36568.83505217592</v>
      </c>
      <c r="K18" s="18">
        <f>('[2]2013-14'!$E59/100)+('[2]2013-14'!$F59/100)</f>
        <v>3364.7367096424173</v>
      </c>
      <c r="L18" s="18">
        <f>'[2]2013-14'!$G59/100</f>
        <v>10051.115755610133</v>
      </c>
      <c r="M18" s="18">
        <f t="shared" si="0"/>
        <v>49984.687517428472</v>
      </c>
      <c r="N18" s="18">
        <f t="shared" ref="N18:N22" si="14">L18+K18+J18+H18</f>
        <v>50307.214470170518</v>
      </c>
      <c r="O18" s="18">
        <f>('[2]2013-14'!$H59/100)+('[2]2013-14'!$I59/100)</f>
        <v>14381.125564156649</v>
      </c>
      <c r="P18" s="18">
        <f>'[2]2013-14'!$J59/100</f>
        <v>801.47984719504393</v>
      </c>
      <c r="Q18" s="18">
        <f>'[2]2013-14'!$K59/100</f>
        <v>5940.5490814525665</v>
      </c>
      <c r="R18" s="18">
        <f>'[2]2013-14'!$L59/100</f>
        <v>124.73586967478394</v>
      </c>
      <c r="S18" s="18">
        <f>'[2]2013-14'!$M59/100</f>
        <v>2349.5144001634394</v>
      </c>
      <c r="T18" s="18">
        <f>'[2]2013-14'!$N59/100</f>
        <v>18034.120967712181</v>
      </c>
      <c r="U18" s="18">
        <f>'[2]2013-14'!$O59/100</f>
        <v>28805.692508470594</v>
      </c>
      <c r="V18" s="18">
        <f>'[2]2013-14'!$P59/100</f>
        <v>5094.3187871636992</v>
      </c>
      <c r="W18" s="18">
        <f>'[2]2013-14'!$Q59/100</f>
        <v>9970.5060541465773</v>
      </c>
      <c r="X18" s="18">
        <f t="shared" si="2"/>
        <v>85502.043080135554</v>
      </c>
      <c r="Y18" s="18">
        <f t="shared" si="3"/>
        <v>148095.42575395404</v>
      </c>
      <c r="Z18" s="18">
        <f>'[2]2013-14'!$U59/100</f>
        <v>21463.212066585635</v>
      </c>
      <c r="AA18" s="18">
        <f>'[2]2013-14'!$V59/100</f>
        <v>3735.6628701067302</v>
      </c>
      <c r="AB18" s="18">
        <f t="shared" ref="AB18:AB22" si="15">Y18+Z18-AA18</f>
        <v>165822.97495043295</v>
      </c>
      <c r="AC18" s="18">
        <v>9749.4157181025475</v>
      </c>
      <c r="AD18" s="18">
        <f t="shared" si="5"/>
        <v>170085.03867830324</v>
      </c>
    </row>
    <row r="19" spans="1:30">
      <c r="A19" s="5">
        <v>12</v>
      </c>
      <c r="B19" s="6" t="s">
        <v>8</v>
      </c>
      <c r="C19" s="18">
        <v>4301.0885745695577</v>
      </c>
      <c r="D19" s="18">
        <v>1650.6045190441707</v>
      </c>
      <c r="E19" s="18">
        <v>508.98834507558109</v>
      </c>
      <c r="F19" s="18">
        <v>1.2630833376723665</v>
      </c>
      <c r="G19" s="18">
        <v>6461.9445220269827</v>
      </c>
      <c r="H19" s="18">
        <v>125.39800934604264</v>
      </c>
      <c r="I19" s="18">
        <v>6587.3425313730249</v>
      </c>
      <c r="J19" s="18">
        <f>'[2]2013-14'!$D60/100</f>
        <v>5981.3152430495411</v>
      </c>
      <c r="K19" s="18">
        <f>('[2]2013-14'!$E60/100)+('[2]2013-14'!$F60/100)</f>
        <v>550.34706305294344</v>
      </c>
      <c r="L19" s="18">
        <f>'[2]2013-14'!$G60/100</f>
        <v>1643.9925360736672</v>
      </c>
      <c r="M19" s="18">
        <f t="shared" si="0"/>
        <v>8175.6548421761518</v>
      </c>
      <c r="N19" s="18">
        <f t="shared" si="14"/>
        <v>8301.052851522194</v>
      </c>
      <c r="O19" s="18">
        <f>('[2]2013-14'!$H60/100)+('[2]2013-14'!$I60/100)</f>
        <v>2352.2227444863966</v>
      </c>
      <c r="P19" s="18">
        <f>'[2]2013-14'!$J60/100</f>
        <v>131.09259893526433</v>
      </c>
      <c r="Q19" s="18">
        <f>'[2]2013-14'!$K60/100</f>
        <v>971.65514630912321</v>
      </c>
      <c r="R19" s="18">
        <f>'[2]2013-14'!$L60/100</f>
        <v>20.402196503561647</v>
      </c>
      <c r="S19" s="18">
        <f>'[2]2013-14'!$M60/100</f>
        <v>384.29406557280498</v>
      </c>
      <c r="T19" s="18">
        <f>'[2]2013-14'!$N60/100</f>
        <v>2949.7183184881869</v>
      </c>
      <c r="U19" s="18">
        <f>'[2]2013-14'!$O60/100</f>
        <v>4711.5508996029994</v>
      </c>
      <c r="V19" s="18">
        <f>'[2]2013-14'!$P60/100</f>
        <v>833.24302158219314</v>
      </c>
      <c r="W19" s="18">
        <f>'[2]2013-14'!$Q60/100</f>
        <v>1630.8077563175245</v>
      </c>
      <c r="X19" s="18">
        <f t="shared" si="2"/>
        <v>13984.986747798055</v>
      </c>
      <c r="Y19" s="18">
        <f t="shared" si="3"/>
        <v>28747.984121347232</v>
      </c>
      <c r="Z19" s="18">
        <f>'[2]2013-14'!$U60/100</f>
        <v>4166.3952477635476</v>
      </c>
      <c r="AA19" s="18">
        <f>'[2]2013-14'!$V60/100</f>
        <v>725.15930891304708</v>
      </c>
      <c r="AB19" s="18">
        <f t="shared" si="15"/>
        <v>32189.220060197731</v>
      </c>
      <c r="AC19" s="18">
        <v>3067.8032306687487</v>
      </c>
      <c r="AD19" s="18">
        <f t="shared" si="5"/>
        <v>104925.96049969223</v>
      </c>
    </row>
    <row r="20" spans="1:30">
      <c r="A20" s="5">
        <v>13</v>
      </c>
      <c r="B20" s="6" t="s">
        <v>9</v>
      </c>
      <c r="C20" s="18">
        <v>4890.1166384821599</v>
      </c>
      <c r="D20" s="18">
        <v>2062.340463497248</v>
      </c>
      <c r="E20" s="18">
        <v>809.20870125356441</v>
      </c>
      <c r="F20" s="18">
        <v>0.389841525324848</v>
      </c>
      <c r="G20" s="18">
        <v>7762.0556447582976</v>
      </c>
      <c r="H20" s="18">
        <v>139.97550798833342</v>
      </c>
      <c r="I20" s="18">
        <v>7902.0311527466311</v>
      </c>
      <c r="J20" s="18">
        <f>'[2]2013-14'!$D61/100</f>
        <v>5663.3572237226508</v>
      </c>
      <c r="K20" s="18">
        <f>('[2]2013-14'!$E61/100)+('[2]2013-14'!$F61/100)</f>
        <v>521.09141358453849</v>
      </c>
      <c r="L20" s="18">
        <f>'[2]2013-14'!$G61/100</f>
        <v>1556.6002838151708</v>
      </c>
      <c r="M20" s="18">
        <f t="shared" si="0"/>
        <v>7741.0489211223603</v>
      </c>
      <c r="N20" s="18">
        <f t="shared" si="14"/>
        <v>7881.0244291106937</v>
      </c>
      <c r="O20" s="18">
        <f>('[2]2013-14'!$H61/100)+('[2]2013-14'!$I61/100)</f>
        <v>2227.1820043713115</v>
      </c>
      <c r="P20" s="18">
        <f>'[2]2013-14'!$J61/100</f>
        <v>124.12390703187292</v>
      </c>
      <c r="Q20" s="18">
        <f>'[2]2013-14'!$K61/100</f>
        <v>920.00337186900606</v>
      </c>
      <c r="R20" s="18">
        <f>'[2]2013-14'!$L61/100</f>
        <v>19.317645409598061</v>
      </c>
      <c r="S20" s="18">
        <f>'[2]2013-14'!$M61/100</f>
        <v>363.86555194938495</v>
      </c>
      <c r="T20" s="18">
        <f>'[2]2013-14'!$N61/100</f>
        <v>2792.9155826336269</v>
      </c>
      <c r="U20" s="18">
        <f>'[2]2013-14'!$O61/100</f>
        <v>4461.091706077561</v>
      </c>
      <c r="V20" s="18">
        <f>'[2]2013-14'!$P61/100</f>
        <v>788.94903439131724</v>
      </c>
      <c r="W20" s="18">
        <f>'[2]2013-14'!$Q61/100</f>
        <v>1544.1163877754309</v>
      </c>
      <c r="X20" s="18">
        <f t="shared" si="2"/>
        <v>13241.565191509109</v>
      </c>
      <c r="Y20" s="18">
        <f t="shared" si="3"/>
        <v>28884.645265378102</v>
      </c>
      <c r="Z20" s="18">
        <f>'[2]2013-14'!$U61/100</f>
        <v>4186.2013058844395</v>
      </c>
      <c r="AA20" s="18">
        <f>'[2]2013-14'!$V61/100</f>
        <v>728.60654484846339</v>
      </c>
      <c r="AB20" s="18">
        <f t="shared" si="15"/>
        <v>32342.240026414078</v>
      </c>
      <c r="AC20" s="18">
        <v>2887.839923195821</v>
      </c>
      <c r="AD20" s="18">
        <f t="shared" si="5"/>
        <v>111994.5734063494</v>
      </c>
    </row>
    <row r="21" spans="1:30">
      <c r="A21" s="5">
        <v>14</v>
      </c>
      <c r="B21" s="6" t="s">
        <v>10</v>
      </c>
      <c r="C21" s="18">
        <v>5621.9287514031366</v>
      </c>
      <c r="D21" s="18">
        <v>1970.3687633218221</v>
      </c>
      <c r="E21" s="18">
        <v>559.18901713984712</v>
      </c>
      <c r="F21" s="18">
        <v>7.4849718930981224</v>
      </c>
      <c r="G21" s="18">
        <v>8158.9715037579044</v>
      </c>
      <c r="H21" s="18">
        <v>156.96283565335094</v>
      </c>
      <c r="I21" s="18">
        <v>8315.9343394112548</v>
      </c>
      <c r="J21" s="18">
        <f>'[2]2013-14'!$D62/100</f>
        <v>9252.8420492223595</v>
      </c>
      <c r="K21" s="18">
        <f>('[2]2013-14'!$E62/100)+('[2]2013-14'!$F62/100)</f>
        <v>851.36366162938396</v>
      </c>
      <c r="L21" s="18">
        <f>'[2]2013-14'!$G62/100</f>
        <v>2543.1870162781429</v>
      </c>
      <c r="M21" s="18">
        <f t="shared" si="0"/>
        <v>12647.392727129887</v>
      </c>
      <c r="N21" s="18">
        <f t="shared" si="14"/>
        <v>12804.355562783236</v>
      </c>
      <c r="O21" s="18">
        <f>('[2]2013-14'!$H62/100)+('[2]2013-14'!$I62/100)</f>
        <v>3638.7892352960689</v>
      </c>
      <c r="P21" s="18">
        <f>'[2]2013-14'!$J62/100</f>
        <v>202.79471361747281</v>
      </c>
      <c r="Q21" s="18">
        <f>'[2]2013-14'!$K62/100</f>
        <v>1503.1094717101996</v>
      </c>
      <c r="R21" s="18">
        <f>'[2]2013-14'!$L62/100</f>
        <v>31.56133626697212</v>
      </c>
      <c r="S21" s="18">
        <f>'[2]2013-14'!$M62/100</f>
        <v>594.48668807928482</v>
      </c>
      <c r="T21" s="18">
        <f>'[2]2013-14'!$N62/100</f>
        <v>4563.0896519598327</v>
      </c>
      <c r="U21" s="18">
        <f>'[2]2013-14'!$O62/100</f>
        <v>7288.5702407270674</v>
      </c>
      <c r="V21" s="18">
        <f>'[2]2013-14'!$P62/100</f>
        <v>1288.9917608465626</v>
      </c>
      <c r="W21" s="18">
        <f>'[2]2013-14'!$Q62/100</f>
        <v>2522.7907188786476</v>
      </c>
      <c r="X21" s="18">
        <f t="shared" si="2"/>
        <v>21634.183817382109</v>
      </c>
      <c r="Y21" s="18">
        <f t="shared" si="3"/>
        <v>42597.510883923256</v>
      </c>
      <c r="Z21" s="18">
        <f>'[2]2013-14'!$U62/100</f>
        <v>6173.5830336149138</v>
      </c>
      <c r="AA21" s="18">
        <f>'[2]2013-14'!$V62/100</f>
        <v>1074.5094836061448</v>
      </c>
      <c r="AB21" s="18">
        <f t="shared" si="15"/>
        <v>47696.584433932025</v>
      </c>
      <c r="AC21" s="18">
        <v>4427.2308736139848</v>
      </c>
      <c r="AD21" s="18">
        <f t="shared" si="5"/>
        <v>107734.57674909307</v>
      </c>
    </row>
    <row r="22" spans="1:30">
      <c r="A22" s="5">
        <v>15</v>
      </c>
      <c r="B22" s="6" t="s">
        <v>11</v>
      </c>
      <c r="C22" s="18">
        <v>5077.9740822796002</v>
      </c>
      <c r="D22" s="18">
        <v>2053.5148962680391</v>
      </c>
      <c r="E22" s="18">
        <v>551.99297820490688</v>
      </c>
      <c r="F22" s="18">
        <v>0.70951236358742309</v>
      </c>
      <c r="G22" s="18">
        <v>7684.1914691161328</v>
      </c>
      <c r="H22" s="18">
        <v>45.001106132478554</v>
      </c>
      <c r="I22" s="18">
        <v>7729.1925752486113</v>
      </c>
      <c r="J22" s="18">
        <f>'[2]2013-14'!$D63/100</f>
        <v>10135.079849397725</v>
      </c>
      <c r="K22" s="18">
        <f>('[2]2013-14'!$E63/100)+('[2]2013-14'!$F63/100)</f>
        <v>932.53928312918845</v>
      </c>
      <c r="L22" s="18">
        <f>'[2]2013-14'!$G63/100</f>
        <v>2785.6742117517047</v>
      </c>
      <c r="M22" s="18">
        <f t="shared" si="0"/>
        <v>13853.293344278618</v>
      </c>
      <c r="N22" s="18">
        <f t="shared" si="14"/>
        <v>13898.294450411096</v>
      </c>
      <c r="O22" s="18">
        <f>('[2]2013-14'!$H63/100)+('[2]2013-14'!$I63/100)</f>
        <v>3985.7396526026305</v>
      </c>
      <c r="P22" s="18">
        <f>'[2]2013-14'!$J63/100</f>
        <v>222.13073611491814</v>
      </c>
      <c r="Q22" s="18">
        <f>'[2]2013-14'!$K63/100</f>
        <v>1646.4275989072171</v>
      </c>
      <c r="R22" s="18">
        <f>'[2]2013-14'!$L63/100</f>
        <v>34.570639109346757</v>
      </c>
      <c r="S22" s="18">
        <f>'[2]2013-14'!$M63/100</f>
        <v>651.16966452420161</v>
      </c>
      <c r="T22" s="18">
        <f>'[2]2013-14'!$N63/100</f>
        <v>4998.1700472732218</v>
      </c>
      <c r="U22" s="18">
        <f>'[2]2013-14'!$O63/100</f>
        <v>7983.5191160451213</v>
      </c>
      <c r="V22" s="18">
        <f>'[2]2013-14'!$P63/100</f>
        <v>1411.894243076767</v>
      </c>
      <c r="W22" s="18">
        <f>'[2]2013-14'!$Q63/100</f>
        <v>2763.3331730009872</v>
      </c>
      <c r="X22" s="18">
        <f t="shared" si="2"/>
        <v>23696.954870654412</v>
      </c>
      <c r="Y22" s="18">
        <f t="shared" si="3"/>
        <v>45279.440790181645</v>
      </c>
      <c r="Z22" s="18">
        <f>'[2]2013-14'!$U63/100</f>
        <v>6562.2704650395981</v>
      </c>
      <c r="AA22" s="18">
        <f>'[2]2013-14'!$V63/100</f>
        <v>1142.160364618072</v>
      </c>
      <c r="AB22" s="18">
        <f t="shared" si="15"/>
        <v>50699.550890603168</v>
      </c>
      <c r="AC22" s="18">
        <v>3973.4966414299761</v>
      </c>
      <c r="AD22" s="18">
        <f t="shared" si="5"/>
        <v>127594.29657491163</v>
      </c>
    </row>
    <row r="23" spans="1:30" s="3" customFormat="1">
      <c r="A23" s="7"/>
      <c r="B23" s="8" t="s">
        <v>29</v>
      </c>
      <c r="C23" s="19">
        <v>27272.726177635719</v>
      </c>
      <c r="D23" s="19">
        <v>11596.54639475046</v>
      </c>
      <c r="E23" s="19">
        <v>3304.6305086641514</v>
      </c>
      <c r="F23" s="19">
        <v>179.42826225697229</v>
      </c>
      <c r="G23" s="19">
        <v>42353.331343307305</v>
      </c>
      <c r="H23" s="19">
        <v>789.86441186225511</v>
      </c>
      <c r="I23" s="19">
        <v>43143.195755169552</v>
      </c>
      <c r="J23" s="19">
        <f>SUM(J18:J22)</f>
        <v>67601.429417568201</v>
      </c>
      <c r="K23" s="19">
        <f t="shared" ref="K23:AB23" si="16">SUM(K18:K22)</f>
        <v>6220.0781310384718</v>
      </c>
      <c r="L23" s="19">
        <f>SUM(L18:L22)</f>
        <v>18580.569803528819</v>
      </c>
      <c r="M23" s="19">
        <f t="shared" si="0"/>
        <v>92402.0773521355</v>
      </c>
      <c r="N23" s="19">
        <f t="shared" si="16"/>
        <v>93191.941763997747</v>
      </c>
      <c r="O23" s="19">
        <f t="shared" si="16"/>
        <v>26585.05920091306</v>
      </c>
      <c r="P23" s="19">
        <f>SUM(P18:P22)</f>
        <v>1481.6218028945721</v>
      </c>
      <c r="Q23" s="19">
        <f>SUM(Q18:Q22)</f>
        <v>10981.744670248112</v>
      </c>
      <c r="R23" s="19">
        <f t="shared" ref="R23:W23" si="17">SUM(R18:R22)</f>
        <v>230.58768696426253</v>
      </c>
      <c r="S23" s="19">
        <f t="shared" si="17"/>
        <v>4343.3303702891153</v>
      </c>
      <c r="T23" s="19">
        <f t="shared" si="17"/>
        <v>33338.014568067047</v>
      </c>
      <c r="U23" s="19">
        <f t="shared" si="17"/>
        <v>53250.424470923339</v>
      </c>
      <c r="V23" s="19">
        <f t="shared" si="17"/>
        <v>9417.3968470605396</v>
      </c>
      <c r="W23" s="19">
        <f t="shared" si="17"/>
        <v>18431.554090119171</v>
      </c>
      <c r="X23" s="19">
        <f t="shared" si="2"/>
        <v>158059.7337074792</v>
      </c>
      <c r="Y23" s="19">
        <f t="shared" si="3"/>
        <v>293605.00681478425</v>
      </c>
      <c r="Z23" s="19">
        <f t="shared" ref="Z23:AA23" si="18">SUM(Z18:Z22)</f>
        <v>42551.662118888133</v>
      </c>
      <c r="AA23" s="19">
        <f t="shared" si="18"/>
        <v>7406.0985720924582</v>
      </c>
      <c r="AB23" s="19">
        <f t="shared" si="16"/>
        <v>328750.57036157994</v>
      </c>
      <c r="AC23" s="19">
        <v>24105.786387011081</v>
      </c>
      <c r="AD23" s="19">
        <f t="shared" si="5"/>
        <v>136378.28075118121</v>
      </c>
    </row>
    <row r="24" spans="1:30">
      <c r="A24" s="5">
        <v>16</v>
      </c>
      <c r="B24" s="6" t="s">
        <v>197</v>
      </c>
      <c r="C24" s="18">
        <v>3928.8637059146963</v>
      </c>
      <c r="D24" s="18">
        <v>1152.8254317139993</v>
      </c>
      <c r="E24" s="18">
        <v>426.34757322713415</v>
      </c>
      <c r="F24" s="18">
        <v>14.455314193010695</v>
      </c>
      <c r="G24" s="18">
        <v>5522.4920250488412</v>
      </c>
      <c r="H24" s="18">
        <v>90.819799326393408</v>
      </c>
      <c r="I24" s="18">
        <v>5613.3118243752342</v>
      </c>
      <c r="J24" s="18">
        <f>'[2]2013-14'!$D64/100</f>
        <v>8149.6460647241202</v>
      </c>
      <c r="K24" s="18">
        <f>('[2]2013-14'!$E64/100)+('[2]2013-14'!$F64/100)</f>
        <v>749.8574467971323</v>
      </c>
      <c r="L24" s="18">
        <f>'[2]2013-14'!$G64/100</f>
        <v>2239.9684279502567</v>
      </c>
      <c r="M24" s="18">
        <f t="shared" si="0"/>
        <v>11139.471939471508</v>
      </c>
      <c r="N24" s="18">
        <f t="shared" ref="N24:N31" si="19">L24+K24+J24+H24</f>
        <v>11230.291738797903</v>
      </c>
      <c r="O24" s="18">
        <f>('[2]2013-14'!$H64/100)+('[2]2013-14'!$I64/100)</f>
        <v>3204.9444067061954</v>
      </c>
      <c r="P24" s="18">
        <f>'[2]2013-14'!$J64/100</f>
        <v>178.61594642895594</v>
      </c>
      <c r="Q24" s="18">
        <f>'[2]2013-14'!$K64/100</f>
        <v>1323.8970389645951</v>
      </c>
      <c r="R24" s="18">
        <f>'[2]2013-14'!$L64/100</f>
        <v>27.798347636030499</v>
      </c>
      <c r="S24" s="18">
        <f>'[2]2013-14'!$M64/100</f>
        <v>523.60734920827895</v>
      </c>
      <c r="T24" s="18">
        <f>'[2]2013-14'!$N64/100</f>
        <v>4019.0425198280755</v>
      </c>
      <c r="U24" s="18">
        <f>'[2]2013-14'!$O64/100</f>
        <v>6419.5700589959588</v>
      </c>
      <c r="V24" s="18">
        <f>'[2]2013-14'!$P64/100</f>
        <v>1135.3081113200094</v>
      </c>
      <c r="W24" s="18">
        <f>'[2]2013-14'!$Q64/100</f>
        <v>2222.0039361808649</v>
      </c>
      <c r="X24" s="18">
        <f t="shared" si="2"/>
        <v>19054.787715268962</v>
      </c>
      <c r="Y24" s="18">
        <f t="shared" si="3"/>
        <v>35807.571479115701</v>
      </c>
      <c r="Z24" s="18">
        <f>'[2]2013-14'!$U64/100</f>
        <v>5189.5289495792213</v>
      </c>
      <c r="AA24" s="18">
        <f>'[2]2013-14'!$V64/100</f>
        <v>903.23529163037585</v>
      </c>
      <c r="AB24" s="18">
        <f t="shared" ref="AB24:AB31" si="20">Y24+Z24-AA24</f>
        <v>40093.865137064546</v>
      </c>
      <c r="AC24" s="18">
        <v>3807.7603462315792</v>
      </c>
      <c r="AD24" s="18">
        <f t="shared" si="5"/>
        <v>105295.13806388625</v>
      </c>
    </row>
    <row r="25" spans="1:30">
      <c r="A25" s="5">
        <v>17</v>
      </c>
      <c r="B25" s="6" t="s">
        <v>12</v>
      </c>
      <c r="C25" s="18">
        <v>5922.4113251762064</v>
      </c>
      <c r="D25" s="18">
        <v>409.58247185673486</v>
      </c>
      <c r="E25" s="18">
        <v>520.21460787149476</v>
      </c>
      <c r="F25" s="18">
        <v>1.0213860501557566</v>
      </c>
      <c r="G25" s="18">
        <v>6853.2297909545914</v>
      </c>
      <c r="H25" s="18">
        <v>92.769507762463604</v>
      </c>
      <c r="I25" s="18">
        <v>6945.9992987170554</v>
      </c>
      <c r="J25" s="18">
        <f>'[2]2013-14'!$D65/100</f>
        <v>2618.7875414508976</v>
      </c>
      <c r="K25" s="18">
        <f>('[2]2013-14'!$E65/100)+('[2]2013-14'!$F65/100)</f>
        <v>240.95737703708301</v>
      </c>
      <c r="L25" s="18">
        <f>'[2]2013-14'!$G65/100</f>
        <v>719.78603313223255</v>
      </c>
      <c r="M25" s="18">
        <f t="shared" si="0"/>
        <v>3579.5309516202133</v>
      </c>
      <c r="N25" s="18">
        <f t="shared" si="19"/>
        <v>3672.3004593826768</v>
      </c>
      <c r="O25" s="18">
        <f>('[2]2013-14'!$H65/100)+('[2]2013-14'!$I65/100)</f>
        <v>1029.869078567039</v>
      </c>
      <c r="P25" s="18">
        <f>'[2]2013-14'!$J65/100</f>
        <v>57.396015912556706</v>
      </c>
      <c r="Q25" s="18">
        <f>'[2]2013-14'!$K65/100</f>
        <v>425.41787020803343</v>
      </c>
      <c r="R25" s="18">
        <f>'[2]2013-14'!$L65/100</f>
        <v>8.932653747659657</v>
      </c>
      <c r="S25" s="18">
        <f>'[2]2013-14'!$M65/100</f>
        <v>168.25471828207407</v>
      </c>
      <c r="T25" s="18">
        <f>'[2]2013-14'!$N65/100</f>
        <v>1291.4693958360847</v>
      </c>
      <c r="U25" s="18">
        <f>'[2]2013-14'!$O65/100</f>
        <v>2062.8491051579085</v>
      </c>
      <c r="V25" s="18">
        <f>'[2]2013-14'!$P65/100</f>
        <v>364.81716064974103</v>
      </c>
      <c r="W25" s="18">
        <f>'[2]2013-14'!$Q65/100</f>
        <v>714.01336682739566</v>
      </c>
      <c r="X25" s="18">
        <f t="shared" si="2"/>
        <v>6123.0193651884929</v>
      </c>
      <c r="Y25" s="18">
        <f t="shared" si="3"/>
        <v>16648.549615525761</v>
      </c>
      <c r="Z25" s="18">
        <f>'[2]2013-14'!$U65/100</f>
        <v>2412.845278876518</v>
      </c>
      <c r="AA25" s="18">
        <f>'[2]2013-14'!$V65/100</f>
        <v>419.95468766037334</v>
      </c>
      <c r="AB25" s="18">
        <f t="shared" si="20"/>
        <v>18641.440206741903</v>
      </c>
      <c r="AC25" s="18">
        <v>2000.9904503117307</v>
      </c>
      <c r="AD25" s="18">
        <f t="shared" si="5"/>
        <v>93161.065330610581</v>
      </c>
    </row>
    <row r="26" spans="1:30">
      <c r="A26" s="5">
        <v>18</v>
      </c>
      <c r="B26" s="6" t="s">
        <v>13</v>
      </c>
      <c r="C26" s="18">
        <v>3204.9436315400021</v>
      </c>
      <c r="D26" s="18">
        <v>473.99196279308546</v>
      </c>
      <c r="E26" s="18">
        <v>154.82682761880892</v>
      </c>
      <c r="F26" s="18">
        <v>8.3269867104869419</v>
      </c>
      <c r="G26" s="18">
        <v>3842.0894086623834</v>
      </c>
      <c r="H26" s="18">
        <v>164.59907534719704</v>
      </c>
      <c r="I26" s="18">
        <v>4006.6884840095804</v>
      </c>
      <c r="J26" s="18">
        <f>'[2]2013-14'!$D66/100</f>
        <v>2629.1979761049906</v>
      </c>
      <c r="K26" s="18">
        <f>('[2]2013-14'!$E66/100)+('[2]2013-14'!$F66/100)</f>
        <v>241.91525200340291</v>
      </c>
      <c r="L26" s="18">
        <f>'[2]2013-14'!$G66/100</f>
        <v>722.64738990296962</v>
      </c>
      <c r="M26" s="18">
        <f t="shared" si="0"/>
        <v>3593.7606180113635</v>
      </c>
      <c r="N26" s="18">
        <f t="shared" si="19"/>
        <v>3758.35969335856</v>
      </c>
      <c r="O26" s="18">
        <f>('[2]2013-14'!$H66/100)+('[2]2013-14'!$I66/100)</f>
        <v>1033.963104743272</v>
      </c>
      <c r="P26" s="18">
        <f>'[2]2013-14'!$J66/100</f>
        <v>57.624181605116831</v>
      </c>
      <c r="Q26" s="18">
        <f>'[2]2013-14'!$K66/100</f>
        <v>427.10902875693597</v>
      </c>
      <c r="R26" s="18">
        <f>'[2]2013-14'!$L66/100</f>
        <v>8.9681636187949554</v>
      </c>
      <c r="S26" s="18">
        <f>'[2]2013-14'!$M66/100</f>
        <v>168.9235792424206</v>
      </c>
      <c r="T26" s="18">
        <f>'[2]2013-14'!$N66/100</f>
        <v>1296.6033586109588</v>
      </c>
      <c r="U26" s="18">
        <f>'[2]2013-14'!$O66/100</f>
        <v>2071.0495244246822</v>
      </c>
      <c r="V26" s="18">
        <f>'[2]2013-14'!$P66/100</f>
        <v>366.26741392593146</v>
      </c>
      <c r="W26" s="18">
        <f>'[2]2013-14'!$Q66/100</f>
        <v>716.85177558711791</v>
      </c>
      <c r="X26" s="18">
        <f t="shared" si="2"/>
        <v>6147.3601305152306</v>
      </c>
      <c r="Y26" s="18">
        <f t="shared" si="3"/>
        <v>13747.809232536176</v>
      </c>
      <c r="Z26" s="18">
        <f>'[2]2013-14'!$U66/100</f>
        <v>1992.4460354263222</v>
      </c>
      <c r="AA26" s="18">
        <f>'[2]2013-14'!$V66/100</f>
        <v>346.78437934371669</v>
      </c>
      <c r="AB26" s="18">
        <f t="shared" si="20"/>
        <v>15393.470888618782</v>
      </c>
      <c r="AC26" s="18">
        <v>1881.8843182595879</v>
      </c>
      <c r="AD26" s="18">
        <f t="shared" si="5"/>
        <v>81798.178236880325</v>
      </c>
    </row>
    <row r="27" spans="1:30">
      <c r="A27" s="5">
        <v>19</v>
      </c>
      <c r="B27" s="6" t="s">
        <v>14</v>
      </c>
      <c r="C27" s="18">
        <v>1691.2629758245293</v>
      </c>
      <c r="D27" s="18">
        <v>224.52329961962977</v>
      </c>
      <c r="E27" s="18">
        <v>107.99401265578446</v>
      </c>
      <c r="F27" s="18">
        <v>7.4849492159463571</v>
      </c>
      <c r="G27" s="18">
        <v>2031.2652373158899</v>
      </c>
      <c r="H27" s="18">
        <v>85.503922540261172</v>
      </c>
      <c r="I27" s="18">
        <v>2116.769159856151</v>
      </c>
      <c r="J27" s="18">
        <f>'[2]2013-14'!$D67/100</f>
        <v>1248.9644881343254</v>
      </c>
      <c r="K27" s="18">
        <f>('[2]2013-14'!$E67/100)+('[2]2013-14'!$F67/100)</f>
        <v>114.91852710837895</v>
      </c>
      <c r="L27" s="18">
        <f>'[2]2013-14'!$G67/100</f>
        <v>343.28374494219793</v>
      </c>
      <c r="M27" s="18">
        <f t="shared" si="0"/>
        <v>1707.1667601849024</v>
      </c>
      <c r="N27" s="18">
        <f t="shared" si="19"/>
        <v>1792.6706827251633</v>
      </c>
      <c r="O27" s="18">
        <f>('[2]2013-14'!$H67/100)+('[2]2013-14'!$I67/100)</f>
        <v>491.17001138825242</v>
      </c>
      <c r="P27" s="18">
        <f>'[2]2013-14'!$J67/100</f>
        <v>27.373578230580602</v>
      </c>
      <c r="Q27" s="18">
        <f>'[2]2013-14'!$K67/100</f>
        <v>202.8922942764556</v>
      </c>
      <c r="R27" s="18">
        <f>'[2]2013-14'!$L67/100</f>
        <v>4.2602032960053666</v>
      </c>
      <c r="S27" s="18">
        <f>'[2]2013-14'!$M67/100</f>
        <v>80.244832682734057</v>
      </c>
      <c r="T27" s="18">
        <f>'[2]2013-14'!$N67/100</f>
        <v>615.93366677539086</v>
      </c>
      <c r="U27" s="18">
        <f>'[2]2013-14'!$O67/100</f>
        <v>983.82371075985463</v>
      </c>
      <c r="V27" s="18">
        <f>'[2]2013-14'!$P67/100</f>
        <v>173.99031845900703</v>
      </c>
      <c r="W27" s="18">
        <f>'[2]2013-14'!$Q67/100</f>
        <v>340.53061774021177</v>
      </c>
      <c r="X27" s="18">
        <f t="shared" si="2"/>
        <v>2920.2192336084922</v>
      </c>
      <c r="Y27" s="18">
        <f t="shared" si="3"/>
        <v>6744.1551536495463</v>
      </c>
      <c r="Z27" s="18">
        <f>'[2]2013-14'!$U67/100</f>
        <v>977.41865379825072</v>
      </c>
      <c r="AA27" s="18">
        <f>'[2]2013-14'!$V67/100</f>
        <v>170.1192981840895</v>
      </c>
      <c r="AB27" s="18">
        <f t="shared" si="20"/>
        <v>7551.4545092637072</v>
      </c>
      <c r="AC27" s="18">
        <v>1201.1089007243129</v>
      </c>
      <c r="AD27" s="18">
        <f t="shared" si="5"/>
        <v>62870.689782665853</v>
      </c>
    </row>
    <row r="28" spans="1:30">
      <c r="A28" s="5">
        <v>20</v>
      </c>
      <c r="B28" s="6" t="s">
        <v>151</v>
      </c>
      <c r="C28" s="18">
        <v>3072.3831552810502</v>
      </c>
      <c r="D28" s="18">
        <v>977.52773002933895</v>
      </c>
      <c r="E28" s="18">
        <v>255.65887465639628</v>
      </c>
      <c r="F28" s="18">
        <v>4.943188222930865</v>
      </c>
      <c r="G28" s="18">
        <v>4310.5129481897166</v>
      </c>
      <c r="H28" s="18">
        <v>175.55152919471726</v>
      </c>
      <c r="I28" s="18">
        <v>4486.0644773844342</v>
      </c>
      <c r="J28" s="18">
        <f>'[2]2013-14'!$D68/100</f>
        <v>3481.431770767203</v>
      </c>
      <c r="K28" s="18">
        <f>('[2]2013-14'!$E68/100)+('[2]2013-14'!$F68/100)</f>
        <v>320.33017361647683</v>
      </c>
      <c r="L28" s="18">
        <f>'[2]2013-14'!$G68/100</f>
        <v>956.88784379686751</v>
      </c>
      <c r="M28" s="18">
        <f t="shared" si="0"/>
        <v>4758.6497881805471</v>
      </c>
      <c r="N28" s="18">
        <f t="shared" si="19"/>
        <v>4934.2013173752648</v>
      </c>
      <c r="O28" s="18">
        <f>('[2]2013-14'!$H68/100)+('[2]2013-14'!$I68/100)</f>
        <v>1369.1140931072207</v>
      </c>
      <c r="P28" s="18">
        <f>'[2]2013-14'!$J68/100</f>
        <v>76.302605748127093</v>
      </c>
      <c r="Q28" s="18">
        <f>'[2]2013-14'!$K68/100</f>
        <v>565.55305298795111</v>
      </c>
      <c r="R28" s="18">
        <f>'[2]2013-14'!$L68/100</f>
        <v>11.875123148453447</v>
      </c>
      <c r="S28" s="18">
        <f>'[2]2013-14'!$M68/100</f>
        <v>223.67882561567521</v>
      </c>
      <c r="T28" s="18">
        <f>'[2]2013-14'!$N68/100</f>
        <v>1716.887114540893</v>
      </c>
      <c r="U28" s="18">
        <f>'[2]2013-14'!$O68/100</f>
        <v>2742.363899064736</v>
      </c>
      <c r="V28" s="18">
        <f>'[2]2013-14'!$P68/100</f>
        <v>484.99010840085947</v>
      </c>
      <c r="W28" s="18">
        <f>'[2]2013-14'!$Q68/100</f>
        <v>949.21362679468859</v>
      </c>
      <c r="X28" s="18">
        <f t="shared" si="2"/>
        <v>8139.9784494086052</v>
      </c>
      <c r="Y28" s="18">
        <f t="shared" si="3"/>
        <v>17384.692714973586</v>
      </c>
      <c r="Z28" s="18">
        <f>'[2]2013-14'!$U68/100</f>
        <v>2519.5332225001157</v>
      </c>
      <c r="AA28" s="18">
        <f>'[2]2013-14'!$V68/100</f>
        <v>438.52367856659401</v>
      </c>
      <c r="AB28" s="18">
        <f t="shared" si="20"/>
        <v>19465.702258907106</v>
      </c>
      <c r="AC28" s="18">
        <v>2640.8848285528456</v>
      </c>
      <c r="AD28" s="18">
        <f t="shared" si="5"/>
        <v>73709.016192023555</v>
      </c>
    </row>
    <row r="29" spans="1:30">
      <c r="A29" s="5">
        <v>21</v>
      </c>
      <c r="B29" s="6" t="s">
        <v>15</v>
      </c>
      <c r="C29" s="18">
        <v>2935.7549797636889</v>
      </c>
      <c r="D29" s="18">
        <v>1017.3090578351855</v>
      </c>
      <c r="E29" s="18">
        <v>517.96485837451326</v>
      </c>
      <c r="F29" s="18">
        <v>50.74947009341259</v>
      </c>
      <c r="G29" s="18">
        <v>4521.7783660668001</v>
      </c>
      <c r="H29" s="18">
        <v>230.30346405245893</v>
      </c>
      <c r="I29" s="18">
        <v>4752.0818301192594</v>
      </c>
      <c r="J29" s="18">
        <f>'[2]2013-14'!$D69/100</f>
        <v>5126.5772747320407</v>
      </c>
      <c r="K29" s="18">
        <f>('[2]2013-14'!$E69/100)+('[2]2013-14'!$F69/100)</f>
        <v>471.70172980621362</v>
      </c>
      <c r="L29" s="18">
        <f>'[2]2013-14'!$G69/100</f>
        <v>1409.0637983105801</v>
      </c>
      <c r="M29" s="18">
        <f t="shared" si="0"/>
        <v>7007.3428028488343</v>
      </c>
      <c r="N29" s="18">
        <f t="shared" si="19"/>
        <v>7237.6462669012935</v>
      </c>
      <c r="O29" s="18">
        <f>('[2]2013-14'!$H69/100)+('[2]2013-14'!$I69/100)</f>
        <v>2016.0869603060166</v>
      </c>
      <c r="P29" s="18">
        <f>'[2]2013-14'!$J69/100</f>
        <v>112.35929077104514</v>
      </c>
      <c r="Q29" s="18">
        <f>'[2]2013-14'!$K69/100</f>
        <v>832.80432305138243</v>
      </c>
      <c r="R29" s="18">
        <f>'[2]2013-14'!$L69/100</f>
        <v>17.486695266783876</v>
      </c>
      <c r="S29" s="18">
        <f>'[2]2013-14'!$M69/100</f>
        <v>329.37792831923616</v>
      </c>
      <c r="T29" s="18">
        <f>'[2]2013-14'!$N69/100</f>
        <v>2528.199615627097</v>
      </c>
      <c r="U29" s="18">
        <f>'[2]2013-14'!$O69/100</f>
        <v>4038.263958535847</v>
      </c>
      <c r="V29" s="18">
        <f>'[2]2013-14'!$P69/100</f>
        <v>714.17147653873474</v>
      </c>
      <c r="W29" s="18">
        <f>'[2]2013-14'!$Q69/100</f>
        <v>1397.7631412604885</v>
      </c>
      <c r="X29" s="18">
        <f t="shared" si="2"/>
        <v>11986.513389676631</v>
      </c>
      <c r="Y29" s="18">
        <f t="shared" si="3"/>
        <v>23745.938022644725</v>
      </c>
      <c r="Z29" s="18">
        <f>'[2]2013-14'!$U69/100</f>
        <v>3441.4574241287028</v>
      </c>
      <c r="AA29" s="18">
        <f>'[2]2013-14'!$V69/100</f>
        <v>598.98419111207591</v>
      </c>
      <c r="AB29" s="18">
        <f t="shared" si="20"/>
        <v>26588.411255661355</v>
      </c>
      <c r="AC29" s="18">
        <v>3441.2544180186806</v>
      </c>
      <c r="AD29" s="18">
        <f t="shared" si="5"/>
        <v>77263.71847557195</v>
      </c>
    </row>
    <row r="30" spans="1:30">
      <c r="A30" s="5">
        <v>22</v>
      </c>
      <c r="B30" s="6" t="s">
        <v>196</v>
      </c>
      <c r="C30" s="18">
        <v>3606.763048317458</v>
      </c>
      <c r="D30" s="18">
        <v>870.35407894635023</v>
      </c>
      <c r="E30" s="18">
        <v>204.05811509026472</v>
      </c>
      <c r="F30" s="18">
        <v>12.474888698143012</v>
      </c>
      <c r="G30" s="18">
        <v>4693.6501310522162</v>
      </c>
      <c r="H30" s="18">
        <v>82.083212262470951</v>
      </c>
      <c r="I30" s="18">
        <v>4775.7333433146869</v>
      </c>
      <c r="J30" s="18">
        <f>'[2]2013-14'!$D70/100</f>
        <v>2167.3695684134173</v>
      </c>
      <c r="K30" s="18">
        <f>('[2]2013-14'!$E70/100)+('[2]2013-14'!$F70/100)</f>
        <v>199.42193782759131</v>
      </c>
      <c r="L30" s="18">
        <f>'[2]2013-14'!$G70/100</f>
        <v>595.71168691122443</v>
      </c>
      <c r="M30" s="18">
        <f t="shared" si="0"/>
        <v>2962.5031931522326</v>
      </c>
      <c r="N30" s="18">
        <f t="shared" si="19"/>
        <v>3044.5864054147041</v>
      </c>
      <c r="O30" s="18">
        <f>('[2]2013-14'!$H70/100)+('[2]2013-14'!$I70/100)</f>
        <v>852.34363804079464</v>
      </c>
      <c r="P30" s="18">
        <f>'[2]2013-14'!$J70/100</f>
        <v>47.502279687846197</v>
      </c>
      <c r="Q30" s="18">
        <f>'[2]2013-14'!$K70/100</f>
        <v>352.08573859233343</v>
      </c>
      <c r="R30" s="18">
        <f>'[2]2013-14'!$L70/100</f>
        <v>7.3928723088110084</v>
      </c>
      <c r="S30" s="18">
        <f>'[2]2013-14'!$M70/100</f>
        <v>139.25152398750922</v>
      </c>
      <c r="T30" s="18">
        <f>'[2]2013-14'!$N70/100</f>
        <v>1068.8501540379252</v>
      </c>
      <c r="U30" s="18">
        <f>'[2]2013-14'!$O70/100</f>
        <v>1707.2619691290563</v>
      </c>
      <c r="V30" s="18">
        <f>'[2]2013-14'!$P70/100</f>
        <v>301.93117979672616</v>
      </c>
      <c r="W30" s="18">
        <f>'[2]2013-14'!$Q70/100</f>
        <v>590.93409381530751</v>
      </c>
      <c r="X30" s="18">
        <f t="shared" si="2"/>
        <v>5067.5534493963096</v>
      </c>
      <c r="Y30" s="18">
        <f t="shared" si="3"/>
        <v>12805.78998586323</v>
      </c>
      <c r="Z30" s="18">
        <f>'[2]2013-14'!$U70/100</f>
        <v>1855.9208248144473</v>
      </c>
      <c r="AA30" s="18">
        <f>'[2]2013-14'!$V70/100</f>
        <v>323.02222489385781</v>
      </c>
      <c r="AB30" s="18">
        <f t="shared" si="20"/>
        <v>14338.688585783821</v>
      </c>
      <c r="AC30" s="18">
        <v>1691.9162513346791</v>
      </c>
      <c r="AD30" s="18">
        <f t="shared" si="5"/>
        <v>84748.217144156239</v>
      </c>
    </row>
    <row r="31" spans="1:30">
      <c r="A31" s="5">
        <v>23</v>
      </c>
      <c r="B31" s="6" t="s">
        <v>16</v>
      </c>
      <c r="C31" s="18">
        <v>4300.5733391044187</v>
      </c>
      <c r="D31" s="18">
        <v>497.15583367262656</v>
      </c>
      <c r="E31" s="18">
        <v>887.93749655969509</v>
      </c>
      <c r="F31" s="18">
        <v>11.344386313460216</v>
      </c>
      <c r="G31" s="18">
        <v>5697.0110556502004</v>
      </c>
      <c r="H31" s="18">
        <v>29.640545041144996</v>
      </c>
      <c r="I31" s="18">
        <v>5726.6516006913453</v>
      </c>
      <c r="J31" s="18">
        <f>'[2]2013-14'!$D71/100</f>
        <v>3854.786469889877</v>
      </c>
      <c r="K31" s="18">
        <f>('[2]2013-14'!$E71/100)+('[2]2013-14'!$F71/100)</f>
        <v>354.68292945524428</v>
      </c>
      <c r="L31" s="18">
        <f>'[2]2013-14'!$G71/100</f>
        <v>1059.5061332072023</v>
      </c>
      <c r="M31" s="18">
        <f t="shared" si="0"/>
        <v>5268.9755325523238</v>
      </c>
      <c r="N31" s="18">
        <f t="shared" si="19"/>
        <v>5298.6160775934686</v>
      </c>
      <c r="O31" s="18">
        <f>('[2]2013-14'!$H71/100)+('[2]2013-14'!$I71/100)</f>
        <v>1515.9402307293326</v>
      </c>
      <c r="P31" s="18">
        <f>'[2]2013-14'!$J71/100</f>
        <v>84.485427726881554</v>
      </c>
      <c r="Q31" s="18">
        <f>'[2]2013-14'!$K71/100</f>
        <v>626.20392993726284</v>
      </c>
      <c r="R31" s="18">
        <f>'[2]2013-14'!$L71/100</f>
        <v>13.148631670827417</v>
      </c>
      <c r="S31" s="18">
        <f>'[2]2013-14'!$M71/100</f>
        <v>247.66652554392908</v>
      </c>
      <c r="T31" s="18">
        <f>'[2]2013-14'!$N71/100</f>
        <v>1901.0090259508499</v>
      </c>
      <c r="U31" s="18">
        <f>'[2]2013-14'!$O71/100</f>
        <v>3036.4596952303941</v>
      </c>
      <c r="V31" s="18">
        <f>'[2]2013-14'!$P71/100</f>
        <v>537.00127734574812</v>
      </c>
      <c r="W31" s="18">
        <f>'[2]2013-14'!$Q71/100</f>
        <v>1051.0089200446769</v>
      </c>
      <c r="X31" s="18">
        <f t="shared" si="2"/>
        <v>9012.9236641799034</v>
      </c>
      <c r="Y31" s="18">
        <f t="shared" si="3"/>
        <v>20008.550797423573</v>
      </c>
      <c r="Z31" s="18">
        <f>'[2]2013-14'!$U71/100</f>
        <v>2899.8044008623065</v>
      </c>
      <c r="AA31" s="18">
        <f>'[2]2013-14'!$V71/100</f>
        <v>504.70971433665159</v>
      </c>
      <c r="AB31" s="18">
        <f t="shared" si="20"/>
        <v>22403.645483949229</v>
      </c>
      <c r="AC31" s="18">
        <v>2511.3097915856251</v>
      </c>
      <c r="AD31" s="18">
        <f t="shared" si="5"/>
        <v>89210.998814302831</v>
      </c>
    </row>
    <row r="32" spans="1:30" s="50" customFormat="1" ht="25.5">
      <c r="A32" s="47"/>
      <c r="B32" s="48" t="s">
        <v>198</v>
      </c>
      <c r="C32" s="49">
        <v>28662.956160922051</v>
      </c>
      <c r="D32" s="49">
        <v>5623.2698664669506</v>
      </c>
      <c r="E32" s="49">
        <v>3075.0023660540919</v>
      </c>
      <c r="F32" s="49">
        <v>110.80056949754645</v>
      </c>
      <c r="G32" s="49">
        <v>37472.028962940632</v>
      </c>
      <c r="H32" s="49">
        <v>951.27105552710736</v>
      </c>
      <c r="I32" s="49">
        <v>38423.300018467744</v>
      </c>
      <c r="J32" s="49">
        <f>SUM(J24:J31)</f>
        <v>29276.761154216874</v>
      </c>
      <c r="K32" s="49">
        <f t="shared" ref="K32:AB32" si="21">SUM(K24:K31)</f>
        <v>2693.7853736515231</v>
      </c>
      <c r="L32" s="49">
        <f>SUM(L24:L31)</f>
        <v>8046.855058153531</v>
      </c>
      <c r="M32" s="49">
        <f t="shared" si="0"/>
        <v>40017.40158602193</v>
      </c>
      <c r="N32" s="49">
        <f t="shared" si="21"/>
        <v>40968.672641549034</v>
      </c>
      <c r="O32" s="49">
        <f t="shared" si="21"/>
        <v>11513.431523588124</v>
      </c>
      <c r="P32" s="49">
        <f>SUM(P24:P31)</f>
        <v>641.65932611111009</v>
      </c>
      <c r="Q32" s="49">
        <f>SUM(Q24:Q31)</f>
        <v>4755.9632767749499</v>
      </c>
      <c r="R32" s="49">
        <f t="shared" ref="R32:W32" si="22">SUM(R24:R31)</f>
        <v>99.862690693366218</v>
      </c>
      <c r="S32" s="49">
        <f t="shared" si="22"/>
        <v>1881.0052828818573</v>
      </c>
      <c r="T32" s="49">
        <f t="shared" si="22"/>
        <v>14437.994851207277</v>
      </c>
      <c r="U32" s="49">
        <f t="shared" si="22"/>
        <v>23061.641921298437</v>
      </c>
      <c r="V32" s="49">
        <f t="shared" si="22"/>
        <v>4078.4770464367575</v>
      </c>
      <c r="W32" s="49">
        <f t="shared" si="22"/>
        <v>7982.3194782507526</v>
      </c>
      <c r="X32" s="49">
        <f t="shared" si="2"/>
        <v>68452.355397242631</v>
      </c>
      <c r="Y32" s="49">
        <f t="shared" si="3"/>
        <v>146893.05700173229</v>
      </c>
      <c r="Z32" s="49">
        <f t="shared" ref="Z32:AA32" si="23">SUM(Z24:Z31)</f>
        <v>21288.954789985888</v>
      </c>
      <c r="AA32" s="49">
        <f t="shared" si="23"/>
        <v>3705.3334657277355</v>
      </c>
      <c r="AB32" s="49">
        <f t="shared" si="21"/>
        <v>164476.67832599045</v>
      </c>
      <c r="AC32" s="49">
        <v>19177.109305019039</v>
      </c>
      <c r="AD32" s="49">
        <f t="shared" si="5"/>
        <v>85767.190304820106</v>
      </c>
    </row>
    <row r="33" spans="1:30">
      <c r="A33" s="5">
        <v>24</v>
      </c>
      <c r="B33" s="6" t="s">
        <v>152</v>
      </c>
      <c r="C33" s="18">
        <v>3364.4225220507401</v>
      </c>
      <c r="D33" s="18">
        <v>525.29049514522421</v>
      </c>
      <c r="E33" s="18">
        <v>230.23225508224385</v>
      </c>
      <c r="F33" s="18">
        <v>38.984110499720593</v>
      </c>
      <c r="G33" s="18">
        <v>4158.9293827779284</v>
      </c>
      <c r="H33" s="18">
        <v>42.497665627748717</v>
      </c>
      <c r="I33" s="18">
        <v>4201.4270484056769</v>
      </c>
      <c r="J33" s="18">
        <f>'[2]2013-14'!$D72/100</f>
        <v>2940.4309654199246</v>
      </c>
      <c r="K33" s="18">
        <f>('[2]2013-14'!$E72/100)+('[2]2013-14'!$F72/100)</f>
        <v>270.5521244360508</v>
      </c>
      <c r="L33" s="18">
        <f>'[2]2013-14'!$G72/100</f>
        <v>808.1912361344846</v>
      </c>
      <c r="M33" s="18">
        <f t="shared" si="0"/>
        <v>4019.1743259904597</v>
      </c>
      <c r="N33" s="18">
        <f t="shared" ref="N33:N37" si="24">L33+K33+J33+H33</f>
        <v>4061.6719916182087</v>
      </c>
      <c r="O33" s="18">
        <f>('[2]2013-14'!$H72/100)+('[2]2013-14'!$I72/100)</f>
        <v>1156.3591475119235</v>
      </c>
      <c r="P33" s="18">
        <f>'[2]2013-14'!$J72/100</f>
        <v>64.44548089896314</v>
      </c>
      <c r="Q33" s="18">
        <f>'[2]2013-14'!$K72/100</f>
        <v>477.66833276961751</v>
      </c>
      <c r="R33" s="18">
        <f>'[2]2013-14'!$L72/100</f>
        <v>10.029775713855967</v>
      </c>
      <c r="S33" s="18">
        <f>'[2]2013-14'!$M72/100</f>
        <v>188.92001580262328</v>
      </c>
      <c r="T33" s="18">
        <f>'[2]2013-14'!$N72/100</f>
        <v>1450.0896091420436</v>
      </c>
      <c r="U33" s="18">
        <f>'[2]2013-14'!$O72/100</f>
        <v>2316.2113343622027</v>
      </c>
      <c r="V33" s="18">
        <f>'[2]2013-14'!$P72/100</f>
        <v>409.62455293213685</v>
      </c>
      <c r="W33" s="18">
        <f>'[2]2013-14'!$Q72/100</f>
        <v>801.70956227316219</v>
      </c>
      <c r="X33" s="18">
        <f t="shared" si="2"/>
        <v>6875.0578114065293</v>
      </c>
      <c r="Y33" s="18">
        <f t="shared" si="3"/>
        <v>15095.659185802666</v>
      </c>
      <c r="Z33" s="18">
        <f>'[2]2013-14'!$U72/100</f>
        <v>2187.7875809371194</v>
      </c>
      <c r="AA33" s="18">
        <f>'[2]2013-14'!$V72/100</f>
        <v>380.78349169885246</v>
      </c>
      <c r="AB33" s="18">
        <f t="shared" ref="AB33:AB36" si="25">Y33+Z33-AA33</f>
        <v>16902.66327504093</v>
      </c>
      <c r="AC33" s="18">
        <v>2643.1503058282574</v>
      </c>
      <c r="AD33" s="18">
        <f t="shared" si="5"/>
        <v>63948.929570028035</v>
      </c>
    </row>
    <row r="34" spans="1:30">
      <c r="A34" s="5">
        <v>25</v>
      </c>
      <c r="B34" s="6" t="s">
        <v>17</v>
      </c>
      <c r="C34" s="18">
        <v>2306.8982876639811</v>
      </c>
      <c r="D34" s="18">
        <v>285.13461445142696</v>
      </c>
      <c r="E34" s="18">
        <v>133.70228658518104</v>
      </c>
      <c r="F34" s="18">
        <v>23.975200232037778</v>
      </c>
      <c r="G34" s="18">
        <v>2749.7103889326268</v>
      </c>
      <c r="H34" s="18">
        <v>168.3551684544374</v>
      </c>
      <c r="I34" s="18">
        <v>2918.065557387064</v>
      </c>
      <c r="J34" s="18">
        <f>'[2]2013-14'!$D73/100</f>
        <v>3261.353914155728</v>
      </c>
      <c r="K34" s="18">
        <f>('[2]2013-14'!$E73/100)+('[2]2013-14'!$F73/100)</f>
        <v>300.08058015626648</v>
      </c>
      <c r="L34" s="18">
        <f>'[2]2013-14'!$G73/100</f>
        <v>896.39841314116245</v>
      </c>
      <c r="M34" s="18">
        <f t="shared" si="0"/>
        <v>4457.8329074531566</v>
      </c>
      <c r="N34" s="18">
        <f t="shared" si="24"/>
        <v>4626.1880759075948</v>
      </c>
      <c r="O34" s="18">
        <f>('[2]2013-14'!$H73/100)+('[2]2013-14'!$I73/100)</f>
        <v>1282.5658810762836</v>
      </c>
      <c r="P34" s="18">
        <f>'[2]2013-14'!$J73/100</f>
        <v>71.479155216101375</v>
      </c>
      <c r="Q34" s="18">
        <f>'[2]2013-14'!$K73/100</f>
        <v>529.80175527567803</v>
      </c>
      <c r="R34" s="18">
        <f>'[2]2013-14'!$L73/100</f>
        <v>11.124440147438316</v>
      </c>
      <c r="S34" s="18">
        <f>'[2]2013-14'!$M73/100</f>
        <v>209.5390234445639</v>
      </c>
      <c r="T34" s="18">
        <f>'[2]2013-14'!$N73/100</f>
        <v>1608.3545161471134</v>
      </c>
      <c r="U34" s="18">
        <f>'[2]2013-14'!$O73/100</f>
        <v>2569.0060369280741</v>
      </c>
      <c r="V34" s="18">
        <f>'[2]2013-14'!$P73/100</f>
        <v>454.33157749674615</v>
      </c>
      <c r="W34" s="18">
        <f>'[2]2013-14'!$Q73/100</f>
        <v>889.20931988697498</v>
      </c>
      <c r="X34" s="18">
        <f t="shared" si="2"/>
        <v>7625.4117056189743</v>
      </c>
      <c r="Y34" s="18">
        <f t="shared" si="3"/>
        <v>15001.310170459195</v>
      </c>
      <c r="Z34" s="18">
        <f>'[2]2013-14'!$U73/100</f>
        <v>2174.1137458448839</v>
      </c>
      <c r="AA34" s="18">
        <f>'[2]2013-14'!$V73/100</f>
        <v>378.4035665558888</v>
      </c>
      <c r="AB34" s="18">
        <f t="shared" si="25"/>
        <v>16797.020349748193</v>
      </c>
      <c r="AC34" s="18">
        <v>1863.8589080230838</v>
      </c>
      <c r="AD34" s="18">
        <f t="shared" si="5"/>
        <v>90119.591549792138</v>
      </c>
    </row>
    <row r="35" spans="1:30">
      <c r="A35" s="5">
        <v>26</v>
      </c>
      <c r="B35" s="6" t="s">
        <v>18</v>
      </c>
      <c r="C35" s="18">
        <v>2332.4701156483875</v>
      </c>
      <c r="D35" s="18">
        <v>298.225608576632</v>
      </c>
      <c r="E35" s="18">
        <v>104.68762318915948</v>
      </c>
      <c r="F35" s="18">
        <v>34.368447228593972</v>
      </c>
      <c r="G35" s="18">
        <v>2769.7517946427733</v>
      </c>
      <c r="H35" s="18">
        <v>37.719171906609837</v>
      </c>
      <c r="I35" s="18">
        <v>2807.4709665493833</v>
      </c>
      <c r="J35" s="18">
        <f>'[2]2013-14'!$D74/100</f>
        <v>1183.1570143193564</v>
      </c>
      <c r="K35" s="18">
        <f>('[2]2013-14'!$E74/100)+('[2]2013-14'!$F74/100)</f>
        <v>108.86351270613912</v>
      </c>
      <c r="L35" s="18">
        <f>'[2]2013-14'!$G74/100</f>
        <v>325.19625224644193</v>
      </c>
      <c r="M35" s="18">
        <f t="shared" si="0"/>
        <v>1617.2167792719374</v>
      </c>
      <c r="N35" s="18">
        <f t="shared" si="24"/>
        <v>1654.9359511785472</v>
      </c>
      <c r="O35" s="18">
        <f>('[2]2013-14'!$H74/100)+('[2]2013-14'!$I74/100)</f>
        <v>465.29044638043274</v>
      </c>
      <c r="P35" s="18">
        <f>'[2]2013-14'!$J74/100</f>
        <v>25.93127458644593</v>
      </c>
      <c r="Q35" s="18">
        <f>'[2]2013-14'!$K74/100</f>
        <v>192.20197484007079</v>
      </c>
      <c r="R35" s="18">
        <f>'[2]2013-14'!$L74/100</f>
        <v>4.0357347706695483</v>
      </c>
      <c r="S35" s="18">
        <f>'[2]2013-14'!$M74/100</f>
        <v>76.016762328673153</v>
      </c>
      <c r="T35" s="18">
        <f>'[2]2013-14'!$N74/100</f>
        <v>583.48035122225872</v>
      </c>
      <c r="U35" s="18">
        <f>'[2]2013-14'!$O74/100</f>
        <v>931.98640577683909</v>
      </c>
      <c r="V35" s="18">
        <f>'[2]2013-14'!$P74/100</f>
        <v>164.82283336649431</v>
      </c>
      <c r="W35" s="18">
        <f>'[2]2013-14'!$Q74/100</f>
        <v>322.58818629157309</v>
      </c>
      <c r="X35" s="18">
        <f t="shared" si="2"/>
        <v>2766.3539695634572</v>
      </c>
      <c r="Y35" s="18">
        <f t="shared" si="3"/>
        <v>7191.0417153847775</v>
      </c>
      <c r="Z35" s="18">
        <f>'[2]2013-14'!$U74/100</f>
        <v>1042.1851429867195</v>
      </c>
      <c r="AA35" s="18">
        <f>'[2]2013-14'!$V74/100</f>
        <v>181.39187789573475</v>
      </c>
      <c r="AB35" s="18">
        <f t="shared" si="25"/>
        <v>8051.8349804757627</v>
      </c>
      <c r="AC35" s="18">
        <v>1222.21463125881</v>
      </c>
      <c r="AD35" s="18">
        <f t="shared" si="5"/>
        <v>65879.059001141562</v>
      </c>
    </row>
    <row r="36" spans="1:30">
      <c r="A36" s="5">
        <v>27</v>
      </c>
      <c r="B36" s="6" t="s">
        <v>19</v>
      </c>
      <c r="C36" s="18">
        <v>3792.056847645274</v>
      </c>
      <c r="D36" s="18">
        <v>409.45370453522321</v>
      </c>
      <c r="E36" s="18">
        <v>427.12768169420167</v>
      </c>
      <c r="F36" s="18">
        <v>31.873386188995038</v>
      </c>
      <c r="G36" s="18">
        <v>4660.511620063694</v>
      </c>
      <c r="H36" s="18">
        <v>106.16757295876795</v>
      </c>
      <c r="I36" s="18">
        <v>4766.6791930224617</v>
      </c>
      <c r="J36" s="18">
        <f>'[2]2013-14'!$D75/100</f>
        <v>4670.6247527854093</v>
      </c>
      <c r="K36" s="18">
        <f>('[2]2013-14'!$E75/100)+('[2]2013-14'!$F75/100)</f>
        <v>429.74906201521196</v>
      </c>
      <c r="L36" s="18">
        <f>'[2]2013-14'!$G75/100</f>
        <v>1283.7431100630806</v>
      </c>
      <c r="M36" s="18">
        <f t="shared" si="0"/>
        <v>6384.1169248637016</v>
      </c>
      <c r="N36" s="18">
        <f t="shared" si="24"/>
        <v>6490.2844978224693</v>
      </c>
      <c r="O36" s="18">
        <f>('[2]2013-14'!$H75/100)+('[2]2013-14'!$I75/100)</f>
        <v>1836.7782549547851</v>
      </c>
      <c r="P36" s="18">
        <f>'[2]2013-14'!$J75/100</f>
        <v>102.36617075241229</v>
      </c>
      <c r="Q36" s="18">
        <f>'[2]2013-14'!$K75/100</f>
        <v>758.73556117883595</v>
      </c>
      <c r="R36" s="18">
        <f>'[2]2013-14'!$L75/100</f>
        <v>15.931446534515601</v>
      </c>
      <c r="S36" s="18">
        <f>'[2]2013-14'!$M75/100</f>
        <v>300.08339338051087</v>
      </c>
      <c r="T36" s="18">
        <f>'[2]2013-14'!$N75/100</f>
        <v>2303.3441362390618</v>
      </c>
      <c r="U36" s="18">
        <f>'[2]2013-14'!$O75/100</f>
        <v>3679.1049061100061</v>
      </c>
      <c r="V36" s="18">
        <f>'[2]2013-14'!$P75/100</f>
        <v>650.65379829458766</v>
      </c>
      <c r="W36" s="18">
        <f>'[2]2013-14'!$Q75/100</f>
        <v>1273.4475218543462</v>
      </c>
      <c r="X36" s="18">
        <f t="shared" si="2"/>
        <v>10920.445189299062</v>
      </c>
      <c r="Y36" s="18">
        <f t="shared" si="3"/>
        <v>22071.241307185224</v>
      </c>
      <c r="Z36" s="18">
        <f>'[2]2013-14'!$U75/100</f>
        <v>3198.7465461314564</v>
      </c>
      <c r="AA36" s="18">
        <f>'[2]2013-14'!$V75/100</f>
        <v>556.74046672019585</v>
      </c>
      <c r="AB36" s="18">
        <f t="shared" si="25"/>
        <v>24713.247386596486</v>
      </c>
      <c r="AC36" s="18">
        <v>2964.7225769883471</v>
      </c>
      <c r="AD36" s="18">
        <f t="shared" si="5"/>
        <v>83357.70631092551</v>
      </c>
    </row>
    <row r="37" spans="1:30">
      <c r="A37" s="5">
        <v>28</v>
      </c>
      <c r="B37" s="6" t="s">
        <v>20</v>
      </c>
      <c r="C37" s="18">
        <v>2478.24496746759</v>
      </c>
      <c r="D37" s="18">
        <v>359.98430077843483</v>
      </c>
      <c r="E37" s="18">
        <v>641.64892614799055</v>
      </c>
      <c r="F37" s="18">
        <v>74.147759165748724</v>
      </c>
      <c r="G37" s="18">
        <v>3554.0259535597638</v>
      </c>
      <c r="H37" s="18">
        <v>1155.365504477634</v>
      </c>
      <c r="I37" s="18">
        <v>4709.3914580373976</v>
      </c>
      <c r="J37" s="18">
        <f>'[2]2013-14'!$D76/100</f>
        <v>3294.0422757803854</v>
      </c>
      <c r="K37" s="18">
        <f>('[2]2013-14'!$E76/100)+('[2]2013-14'!$F76/100)</f>
        <v>303.08827045265195</v>
      </c>
      <c r="L37" s="18">
        <f>'[2]2013-14'!$G76/100</f>
        <v>905.38296258283594</v>
      </c>
      <c r="M37" s="18">
        <f t="shared" si="0"/>
        <v>4502.5135088158731</v>
      </c>
      <c r="N37" s="18">
        <f t="shared" si="24"/>
        <v>5657.8790132935073</v>
      </c>
      <c r="O37" s="18">
        <f>('[2]2013-14'!$H76/100)+('[2]2013-14'!$I76/100)</f>
        <v>1295.4209647107505</v>
      </c>
      <c r="P37" s="18">
        <f>'[2]2013-14'!$J76/100</f>
        <v>72.195586654034969</v>
      </c>
      <c r="Q37" s="18">
        <f>'[2]2013-14'!$K76/100</f>
        <v>535.1119276217886</v>
      </c>
      <c r="R37" s="18">
        <f>'[2]2013-14'!$L76/100</f>
        <v>11.235939767529519</v>
      </c>
      <c r="S37" s="18">
        <f>'[2]2013-14'!$M76/100</f>
        <v>211.63922095551283</v>
      </c>
      <c r="T37" s="18">
        <f>'[2]2013-14'!$N76/100</f>
        <v>1624.4749604252615</v>
      </c>
      <c r="U37" s="18">
        <f>'[2]2013-14'!$O76/100</f>
        <v>2594.7550358289709</v>
      </c>
      <c r="V37" s="18">
        <f>'[2]2013-14'!$P76/100</f>
        <v>458.88531661664143</v>
      </c>
      <c r="W37" s="18">
        <f>'[2]2013-14'!$Q76/100</f>
        <v>898.12181346282352</v>
      </c>
      <c r="X37" s="18">
        <f t="shared" si="2"/>
        <v>7701.840766043314</v>
      </c>
      <c r="Y37" s="18">
        <f t="shared" si="3"/>
        <v>16913.745732896583</v>
      </c>
      <c r="Z37" s="18">
        <f>'[2]2013-14'!$U76/100</f>
        <v>2451.2796961052009</v>
      </c>
      <c r="AA37" s="18">
        <f>'[2]2013-14'!$V76/100</f>
        <v>426.64418152224067</v>
      </c>
      <c r="AB37" s="18">
        <f>Y37+Z37-AA37</f>
        <v>18938.381247479541</v>
      </c>
      <c r="AC37" s="18">
        <v>2833.628124920408</v>
      </c>
      <c r="AD37" s="18">
        <f t="shared" si="5"/>
        <v>66834.391855887894</v>
      </c>
    </row>
    <row r="38" spans="1:30" s="3" customFormat="1">
      <c r="A38" s="7"/>
      <c r="B38" s="8" t="s">
        <v>30</v>
      </c>
      <c r="C38" s="19">
        <v>14274.092740475973</v>
      </c>
      <c r="D38" s="19">
        <v>1878.088723486941</v>
      </c>
      <c r="E38" s="19">
        <v>1537.3987726987766</v>
      </c>
      <c r="F38" s="19">
        <v>203.34890331509609</v>
      </c>
      <c r="G38" s="35">
        <v>17892.92913997679</v>
      </c>
      <c r="H38" s="19">
        <v>1510.1050834251978</v>
      </c>
      <c r="I38" s="19">
        <v>19403.034223401981</v>
      </c>
      <c r="J38" s="19">
        <f>SUM(J33:J37)</f>
        <v>15349.608922460804</v>
      </c>
      <c r="K38" s="19">
        <f t="shared" ref="K38:AB38" si="26">SUM(K33:K37)</f>
        <v>1412.3335497663202</v>
      </c>
      <c r="L38" s="19">
        <f>SUM(L33:L37)</f>
        <v>4218.9119741680051</v>
      </c>
      <c r="M38" s="19">
        <f t="shared" si="0"/>
        <v>20980.854446395129</v>
      </c>
      <c r="N38" s="19">
        <f t="shared" si="26"/>
        <v>22490.959529820328</v>
      </c>
      <c r="O38" s="19">
        <f t="shared" si="26"/>
        <v>6036.4146946341752</v>
      </c>
      <c r="P38" s="19">
        <f>SUM(P33:P37)</f>
        <v>336.4176681079577</v>
      </c>
      <c r="Q38" s="19">
        <f>SUM(Q33:Q37)</f>
        <v>2493.5195516859908</v>
      </c>
      <c r="R38" s="19">
        <f t="shared" ref="R38:W38" si="27">SUM(R33:R37)</f>
        <v>52.357336934008956</v>
      </c>
      <c r="S38" s="19">
        <f t="shared" si="27"/>
        <v>986.19841591188401</v>
      </c>
      <c r="T38" s="19">
        <f t="shared" si="27"/>
        <v>7569.7435731757396</v>
      </c>
      <c r="U38" s="19">
        <f t="shared" si="27"/>
        <v>12091.063719006092</v>
      </c>
      <c r="V38" s="19">
        <f t="shared" si="27"/>
        <v>2138.3180787066062</v>
      </c>
      <c r="W38" s="19">
        <f t="shared" si="27"/>
        <v>4185.0764037688796</v>
      </c>
      <c r="X38" s="19">
        <f t="shared" si="2"/>
        <v>35889.10944193133</v>
      </c>
      <c r="Y38" s="19">
        <f t="shared" si="3"/>
        <v>76272.998111728433</v>
      </c>
      <c r="Z38" s="19">
        <f t="shared" ref="Z38:AA38" si="28">SUM(Z33:Z37)</f>
        <v>11054.112712005379</v>
      </c>
      <c r="AA38" s="19">
        <f t="shared" si="28"/>
        <v>1923.9635843929125</v>
      </c>
      <c r="AB38" s="19">
        <f t="shared" si="26"/>
        <v>85403.147239340906</v>
      </c>
      <c r="AC38" s="19">
        <v>11527.574547018907</v>
      </c>
      <c r="AD38" s="19">
        <f t="shared" si="5"/>
        <v>74085.963956248394</v>
      </c>
    </row>
    <row r="39" spans="1:30">
      <c r="A39" s="5">
        <v>29</v>
      </c>
      <c r="B39" s="6" t="s">
        <v>21</v>
      </c>
      <c r="C39" s="18">
        <v>1194.8498401394211</v>
      </c>
      <c r="D39" s="18">
        <v>255.66914903933363</v>
      </c>
      <c r="E39" s="18">
        <v>409.75304295859956</v>
      </c>
      <c r="F39" s="18">
        <v>27.288928530876113</v>
      </c>
      <c r="G39" s="18">
        <v>1887.5609606682303</v>
      </c>
      <c r="H39" s="18">
        <v>35.52252003987212</v>
      </c>
      <c r="I39" s="18">
        <v>1923.0834807081023</v>
      </c>
      <c r="J39" s="18">
        <f>'[2]2013-14'!$D77/100</f>
        <v>2452.1541645595767</v>
      </c>
      <c r="K39" s="18">
        <f>('[2]2013-14'!$E77/100)+('[2]2013-14'!$F77/100)</f>
        <v>225.6252659791852</v>
      </c>
      <c r="L39" s="18">
        <f>'[2]2013-14'!$G77/100</f>
        <v>673.9860682853016</v>
      </c>
      <c r="M39" s="18">
        <f t="shared" si="0"/>
        <v>3351.7654988240638</v>
      </c>
      <c r="N39" s="18">
        <f t="shared" ref="N39:N44" si="29">L39+K39+J39+H39</f>
        <v>3387.2880188639356</v>
      </c>
      <c r="O39" s="18">
        <f>('[2]2013-14'!$H77/100)+('[2]2013-14'!$I77/100)</f>
        <v>964.33853834516935</v>
      </c>
      <c r="P39" s="18">
        <f>'[2]2013-14'!$J77/100</f>
        <v>53.743909050035718</v>
      </c>
      <c r="Q39" s="18">
        <f>'[2]2013-14'!$K77/100</f>
        <v>398.34854320817931</v>
      </c>
      <c r="R39" s="18">
        <f>'[2]2013-14'!$L77/100</f>
        <v>8.3642692433753663</v>
      </c>
      <c r="S39" s="18">
        <f>'[2]2013-14'!$M77/100</f>
        <v>157.54867533606765</v>
      </c>
      <c r="T39" s="18">
        <f>'[2]2013-14'!$N77/100</f>
        <v>1209.2932348555985</v>
      </c>
      <c r="U39" s="18">
        <f>'[2]2013-14'!$O77/100</f>
        <v>1931.5900751797612</v>
      </c>
      <c r="V39" s="18">
        <f>'[2]2013-14'!$P77/100</f>
        <v>341.6038550780757</v>
      </c>
      <c r="W39" s="18">
        <f>'[2]2013-14'!$Q77/100</f>
        <v>668.58071657350285</v>
      </c>
      <c r="X39" s="18">
        <f t="shared" si="2"/>
        <v>5733.4118168697669</v>
      </c>
      <c r="Y39" s="18">
        <f t="shared" si="3"/>
        <v>11008.260796401933</v>
      </c>
      <c r="Z39" s="18">
        <f>'[2]2013-14'!$U77/100</f>
        <v>1595.4080578249602</v>
      </c>
      <c r="AA39" s="18">
        <f>'[2]2013-14'!$V77/100</f>
        <v>277.68008934526159</v>
      </c>
      <c r="AB39" s="18">
        <f t="shared" ref="AB39:AB44" si="30">Y39+Z39-AA39</f>
        <v>12325.988764881631</v>
      </c>
      <c r="AC39" s="18">
        <v>1333.8088404119951</v>
      </c>
      <c r="AD39" s="18">
        <f t="shared" si="5"/>
        <v>92411.95883117932</v>
      </c>
    </row>
    <row r="40" spans="1:30">
      <c r="A40" s="5">
        <v>30</v>
      </c>
      <c r="B40" s="6" t="s">
        <v>22</v>
      </c>
      <c r="C40" s="18">
        <v>2270.8058703579968</v>
      </c>
      <c r="D40" s="18">
        <v>424.68264713231844</v>
      </c>
      <c r="E40" s="18">
        <v>473.82442573831389</v>
      </c>
      <c r="F40" s="18">
        <v>127.20517993826653</v>
      </c>
      <c r="G40" s="18">
        <v>3296.5181231668957</v>
      </c>
      <c r="H40" s="18">
        <v>3158.807901730268</v>
      </c>
      <c r="I40" s="18">
        <v>6455.3260248971637</v>
      </c>
      <c r="J40" s="18">
        <f>'[2]2013-14'!$D78/100</f>
        <v>15337.524419642006</v>
      </c>
      <c r="K40" s="18">
        <f>('[2]2013-14'!$E78/100)+('[2]2013-14'!$F78/100)</f>
        <v>1411.2216420395862</v>
      </c>
      <c r="L40" s="18">
        <f>'[2]2013-14'!$G78/100</f>
        <v>4215.5904919138557</v>
      </c>
      <c r="M40" s="18">
        <f t="shared" si="0"/>
        <v>20964.336553595447</v>
      </c>
      <c r="N40" s="18">
        <f t="shared" si="29"/>
        <v>24123.144455325717</v>
      </c>
      <c r="O40" s="18">
        <f>('[2]2013-14'!$H78/100)+('[2]2013-14'!$I78/100)</f>
        <v>6031.6623214133833</v>
      </c>
      <c r="P40" s="18">
        <f>'[2]2013-14'!$J78/100</f>
        <v>336.15281183187403</v>
      </c>
      <c r="Q40" s="18">
        <f>'[2]2013-14'!$K78/100</f>
        <v>2491.5564434267972</v>
      </c>
      <c r="R40" s="18">
        <f>'[2]2013-14'!$L78/100</f>
        <v>52.316116835897013</v>
      </c>
      <c r="S40" s="18">
        <f>'[2]2013-14'!$M78/100</f>
        <v>985.42199759418077</v>
      </c>
      <c r="T40" s="18">
        <f>'[2]2013-14'!$N78/100</f>
        <v>7563.7840345314844</v>
      </c>
      <c r="U40" s="18">
        <f>'[2]2013-14'!$O78/100</f>
        <v>12081.544616966901</v>
      </c>
      <c r="V40" s="18">
        <f>'[2]2013-14'!$P78/100</f>
        <v>2136.6346149141314</v>
      </c>
      <c r="W40" s="18">
        <f>'[2]2013-14'!$Q78/100</f>
        <v>4181.78155972082</v>
      </c>
      <c r="X40" s="18">
        <f t="shared" si="2"/>
        <v>35860.854517235472</v>
      </c>
      <c r="Y40" s="18">
        <f t="shared" si="3"/>
        <v>63280.517095728079</v>
      </c>
      <c r="Z40" s="18">
        <f>'[2]2013-14'!$U78/100</f>
        <v>9171.1351027883411</v>
      </c>
      <c r="AA40" s="18">
        <f>'[2]2013-14'!$V78/100</f>
        <v>1596.2321377589126</v>
      </c>
      <c r="AB40" s="18">
        <f t="shared" si="30"/>
        <v>70855.420060757504</v>
      </c>
      <c r="AC40" s="18">
        <v>4821.7199233430565</v>
      </c>
      <c r="AD40" s="18">
        <f t="shared" si="5"/>
        <v>146950.50975012069</v>
      </c>
    </row>
    <row r="41" spans="1:30">
      <c r="A41" s="5">
        <v>31</v>
      </c>
      <c r="B41" s="6" t="s">
        <v>23</v>
      </c>
      <c r="C41" s="18">
        <v>1238.2043938194702</v>
      </c>
      <c r="D41" s="18">
        <v>264.17763373245896</v>
      </c>
      <c r="E41" s="18">
        <v>424.75855146893525</v>
      </c>
      <c r="F41" s="18">
        <v>95.869746629646016</v>
      </c>
      <c r="G41" s="18">
        <v>2023.0103256505106</v>
      </c>
      <c r="H41" s="18">
        <v>228.10618443203882</v>
      </c>
      <c r="I41" s="18">
        <v>2251.1165100825492</v>
      </c>
      <c r="J41" s="18">
        <f>'[2]2013-14'!$D79/100</f>
        <v>1810.2492464839122</v>
      </c>
      <c r="K41" s="18">
        <f>('[2]2013-14'!$E79/100)+('[2]2013-14'!$F79/100)</f>
        <v>166.56292399132681</v>
      </c>
      <c r="L41" s="18">
        <f>'[2]2013-14'!$G79/100</f>
        <v>497.55549218222041</v>
      </c>
      <c r="M41" s="18">
        <f t="shared" si="0"/>
        <v>2474.3676626574597</v>
      </c>
      <c r="N41" s="18">
        <f t="shared" si="29"/>
        <v>2702.4738470894981</v>
      </c>
      <c r="O41" s="18">
        <f>('[2]2013-14'!$H79/100)+('[2]2013-14'!$I79/100)</f>
        <v>711.90186066799674</v>
      </c>
      <c r="P41" s="18">
        <f>'[2]2013-14'!$J79/100</f>
        <v>39.675266860067488</v>
      </c>
      <c r="Q41" s="18">
        <f>'[2]2013-14'!$K79/100</f>
        <v>294.07211039281736</v>
      </c>
      <c r="R41" s="18">
        <f>'[2]2013-14'!$L79/100</f>
        <v>6.1747390576188819</v>
      </c>
      <c r="S41" s="18">
        <f>'[2]2013-14'!$M79/100</f>
        <v>116.30686803204284</v>
      </c>
      <c r="T41" s="18">
        <f>'[2]2013-14'!$N79/100</f>
        <v>892.73431451183683</v>
      </c>
      <c r="U41" s="18">
        <f>'[2]2013-14'!$O79/100</f>
        <v>1425.9541788385029</v>
      </c>
      <c r="V41" s="18">
        <f>'[2]2013-14'!$P79/100</f>
        <v>252.18158392669929</v>
      </c>
      <c r="W41" s="18">
        <f>'[2]2013-14'!$Q79/100</f>
        <v>493.56510935691318</v>
      </c>
      <c r="X41" s="18">
        <f t="shared" si="2"/>
        <v>4232.5660316444955</v>
      </c>
      <c r="Y41" s="18">
        <f t="shared" si="3"/>
        <v>8958.0502043845045</v>
      </c>
      <c r="Z41" s="18">
        <f>'[2]2013-14'!$U79/100</f>
        <v>1298.2746069527034</v>
      </c>
      <c r="AA41" s="18">
        <f>'[2]2013-14'!$V79/100</f>
        <v>225.96413944705284</v>
      </c>
      <c r="AB41" s="18">
        <f t="shared" si="30"/>
        <v>10030.360671890156</v>
      </c>
      <c r="AC41" s="18">
        <v>1226.1112406986617</v>
      </c>
      <c r="AD41" s="18">
        <f t="shared" si="5"/>
        <v>81806.285913949076</v>
      </c>
    </row>
    <row r="42" spans="1:30">
      <c r="A42" s="5">
        <v>32</v>
      </c>
      <c r="B42" s="6" t="s">
        <v>153</v>
      </c>
      <c r="C42" s="18">
        <v>942.99161508536247</v>
      </c>
      <c r="D42" s="18">
        <v>204.85503321332041</v>
      </c>
      <c r="E42" s="18">
        <v>340.55896618547735</v>
      </c>
      <c r="F42" s="18">
        <v>71.808688979483591</v>
      </c>
      <c r="G42" s="18">
        <v>1560.2143034636438</v>
      </c>
      <c r="H42" s="18">
        <v>23.242971846431942</v>
      </c>
      <c r="I42" s="18">
        <v>1583.4572753100756</v>
      </c>
      <c r="J42" s="18">
        <f>'[2]2013-14'!$D80/100</f>
        <v>2139.0401811072579</v>
      </c>
      <c r="K42" s="18">
        <f>('[2]2013-14'!$E80/100)+('[2]2013-14'!$F80/100)</f>
        <v>196.81532131124047</v>
      </c>
      <c r="L42" s="18">
        <f>'[2]2013-14'!$G80/100</f>
        <v>587.92522199667496</v>
      </c>
      <c r="M42" s="18">
        <f t="shared" si="0"/>
        <v>2923.7807244151736</v>
      </c>
      <c r="N42" s="18">
        <f t="shared" si="29"/>
        <v>2947.0236962616054</v>
      </c>
      <c r="O42" s="18">
        <f>('[2]2013-14'!$H80/100)+('[2]2013-14'!$I80/100)</f>
        <v>841.20277245335626</v>
      </c>
      <c r="P42" s="18">
        <f>'[2]2013-14'!$J80/100</f>
        <v>46.881383972221848</v>
      </c>
      <c r="Q42" s="18">
        <f>'[2]2013-14'!$K80/100</f>
        <v>347.48367469011725</v>
      </c>
      <c r="R42" s="18">
        <f>'[2]2013-14'!$L80/100</f>
        <v>7.2962410992593298</v>
      </c>
      <c r="S42" s="18">
        <f>'[2]2013-14'!$M80/100</f>
        <v>137.43138661292068</v>
      </c>
      <c r="T42" s="18">
        <f>'[2]2013-14'!$N80/100</f>
        <v>1054.8793617802146</v>
      </c>
      <c r="U42" s="18">
        <f>'[2]2013-14'!$O80/100</f>
        <v>1684.9465844981196</v>
      </c>
      <c r="V42" s="18">
        <f>'[2]2013-14'!$P80/100</f>
        <v>297.98467918283762</v>
      </c>
      <c r="W42" s="18">
        <f>'[2]2013-14'!$Q80/100</f>
        <v>583.21007615810527</v>
      </c>
      <c r="X42" s="18">
        <f t="shared" si="2"/>
        <v>5001.3161604471525</v>
      </c>
      <c r="Y42" s="18">
        <f t="shared" si="3"/>
        <v>9508.5541601724017</v>
      </c>
      <c r="Z42" s="18">
        <f>'[2]2013-14'!$U80/100</f>
        <v>1378.0581881383052</v>
      </c>
      <c r="AA42" s="18">
        <f>'[2]2013-14'!$V80/100</f>
        <v>239.85043759080548</v>
      </c>
      <c r="AB42" s="18">
        <f t="shared" si="30"/>
        <v>10646.761910719903</v>
      </c>
      <c r="AC42" s="18">
        <v>1349.9562211866214</v>
      </c>
      <c r="AD42" s="18">
        <f t="shared" si="5"/>
        <v>78867.460615584409</v>
      </c>
    </row>
    <row r="43" spans="1:30">
      <c r="A43" s="5">
        <v>33</v>
      </c>
      <c r="B43" s="6" t="s">
        <v>24</v>
      </c>
      <c r="C43" s="18">
        <v>1490.5997032805651</v>
      </c>
      <c r="D43" s="18">
        <v>353.21868373649471</v>
      </c>
      <c r="E43" s="18">
        <v>606.87643233648191</v>
      </c>
      <c r="F43" s="18">
        <v>66.194985294114687</v>
      </c>
      <c r="G43" s="18">
        <v>2516.8898046476565</v>
      </c>
      <c r="H43" s="18">
        <v>2262.5863870956186</v>
      </c>
      <c r="I43" s="18">
        <v>4779.4761917432752</v>
      </c>
      <c r="J43" s="18">
        <f>'[2]2013-14'!$D81/100</f>
        <v>3823.2543423388242</v>
      </c>
      <c r="K43" s="18">
        <f>('[2]2013-14'!$E81/100)+('[2]2013-14'!$F81/100)</f>
        <v>351.78162546366849</v>
      </c>
      <c r="L43" s="18">
        <f>'[2]2013-14'!$G81/100</f>
        <v>1050.8393801213001</v>
      </c>
      <c r="M43" s="18">
        <f t="shared" si="0"/>
        <v>5225.875347923793</v>
      </c>
      <c r="N43" s="18">
        <f t="shared" si="29"/>
        <v>7488.4617350194112</v>
      </c>
      <c r="O43" s="18">
        <f>('[2]2013-14'!$H81/100)+('[2]2013-14'!$I81/100)</f>
        <v>1503.5398497773638</v>
      </c>
      <c r="P43" s="18">
        <f>'[2]2013-14'!$J81/100</f>
        <v>83.794337492935242</v>
      </c>
      <c r="Q43" s="18">
        <f>'[2]2013-14'!$K81/100</f>
        <v>621.08158597710144</v>
      </c>
      <c r="R43" s="18">
        <f>'[2]2013-14'!$L81/100</f>
        <v>13.041075951670246</v>
      </c>
      <c r="S43" s="18">
        <f>'[2]2013-14'!$M81/100</f>
        <v>245.64061502084886</v>
      </c>
      <c r="T43" s="18">
        <f>'[2]2013-14'!$N81/100</f>
        <v>1885.4587848284939</v>
      </c>
      <c r="U43" s="18">
        <f>'[2]2013-14'!$O81/100</f>
        <v>3011.6214752248197</v>
      </c>
      <c r="V43" s="18">
        <f>'[2]2013-14'!$P81/100</f>
        <v>532.60861048738695</v>
      </c>
      <c r="W43" s="18">
        <f>'[2]2013-14'!$Q81/100</f>
        <v>1042.4116741056325</v>
      </c>
      <c r="X43" s="18">
        <f t="shared" si="2"/>
        <v>8939.1980088662531</v>
      </c>
      <c r="Y43" s="18">
        <f t="shared" si="3"/>
        <v>18944.549548533323</v>
      </c>
      <c r="Z43" s="18">
        <f>'[2]2013-14'!$U81/100</f>
        <v>2745.6005556363975</v>
      </c>
      <c r="AA43" s="18">
        <f>'[2]2013-14'!$V81/100</f>
        <v>477.87060110182858</v>
      </c>
      <c r="AB43" s="18">
        <f t="shared" si="30"/>
        <v>21212.27950306789</v>
      </c>
      <c r="AC43" s="18">
        <v>2262.0309123455208</v>
      </c>
      <c r="AD43" s="18">
        <f t="shared" si="5"/>
        <v>93775.374099873297</v>
      </c>
    </row>
    <row r="44" spans="1:30">
      <c r="A44" s="5">
        <v>34</v>
      </c>
      <c r="B44" s="6" t="s">
        <v>55</v>
      </c>
      <c r="C44" s="18">
        <v>628.17428539839682</v>
      </c>
      <c r="D44" s="18">
        <v>174.93465717619017</v>
      </c>
      <c r="E44" s="18">
        <v>731.52105750465125</v>
      </c>
      <c r="F44" s="18">
        <v>21.831133725843706</v>
      </c>
      <c r="G44" s="18">
        <v>1556.461133805082</v>
      </c>
      <c r="H44" s="18">
        <v>6.1006535263181692E-2</v>
      </c>
      <c r="I44" s="18">
        <v>1556.5221403403452</v>
      </c>
      <c r="J44" s="18">
        <f>'[2]2013-14'!$D82/100</f>
        <v>1214.768042017429</v>
      </c>
      <c r="K44" s="18">
        <f>('[2]2013-14'!$E82/100)+('[2]2013-14'!$F82/100)</f>
        <v>111.77207638265415</v>
      </c>
      <c r="L44" s="18">
        <f>'[2]2013-14'!$G82/100</f>
        <v>333.88469140765125</v>
      </c>
      <c r="M44" s="18">
        <f t="shared" si="0"/>
        <v>1660.4248098077344</v>
      </c>
      <c r="N44" s="18">
        <f t="shared" si="29"/>
        <v>1660.4858163429976</v>
      </c>
      <c r="O44" s="18">
        <f>('[2]2013-14'!$H82/100)+('[2]2013-14'!$I82/100)</f>
        <v>477.72185574552196</v>
      </c>
      <c r="P44" s="18">
        <f>'[2]2013-14'!$J82/100</f>
        <v>26.624094076401818</v>
      </c>
      <c r="Q44" s="18">
        <f>'[2]2013-14'!$K82/100</f>
        <v>197.33713600360323</v>
      </c>
      <c r="R44" s="18">
        <f>'[2]2013-14'!$L82/100</f>
        <v>4.1435596173075915</v>
      </c>
      <c r="S44" s="18">
        <f>'[2]2013-14'!$M82/100</f>
        <v>78.047742114455744</v>
      </c>
      <c r="T44" s="18">
        <f>'[2]2013-14'!$N82/100</f>
        <v>599.06950238355125</v>
      </c>
      <c r="U44" s="18">
        <f>'[2]2013-14'!$O82/100</f>
        <v>956.88677633685916</v>
      </c>
      <c r="V44" s="18">
        <f>'[2]2013-14'!$P82/100</f>
        <v>169.22649161959643</v>
      </c>
      <c r="W44" s="18">
        <f>'[2]2013-14'!$Q82/100</f>
        <v>331.20694438413295</v>
      </c>
      <c r="X44" s="18">
        <f t="shared" si="2"/>
        <v>2840.26410228143</v>
      </c>
      <c r="Y44" s="18">
        <f t="shared" si="3"/>
        <v>6057.2110524295094</v>
      </c>
      <c r="Z44" s="18">
        <f>'[2]2013-14'!$U82/100</f>
        <v>877.86104320632683</v>
      </c>
      <c r="AA44" s="18">
        <f>'[2]2013-14'!$V82/100</f>
        <v>152.79133868897753</v>
      </c>
      <c r="AB44" s="18">
        <f t="shared" si="30"/>
        <v>6782.2807569468587</v>
      </c>
      <c r="AC44" s="18">
        <v>1093.2521409923627</v>
      </c>
      <c r="AD44" s="18">
        <f t="shared" si="5"/>
        <v>62037.662700486209</v>
      </c>
    </row>
    <row r="45" spans="1:30" s="3" customFormat="1">
      <c r="A45" s="8"/>
      <c r="B45" s="8" t="s">
        <v>31</v>
      </c>
      <c r="C45" s="19">
        <v>7765.6257080812129</v>
      </c>
      <c r="D45" s="19">
        <v>1677.5378040301161</v>
      </c>
      <c r="E45" s="19">
        <v>2987.2924761924596</v>
      </c>
      <c r="F45" s="19">
        <v>410.19866309823067</v>
      </c>
      <c r="G45" s="19">
        <v>12840.654651402019</v>
      </c>
      <c r="H45" s="19">
        <v>5708.326971679493</v>
      </c>
      <c r="I45" s="19">
        <v>18548.981623081509</v>
      </c>
      <c r="J45" s="19">
        <f>SUM(J39:J44)</f>
        <v>26776.990396149005</v>
      </c>
      <c r="K45" s="19">
        <f t="shared" ref="K45:AB45" si="31">SUM(K39:K44)</f>
        <v>2463.7788551676617</v>
      </c>
      <c r="L45" s="19">
        <f>SUM(L39:L44)</f>
        <v>7359.7813459070039</v>
      </c>
      <c r="M45" s="19">
        <f t="shared" si="0"/>
        <v>36600.550597223672</v>
      </c>
      <c r="N45" s="19">
        <f t="shared" si="31"/>
        <v>42308.877568903161</v>
      </c>
      <c r="O45" s="19">
        <f t="shared" si="31"/>
        <v>10530.367198402791</v>
      </c>
      <c r="P45" s="19">
        <f>SUM(P39:P44)</f>
        <v>586.87180328353611</v>
      </c>
      <c r="Q45" s="19">
        <f>SUM(Q39:Q44)</f>
        <v>4349.879493698616</v>
      </c>
      <c r="R45" s="19">
        <f t="shared" ref="R45:W45" si="32">SUM(R39:R44)</f>
        <v>91.336001805128433</v>
      </c>
      <c r="S45" s="19">
        <f t="shared" si="32"/>
        <v>1720.3972847105165</v>
      </c>
      <c r="T45" s="19">
        <f t="shared" si="32"/>
        <v>13205.219232891179</v>
      </c>
      <c r="U45" s="19">
        <f t="shared" si="32"/>
        <v>21092.543707044963</v>
      </c>
      <c r="V45" s="19">
        <f t="shared" si="32"/>
        <v>3730.2398352087275</v>
      </c>
      <c r="W45" s="19">
        <f t="shared" si="32"/>
        <v>7300.7560802991065</v>
      </c>
      <c r="X45" s="19">
        <f t="shared" si="2"/>
        <v>62607.610637344565</v>
      </c>
      <c r="Y45" s="19">
        <f t="shared" si="3"/>
        <v>117757.14285764974</v>
      </c>
      <c r="Z45" s="19">
        <f t="shared" ref="Z45:AA45" si="33">SUM(Z39:Z44)</f>
        <v>17066.337554547034</v>
      </c>
      <c r="AA45" s="19">
        <f t="shared" si="33"/>
        <v>2970.3887439328387</v>
      </c>
      <c r="AB45" s="19">
        <f t="shared" si="31"/>
        <v>131853.09166826395</v>
      </c>
      <c r="AC45" s="19">
        <v>12086.879278978218</v>
      </c>
      <c r="AD45" s="19">
        <f t="shared" si="5"/>
        <v>109087.78736425862</v>
      </c>
    </row>
    <row r="46" spans="1:30" s="3" customFormat="1">
      <c r="A46" s="8"/>
      <c r="B46" s="8" t="s">
        <v>32</v>
      </c>
      <c r="C46" s="19">
        <v>118653.66085753421</v>
      </c>
      <c r="D46" s="19">
        <v>29954.950666288456</v>
      </c>
      <c r="E46" s="19">
        <v>16171.768170584302</v>
      </c>
      <c r="F46" s="19">
        <v>3025.4956257583831</v>
      </c>
      <c r="G46" s="19">
        <v>167805.87532016536</v>
      </c>
      <c r="H46" s="19">
        <v>43946.727774949017</v>
      </c>
      <c r="I46" s="19">
        <v>211752.60309511438</v>
      </c>
      <c r="J46" s="19">
        <f>J45+J38+J32+J23+J17+J11</f>
        <v>292761.53128499479</v>
      </c>
      <c r="K46" s="19">
        <f t="shared" ref="K46:AB46" si="34">K45+K38+K32+K23+K17+K11</f>
        <v>26937.29428570177</v>
      </c>
      <c r="L46" s="19">
        <f>L45+L38+L32+L23+L17+L11</f>
        <v>80466.879394345655</v>
      </c>
      <c r="M46" s="19">
        <f t="shared" si="0"/>
        <v>400165.70496504218</v>
      </c>
      <c r="N46" s="19">
        <f t="shared" si="34"/>
        <v>444112.43273999123</v>
      </c>
      <c r="O46" s="19">
        <f t="shared" si="34"/>
        <v>115131.92410305582</v>
      </c>
      <c r="P46" s="19">
        <f>P45+P38+P32+P23+P17+P11</f>
        <v>6416.4600000000009</v>
      </c>
      <c r="Q46" s="19">
        <f>Q45+Q38+Q32+Q23+Q17+Q11</f>
        <v>47558.645039643903</v>
      </c>
      <c r="R46" s="19">
        <f t="shared" ref="R46:W46" si="35">R45+R38+R32+R23+R17+R11</f>
        <v>998.60616724738702</v>
      </c>
      <c r="S46" s="19">
        <f t="shared" si="35"/>
        <v>18809.662177823906</v>
      </c>
      <c r="T46" s="19">
        <f t="shared" si="35"/>
        <v>144376.95000000001</v>
      </c>
      <c r="U46" s="19">
        <f t="shared" si="35"/>
        <v>230611.62972438632</v>
      </c>
      <c r="V46" s="19">
        <f t="shared" si="35"/>
        <v>40783.923437977268</v>
      </c>
      <c r="W46" s="19">
        <f t="shared" si="35"/>
        <v>79821.536998198077</v>
      </c>
      <c r="X46" s="19">
        <f t="shared" si="2"/>
        <v>684509.33764833282</v>
      </c>
      <c r="Y46" s="19">
        <f t="shared" si="3"/>
        <v>1296427.6457084895</v>
      </c>
      <c r="Z46" s="19">
        <f t="shared" ref="Z46:AA46" si="36">Z45+Z38+Z32+Z23+Z17+Z11</f>
        <v>187889</v>
      </c>
      <c r="AA46" s="19">
        <f t="shared" si="36"/>
        <v>32702</v>
      </c>
      <c r="AB46" s="19">
        <f t="shared" si="34"/>
        <v>1451614.6457084892</v>
      </c>
      <c r="AC46" s="19">
        <v>115656</v>
      </c>
      <c r="AD46" s="19">
        <f t="shared" si="5"/>
        <v>125511.39981570253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  <row r="50" spans="10:30"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dimension ref="A1:AD47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86</v>
      </c>
      <c r="I1" s="16"/>
      <c r="J1" s="16"/>
      <c r="K1" s="16"/>
      <c r="L1" s="16"/>
      <c r="M1" s="16"/>
      <c r="N1" s="16"/>
      <c r="U1" s="27" t="s">
        <v>87</v>
      </c>
    </row>
    <row r="2" spans="1:30">
      <c r="B2" s="10"/>
      <c r="C2" s="16"/>
      <c r="D2" s="16"/>
      <c r="E2" s="10"/>
      <c r="H2" s="28" t="s">
        <v>83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1.0766551037090379</v>
      </c>
      <c r="D6" s="18">
        <v>350.69641183015426</v>
      </c>
      <c r="E6" s="18">
        <v>74.064063497924352</v>
      </c>
      <c r="F6" s="18">
        <v>702.99903901041819</v>
      </c>
      <c r="G6" s="18">
        <v>1128.8361694422058</v>
      </c>
      <c r="H6" s="18">
        <v>23726.966164074562</v>
      </c>
      <c r="I6" s="18">
        <v>24855.802333516767</v>
      </c>
      <c r="J6" s="18">
        <f>'[3]2013-14'!$D49/100</f>
        <v>51140.259584146457</v>
      </c>
      <c r="K6" s="18">
        <f>('[3]2013-14'!$E49/100)+('[3]2013-14'!$F49/100)</f>
        <v>2922.9204514306689</v>
      </c>
      <c r="L6" s="18">
        <f>'[3]2013-14'!$G49/100</f>
        <v>15298.198047381253</v>
      </c>
      <c r="M6" s="18">
        <f>J6+K6+L6</f>
        <v>69361.378082958385</v>
      </c>
      <c r="N6" s="18">
        <f>L6+K6+J6+H6</f>
        <v>93088.344247032932</v>
      </c>
      <c r="O6" s="18">
        <f>('[3]2013-14'!$H49/100)+('[3]2013-14'!$I49/100)</f>
        <v>21544.452479383785</v>
      </c>
      <c r="P6" s="18">
        <f>'[3]2013-14'!$J49/100</f>
        <v>1105.8199734711709</v>
      </c>
      <c r="Q6" s="18">
        <f>'[3]2013-14'!$K49/100</f>
        <v>8200.499242455031</v>
      </c>
      <c r="R6" s="18">
        <f>'[3]2013-14'!$L49/100</f>
        <v>171.05701110549026</v>
      </c>
      <c r="S6" s="18">
        <f>'[3]2013-14'!$M49/100</f>
        <v>2770.8765888898533</v>
      </c>
      <c r="T6" s="18">
        <f>'[3]2013-14'!$N49/100</f>
        <v>28990.900673034474</v>
      </c>
      <c r="U6" s="18">
        <f>'[3]2013-14'!$O49/100</f>
        <v>34236.685885797393</v>
      </c>
      <c r="V6" s="18">
        <f>'[3]2013-14'!$P49/100</f>
        <v>5857.4326330781487</v>
      </c>
      <c r="W6" s="18">
        <f>'[3]2013-14'!$Q49/100</f>
        <v>14433.541265751652</v>
      </c>
      <c r="X6" s="18">
        <f>SUM(O6:W6)</f>
        <v>117311.26575296701</v>
      </c>
      <c r="Y6" s="18">
        <f>X6+M6+I6</f>
        <v>211528.44616944215</v>
      </c>
      <c r="Z6" s="18">
        <f>'[3]2013-14'!$U49/100</f>
        <v>35729.18430611823</v>
      </c>
      <c r="AA6" s="18">
        <f>'[3]2013-14'!$V49/100</f>
        <v>6218.6492300170758</v>
      </c>
      <c r="AB6" s="18">
        <f>Y6+Z6-AA6</f>
        <v>241038.98124554331</v>
      </c>
      <c r="AC6" s="18">
        <v>13010.339777165527</v>
      </c>
      <c r="AD6" s="18">
        <f>AB6/AC6*10000</f>
        <v>185267.24541705768</v>
      </c>
    </row>
    <row r="7" spans="1:30" ht="15.75">
      <c r="A7" s="5">
        <v>2</v>
      </c>
      <c r="B7" s="6" t="s">
        <v>46</v>
      </c>
      <c r="C7" s="18">
        <v>2739.894203379361</v>
      </c>
      <c r="D7" s="18">
        <v>577.28161902613863</v>
      </c>
      <c r="E7" s="18">
        <v>1155.8805518457636</v>
      </c>
      <c r="F7" s="18">
        <v>503.96362666379997</v>
      </c>
      <c r="G7" s="18">
        <v>4977.0200009150631</v>
      </c>
      <c r="H7" s="18">
        <v>232.74330774130155</v>
      </c>
      <c r="I7" s="18">
        <v>5209.7633086563646</v>
      </c>
      <c r="J7" s="18">
        <f>'[3]2013-14'!$D50/100</f>
        <v>41546.588198347068</v>
      </c>
      <c r="K7" s="18">
        <f>('[3]2013-14'!$E50/100)+('[3]2013-14'!$F50/100)</f>
        <v>2374.5943669351745</v>
      </c>
      <c r="L7" s="18">
        <f>'[3]2013-14'!$G50/100</f>
        <v>12428.328280295616</v>
      </c>
      <c r="M7" s="18">
        <f t="shared" ref="M7:M46" si="0">J7+K7+L7</f>
        <v>56349.510845577861</v>
      </c>
      <c r="N7" s="18">
        <f t="shared" ref="N7:N10" si="1">L7+K7+J7+H7</f>
        <v>56582.254153319162</v>
      </c>
      <c r="O7" s="18">
        <f>('[3]2013-14'!$H50/100)+('[3]2013-14'!$I50/100)</f>
        <v>17502.814854645309</v>
      </c>
      <c r="P7" s="18">
        <f>'[3]2013-14'!$J50/100</f>
        <v>898.37336440811157</v>
      </c>
      <c r="Q7" s="18">
        <f>'[3]2013-14'!$K50/100</f>
        <v>6662.1242797280338</v>
      </c>
      <c r="R7" s="18">
        <f>'[3]2013-14'!$L50/100</f>
        <v>138.9675229775919</v>
      </c>
      <c r="S7" s="18">
        <f>'[3]2013-14'!$M50/100</f>
        <v>2251.0732155676201</v>
      </c>
      <c r="T7" s="18">
        <f>'[3]2013-14'!$N50/100</f>
        <v>23552.344504233501</v>
      </c>
      <c r="U7" s="18">
        <f>'[3]2013-14'!$O50/100</f>
        <v>27814.04516402449</v>
      </c>
      <c r="V7" s="18">
        <f>'[3]2013-14'!$P50/100</f>
        <v>4758.6059101956225</v>
      </c>
      <c r="W7" s="18">
        <f>'[3]2013-14'!$Q50/100</f>
        <v>11725.877030900519</v>
      </c>
      <c r="X7" s="18">
        <f t="shared" ref="X7:X46" si="2">SUM(O7:W7)</f>
        <v>95304.225846680798</v>
      </c>
      <c r="Y7" s="18">
        <f t="shared" ref="Y7:Y46" si="3">X7+M7+I7</f>
        <v>156863.50000091502</v>
      </c>
      <c r="Z7" s="18">
        <f>'[3]2013-14'!$U50/100</f>
        <v>26495.750353812804</v>
      </c>
      <c r="AA7" s="18">
        <f>'[3]2013-14'!$V50/100</f>
        <v>4611.5740041747322</v>
      </c>
      <c r="AB7" s="18">
        <f t="shared" ref="AB7:AB10" si="4">Y7+Z7-AA7</f>
        <v>178747.67635055308</v>
      </c>
      <c r="AC7" s="18">
        <v>11488.601811633078</v>
      </c>
      <c r="AD7" s="18">
        <f t="shared" ref="AD7:AD46" si="5">AB7/AC7*10000</f>
        <v>155586.97157521601</v>
      </c>
    </row>
    <row r="8" spans="1:30">
      <c r="A8" s="5">
        <v>3</v>
      </c>
      <c r="B8" s="6" t="s">
        <v>150</v>
      </c>
      <c r="C8" s="18">
        <v>1327.3763700873699</v>
      </c>
      <c r="D8" s="18">
        <v>161.54177076540705</v>
      </c>
      <c r="E8" s="18">
        <v>926.25556243980373</v>
      </c>
      <c r="F8" s="18">
        <v>137.95869166893749</v>
      </c>
      <c r="G8" s="18">
        <v>2553.132394961518</v>
      </c>
      <c r="H8" s="18">
        <v>5550.6246013794917</v>
      </c>
      <c r="I8" s="18">
        <v>8103.7569963410097</v>
      </c>
      <c r="J8" s="18">
        <f>'[3]2013-14'!$D51/100</f>
        <v>5580.4597822592341</v>
      </c>
      <c r="K8" s="18">
        <f>('[3]2013-14'!$E51/100)+('[3]2013-14'!$F51/100)</f>
        <v>318.95106044804589</v>
      </c>
      <c r="L8" s="18">
        <f>'[3]2013-14'!$G51/100</f>
        <v>1669.3497381251645</v>
      </c>
      <c r="M8" s="18">
        <f t="shared" si="0"/>
        <v>7568.7605808324442</v>
      </c>
      <c r="N8" s="18">
        <f t="shared" si="1"/>
        <v>13119.385182211936</v>
      </c>
      <c r="O8" s="18">
        <f>('[3]2013-14'!$H51/100)+('[3]2013-14'!$I51/100)</f>
        <v>2350.9452546710827</v>
      </c>
      <c r="P8" s="18">
        <f>'[3]2013-14'!$J51/100</f>
        <v>120.6678248908978</v>
      </c>
      <c r="Q8" s="18">
        <f>'[3]2013-14'!$K51/100</f>
        <v>894.84403460388523</v>
      </c>
      <c r="R8" s="18">
        <f>'[3]2013-14'!$L51/100</f>
        <v>18.665856972763187</v>
      </c>
      <c r="S8" s="18">
        <f>'[3]2013-14'!$M51/100</f>
        <v>302.35993113138124</v>
      </c>
      <c r="T8" s="18">
        <f>'[3]2013-14'!$N51/100</f>
        <v>3163.5067278284573</v>
      </c>
      <c r="U8" s="18">
        <f>'[3]2013-14'!$O51/100</f>
        <v>3735.9303651787181</v>
      </c>
      <c r="V8" s="18">
        <f>'[3]2013-14'!$P51/100</f>
        <v>639.16701835276729</v>
      </c>
      <c r="W8" s="18">
        <f>'[3]2013-14'!$Q51/100</f>
        <v>1574.9978041581046</v>
      </c>
      <c r="X8" s="18">
        <f t="shared" si="2"/>
        <v>12801.084817788058</v>
      </c>
      <c r="Y8" s="18">
        <f t="shared" si="3"/>
        <v>28473.602394961512</v>
      </c>
      <c r="Z8" s="18">
        <f>'[3]2013-14'!$U51/100</f>
        <v>4809.4646665809814</v>
      </c>
      <c r="AA8" s="18">
        <f>'[3]2013-14'!$V51/100</f>
        <v>837.08526590982581</v>
      </c>
      <c r="AB8" s="18">
        <f t="shared" si="4"/>
        <v>32445.981795632662</v>
      </c>
      <c r="AC8" s="18">
        <v>2704.4903685543859</v>
      </c>
      <c r="AD8" s="18">
        <f t="shared" si="5"/>
        <v>119970.77960745635</v>
      </c>
    </row>
    <row r="9" spans="1:30">
      <c r="A9" s="5">
        <v>4</v>
      </c>
      <c r="B9" s="6" t="s">
        <v>0</v>
      </c>
      <c r="C9" s="18">
        <v>2688.726415477061</v>
      </c>
      <c r="D9" s="18">
        <v>192.58785025577311</v>
      </c>
      <c r="E9" s="18">
        <v>368.46188015629758</v>
      </c>
      <c r="F9" s="18">
        <v>302.65340111482897</v>
      </c>
      <c r="G9" s="18">
        <v>3552.4295470039606</v>
      </c>
      <c r="H9" s="18">
        <v>30.552032123776147</v>
      </c>
      <c r="I9" s="18">
        <v>3582.9815791277369</v>
      </c>
      <c r="J9" s="18">
        <f>'[3]2013-14'!$D52/100</f>
        <v>2763.0219347751217</v>
      </c>
      <c r="K9" s="18">
        <f>('[3]2013-14'!$E52/100)+('[3]2013-14'!$F52/100)</f>
        <v>157.92046005588401</v>
      </c>
      <c r="L9" s="18">
        <f>'[3]2013-14'!$G52/100</f>
        <v>826.53582737291902</v>
      </c>
      <c r="M9" s="18">
        <f t="shared" si="0"/>
        <v>3747.4782222039248</v>
      </c>
      <c r="N9" s="18">
        <f t="shared" si="1"/>
        <v>3778.0302543277012</v>
      </c>
      <c r="O9" s="18">
        <f>('[3]2013-14'!$H52/100)+('[3]2013-14'!$I52/100)</f>
        <v>1164.0104148339394</v>
      </c>
      <c r="P9" s="18">
        <f>'[3]2013-14'!$J52/100</f>
        <v>59.745587282088565</v>
      </c>
      <c r="Q9" s="18">
        <f>'[3]2013-14'!$K52/100</f>
        <v>443.05913711149958</v>
      </c>
      <c r="R9" s="18">
        <f>'[3]2013-14'!$L52/100</f>
        <v>9.2419216801953503</v>
      </c>
      <c r="S9" s="18">
        <f>'[3]2013-14'!$M52/100</f>
        <v>149.70578671115896</v>
      </c>
      <c r="T9" s="18">
        <f>'[3]2013-14'!$N52/100</f>
        <v>1566.3294461124124</v>
      </c>
      <c r="U9" s="18">
        <f>'[3]2013-14'!$O52/100</f>
        <v>1849.750369780859</v>
      </c>
      <c r="V9" s="18">
        <f>'[3]2013-14'!$P52/100</f>
        <v>316.46720173629404</v>
      </c>
      <c r="W9" s="18">
        <f>'[3]2013-14'!$Q52/100</f>
        <v>779.81988042384899</v>
      </c>
      <c r="X9" s="18">
        <f t="shared" si="2"/>
        <v>6338.1297456722959</v>
      </c>
      <c r="Y9" s="18">
        <f t="shared" si="3"/>
        <v>13668.589547003958</v>
      </c>
      <c r="Z9" s="18">
        <f>'[3]2013-14'!$U52/100</f>
        <v>2308.7559331778234</v>
      </c>
      <c r="AA9" s="18">
        <f>'[3]2013-14'!$V52/100</f>
        <v>401.83798161031876</v>
      </c>
      <c r="AB9" s="18">
        <f t="shared" si="4"/>
        <v>15575.507498571462</v>
      </c>
      <c r="AC9" s="18">
        <v>1648.2246185488282</v>
      </c>
      <c r="AD9" s="18">
        <f t="shared" si="5"/>
        <v>94498.694676001411</v>
      </c>
    </row>
    <row r="10" spans="1:30">
      <c r="A10" s="5">
        <v>5</v>
      </c>
      <c r="B10" s="6" t="s">
        <v>1</v>
      </c>
      <c r="C10" s="18">
        <v>1904.8174163466101</v>
      </c>
      <c r="D10" s="18">
        <v>128.74552302128006</v>
      </c>
      <c r="E10" s="18">
        <v>961.01096360581607</v>
      </c>
      <c r="F10" s="18">
        <v>125.9498484944056</v>
      </c>
      <c r="G10" s="18">
        <v>3120.5237514681116</v>
      </c>
      <c r="H10" s="18">
        <v>176.95613713646955</v>
      </c>
      <c r="I10" s="18">
        <v>3297.479888604581</v>
      </c>
      <c r="J10" s="18">
        <f>'[3]2013-14'!$D53/100</f>
        <v>1267.4051440945657</v>
      </c>
      <c r="K10" s="18">
        <f>('[3]2013-14'!$E53/100)+('[3]2013-14'!$F53/100)</f>
        <v>72.43851411874428</v>
      </c>
      <c r="L10" s="18">
        <f>'[3]2013-14'!$G53/100</f>
        <v>379.13407280863822</v>
      </c>
      <c r="M10" s="18">
        <f t="shared" si="0"/>
        <v>1718.9777310219481</v>
      </c>
      <c r="N10" s="18">
        <f t="shared" si="1"/>
        <v>1895.9338681584179</v>
      </c>
      <c r="O10" s="18">
        <f>('[3]2013-14'!$H53/100)+('[3]2013-14'!$I53/100)</f>
        <v>533.93451893108272</v>
      </c>
      <c r="P10" s="18">
        <f>'[3]2013-14'!$J53/100</f>
        <v>27.405451873270344</v>
      </c>
      <c r="Q10" s="18">
        <f>'[3]2013-14'!$K53/100</f>
        <v>203.23234587673176</v>
      </c>
      <c r="R10" s="18">
        <f>'[3]2013-14'!$L53/100</f>
        <v>4.2392928305695854</v>
      </c>
      <c r="S10" s="18">
        <f>'[3]2013-14'!$M53/100</f>
        <v>68.670422695681296</v>
      </c>
      <c r="T10" s="18">
        <f>'[3]2013-14'!$N53/100</f>
        <v>718.47927530522236</v>
      </c>
      <c r="U10" s="18">
        <f>'[3]2013-14'!$O53/100</f>
        <v>848.48516924346882</v>
      </c>
      <c r="V10" s="18">
        <f>'[3]2013-14'!$P53/100</f>
        <v>145.16430520137584</v>
      </c>
      <c r="W10" s="18">
        <f>'[3]2013-14'!$Q53/100</f>
        <v>357.7053498841787</v>
      </c>
      <c r="X10" s="18">
        <f t="shared" si="2"/>
        <v>2907.3161318415814</v>
      </c>
      <c r="Y10" s="18">
        <f t="shared" si="3"/>
        <v>7923.7737514681103</v>
      </c>
      <c r="Z10" s="18">
        <f>'[3]2013-14'!$U53/100</f>
        <v>1338.4014202014432</v>
      </c>
      <c r="AA10" s="18">
        <f>'[3]2013-14'!$V53/100</f>
        <v>232.94819411156371</v>
      </c>
      <c r="AB10" s="18">
        <f t="shared" si="4"/>
        <v>9029.2269775579898</v>
      </c>
      <c r="AC10" s="18">
        <v>866.14077046338514</v>
      </c>
      <c r="AD10" s="18">
        <f t="shared" si="5"/>
        <v>104246.64541223888</v>
      </c>
    </row>
    <row r="11" spans="1:30" s="3" customFormat="1">
      <c r="A11" s="7"/>
      <c r="B11" s="8" t="s">
        <v>27</v>
      </c>
      <c r="C11" s="19">
        <v>8661.8910603941113</v>
      </c>
      <c r="D11" s="19">
        <v>1410.853174898753</v>
      </c>
      <c r="E11" s="19">
        <v>3485.673021545605</v>
      </c>
      <c r="F11" s="19">
        <v>1773.5246069523903</v>
      </c>
      <c r="G11" s="19">
        <v>15331.941863790858</v>
      </c>
      <c r="H11" s="19">
        <v>29717.842242455597</v>
      </c>
      <c r="I11" s="19">
        <v>45049.784106246465</v>
      </c>
      <c r="J11" s="19">
        <f>SUM(J6:J10)</f>
        <v>102297.73464362245</v>
      </c>
      <c r="K11" s="19">
        <f>SUM(K6:K10)</f>
        <v>5846.8248529885177</v>
      </c>
      <c r="L11" s="19">
        <f>SUM(L6:L10)</f>
        <v>30601.545965983591</v>
      </c>
      <c r="M11" s="19">
        <f t="shared" si="0"/>
        <v>138746.10546259454</v>
      </c>
      <c r="N11" s="19">
        <f t="shared" ref="N11:AB11" si="6">SUM(N6:N10)</f>
        <v>168463.94770505012</v>
      </c>
      <c r="O11" s="19">
        <f t="shared" si="6"/>
        <v>43096.157522465197</v>
      </c>
      <c r="P11" s="19">
        <f>SUM(P6:P10)</f>
        <v>2212.0122019255396</v>
      </c>
      <c r="Q11" s="19">
        <f>SUM(Q6:Q10)</f>
        <v>16403.759039775181</v>
      </c>
      <c r="R11" s="19">
        <f t="shared" ref="R11:W11" si="7">SUM(R6:R10)</f>
        <v>342.17160556661025</v>
      </c>
      <c r="S11" s="19">
        <f t="shared" si="7"/>
        <v>5542.6859449956955</v>
      </c>
      <c r="T11" s="19">
        <f t="shared" si="7"/>
        <v>57991.560626514067</v>
      </c>
      <c r="U11" s="19">
        <f t="shared" si="7"/>
        <v>68484.896954024938</v>
      </c>
      <c r="V11" s="19">
        <f t="shared" si="7"/>
        <v>11716.837068564208</v>
      </c>
      <c r="W11" s="19">
        <f t="shared" si="7"/>
        <v>28871.941331118302</v>
      </c>
      <c r="X11" s="19">
        <f t="shared" si="2"/>
        <v>234662.02229494974</v>
      </c>
      <c r="Y11" s="19">
        <f t="shared" si="3"/>
        <v>418457.91186379077</v>
      </c>
      <c r="Z11" s="19">
        <f t="shared" ref="Z11:AA11" si="8">SUM(Z6:Z10)</f>
        <v>70681.556679891277</v>
      </c>
      <c r="AA11" s="19">
        <f t="shared" si="8"/>
        <v>12302.094675823517</v>
      </c>
      <c r="AB11" s="19">
        <f t="shared" si="6"/>
        <v>476837.37386785855</v>
      </c>
      <c r="AC11" s="19">
        <v>29717.797346365205</v>
      </c>
      <c r="AD11" s="19">
        <f t="shared" si="5"/>
        <v>160455.15362738707</v>
      </c>
    </row>
    <row r="12" spans="1:30">
      <c r="A12" s="5">
        <v>6</v>
      </c>
      <c r="B12" s="6" t="s">
        <v>2</v>
      </c>
      <c r="C12" s="18">
        <v>11460.086892799542</v>
      </c>
      <c r="D12" s="18">
        <v>1353.0301708968059</v>
      </c>
      <c r="E12" s="18">
        <v>469.68457623295456</v>
      </c>
      <c r="F12" s="18">
        <v>28.241723973682966</v>
      </c>
      <c r="G12" s="18">
        <v>13311.043363902983</v>
      </c>
      <c r="H12" s="18">
        <v>189.16978294360308</v>
      </c>
      <c r="I12" s="18">
        <v>13500.213146846587</v>
      </c>
      <c r="J12" s="18">
        <f>'[3]2013-14'!$D54/100</f>
        <v>11974.344026498715</v>
      </c>
      <c r="K12" s="18">
        <f>('[3]2013-14'!$E54/100)+('[3]2013-14'!$F54/100)</f>
        <v>684.39337876121829</v>
      </c>
      <c r="L12" s="18">
        <f>'[3]2013-14'!$G54/100</f>
        <v>3582.0288730337593</v>
      </c>
      <c r="M12" s="18">
        <f t="shared" si="0"/>
        <v>16240.766278293693</v>
      </c>
      <c r="N12" s="18">
        <f t="shared" ref="N12:N16" si="9">L12+K12+J12+H12</f>
        <v>16429.936061237295</v>
      </c>
      <c r="O12" s="18">
        <f>('[3]2013-14'!$H54/100)+('[3]2013-14'!$I54/100)</f>
        <v>5044.5713015244264</v>
      </c>
      <c r="P12" s="18">
        <f>'[3]2013-14'!$J54/100</f>
        <v>258.92455183826166</v>
      </c>
      <c r="Q12" s="18">
        <f>'[3]2013-14'!$K54/100</f>
        <v>1920.1232046276009</v>
      </c>
      <c r="R12" s="18">
        <f>'[3]2013-14'!$L54/100</f>
        <v>40.052504930122147</v>
      </c>
      <c r="S12" s="18">
        <f>'[3]2013-14'!$M54/100</f>
        <v>648.79274763446881</v>
      </c>
      <c r="T12" s="18">
        <f>'[3]2013-14'!$N54/100</f>
        <v>6788.1356316889733</v>
      </c>
      <c r="U12" s="18">
        <f>'[3]2013-14'!$O54/100</f>
        <v>8016.421083063874</v>
      </c>
      <c r="V12" s="18">
        <f>'[3]2013-14'!$P54/100</f>
        <v>1371.5009276617191</v>
      </c>
      <c r="W12" s="18">
        <f>'[3]2013-14'!$Q54/100</f>
        <v>3379.5719857932481</v>
      </c>
      <c r="X12" s="18">
        <f t="shared" si="2"/>
        <v>27468.093938762697</v>
      </c>
      <c r="Y12" s="18">
        <f t="shared" si="3"/>
        <v>57209.073363902979</v>
      </c>
      <c r="Z12" s="18">
        <f>'[3]2013-14'!$U54/100</f>
        <v>9663.1614481003726</v>
      </c>
      <c r="AA12" s="18">
        <f>'[3]2013-14'!$V54/100</f>
        <v>1681.8691124854481</v>
      </c>
      <c r="AB12" s="18">
        <f t="shared" ref="AB12:AB16" si="10">Y12+Z12-AA12</f>
        <v>65190.365699517912</v>
      </c>
      <c r="AC12" s="18">
        <v>6280.5985756506971</v>
      </c>
      <c r="AD12" s="18">
        <f t="shared" si="5"/>
        <v>103796.42149436992</v>
      </c>
    </row>
    <row r="13" spans="1:30">
      <c r="A13" s="5">
        <v>7</v>
      </c>
      <c r="B13" s="6" t="s">
        <v>3</v>
      </c>
      <c r="C13" s="18">
        <v>3002.4746747945837</v>
      </c>
      <c r="D13" s="18">
        <v>468.63481818935958</v>
      </c>
      <c r="E13" s="18">
        <v>190.37362273068186</v>
      </c>
      <c r="F13" s="18">
        <v>12.712154083690516</v>
      </c>
      <c r="G13" s="18">
        <v>3674.1952697983156</v>
      </c>
      <c r="H13" s="18">
        <v>55.553734190871111</v>
      </c>
      <c r="I13" s="18">
        <v>3729.7490039891868</v>
      </c>
      <c r="J13" s="18">
        <f>'[3]2013-14'!$D55/100</f>
        <v>2928.2037838049673</v>
      </c>
      <c r="K13" s="18">
        <f>('[3]2013-14'!$E55/100)+('[3]2013-14'!$F55/100)</f>
        <v>167.36142513233318</v>
      </c>
      <c r="L13" s="18">
        <f>'[3]2013-14'!$G55/100</f>
        <v>875.94865125843921</v>
      </c>
      <c r="M13" s="18">
        <f t="shared" si="0"/>
        <v>3971.5138601957397</v>
      </c>
      <c r="N13" s="18">
        <f t="shared" si="9"/>
        <v>4027.0675943866108</v>
      </c>
      <c r="O13" s="18">
        <f>('[3]2013-14'!$H55/100)+('[3]2013-14'!$I55/100)</f>
        <v>1233.598495258613</v>
      </c>
      <c r="P13" s="18">
        <f>'[3]2013-14'!$J55/100</f>
        <v>63.317360077092687</v>
      </c>
      <c r="Q13" s="18">
        <f>'[3]2013-14'!$K55/100</f>
        <v>469.54655893632918</v>
      </c>
      <c r="R13" s="18">
        <f>'[3]2013-14'!$L55/100</f>
        <v>9.7944318475994105</v>
      </c>
      <c r="S13" s="18">
        <f>'[3]2013-14'!$M55/100</f>
        <v>158.6556536478576</v>
      </c>
      <c r="T13" s="18">
        <f>'[3]2013-14'!$N55/100</f>
        <v>1659.9693810120971</v>
      </c>
      <c r="U13" s="18">
        <f>'[3]2013-14'!$O55/100</f>
        <v>1960.3340689105989</v>
      </c>
      <c r="V13" s="18">
        <f>'[3]2013-14'!$P55/100</f>
        <v>335.38657290819066</v>
      </c>
      <c r="W13" s="18">
        <f>'[3]2013-14'!$Q55/100</f>
        <v>826.43988301500792</v>
      </c>
      <c r="X13" s="18">
        <f t="shared" si="2"/>
        <v>6717.0424056133861</v>
      </c>
      <c r="Y13" s="18">
        <f t="shared" si="3"/>
        <v>14418.305269798313</v>
      </c>
      <c r="Z13" s="18">
        <f>'[3]2013-14'!$U55/100</f>
        <v>2435.3901127503286</v>
      </c>
      <c r="AA13" s="18">
        <f>'[3]2013-14'!$V55/100</f>
        <v>423.87860634290053</v>
      </c>
      <c r="AB13" s="18">
        <f t="shared" si="10"/>
        <v>16429.816776205742</v>
      </c>
      <c r="AC13" s="18">
        <v>2100.0535110211154</v>
      </c>
      <c r="AD13" s="18">
        <f t="shared" si="5"/>
        <v>78235.229197645647</v>
      </c>
    </row>
    <row r="14" spans="1:30">
      <c r="A14" s="5">
        <v>8</v>
      </c>
      <c r="B14" s="6" t="s">
        <v>4</v>
      </c>
      <c r="C14" s="18">
        <v>2010.5722592731286</v>
      </c>
      <c r="D14" s="18">
        <v>620.87573151526669</v>
      </c>
      <c r="E14" s="18">
        <v>157.35395426081772</v>
      </c>
      <c r="F14" s="18">
        <v>33.883147574082258</v>
      </c>
      <c r="G14" s="18">
        <v>2822.6850926232951</v>
      </c>
      <c r="H14" s="18">
        <v>44.365018250002507</v>
      </c>
      <c r="I14" s="18">
        <v>2867.0501108732974</v>
      </c>
      <c r="J14" s="18">
        <f>'[3]2013-14'!$D56/100</f>
        <v>1477.1030232901883</v>
      </c>
      <c r="K14" s="18">
        <f>('[3]2013-14'!$E56/100)+('[3]2013-14'!$F56/100)</f>
        <v>84.423791954770991</v>
      </c>
      <c r="L14" s="18">
        <f>'[3]2013-14'!$G56/100</f>
        <v>441.86350969724083</v>
      </c>
      <c r="M14" s="18">
        <f t="shared" si="0"/>
        <v>2003.3903249422001</v>
      </c>
      <c r="N14" s="18">
        <f t="shared" si="9"/>
        <v>2047.7553431922026</v>
      </c>
      <c r="O14" s="18">
        <f>('[3]2013-14'!$H56/100)+('[3]2013-14'!$I56/100)</f>
        <v>622.27638559532988</v>
      </c>
      <c r="P14" s="18">
        <f>'[3]2013-14'!$J56/100</f>
        <v>31.93980709740671</v>
      </c>
      <c r="Q14" s="18">
        <f>'[3]2013-14'!$K56/100</f>
        <v>236.85805121087552</v>
      </c>
      <c r="R14" s="18">
        <f>'[3]2013-14'!$L56/100</f>
        <v>4.9407028887516766</v>
      </c>
      <c r="S14" s="18">
        <f>'[3]2013-14'!$M56/100</f>
        <v>80.032252864864262</v>
      </c>
      <c r="T14" s="18">
        <f>'[3]2013-14'!$N56/100</f>
        <v>837.35490160319455</v>
      </c>
      <c r="U14" s="18">
        <f>'[3]2013-14'!$O56/100</f>
        <v>988.87085518480558</v>
      </c>
      <c r="V14" s="18">
        <f>'[3]2013-14'!$P56/100</f>
        <v>169.18239213866804</v>
      </c>
      <c r="W14" s="18">
        <f>'[3]2013-14'!$Q56/100</f>
        <v>416.88930822389949</v>
      </c>
      <c r="X14" s="18">
        <f t="shared" si="2"/>
        <v>3388.3446568077961</v>
      </c>
      <c r="Y14" s="18">
        <f t="shared" si="3"/>
        <v>8258.7850926232932</v>
      </c>
      <c r="Z14" s="18">
        <f>'[3]2013-14'!$U56/100</f>
        <v>1394.988050366472</v>
      </c>
      <c r="AA14" s="18">
        <f>'[3]2013-14'!$V56/100</f>
        <v>242.79707286261765</v>
      </c>
      <c r="AB14" s="18">
        <f t="shared" si="10"/>
        <v>9410.976070127148</v>
      </c>
      <c r="AC14" s="18">
        <v>1682.3226117476438</v>
      </c>
      <c r="AD14" s="18">
        <f t="shared" si="5"/>
        <v>55940.376741121981</v>
      </c>
    </row>
    <row r="15" spans="1:30">
      <c r="A15" s="5">
        <v>9</v>
      </c>
      <c r="B15" s="6" t="s">
        <v>5</v>
      </c>
      <c r="C15" s="18">
        <v>6794.2108779473128</v>
      </c>
      <c r="D15" s="18">
        <v>911.54245742568037</v>
      </c>
      <c r="E15" s="18">
        <v>355.91347372485967</v>
      </c>
      <c r="F15" s="18">
        <v>6.6653186942008782</v>
      </c>
      <c r="G15" s="18">
        <v>8068.3321277920541</v>
      </c>
      <c r="H15" s="18">
        <v>16.604129044265505</v>
      </c>
      <c r="I15" s="18">
        <v>8084.9362568363194</v>
      </c>
      <c r="J15" s="18">
        <f>'[3]2013-14'!$D57/100</f>
        <v>5851.3676754091812</v>
      </c>
      <c r="K15" s="18">
        <f>('[3]2013-14'!$E57/100)+('[3]2013-14'!$F57/100)</f>
        <v>334.43479533286938</v>
      </c>
      <c r="L15" s="18">
        <f>'[3]2013-14'!$G57/100</f>
        <v>1750.3896592305216</v>
      </c>
      <c r="M15" s="18">
        <f t="shared" si="0"/>
        <v>7936.1921299725727</v>
      </c>
      <c r="N15" s="18">
        <f t="shared" si="9"/>
        <v>7952.7962590168381</v>
      </c>
      <c r="O15" s="18">
        <f>('[3]2013-14'!$H57/100)+('[3]2013-14'!$I57/100)</f>
        <v>2465.0737764603691</v>
      </c>
      <c r="P15" s="18">
        <f>'[3]2013-14'!$J57/100</f>
        <v>126.52574117157845</v>
      </c>
      <c r="Q15" s="18">
        <f>'[3]2013-14'!$K57/100</f>
        <v>938.28495552638924</v>
      </c>
      <c r="R15" s="18">
        <f>'[3]2013-14'!$L57/100</f>
        <v>19.572005961132451</v>
      </c>
      <c r="S15" s="18">
        <f>'[3]2013-14'!$M57/100</f>
        <v>317.03823634489964</v>
      </c>
      <c r="T15" s="18">
        <f>'[3]2013-14'!$N57/100</f>
        <v>3317.0816976412011</v>
      </c>
      <c r="U15" s="18">
        <f>'[3]2013-14'!$O57/100</f>
        <v>3917.2940992930676</v>
      </c>
      <c r="V15" s="18">
        <f>'[3]2013-14'!$P57/100</f>
        <v>670.19589358332757</v>
      </c>
      <c r="W15" s="18">
        <f>'[3]2013-14'!$Q57/100</f>
        <v>1651.4573350011933</v>
      </c>
      <c r="X15" s="18">
        <f t="shared" si="2"/>
        <v>13422.523740983161</v>
      </c>
      <c r="Y15" s="18">
        <f t="shared" si="3"/>
        <v>29443.652127792055</v>
      </c>
      <c r="Z15" s="18">
        <f>'[3]2013-14'!$U57/100</f>
        <v>4973.3153746916041</v>
      </c>
      <c r="AA15" s="18">
        <f>'[3]2013-14'!$V57/100</f>
        <v>865.60341149915553</v>
      </c>
      <c r="AB15" s="18">
        <f t="shared" si="10"/>
        <v>33551.364090984505</v>
      </c>
      <c r="AC15" s="18">
        <v>4336.3266471626366</v>
      </c>
      <c r="AD15" s="18">
        <f t="shared" si="5"/>
        <v>77372.778438953566</v>
      </c>
    </row>
    <row r="16" spans="1:30">
      <c r="A16" s="5">
        <v>10</v>
      </c>
      <c r="B16" s="6" t="s">
        <v>6</v>
      </c>
      <c r="C16" s="18">
        <v>6485.9360759408482</v>
      </c>
      <c r="D16" s="18">
        <v>4277.8485742124976</v>
      </c>
      <c r="E16" s="18">
        <v>554.94939228258716</v>
      </c>
      <c r="F16" s="18">
        <v>14.87669483987292</v>
      </c>
      <c r="G16" s="18">
        <v>11333.610737275807</v>
      </c>
      <c r="H16" s="18">
        <v>93.479916123091158</v>
      </c>
      <c r="I16" s="18">
        <v>11427.090653398898</v>
      </c>
      <c r="J16" s="18">
        <f>'[3]2013-14'!$D58/100</f>
        <v>6965.23376850553</v>
      </c>
      <c r="K16" s="18">
        <f>('[3]2013-14'!$E58/100)+('[3]2013-14'!$F58/100)</f>
        <v>398.0977882496237</v>
      </c>
      <c r="L16" s="18">
        <f>'[3]2013-14'!$G58/100</f>
        <v>2083.5937577043042</v>
      </c>
      <c r="M16" s="18">
        <f t="shared" si="0"/>
        <v>9446.9253144594586</v>
      </c>
      <c r="N16" s="18">
        <f t="shared" si="9"/>
        <v>9540.4052305825498</v>
      </c>
      <c r="O16" s="18">
        <f>('[3]2013-14'!$H58/100)+('[3]2013-14'!$I58/100)</f>
        <v>2934.3251120275136</v>
      </c>
      <c r="P16" s="18">
        <f>'[3]2013-14'!$J58/100</f>
        <v>150.61117569096209</v>
      </c>
      <c r="Q16" s="18">
        <f>'[3]2013-14'!$K58/100</f>
        <v>1116.8968383543088</v>
      </c>
      <c r="R16" s="18">
        <f>'[3]2013-14'!$L58/100</f>
        <v>23.297732154275923</v>
      </c>
      <c r="S16" s="18">
        <f>'[3]2013-14'!$M58/100</f>
        <v>377.38962105855222</v>
      </c>
      <c r="T16" s="18">
        <f>'[3]2013-14'!$N58/100</f>
        <v>3948.5212235764152</v>
      </c>
      <c r="U16" s="18">
        <f>'[3]2013-14'!$O58/100</f>
        <v>4662.9900315836021</v>
      </c>
      <c r="V16" s="18">
        <f>'[3]2013-14'!$P58/100</f>
        <v>797.77435438184079</v>
      </c>
      <c r="W16" s="18">
        <f>'[3]2013-14'!$Q58/100</f>
        <v>1965.8286805899752</v>
      </c>
      <c r="X16" s="18">
        <f t="shared" si="2"/>
        <v>15977.634769417447</v>
      </c>
      <c r="Y16" s="18">
        <f t="shared" si="3"/>
        <v>36851.650737275806</v>
      </c>
      <c r="Z16" s="18">
        <f>'[3]2013-14'!$U58/100</f>
        <v>6224.5974242259372</v>
      </c>
      <c r="AA16" s="18">
        <f>'[3]2013-14'!$V58/100</f>
        <v>1083.3885164487363</v>
      </c>
      <c r="AB16" s="18">
        <f t="shared" si="10"/>
        <v>41992.859645053009</v>
      </c>
      <c r="AC16" s="18">
        <v>4641.5517900254581</v>
      </c>
      <c r="AD16" s="18">
        <f t="shared" si="5"/>
        <v>90471.595588557873</v>
      </c>
    </row>
    <row r="17" spans="1:30" s="3" customFormat="1">
      <c r="A17" s="7"/>
      <c r="B17" s="8" t="s">
        <v>28</v>
      </c>
      <c r="C17" s="19">
        <v>29753.280780755416</v>
      </c>
      <c r="D17" s="19">
        <v>7631.9317522396104</v>
      </c>
      <c r="E17" s="19">
        <v>1728.2750192319008</v>
      </c>
      <c r="F17" s="19">
        <v>96.379039165529534</v>
      </c>
      <c r="G17" s="19">
        <v>39209.866591392456</v>
      </c>
      <c r="H17" s="19">
        <v>399.17258055183333</v>
      </c>
      <c r="I17" s="19">
        <v>39609.039171944285</v>
      </c>
      <c r="J17" s="19">
        <f>SUM(J12:J16)</f>
        <v>29196.252277508582</v>
      </c>
      <c r="K17" s="19">
        <f t="shared" ref="K17:AB17" si="11">SUM(K12:K16)</f>
        <v>1668.7111794308157</v>
      </c>
      <c r="L17" s="19">
        <f>SUM(L12:L16)</f>
        <v>8733.824450924265</v>
      </c>
      <c r="M17" s="19">
        <f t="shared" si="0"/>
        <v>39598.787907863662</v>
      </c>
      <c r="N17" s="19">
        <f t="shared" si="11"/>
        <v>39997.960488415498</v>
      </c>
      <c r="O17" s="19">
        <f t="shared" si="11"/>
        <v>12299.845070866253</v>
      </c>
      <c r="P17" s="19">
        <f>SUM(P12:P16)</f>
        <v>631.31863587530154</v>
      </c>
      <c r="Q17" s="19">
        <f>SUM(Q12:Q16)</f>
        <v>4681.7096086555039</v>
      </c>
      <c r="R17" s="19">
        <f t="shared" ref="R17:W17" si="12">SUM(R12:R16)</f>
        <v>97.657377781881607</v>
      </c>
      <c r="S17" s="19">
        <f t="shared" si="12"/>
        <v>1581.9085115506425</v>
      </c>
      <c r="T17" s="19">
        <f t="shared" si="12"/>
        <v>16551.06283552188</v>
      </c>
      <c r="U17" s="19">
        <f t="shared" si="12"/>
        <v>19545.91013803595</v>
      </c>
      <c r="V17" s="19">
        <f t="shared" si="12"/>
        <v>3344.0401406737465</v>
      </c>
      <c r="W17" s="19">
        <f t="shared" si="12"/>
        <v>8240.1871926233234</v>
      </c>
      <c r="X17" s="19">
        <f t="shared" si="2"/>
        <v>66973.639511584479</v>
      </c>
      <c r="Y17" s="19">
        <f t="shared" si="3"/>
        <v>146181.46659139241</v>
      </c>
      <c r="Z17" s="19">
        <f t="shared" ref="Z17:AA17" si="13">SUM(Z12:Z16)</f>
        <v>24691.452410134712</v>
      </c>
      <c r="AA17" s="19">
        <f t="shared" si="13"/>
        <v>4297.5367196388588</v>
      </c>
      <c r="AB17" s="19">
        <f t="shared" si="11"/>
        <v>166575.38228188831</v>
      </c>
      <c r="AC17" s="19">
        <v>19040.853135607555</v>
      </c>
      <c r="AD17" s="19">
        <f t="shared" si="5"/>
        <v>87483.150621219917</v>
      </c>
    </row>
    <row r="18" spans="1:30">
      <c r="A18" s="5">
        <v>11</v>
      </c>
      <c r="B18" s="6" t="s">
        <v>7</v>
      </c>
      <c r="C18" s="18">
        <v>6970.9502931892339</v>
      </c>
      <c r="D18" s="18">
        <v>3802.2297035920596</v>
      </c>
      <c r="E18" s="18">
        <v>866.36243893703238</v>
      </c>
      <c r="F18" s="18">
        <v>149.45420273789449</v>
      </c>
      <c r="G18" s="18">
        <v>11788.996638456219</v>
      </c>
      <c r="H18" s="18">
        <v>277.63182111558052</v>
      </c>
      <c r="I18" s="18">
        <v>12066.628459571801</v>
      </c>
      <c r="J18" s="18">
        <f>'[3]2013-14'!$D59/100</f>
        <v>31311.605241377445</v>
      </c>
      <c r="K18" s="18">
        <f>('[3]2013-14'!$E59/100)+('[3]2013-14'!$F59/100)</f>
        <v>1789.6141331968843</v>
      </c>
      <c r="L18" s="18">
        <f>'[3]2013-14'!$G59/100</f>
        <v>9366.6153058109867</v>
      </c>
      <c r="M18" s="18">
        <f t="shared" si="0"/>
        <v>42467.834680385313</v>
      </c>
      <c r="N18" s="18">
        <f t="shared" ref="N18:N22" si="14">L18+K18+J18+H18</f>
        <v>42745.466501500901</v>
      </c>
      <c r="O18" s="18">
        <f>('[3]2013-14'!$H59/100)+('[3]2013-14'!$I59/100)</f>
        <v>13191.004438804315</v>
      </c>
      <c r="P18" s="18">
        <f>'[3]2013-14'!$J59/100</f>
        <v>677.0594979164631</v>
      </c>
      <c r="Q18" s="18">
        <f>'[3]2013-14'!$K59/100</f>
        <v>5020.9130174530064</v>
      </c>
      <c r="R18" s="18">
        <f>'[3]2013-14'!$L59/100</f>
        <v>104.73293739724035</v>
      </c>
      <c r="S18" s="18">
        <f>'[3]2013-14'!$M59/100</f>
        <v>1696.5223608444396</v>
      </c>
      <c r="T18" s="18">
        <f>'[3]2013-14'!$N59/100</f>
        <v>17750.235232428182</v>
      </c>
      <c r="U18" s="18">
        <f>'[3]2013-14'!$O59/100</f>
        <v>20962.067888318863</v>
      </c>
      <c r="V18" s="18">
        <f>'[3]2013-14'!$P59/100</f>
        <v>3586.3255256483103</v>
      </c>
      <c r="W18" s="18">
        <f>'[3]2013-14'!$Q59/100</f>
        <v>8837.2125996882569</v>
      </c>
      <c r="X18" s="18">
        <f t="shared" si="2"/>
        <v>71826.07349849907</v>
      </c>
      <c r="Y18" s="18">
        <f t="shared" si="3"/>
        <v>126360.53663845619</v>
      </c>
      <c r="Z18" s="18">
        <f>'[3]2013-14'!$U59/100</f>
        <v>21343.507146830339</v>
      </c>
      <c r="AA18" s="18">
        <f>'[3]2013-14'!$V59/100</f>
        <v>3714.8282800783745</v>
      </c>
      <c r="AB18" s="18">
        <f t="shared" ref="AB18:AB22" si="15">Y18+Z18-AA18</f>
        <v>143989.21550520818</v>
      </c>
      <c r="AC18" s="18">
        <v>9749.4157181025475</v>
      </c>
      <c r="AD18" s="18">
        <f t="shared" si="5"/>
        <v>147690.09720023681</v>
      </c>
    </row>
    <row r="19" spans="1:30">
      <c r="A19" s="5">
        <v>12</v>
      </c>
      <c r="B19" s="6" t="s">
        <v>8</v>
      </c>
      <c r="C19" s="18">
        <v>4061.8024568913538</v>
      </c>
      <c r="D19" s="18">
        <v>1626.0198111466034</v>
      </c>
      <c r="E19" s="18">
        <v>503.81907447304604</v>
      </c>
      <c r="F19" s="18">
        <v>1.1131746876548325</v>
      </c>
      <c r="G19" s="18">
        <v>6192.7545171986576</v>
      </c>
      <c r="H19" s="18">
        <v>107.94284757607315</v>
      </c>
      <c r="I19" s="18">
        <v>6300.6973647747309</v>
      </c>
      <c r="J19" s="18">
        <f>'[3]2013-14'!$D60/100</f>
        <v>5121.0838468045549</v>
      </c>
      <c r="K19" s="18">
        <f>('[3]2013-14'!$E60/100)+('[3]2013-14'!$F60/100)</f>
        <v>292.69543860423698</v>
      </c>
      <c r="L19" s="18">
        <f>'[3]2013-14'!$G60/100</f>
        <v>1531.9311153818949</v>
      </c>
      <c r="M19" s="18">
        <f t="shared" si="0"/>
        <v>6945.7104007906873</v>
      </c>
      <c r="N19" s="18">
        <f t="shared" si="14"/>
        <v>7053.6532483667606</v>
      </c>
      <c r="O19" s="18">
        <f>('[3]2013-14'!$H60/100)+('[3]2013-14'!$I60/100)</f>
        <v>2157.4186067413589</v>
      </c>
      <c r="P19" s="18">
        <f>'[3]2013-14'!$J60/100</f>
        <v>110.73461201930604</v>
      </c>
      <c r="Q19" s="18">
        <f>'[3]2013-14'!$K60/100</f>
        <v>821.18167853978014</v>
      </c>
      <c r="R19" s="18">
        <f>'[3]2013-14'!$L60/100</f>
        <v>17.129308759444658</v>
      </c>
      <c r="S19" s="18">
        <f>'[3]2013-14'!$M60/100</f>
        <v>277.4700687137618</v>
      </c>
      <c r="T19" s="18">
        <f>'[3]2013-14'!$N60/100</f>
        <v>2903.0911135033907</v>
      </c>
      <c r="U19" s="18">
        <f>'[3]2013-14'!$O60/100</f>
        <v>3428.3936077678954</v>
      </c>
      <c r="V19" s="18">
        <f>'[3]2013-14'!$P60/100</f>
        <v>586.55165000963939</v>
      </c>
      <c r="W19" s="18">
        <f>'[3]2013-14'!$Q60/100</f>
        <v>1445.3461055786588</v>
      </c>
      <c r="X19" s="18">
        <f t="shared" si="2"/>
        <v>11747.316751633236</v>
      </c>
      <c r="Y19" s="18">
        <f t="shared" si="3"/>
        <v>24993.724517198651</v>
      </c>
      <c r="Z19" s="18">
        <f>'[3]2013-14'!$U60/100</f>
        <v>4221.6799014162189</v>
      </c>
      <c r="AA19" s="18">
        <f>'[3]2013-14'!$V60/100</f>
        <v>734.78157920960336</v>
      </c>
      <c r="AB19" s="18">
        <f t="shared" si="15"/>
        <v>28480.622839405263</v>
      </c>
      <c r="AC19" s="18">
        <v>3067.8032306687487</v>
      </c>
      <c r="AD19" s="18">
        <f t="shared" si="5"/>
        <v>92837.189017487239</v>
      </c>
    </row>
    <row r="20" spans="1:30">
      <c r="A20" s="5">
        <v>13</v>
      </c>
      <c r="B20" s="6" t="s">
        <v>9</v>
      </c>
      <c r="C20" s="18">
        <v>4618.0606217020159</v>
      </c>
      <c r="D20" s="18">
        <v>2031.6232097302616</v>
      </c>
      <c r="E20" s="18">
        <v>800.99040157897264</v>
      </c>
      <c r="F20" s="18">
        <v>0.3435733060876916</v>
      </c>
      <c r="G20" s="18">
        <v>7451.017806317338</v>
      </c>
      <c r="H20" s="18">
        <v>120.49118643879741</v>
      </c>
      <c r="I20" s="18">
        <v>7571.5089927561357</v>
      </c>
      <c r="J20" s="18">
        <f>'[3]2013-14'!$D61/100</f>
        <v>4848.7547018018877</v>
      </c>
      <c r="K20" s="18">
        <f>('[3]2013-14'!$E61/100)+('[3]2013-14'!$F61/100)</f>
        <v>277.13047209992766</v>
      </c>
      <c r="L20" s="18">
        <f>'[3]2013-14'!$G61/100</f>
        <v>1450.4660381960859</v>
      </c>
      <c r="M20" s="18">
        <f t="shared" si="0"/>
        <v>6576.3512120979012</v>
      </c>
      <c r="N20" s="18">
        <f t="shared" si="14"/>
        <v>6696.842398536699</v>
      </c>
      <c r="O20" s="18">
        <f>('[3]2013-14'!$H61/100)+('[3]2013-14'!$I61/100)</f>
        <v>2042.6913376392672</v>
      </c>
      <c r="P20" s="18">
        <f>'[3]2013-14'!$J61/100</f>
        <v>104.84596361683232</v>
      </c>
      <c r="Q20" s="18">
        <f>'[3]2013-14'!$K61/100</f>
        <v>777.51285547449584</v>
      </c>
      <c r="R20" s="18">
        <f>'[3]2013-14'!$L61/100</f>
        <v>16.218405882535706</v>
      </c>
      <c r="S20" s="18">
        <f>'[3]2013-14'!$M61/100</f>
        <v>262.71475737008996</v>
      </c>
      <c r="T20" s="18">
        <f>'[3]2013-14'!$N61/100</f>
        <v>2748.7104502579459</v>
      </c>
      <c r="U20" s="18">
        <f>'[3]2013-14'!$O61/100</f>
        <v>3246.0783932809036</v>
      </c>
      <c r="V20" s="18">
        <f>'[3]2013-14'!$P61/100</f>
        <v>555.35998939140916</v>
      </c>
      <c r="W20" s="18">
        <f>'[3]2013-14'!$Q61/100</f>
        <v>1368.4854485498204</v>
      </c>
      <c r="X20" s="18">
        <f t="shared" si="2"/>
        <v>11122.617601463298</v>
      </c>
      <c r="Y20" s="18">
        <f t="shared" si="3"/>
        <v>25270.477806317336</v>
      </c>
      <c r="Z20" s="18">
        <f>'[3]2013-14'!$U61/100</f>
        <v>4268.4261875697366</v>
      </c>
      <c r="AA20" s="18">
        <f>'[3]2013-14'!$V61/100</f>
        <v>742.91775029887606</v>
      </c>
      <c r="AB20" s="18">
        <f t="shared" si="15"/>
        <v>28795.986243588199</v>
      </c>
      <c r="AC20" s="18">
        <v>2887.839923195821</v>
      </c>
      <c r="AD20" s="18">
        <f t="shared" si="5"/>
        <v>99714.62064878302</v>
      </c>
    </row>
    <row r="21" spans="1:30">
      <c r="A21" s="5">
        <v>14</v>
      </c>
      <c r="B21" s="6" t="s">
        <v>10</v>
      </c>
      <c r="C21" s="18">
        <v>5309.1592091201446</v>
      </c>
      <c r="D21" s="18">
        <v>1941.021369722773</v>
      </c>
      <c r="E21" s="18">
        <v>553.5099099942164</v>
      </c>
      <c r="F21" s="18">
        <v>6.5966203501339962</v>
      </c>
      <c r="G21" s="18">
        <v>7810.2871091872676</v>
      </c>
      <c r="H21" s="18">
        <v>135.11391075820595</v>
      </c>
      <c r="I21" s="18">
        <v>7945.4010199454733</v>
      </c>
      <c r="J21" s="18">
        <f>'[3]2013-14'!$D62/100</f>
        <v>7922.2764624752081</v>
      </c>
      <c r="K21" s="18">
        <f>('[3]2013-14'!$E62/100)+('[3]2013-14'!$F62/100)</f>
        <v>452.79754311679426</v>
      </c>
      <c r="L21" s="18">
        <f>'[3]2013-14'!$G62/100</f>
        <v>2369.8853954707688</v>
      </c>
      <c r="M21" s="18">
        <f t="shared" si="0"/>
        <v>10744.959401062772</v>
      </c>
      <c r="N21" s="18">
        <f t="shared" si="14"/>
        <v>10880.073311820977</v>
      </c>
      <c r="O21" s="18">
        <f>('[3]2013-14'!$H62/100)+('[3]2013-14'!$I62/100)</f>
        <v>3337.5096286615094</v>
      </c>
      <c r="P21" s="18">
        <f>'[3]2013-14'!$J62/100</f>
        <v>171.30557448874228</v>
      </c>
      <c r="Q21" s="18">
        <f>'[3]2013-14'!$K62/100</f>
        <v>1270.3616027241876</v>
      </c>
      <c r="R21" s="18">
        <f>'[3]2013-14'!$L62/100</f>
        <v>26.49890602515611</v>
      </c>
      <c r="S21" s="18">
        <f>'[3]2013-14'!$M62/100</f>
        <v>429.24401555815962</v>
      </c>
      <c r="T21" s="18">
        <f>'[3]2013-14'!$N62/100</f>
        <v>4491.0591361006109</v>
      </c>
      <c r="U21" s="18">
        <f>'[3]2013-14'!$O62/100</f>
        <v>5303.6979661771666</v>
      </c>
      <c r="V21" s="18">
        <f>'[3]2013-14'!$P62/100</f>
        <v>907.39079263403983</v>
      </c>
      <c r="W21" s="18">
        <f>'[3]2013-14'!$Q62/100</f>
        <v>2235.9390658094449</v>
      </c>
      <c r="X21" s="18">
        <f t="shared" si="2"/>
        <v>18173.006688179019</v>
      </c>
      <c r="Y21" s="18">
        <f t="shared" si="3"/>
        <v>36863.36710918726</v>
      </c>
      <c r="Z21" s="18">
        <f>'[3]2013-14'!$U62/100</f>
        <v>6226.5764318677202</v>
      </c>
      <c r="AA21" s="18">
        <f>'[3]2013-14'!$V62/100</f>
        <v>1083.7329618814204</v>
      </c>
      <c r="AB21" s="18">
        <f t="shared" si="15"/>
        <v>42006.210579173559</v>
      </c>
      <c r="AC21" s="18">
        <v>4427.2308736139848</v>
      </c>
      <c r="AD21" s="18">
        <f t="shared" si="5"/>
        <v>94881.454747544136</v>
      </c>
    </row>
    <row r="22" spans="1:30">
      <c r="A22" s="5">
        <v>15</v>
      </c>
      <c r="B22" s="6" t="s">
        <v>11</v>
      </c>
      <c r="C22" s="18">
        <v>4795.4668326025048</v>
      </c>
      <c r="D22" s="18">
        <v>2022.9290937298949</v>
      </c>
      <c r="E22" s="18">
        <v>546.38695381820571</v>
      </c>
      <c r="F22" s="18">
        <v>0.62530411111205886</v>
      </c>
      <c r="G22" s="18">
        <v>7365.4081842617179</v>
      </c>
      <c r="H22" s="18">
        <v>38.737038692601217</v>
      </c>
      <c r="I22" s="18">
        <v>7404.1452229543193</v>
      </c>
      <c r="J22" s="18">
        <f>'[3]2013-14'!$D63/100</f>
        <v>8678.24324498639</v>
      </c>
      <c r="K22" s="18">
        <f>('[3]2013-14'!$E63/100)+('[3]2013-14'!$F63/100)</f>
        <v>496.00480853101124</v>
      </c>
      <c r="L22" s="18">
        <f>'[3]2013-14'!$G63/100</f>
        <v>2596.0267887710638</v>
      </c>
      <c r="M22" s="18">
        <f t="shared" si="0"/>
        <v>11770.274842288465</v>
      </c>
      <c r="N22" s="18">
        <f t="shared" si="14"/>
        <v>11809.011880981066</v>
      </c>
      <c r="O22" s="18">
        <f>('[3]2013-14'!$H63/100)+('[3]2013-14'!$I63/100)</f>
        <v>3655.9845553483065</v>
      </c>
      <c r="P22" s="18">
        <f>'[3]2013-14'!$J63/100</f>
        <v>187.65205325477405</v>
      </c>
      <c r="Q22" s="18">
        <f>'[3]2013-14'!$K63/100</f>
        <v>1391.5832210287201</v>
      </c>
      <c r="R22" s="18">
        <f>'[3]2013-14'!$L63/100</f>
        <v>29.027509113269574</v>
      </c>
      <c r="S22" s="18">
        <f>'[3]2013-14'!$M63/100</f>
        <v>470.20373450897961</v>
      </c>
      <c r="T22" s="18">
        <f>'[3]2013-14'!$N63/100</f>
        <v>4919.6091294348089</v>
      </c>
      <c r="U22" s="18">
        <f>'[3]2013-14'!$O63/100</f>
        <v>5809.7923325998891</v>
      </c>
      <c r="V22" s="18">
        <f>'[3]2013-14'!$P63/100</f>
        <v>993.97667501733497</v>
      </c>
      <c r="W22" s="18">
        <f>'[3]2013-14'!$Q63/100</f>
        <v>2449.2989087128462</v>
      </c>
      <c r="X22" s="18">
        <f t="shared" si="2"/>
        <v>19907.128119018933</v>
      </c>
      <c r="Y22" s="18">
        <f t="shared" si="3"/>
        <v>39081.548184261716</v>
      </c>
      <c r="Z22" s="18">
        <f>'[3]2013-14'!$U63/100</f>
        <v>6601.2485002863241</v>
      </c>
      <c r="AA22" s="18">
        <f>'[3]2013-14'!$V63/100</f>
        <v>1148.9444749632144</v>
      </c>
      <c r="AB22" s="18">
        <f t="shared" si="15"/>
        <v>44533.852209584824</v>
      </c>
      <c r="AC22" s="18">
        <v>3973.4966414299761</v>
      </c>
      <c r="AD22" s="18">
        <f t="shared" si="5"/>
        <v>112077.23631938957</v>
      </c>
    </row>
    <row r="23" spans="1:30" s="3" customFormat="1">
      <c r="A23" s="7"/>
      <c r="B23" s="8" t="s">
        <v>29</v>
      </c>
      <c r="C23" s="19">
        <v>25755.439413505253</v>
      </c>
      <c r="D23" s="19">
        <v>11423.823187921595</v>
      </c>
      <c r="E23" s="19">
        <v>3271.0687788014729</v>
      </c>
      <c r="F23" s="19">
        <v>158.13287519288309</v>
      </c>
      <c r="G23" s="19">
        <v>40608.464255421197</v>
      </c>
      <c r="H23" s="19">
        <v>679.91680458125825</v>
      </c>
      <c r="I23" s="19">
        <v>41288.381060002459</v>
      </c>
      <c r="J23" s="19">
        <f>SUM(J18:J22)</f>
        <v>57881.963497445489</v>
      </c>
      <c r="K23" s="19">
        <f t="shared" ref="K23:AB23" si="16">SUM(K18:K22)</f>
        <v>3308.2423955488548</v>
      </c>
      <c r="L23" s="19">
        <f>SUM(L18:L22)</f>
        <v>17314.924643630799</v>
      </c>
      <c r="M23" s="19">
        <f t="shared" si="0"/>
        <v>78505.130536625147</v>
      </c>
      <c r="N23" s="19">
        <f t="shared" si="16"/>
        <v>79185.047341206402</v>
      </c>
      <c r="O23" s="19">
        <f t="shared" si="16"/>
        <v>24384.608567194755</v>
      </c>
      <c r="P23" s="19">
        <f>SUM(P18:P22)</f>
        <v>1251.5977012961177</v>
      </c>
      <c r="Q23" s="19">
        <f>SUM(Q18:Q22)</f>
        <v>9281.5523752201916</v>
      </c>
      <c r="R23" s="19">
        <f t="shared" ref="R23:W23" si="17">SUM(R18:R22)</f>
        <v>193.6070671776464</v>
      </c>
      <c r="S23" s="19">
        <f t="shared" si="17"/>
        <v>3136.1549369954305</v>
      </c>
      <c r="T23" s="19">
        <f t="shared" si="17"/>
        <v>32812.705061724941</v>
      </c>
      <c r="U23" s="19">
        <f t="shared" si="17"/>
        <v>38750.030188144723</v>
      </c>
      <c r="V23" s="19">
        <f t="shared" si="17"/>
        <v>6629.6046327007334</v>
      </c>
      <c r="W23" s="19">
        <f t="shared" si="17"/>
        <v>16336.282128339028</v>
      </c>
      <c r="X23" s="19">
        <f t="shared" si="2"/>
        <v>132776.14265879357</v>
      </c>
      <c r="Y23" s="19">
        <f t="shared" si="3"/>
        <v>252569.65425542116</v>
      </c>
      <c r="Z23" s="19">
        <f t="shared" ref="Z23:AA23" si="18">SUM(Z18:Z22)</f>
        <v>42661.438167970344</v>
      </c>
      <c r="AA23" s="19">
        <f t="shared" si="18"/>
        <v>7425.2050464314889</v>
      </c>
      <c r="AB23" s="19">
        <f t="shared" si="16"/>
        <v>287805.88737696002</v>
      </c>
      <c r="AC23" s="19">
        <v>24105.786387011081</v>
      </c>
      <c r="AD23" s="19">
        <f t="shared" si="5"/>
        <v>119392.86391919511</v>
      </c>
    </row>
    <row r="24" spans="1:30">
      <c r="A24" s="5">
        <v>16</v>
      </c>
      <c r="B24" s="6" t="s">
        <v>197</v>
      </c>
      <c r="C24" s="18">
        <v>3710.2858908393086</v>
      </c>
      <c r="D24" s="18">
        <v>1135.6548277512838</v>
      </c>
      <c r="E24" s="18">
        <v>422.01759986317052</v>
      </c>
      <c r="F24" s="18">
        <v>12.739689759038763</v>
      </c>
      <c r="G24" s="18">
        <v>5280.6980082128021</v>
      </c>
      <c r="H24" s="18">
        <v>78.177857899845606</v>
      </c>
      <c r="I24" s="18">
        <v>5358.8758661126476</v>
      </c>
      <c r="J24" s="18">
        <f>'[3]2013-14'!$D64/100</f>
        <v>6977.9431931508716</v>
      </c>
      <c r="K24" s="18">
        <f>('[3]2013-14'!$E64/100)+('[3]2013-14'!$F64/100)</f>
        <v>398.82419514555795</v>
      </c>
      <c r="L24" s="18">
        <f>'[3]2013-14'!$G64/100</f>
        <v>2087.395680042473</v>
      </c>
      <c r="M24" s="18">
        <f t="shared" si="0"/>
        <v>9464.163068338903</v>
      </c>
      <c r="N24" s="18">
        <f t="shared" ref="N24:N31" si="19">L24+K24+J24+H24</f>
        <v>9542.3409262387486</v>
      </c>
      <c r="O24" s="18">
        <f>('[3]2013-14'!$H64/100)+('[3]2013-14'!$I64/100)</f>
        <v>2939.67935929842</v>
      </c>
      <c r="P24" s="18">
        <f>'[3]2013-14'!$J64/100</f>
        <v>150.88599509427431</v>
      </c>
      <c r="Q24" s="18">
        <f>'[3]2013-14'!$K64/100</f>
        <v>1118.9348340161157</v>
      </c>
      <c r="R24" s="18">
        <f>'[3]2013-14'!$L64/100</f>
        <v>23.340243400999761</v>
      </c>
      <c r="S24" s="18">
        <f>'[3]2013-14'!$M64/100</f>
        <v>378.07824187304169</v>
      </c>
      <c r="T24" s="18">
        <f>'[3]2013-14'!$N64/100</f>
        <v>3955.7260690445592</v>
      </c>
      <c r="U24" s="18">
        <f>'[3]2013-14'!$O64/100</f>
        <v>4671.4985644481221</v>
      </c>
      <c r="V24" s="18">
        <f>'[3]2013-14'!$P64/100</f>
        <v>799.23004896123155</v>
      </c>
      <c r="W24" s="18">
        <f>'[3]2013-14'!$Q64/100</f>
        <v>1969.4157176244798</v>
      </c>
      <c r="X24" s="18">
        <f t="shared" si="2"/>
        <v>16006.789073761243</v>
      </c>
      <c r="Y24" s="18">
        <f t="shared" si="3"/>
        <v>30829.828008212797</v>
      </c>
      <c r="Z24" s="18">
        <f>'[3]2013-14'!$U64/100</f>
        <v>5207.4537821215708</v>
      </c>
      <c r="AA24" s="18">
        <f>'[3]2013-14'!$V64/100</f>
        <v>906.35510105934679</v>
      </c>
      <c r="AB24" s="18">
        <f t="shared" ref="AB24:AB31" si="20">Y24+Z24-AA24</f>
        <v>35130.926689275024</v>
      </c>
      <c r="AC24" s="18">
        <v>3807.7603462315792</v>
      </c>
      <c r="AD24" s="18">
        <f t="shared" si="5"/>
        <v>92261.391198222336</v>
      </c>
    </row>
    <row r="25" spans="1:30">
      <c r="A25" s="5">
        <v>17</v>
      </c>
      <c r="B25" s="6" t="s">
        <v>12</v>
      </c>
      <c r="C25" s="18">
        <v>5592.9247803805874</v>
      </c>
      <c r="D25" s="18">
        <v>403.48200059642807</v>
      </c>
      <c r="E25" s="18">
        <v>514.93132367550777</v>
      </c>
      <c r="F25" s="18">
        <v>0.90016316694699439</v>
      </c>
      <c r="G25" s="18">
        <v>6512.2382678194708</v>
      </c>
      <c r="H25" s="18">
        <v>79.856170670758445</v>
      </c>
      <c r="I25" s="18">
        <v>6592.0944384902295</v>
      </c>
      <c r="J25" s="18">
        <f>'[3]2013-14'!$D65/100</f>
        <v>2241.9739463899928</v>
      </c>
      <c r="K25" s="18">
        <f>('[3]2013-14'!$E65/100)+('[3]2013-14'!$F65/100)</f>
        <v>128.13997333540149</v>
      </c>
      <c r="L25" s="18">
        <f>'[3]2013-14'!$G65/100</f>
        <v>670.66850516291686</v>
      </c>
      <c r="M25" s="18">
        <f t="shared" si="0"/>
        <v>3040.7824248883112</v>
      </c>
      <c r="N25" s="18">
        <f t="shared" si="19"/>
        <v>3120.6385955590695</v>
      </c>
      <c r="O25" s="18">
        <f>('[3]2013-14'!$H65/100)+('[3]2013-14'!$I65/100)</f>
        <v>944.50246324110253</v>
      </c>
      <c r="P25" s="18">
        <f>'[3]2013-14'!$J65/100</f>
        <v>48.47882255741618</v>
      </c>
      <c r="Q25" s="18">
        <f>'[3]2013-14'!$K65/100</f>
        <v>359.50747607613869</v>
      </c>
      <c r="R25" s="18">
        <f>'[3]2013-14'!$L65/100</f>
        <v>7.4990890809779946</v>
      </c>
      <c r="S25" s="18">
        <f>'[3]2013-14'!$M65/100</f>
        <v>121.47441509817494</v>
      </c>
      <c r="T25" s="18">
        <f>'[3]2013-14'!$N65/100</f>
        <v>1270.9525630071794</v>
      </c>
      <c r="U25" s="18">
        <f>'[3]2013-14'!$O65/100</f>
        <v>1500.9262446233408</v>
      </c>
      <c r="V25" s="18">
        <f>'[3]2013-14'!$P65/100</f>
        <v>256.78812471586957</v>
      </c>
      <c r="W25" s="18">
        <f>'[3]2013-14'!$Q65/100</f>
        <v>632.76220604072898</v>
      </c>
      <c r="X25" s="18">
        <f t="shared" si="2"/>
        <v>5142.8914044409294</v>
      </c>
      <c r="Y25" s="18">
        <f t="shared" si="3"/>
        <v>14775.768267819469</v>
      </c>
      <c r="Z25" s="18">
        <f>'[3]2013-14'!$U65/100</f>
        <v>2495.769043197748</v>
      </c>
      <c r="AA25" s="18">
        <f>'[3]2013-14'!$V65/100</f>
        <v>434.38753333432373</v>
      </c>
      <c r="AB25" s="18">
        <f t="shared" si="20"/>
        <v>16837.149777682891</v>
      </c>
      <c r="AC25" s="18">
        <v>2000.9904503117307</v>
      </c>
      <c r="AD25" s="18">
        <f t="shared" si="5"/>
        <v>84144.078623962763</v>
      </c>
    </row>
    <row r="26" spans="1:30">
      <c r="A26" s="5">
        <v>18</v>
      </c>
      <c r="B26" s="6" t="s">
        <v>13</v>
      </c>
      <c r="C26" s="18">
        <v>3026.6402774767948</v>
      </c>
      <c r="D26" s="18">
        <v>466.9321529981803</v>
      </c>
      <c r="E26" s="18">
        <v>153.25441092943498</v>
      </c>
      <c r="F26" s="18">
        <v>7.3387009028509933</v>
      </c>
      <c r="G26" s="18">
        <v>3654.1655423072611</v>
      </c>
      <c r="H26" s="18">
        <v>141.68720057058684</v>
      </c>
      <c r="I26" s="18">
        <v>3795.852742877848</v>
      </c>
      <c r="J26" s="18">
        <f>'[3]2013-14'!$D66/100</f>
        <v>2250.5512549089758</v>
      </c>
      <c r="K26" s="18">
        <f>('[3]2013-14'!$E66/100)+('[3]2013-14'!$F66/100)</f>
        <v>128.63020922180945</v>
      </c>
      <c r="L26" s="18">
        <f>'[3]2013-14'!$G66/100</f>
        <v>673.23433813881309</v>
      </c>
      <c r="M26" s="18">
        <f t="shared" si="0"/>
        <v>3052.4158022695983</v>
      </c>
      <c r="N26" s="18">
        <f t="shared" si="19"/>
        <v>3194.1030028401851</v>
      </c>
      <c r="O26" s="18">
        <f>('[3]2013-14'!$H66/100)+('[3]2013-14'!$I66/100)</f>
        <v>948.11592584944526</v>
      </c>
      <c r="P26" s="18">
        <f>'[3]2013-14'!$J66/100</f>
        <v>48.664292071181734</v>
      </c>
      <c r="Q26" s="18">
        <f>'[3]2013-14'!$K66/100</f>
        <v>360.88287410079073</v>
      </c>
      <c r="R26" s="18">
        <f>'[3]2013-14'!$L66/100</f>
        <v>7.5277789775588415</v>
      </c>
      <c r="S26" s="18">
        <f>'[3]2013-14'!$M66/100</f>
        <v>121.93914999714102</v>
      </c>
      <c r="T26" s="18">
        <f>'[3]2013-14'!$N66/100</f>
        <v>1275.8149532519271</v>
      </c>
      <c r="U26" s="18">
        <f>'[3]2013-14'!$O66/100</f>
        <v>1506.668464547485</v>
      </c>
      <c r="V26" s="18">
        <f>'[3]2013-14'!$P66/100</f>
        <v>257.77054066822512</v>
      </c>
      <c r="W26" s="18">
        <f>'[3]2013-14'!$Q66/100</f>
        <v>635.1830176960575</v>
      </c>
      <c r="X26" s="18">
        <f t="shared" si="2"/>
        <v>5162.5669971598127</v>
      </c>
      <c r="Y26" s="18">
        <f t="shared" si="3"/>
        <v>12010.835542307257</v>
      </c>
      <c r="Z26" s="18">
        <f>'[3]2013-14'!$U66/100</f>
        <v>2028.745374595228</v>
      </c>
      <c r="AA26" s="18">
        <f>'[3]2013-14'!$V66/100</f>
        <v>353.10226378347397</v>
      </c>
      <c r="AB26" s="18">
        <f t="shared" si="20"/>
        <v>13686.478653119011</v>
      </c>
      <c r="AC26" s="18">
        <v>1881.8843182595879</v>
      </c>
      <c r="AD26" s="18">
        <f t="shared" si="5"/>
        <v>72727.523792623964</v>
      </c>
    </row>
    <row r="27" spans="1:30">
      <c r="A27" s="5">
        <v>19</v>
      </c>
      <c r="B27" s="6" t="s">
        <v>14</v>
      </c>
      <c r="C27" s="18">
        <v>1597.1715046907507</v>
      </c>
      <c r="D27" s="18">
        <v>221.17916741009051</v>
      </c>
      <c r="E27" s="18">
        <v>106.89722865223632</v>
      </c>
      <c r="F27" s="18">
        <v>6.5966003644128799</v>
      </c>
      <c r="G27" s="18">
        <v>1931.8445011174902</v>
      </c>
      <c r="H27" s="18">
        <v>73.601940940309248</v>
      </c>
      <c r="I27" s="18">
        <v>2005.4464420577995</v>
      </c>
      <c r="J27" s="18">
        <f>'[3]2013-14'!$D67/100</f>
        <v>1069.0614951081384</v>
      </c>
      <c r="K27" s="18">
        <f>('[3]2013-14'!$E67/100)+('[3]2013-14'!$F67/100)</f>
        <v>61.102187069408473</v>
      </c>
      <c r="L27" s="18">
        <f>'[3]2013-14'!$G67/100</f>
        <v>319.80116272354212</v>
      </c>
      <c r="M27" s="18">
        <f t="shared" si="0"/>
        <v>1449.964844901089</v>
      </c>
      <c r="N27" s="18">
        <f t="shared" si="19"/>
        <v>1523.5667858413983</v>
      </c>
      <c r="O27" s="18">
        <f>('[3]2013-14'!$H67/100)+('[3]2013-14'!$I67/100)</f>
        <v>450.3759810017923</v>
      </c>
      <c r="P27" s="18">
        <f>'[3]2013-14'!$J67/100</f>
        <v>23.116612308436778</v>
      </c>
      <c r="Q27" s="18">
        <f>'[3]2013-14'!$K67/100</f>
        <v>171.42732657324765</v>
      </c>
      <c r="R27" s="18">
        <f>'[3]2013-14'!$L67/100</f>
        <v>3.5758610833851723</v>
      </c>
      <c r="S27" s="18">
        <f>'[3]2013-14'!$M67/100</f>
        <v>57.923786327377627</v>
      </c>
      <c r="T27" s="18">
        <f>'[3]2013-14'!$N67/100</f>
        <v>606.04024833017593</v>
      </c>
      <c r="U27" s="18">
        <f>'[3]2013-14'!$O67/100</f>
        <v>715.7007590154011</v>
      </c>
      <c r="V27" s="18">
        <f>'[3]2013-14'!$P67/100</f>
        <v>122.4466934492241</v>
      </c>
      <c r="W27" s="18">
        <f>'[3]2013-14'!$Q67/100</f>
        <v>301.72594606956005</v>
      </c>
      <c r="X27" s="18">
        <f t="shared" si="2"/>
        <v>2452.3332141586006</v>
      </c>
      <c r="Y27" s="18">
        <f t="shared" si="3"/>
        <v>5907.7445011174896</v>
      </c>
      <c r="Z27" s="18">
        <f>'[3]2013-14'!$U67/100</f>
        <v>997.87473475222896</v>
      </c>
      <c r="AA27" s="18">
        <f>'[3]2013-14'!$V67/100</f>
        <v>173.67967031527868</v>
      </c>
      <c r="AB27" s="18">
        <f t="shared" si="20"/>
        <v>6731.9395655544404</v>
      </c>
      <c r="AC27" s="18">
        <v>1201.1089007243129</v>
      </c>
      <c r="AD27" s="18">
        <f t="shared" si="5"/>
        <v>56047.703597024651</v>
      </c>
    </row>
    <row r="28" spans="1:30">
      <c r="A28" s="5">
        <v>20</v>
      </c>
      <c r="B28" s="6" t="s">
        <v>151</v>
      </c>
      <c r="C28" s="18">
        <v>2901.454650903368</v>
      </c>
      <c r="D28" s="18">
        <v>962.96807420187281</v>
      </c>
      <c r="E28" s="18">
        <v>253.06241067480499</v>
      </c>
      <c r="F28" s="18">
        <v>4.3565074781371633</v>
      </c>
      <c r="G28" s="18">
        <v>4121.8416432581826</v>
      </c>
      <c r="H28" s="18">
        <v>151.1150939032824</v>
      </c>
      <c r="I28" s="18">
        <v>4272.9567371614648</v>
      </c>
      <c r="J28" s="18">
        <f>'[3]2013-14'!$D68/100</f>
        <v>2980.2497439419544</v>
      </c>
      <c r="K28" s="18">
        <f>('[3]2013-14'!$E68/100)+('[3]2013-14'!$F68/100)</f>
        <v>170.33611087964411</v>
      </c>
      <c r="L28" s="18">
        <f>'[3]2013-14'!$G68/100</f>
        <v>891.51778235429617</v>
      </c>
      <c r="M28" s="18">
        <f t="shared" si="0"/>
        <v>4042.1036371758946</v>
      </c>
      <c r="N28" s="18">
        <f t="shared" si="19"/>
        <v>4193.2187310791769</v>
      </c>
      <c r="O28" s="18">
        <f>('[3]2013-14'!$H68/100)+('[3]2013-14'!$I68/100)</f>
        <v>1255.5245027531626</v>
      </c>
      <c r="P28" s="18">
        <f>'[3]2013-14'!$J68/100</f>
        <v>64.442764264047696</v>
      </c>
      <c r="Q28" s="18">
        <f>'[3]2013-14'!$K68/100</f>
        <v>477.89229007157968</v>
      </c>
      <c r="R28" s="18">
        <f>'[3]2013-14'!$L68/100</f>
        <v>9.9685183002991611</v>
      </c>
      <c r="S28" s="18">
        <f>'[3]2013-14'!$M68/100</f>
        <v>161.47560281633184</v>
      </c>
      <c r="T28" s="18">
        <f>'[3]2013-14'!$N68/100</f>
        <v>1689.4737142523577</v>
      </c>
      <c r="U28" s="18">
        <f>'[3]2013-14'!$O68/100</f>
        <v>1995.1770908921908</v>
      </c>
      <c r="V28" s="18">
        <f>'[3]2013-14'!$P68/100</f>
        <v>341.3477414240574</v>
      </c>
      <c r="W28" s="18">
        <f>'[3]2013-14'!$Q68/100</f>
        <v>841.12904414679326</v>
      </c>
      <c r="X28" s="18">
        <f t="shared" si="2"/>
        <v>6836.43126892082</v>
      </c>
      <c r="Y28" s="18">
        <f t="shared" si="3"/>
        <v>15151.491643258179</v>
      </c>
      <c r="Z28" s="18">
        <f>'[3]2013-14'!$U68/100</f>
        <v>2559.232326610766</v>
      </c>
      <c r="AA28" s="18">
        <f>'[3]2013-14'!$V68/100</f>
        <v>445.4332906387562</v>
      </c>
      <c r="AB28" s="18">
        <f t="shared" si="20"/>
        <v>17265.290679230187</v>
      </c>
      <c r="AC28" s="18">
        <v>2640.8848285528456</v>
      </c>
      <c r="AD28" s="18">
        <f t="shared" si="5"/>
        <v>65376.91645073078</v>
      </c>
    </row>
    <row r="29" spans="1:30">
      <c r="A29" s="5">
        <v>21</v>
      </c>
      <c r="B29" s="6" t="s">
        <v>15</v>
      </c>
      <c r="C29" s="18">
        <v>2772.4276268429439</v>
      </c>
      <c r="D29" s="18">
        <v>1002.1568843497339</v>
      </c>
      <c r="E29" s="18">
        <v>512.70442256798412</v>
      </c>
      <c r="F29" s="18">
        <v>44.726285142822981</v>
      </c>
      <c r="G29" s="18">
        <v>4332.0152189034852</v>
      </c>
      <c r="H29" s="18">
        <v>198.24566471270501</v>
      </c>
      <c r="I29" s="18">
        <v>4530.2608836161899</v>
      </c>
      <c r="J29" s="18">
        <f>'[3]2013-14'!$D69/100</f>
        <v>4388.6949063354059</v>
      </c>
      <c r="K29" s="18">
        <f>('[3]2013-14'!$E69/100)+('[3]2013-14'!$F69/100)</f>
        <v>250.8357642516543</v>
      </c>
      <c r="L29" s="18">
        <f>'[3]2013-14'!$G69/100</f>
        <v>1312.842844221025</v>
      </c>
      <c r="M29" s="18">
        <f t="shared" si="0"/>
        <v>5952.373514808085</v>
      </c>
      <c r="N29" s="18">
        <f t="shared" si="19"/>
        <v>6150.6191795207897</v>
      </c>
      <c r="O29" s="18">
        <f>('[3]2013-14'!$H69/100)+('[3]2013-14'!$I69/100)</f>
        <v>1848.8765920415485</v>
      </c>
      <c r="P29" s="18">
        <f>'[3]2013-14'!$J69/100</f>
        <v>94.897963451115359</v>
      </c>
      <c r="Q29" s="18">
        <f>'[3]2013-14'!$K69/100</f>
        <v>703.74084033641748</v>
      </c>
      <c r="R29" s="18">
        <f>'[3]2013-14'!$L69/100</f>
        <v>14.679570253185563</v>
      </c>
      <c r="S29" s="18">
        <f>'[3]2013-14'!$M69/100</f>
        <v>237.78784211558252</v>
      </c>
      <c r="T29" s="18">
        <f>'[3]2013-14'!$N69/100</f>
        <v>2487.9071625452652</v>
      </c>
      <c r="U29" s="18">
        <f>'[3]2013-14'!$O69/100</f>
        <v>2938.0838145644329</v>
      </c>
      <c r="V29" s="18">
        <f>'[3]2013-14'!$P69/100</f>
        <v>502.66629403191183</v>
      </c>
      <c r="W29" s="18">
        <f>'[3]2013-14'!$Q69/100</f>
        <v>1238.6407411397463</v>
      </c>
      <c r="X29" s="18">
        <f t="shared" si="2"/>
        <v>10067.280820479204</v>
      </c>
      <c r="Y29" s="18">
        <f t="shared" si="3"/>
        <v>20549.915218903479</v>
      </c>
      <c r="Z29" s="18">
        <f>'[3]2013-14'!$U69/100</f>
        <v>3471.077869797045</v>
      </c>
      <c r="AA29" s="18">
        <f>'[3]2013-14'!$V69/100</f>
        <v>604.1396169978176</v>
      </c>
      <c r="AB29" s="18">
        <f t="shared" si="20"/>
        <v>23416.853471702707</v>
      </c>
      <c r="AC29" s="18">
        <v>3441.2544180186806</v>
      </c>
      <c r="AD29" s="18">
        <f t="shared" si="5"/>
        <v>68047.434531693463</v>
      </c>
    </row>
    <row r="30" spans="1:30">
      <c r="A30" s="5">
        <v>22</v>
      </c>
      <c r="B30" s="6" t="s">
        <v>196</v>
      </c>
      <c r="C30" s="18">
        <v>3406.1049329929069</v>
      </c>
      <c r="D30" s="18">
        <v>857.39070670819387</v>
      </c>
      <c r="E30" s="18">
        <v>201.98570689909448</v>
      </c>
      <c r="F30" s="18">
        <v>10.994310443264078</v>
      </c>
      <c r="G30" s="18">
        <v>4476.4756570434593</v>
      </c>
      <c r="H30" s="18">
        <v>70.657386955417223</v>
      </c>
      <c r="I30" s="18">
        <v>4547.133043998876</v>
      </c>
      <c r="J30" s="18">
        <f>'[3]2013-14'!$D70/100</f>
        <v>1855.4861711621641</v>
      </c>
      <c r="K30" s="18">
        <f>('[3]2013-14'!$E70/100)+('[3]2013-14'!$F70/100)</f>
        <v>106.05027274280691</v>
      </c>
      <c r="L30" s="18">
        <f>'[3]2013-14'!$G70/100</f>
        <v>555.05379032951771</v>
      </c>
      <c r="M30" s="18">
        <f t="shared" si="0"/>
        <v>2516.5902342344889</v>
      </c>
      <c r="N30" s="18">
        <f t="shared" si="19"/>
        <v>2587.2476211899061</v>
      </c>
      <c r="O30" s="18">
        <f>('[3]2013-14'!$H70/100)+('[3]2013-14'!$I70/100)</f>
        <v>781.68225906208431</v>
      </c>
      <c r="P30" s="18">
        <f>'[3]2013-14'!$J70/100</f>
        <v>40.12169052827295</v>
      </c>
      <c r="Q30" s="18">
        <f>'[3]2013-14'!$K70/100</f>
        <v>297.532962576476</v>
      </c>
      <c r="R30" s="18">
        <f>'[3]2013-14'!$L70/100</f>
        <v>6.2063415627433081</v>
      </c>
      <c r="S30" s="18">
        <f>'[3]2013-14'!$M70/100</f>
        <v>100.53377191452364</v>
      </c>
      <c r="T30" s="18">
        <f>'[3]2013-14'!$N70/100</f>
        <v>1051.8565162900936</v>
      </c>
      <c r="U30" s="18">
        <f>'[3]2013-14'!$O70/100</f>
        <v>1242.1856620221961</v>
      </c>
      <c r="V30" s="18">
        <f>'[3]2013-14'!$P70/100</f>
        <v>212.52112010318578</v>
      </c>
      <c r="W30" s="18">
        <f>'[3]2013-14'!$Q70/100</f>
        <v>523.68205475051684</v>
      </c>
      <c r="X30" s="18">
        <f t="shared" si="2"/>
        <v>4256.3223788100922</v>
      </c>
      <c r="Y30" s="18">
        <f t="shared" si="3"/>
        <v>11320.045657043458</v>
      </c>
      <c r="Z30" s="18">
        <f>'[3]2013-14'!$U70/100</f>
        <v>1912.0643344119992</v>
      </c>
      <c r="AA30" s="18">
        <f>'[3]2013-14'!$V70/100</f>
        <v>332.79397869987702</v>
      </c>
      <c r="AB30" s="18">
        <f t="shared" si="20"/>
        <v>12899.31601275558</v>
      </c>
      <c r="AC30" s="18">
        <v>1691.9162513346791</v>
      </c>
      <c r="AD30" s="18">
        <f t="shared" si="5"/>
        <v>76240.865956455411</v>
      </c>
    </row>
    <row r="31" spans="1:30">
      <c r="A31" s="5">
        <v>23</v>
      </c>
      <c r="B31" s="6" t="s">
        <v>16</v>
      </c>
      <c r="C31" s="18">
        <v>4061.3158859589271</v>
      </c>
      <c r="D31" s="18">
        <v>489.75101270588704</v>
      </c>
      <c r="E31" s="18">
        <v>878.91962956477801</v>
      </c>
      <c r="F31" s="18">
        <v>9.997981379750815</v>
      </c>
      <c r="G31" s="18">
        <v>5439.9845096093431</v>
      </c>
      <c r="H31" s="18">
        <v>25.514638167970375</v>
      </c>
      <c r="I31" s="18">
        <v>5465.4991477773137</v>
      </c>
      <c r="J31" s="18">
        <f>'[3]2013-14'!$D71/100</f>
        <v>3300.631509854396</v>
      </c>
      <c r="K31" s="18">
        <f>('[3]2013-14'!$E71/100)+('[3]2013-14'!$F71/100)</f>
        <v>188.64752391246435</v>
      </c>
      <c r="L31" s="18">
        <f>'[3]2013-14'!$G71/100</f>
        <v>987.3574152688243</v>
      </c>
      <c r="M31" s="18">
        <f t="shared" si="0"/>
        <v>4476.6364490356846</v>
      </c>
      <c r="N31" s="18">
        <f t="shared" si="19"/>
        <v>4502.1510872036552</v>
      </c>
      <c r="O31" s="18">
        <f>('[3]2013-14'!$H71/100)+('[3]2013-14'!$I71/100)</f>
        <v>1390.4954588470464</v>
      </c>
      <c r="P31" s="18">
        <f>'[3]2013-14'!$J71/100</f>
        <v>71.370467775192395</v>
      </c>
      <c r="Q31" s="18">
        <f>'[3]2013-14'!$K71/100</f>
        <v>529.26649994117224</v>
      </c>
      <c r="R31" s="18">
        <f>'[3]2013-14'!$L71/100</f>
        <v>11.040150469070364</v>
      </c>
      <c r="S31" s="18">
        <f>'[3]2013-14'!$M71/100</f>
        <v>178.83449660945553</v>
      </c>
      <c r="T31" s="18">
        <f>'[3]2013-14'!$N71/100</f>
        <v>1871.094926748086</v>
      </c>
      <c r="U31" s="18">
        <f>'[3]2013-14'!$O71/100</f>
        <v>2209.6619208925786</v>
      </c>
      <c r="V31" s="18">
        <f>'[3]2013-14'!$P71/100</f>
        <v>378.04318696850072</v>
      </c>
      <c r="W31" s="18">
        <f>'[3]2013-14'!$Q71/100</f>
        <v>931.55180454523941</v>
      </c>
      <c r="X31" s="18">
        <f t="shared" si="2"/>
        <v>7571.3589127963414</v>
      </c>
      <c r="Y31" s="18">
        <f t="shared" si="3"/>
        <v>17513.49450960934</v>
      </c>
      <c r="Z31" s="18">
        <f>'[3]2013-14'!$U71/100</f>
        <v>2958.1972756362911</v>
      </c>
      <c r="AA31" s="18">
        <f>'[3]2013-14'!$V71/100</f>
        <v>514.87296918849961</v>
      </c>
      <c r="AB31" s="18">
        <f t="shared" si="20"/>
        <v>19956.818816057134</v>
      </c>
      <c r="AC31" s="18">
        <v>2511.3097915856251</v>
      </c>
      <c r="AD31" s="18">
        <f t="shared" si="5"/>
        <v>79467.769699000477</v>
      </c>
    </row>
    <row r="32" spans="1:30" s="50" customFormat="1" ht="25.5">
      <c r="A32" s="47"/>
      <c r="B32" s="48" t="s">
        <v>198</v>
      </c>
      <c r="C32" s="49">
        <v>27068.325550085592</v>
      </c>
      <c r="D32" s="49">
        <v>5539.5148267216691</v>
      </c>
      <c r="E32" s="49">
        <v>3043.7727328270116</v>
      </c>
      <c r="F32" s="49">
        <v>97.650238637224675</v>
      </c>
      <c r="G32" s="49">
        <v>35749.263348271495</v>
      </c>
      <c r="H32" s="49">
        <v>818.85595382087502</v>
      </c>
      <c r="I32" s="49">
        <v>36568.119302092367</v>
      </c>
      <c r="J32" s="49">
        <f>SUM(J24:J31)</f>
        <v>25064.5922208519</v>
      </c>
      <c r="K32" s="49">
        <f t="shared" ref="K32:AB32" si="21">SUM(K24:K31)</f>
        <v>1432.5662365587471</v>
      </c>
      <c r="L32" s="49">
        <f>SUM(L24:L31)</f>
        <v>7497.8715182414089</v>
      </c>
      <c r="M32" s="49">
        <f t="shared" si="0"/>
        <v>33995.029975652054</v>
      </c>
      <c r="N32" s="49">
        <f t="shared" si="21"/>
        <v>34813.885929472926</v>
      </c>
      <c r="O32" s="49">
        <f t="shared" si="21"/>
        <v>10559.252542094604</v>
      </c>
      <c r="P32" s="49">
        <f>SUM(P24:P31)</f>
        <v>541.97860804993741</v>
      </c>
      <c r="Q32" s="49">
        <f>SUM(Q24:Q31)</f>
        <v>4019.1851036919384</v>
      </c>
      <c r="R32" s="49">
        <f t="shared" ref="R32:W32" si="22">SUM(R24:R31)</f>
        <v>83.837553128220165</v>
      </c>
      <c r="S32" s="49">
        <f t="shared" si="22"/>
        <v>1358.0473067516289</v>
      </c>
      <c r="T32" s="49">
        <f t="shared" si="22"/>
        <v>14208.866153469646</v>
      </c>
      <c r="U32" s="49">
        <f t="shared" si="22"/>
        <v>16779.902521005744</v>
      </c>
      <c r="V32" s="49">
        <f t="shared" si="22"/>
        <v>2870.813750322206</v>
      </c>
      <c r="W32" s="49">
        <f t="shared" si="22"/>
        <v>7074.0905320131214</v>
      </c>
      <c r="X32" s="49">
        <f t="shared" si="2"/>
        <v>57495.974070527045</v>
      </c>
      <c r="Y32" s="49">
        <f t="shared" si="3"/>
        <v>128059.12334827146</v>
      </c>
      <c r="Z32" s="49">
        <f t="shared" ref="Z32:AA32" si="23">SUM(Z24:Z31)</f>
        <v>21630.414741122881</v>
      </c>
      <c r="AA32" s="49">
        <f t="shared" si="23"/>
        <v>3764.7644240173736</v>
      </c>
      <c r="AB32" s="49">
        <f t="shared" si="21"/>
        <v>145924.77366537697</v>
      </c>
      <c r="AC32" s="49">
        <v>19177.109305019039</v>
      </c>
      <c r="AD32" s="49">
        <f t="shared" si="5"/>
        <v>76093.206407905018</v>
      </c>
    </row>
    <row r="33" spans="1:30">
      <c r="A33" s="5">
        <v>24</v>
      </c>
      <c r="B33" s="6" t="s">
        <v>152</v>
      </c>
      <c r="C33" s="18">
        <v>3177.2467432745034</v>
      </c>
      <c r="D33" s="18">
        <v>517.46662623203827</v>
      </c>
      <c r="E33" s="18">
        <v>227.89402309821824</v>
      </c>
      <c r="F33" s="18">
        <v>34.357293564650405</v>
      </c>
      <c r="G33" s="18">
        <v>3956.9646861694105</v>
      </c>
      <c r="H33" s="18">
        <v>36.582072292200799</v>
      </c>
      <c r="I33" s="18">
        <v>3993.5467584616113</v>
      </c>
      <c r="J33" s="18">
        <f>'[3]2013-14'!$D72/100</f>
        <v>2517.6277664984354</v>
      </c>
      <c r="K33" s="18">
        <f>('[3]2013-14'!$E72/100)+('[3]2013-14'!$F72/100)</f>
        <v>143.89496157483799</v>
      </c>
      <c r="L33" s="18">
        <f>'[3]2013-14'!$G72/100</f>
        <v>753.12813221266765</v>
      </c>
      <c r="M33" s="18">
        <f t="shared" si="0"/>
        <v>3414.6508602859412</v>
      </c>
      <c r="N33" s="18">
        <f t="shared" ref="N33:N37" si="24">L33+K33+J33+H33</f>
        <v>3451.232932578142</v>
      </c>
      <c r="O33" s="18">
        <f>('[3]2013-14'!$H72/100)+('[3]2013-14'!$I72/100)</f>
        <v>1060.6303569275865</v>
      </c>
      <c r="P33" s="18">
        <f>'[3]2013-14'!$J72/100</f>
        <v>54.439361328987864</v>
      </c>
      <c r="Q33" s="18">
        <f>'[3]2013-14'!$K72/100</f>
        <v>403.70942110654448</v>
      </c>
      <c r="R33" s="18">
        <f>'[3]2013-14'!$L72/100</f>
        <v>8.4211125308194195</v>
      </c>
      <c r="S33" s="18">
        <f>'[3]2013-14'!$M72/100</f>
        <v>136.40986366624048</v>
      </c>
      <c r="T33" s="18">
        <f>'[3]2013-14'!$N72/100</f>
        <v>1427.2179512529549</v>
      </c>
      <c r="U33" s="18">
        <f>'[3]2013-14'!$O72/100</f>
        <v>1685.4672174110208</v>
      </c>
      <c r="V33" s="18">
        <f>'[3]2013-14'!$P72/100</f>
        <v>288.3605823933504</v>
      </c>
      <c r="W33" s="18">
        <f>'[3]2013-14'!$Q72/100</f>
        <v>710.5612008043513</v>
      </c>
      <c r="X33" s="18">
        <f t="shared" si="2"/>
        <v>5775.217067421856</v>
      </c>
      <c r="Y33" s="18">
        <f t="shared" si="3"/>
        <v>13183.414686169408</v>
      </c>
      <c r="Z33" s="18">
        <f>'[3]2013-14'!$U72/100</f>
        <v>2226.8052436258049</v>
      </c>
      <c r="AA33" s="18">
        <f>'[3]2013-14'!$V72/100</f>
        <v>387.57449918330008</v>
      </c>
      <c r="AB33" s="18">
        <f t="shared" ref="AB33:AB36" si="25">Y33+Z33-AA33</f>
        <v>15022.645430611914</v>
      </c>
      <c r="AC33" s="18">
        <v>2643.1503058282574</v>
      </c>
      <c r="AD33" s="18">
        <f t="shared" si="5"/>
        <v>56836.137534389738</v>
      </c>
    </row>
    <row r="34" spans="1:30">
      <c r="A34" s="5">
        <v>25</v>
      </c>
      <c r="B34" s="6" t="s">
        <v>17</v>
      </c>
      <c r="C34" s="18">
        <v>2178.5566537814816</v>
      </c>
      <c r="D34" s="18">
        <v>280.88771513248338</v>
      </c>
      <c r="E34" s="18">
        <v>132.34441011075242</v>
      </c>
      <c r="F34" s="18">
        <v>21.129711107537009</v>
      </c>
      <c r="G34" s="18">
        <v>2612.9184901322542</v>
      </c>
      <c r="H34" s="18">
        <v>144.92045273998568</v>
      </c>
      <c r="I34" s="18">
        <v>2757.8389428722398</v>
      </c>
      <c r="J34" s="18">
        <f>'[3]2013-14'!$D73/100</f>
        <v>2791.8371546307176</v>
      </c>
      <c r="K34" s="18">
        <f>('[3]2013-14'!$E73/100)+('[3]2013-14'!$F73/100)</f>
        <v>159.56739333532525</v>
      </c>
      <c r="L34" s="18">
        <f>'[3]2013-14'!$G73/100</f>
        <v>835.15566903415299</v>
      </c>
      <c r="M34" s="18">
        <f t="shared" si="0"/>
        <v>3786.5602170001957</v>
      </c>
      <c r="N34" s="18">
        <f t="shared" si="24"/>
        <v>3931.4806697401814</v>
      </c>
      <c r="O34" s="18">
        <f>('[3]2013-14'!$H73/100)+('[3]2013-14'!$I73/100)</f>
        <v>1176.1497379408238</v>
      </c>
      <c r="P34" s="18">
        <f>'[3]2013-14'!$J73/100</f>
        <v>60.368666748547895</v>
      </c>
      <c r="Q34" s="18">
        <f>'[3]2013-14'!$K73/100</f>
        <v>447.67974698948007</v>
      </c>
      <c r="R34" s="18">
        <f>'[3]2013-14'!$L73/100</f>
        <v>9.33830455785235</v>
      </c>
      <c r="S34" s="18">
        <f>'[3]2013-14'!$M73/100</f>
        <v>151.26705016095062</v>
      </c>
      <c r="T34" s="18">
        <f>'[3]2013-14'!$N73/100</f>
        <v>1582.6645054863429</v>
      </c>
      <c r="U34" s="18">
        <f>'[3]2013-14'!$O73/100</f>
        <v>1869.0411915120819</v>
      </c>
      <c r="V34" s="18">
        <f>'[3]2013-14'!$P73/100</f>
        <v>319.76759971010125</v>
      </c>
      <c r="W34" s="18">
        <f>'[3]2013-14'!$Q73/100</f>
        <v>787.95252715363586</v>
      </c>
      <c r="X34" s="18">
        <f t="shared" si="2"/>
        <v>6404.2293302598173</v>
      </c>
      <c r="Y34" s="18">
        <f t="shared" si="3"/>
        <v>12948.628490132254</v>
      </c>
      <c r="Z34" s="18">
        <f>'[3]2013-14'!$U73/100</f>
        <v>2187.1476021943336</v>
      </c>
      <c r="AA34" s="18">
        <f>'[3]2013-14'!$V73/100</f>
        <v>380.67210367269553</v>
      </c>
      <c r="AB34" s="18">
        <f t="shared" si="25"/>
        <v>14755.103988653893</v>
      </c>
      <c r="AC34" s="18">
        <v>1863.8589080230838</v>
      </c>
      <c r="AD34" s="18">
        <f t="shared" si="5"/>
        <v>79164.275391982359</v>
      </c>
    </row>
    <row r="35" spans="1:30">
      <c r="A35" s="5">
        <v>26</v>
      </c>
      <c r="B35" s="6" t="s">
        <v>18</v>
      </c>
      <c r="C35" s="18">
        <v>2202.7058225171331</v>
      </c>
      <c r="D35" s="18">
        <v>293.78372719933122</v>
      </c>
      <c r="E35" s="18">
        <v>103.62441877939911</v>
      </c>
      <c r="F35" s="18">
        <v>30.289438842075459</v>
      </c>
      <c r="G35" s="18">
        <v>2630.4034073379389</v>
      </c>
      <c r="H35" s="18">
        <v>32.468735708358174</v>
      </c>
      <c r="I35" s="18">
        <v>2662.872143046297</v>
      </c>
      <c r="J35" s="18">
        <f>'[3]2013-14'!$D74/100</f>
        <v>1012.9368222620266</v>
      </c>
      <c r="K35" s="18">
        <f>('[3]2013-14'!$E74/100)+('[3]2013-14'!$F74/100)</f>
        <v>57.894382583750151</v>
      </c>
      <c r="L35" s="18">
        <f>'[3]2013-14'!$G74/100</f>
        <v>303.01191746889998</v>
      </c>
      <c r="M35" s="18">
        <f t="shared" si="0"/>
        <v>1373.8431223146767</v>
      </c>
      <c r="N35" s="18">
        <f t="shared" si="24"/>
        <v>1406.311858023035</v>
      </c>
      <c r="O35" s="18">
        <f>('[3]2013-14'!$H74/100)+('[3]2013-14'!$I74/100)</f>
        <v>426.7316867239262</v>
      </c>
      <c r="P35" s="18">
        <f>'[3]2013-14'!$J74/100</f>
        <v>21.903012988792234</v>
      </c>
      <c r="Q35" s="18">
        <f>'[3]2013-14'!$K74/100</f>
        <v>162.42756120443335</v>
      </c>
      <c r="R35" s="18">
        <f>'[3]2013-14'!$L74/100</f>
        <v>3.3881319074991438</v>
      </c>
      <c r="S35" s="18">
        <f>'[3]2013-14'!$M74/100</f>
        <v>54.882844742157296</v>
      </c>
      <c r="T35" s="18">
        <f>'[3]2013-14'!$N74/100</f>
        <v>574.22373372858408</v>
      </c>
      <c r="U35" s="18">
        <f>'[3]2013-14'!$O74/100</f>
        <v>678.12717588734154</v>
      </c>
      <c r="V35" s="18">
        <f>'[3]2013-14'!$P74/100</f>
        <v>116.01836295338978</v>
      </c>
      <c r="W35" s="18">
        <f>'[3]2013-14'!$Q74/100</f>
        <v>285.88563184084046</v>
      </c>
      <c r="X35" s="18">
        <f t="shared" si="2"/>
        <v>2323.5881419769639</v>
      </c>
      <c r="Y35" s="18">
        <f t="shared" si="3"/>
        <v>6360.3034073379376</v>
      </c>
      <c r="Z35" s="18">
        <f>'[3]2013-14'!$U74/100</f>
        <v>1074.3162765993866</v>
      </c>
      <c r="AA35" s="18">
        <f>'[3]2013-14'!$V74/100</f>
        <v>186.98428794316402</v>
      </c>
      <c r="AB35" s="18">
        <f t="shared" si="25"/>
        <v>7247.6353959941598</v>
      </c>
      <c r="AC35" s="18">
        <v>1222.21463125881</v>
      </c>
      <c r="AD35" s="18">
        <f t="shared" si="5"/>
        <v>59299.203352929238</v>
      </c>
    </row>
    <row r="36" spans="1:30">
      <c r="A36" s="5">
        <v>27</v>
      </c>
      <c r="B36" s="6" t="s">
        <v>19</v>
      </c>
      <c r="C36" s="18">
        <v>3581.0901248362948</v>
      </c>
      <c r="D36" s="18">
        <v>403.35515118253733</v>
      </c>
      <c r="E36" s="18">
        <v>422.78978557168261</v>
      </c>
      <c r="F36" s="18">
        <v>28.090503339883181</v>
      </c>
      <c r="G36" s="18">
        <v>4435.3255649303974</v>
      </c>
      <c r="H36" s="18">
        <v>91.389250955215218</v>
      </c>
      <c r="I36" s="18">
        <v>4526.7148158856126</v>
      </c>
      <c r="J36" s="18">
        <f>'[3]2013-14'!$D75/100</f>
        <v>3998.855988904204</v>
      </c>
      <c r="K36" s="18">
        <f>('[3]2013-14'!$E75/100)+('[3]2013-14'!$F75/100)</f>
        <v>228.55452919753094</v>
      </c>
      <c r="L36" s="18">
        <f>'[3]2013-14'!$G75/100</f>
        <v>1196.2256621039433</v>
      </c>
      <c r="M36" s="18">
        <f t="shared" si="0"/>
        <v>5423.6361802056781</v>
      </c>
      <c r="N36" s="18">
        <f t="shared" si="24"/>
        <v>5515.0254311608933</v>
      </c>
      <c r="O36" s="18">
        <f>('[3]2013-14'!$H75/100)+('[3]2013-14'!$I75/100)</f>
        <v>1684.6446131758291</v>
      </c>
      <c r="P36" s="18">
        <f>'[3]2013-14'!$J75/100</f>
        <v>86.468368747504556</v>
      </c>
      <c r="Q36" s="18">
        <f>'[3]2013-14'!$K75/100</f>
        <v>641.22896079044256</v>
      </c>
      <c r="R36" s="18">
        <f>'[3]2013-14'!$L75/100</f>
        <v>13.375613633281082</v>
      </c>
      <c r="S36" s="18">
        <f>'[3]2013-14'!$M75/100</f>
        <v>216.66562766982045</v>
      </c>
      <c r="T36" s="18">
        <f>'[3]2013-14'!$N75/100</f>
        <v>2266.9113868954514</v>
      </c>
      <c r="U36" s="18">
        <f>'[3]2013-14'!$O75/100</f>
        <v>2677.0997548298419</v>
      </c>
      <c r="V36" s="18">
        <f>'[3]2013-14'!$P75/100</f>
        <v>458.01546090799752</v>
      </c>
      <c r="W36" s="18">
        <f>'[3]2013-14'!$Q75/100</f>
        <v>1128.6147821889335</v>
      </c>
      <c r="X36" s="18">
        <f t="shared" si="2"/>
        <v>9173.0245688391005</v>
      </c>
      <c r="Y36" s="18">
        <f t="shared" si="3"/>
        <v>19123.375564930393</v>
      </c>
      <c r="Z36" s="18">
        <f>'[3]2013-14'!$U75/100</f>
        <v>3230.1216336983675</v>
      </c>
      <c r="AA36" s="18">
        <f>'[3]2013-14'!$V75/100</f>
        <v>562.20128727708391</v>
      </c>
      <c r="AB36" s="18">
        <f t="shared" si="25"/>
        <v>21791.295911351677</v>
      </c>
      <c r="AC36" s="18">
        <v>2964.7225769883471</v>
      </c>
      <c r="AD36" s="18">
        <f t="shared" si="5"/>
        <v>73501.973103628188</v>
      </c>
    </row>
    <row r="37" spans="1:30">
      <c r="A37" s="5">
        <v>28</v>
      </c>
      <c r="B37" s="6" t="s">
        <v>20</v>
      </c>
      <c r="C37" s="18">
        <v>2340.3706580597186</v>
      </c>
      <c r="D37" s="18">
        <v>354.62256283319238</v>
      </c>
      <c r="E37" s="18">
        <v>635.13235860145369</v>
      </c>
      <c r="F37" s="18">
        <v>65.347555610814439</v>
      </c>
      <c r="G37" s="18">
        <v>3395.4731351051792</v>
      </c>
      <c r="H37" s="18">
        <v>994.54084793585969</v>
      </c>
      <c r="I37" s="18">
        <v>4390.013983041039</v>
      </c>
      <c r="J37" s="18">
        <f>'[3]2013-14'!$D76/100</f>
        <v>2815.1809141618451</v>
      </c>
      <c r="K37" s="18">
        <f>('[3]2013-14'!$E76/100)+('[3]2013-14'!$F76/100)</f>
        <v>160.9016054160156</v>
      </c>
      <c r="L37" s="18">
        <f>'[3]2013-14'!$G76/100</f>
        <v>842.13876726989849</v>
      </c>
      <c r="M37" s="18">
        <f t="shared" si="0"/>
        <v>3818.2212868477591</v>
      </c>
      <c r="N37" s="18">
        <f t="shared" si="24"/>
        <v>4812.7621347836184</v>
      </c>
      <c r="O37" s="18">
        <f>('[3]2013-14'!$H76/100)+('[3]2013-14'!$I76/100)</f>
        <v>1185.984035263484</v>
      </c>
      <c r="P37" s="18">
        <f>'[3]2013-14'!$J76/100</f>
        <v>60.873435315530898</v>
      </c>
      <c r="Q37" s="18">
        <f>'[3]2013-14'!$K76/100</f>
        <v>451.42299123398914</v>
      </c>
      <c r="R37" s="18">
        <f>'[3]2013-14'!$L76/100</f>
        <v>9.4163861664681523</v>
      </c>
      <c r="S37" s="18">
        <f>'[3]2013-14'!$M76/100</f>
        <v>152.53185947766994</v>
      </c>
      <c r="T37" s="18">
        <f>'[3]2013-14'!$N76/100</f>
        <v>1595.8978488327637</v>
      </c>
      <c r="U37" s="18">
        <f>'[3]2013-14'!$O76/100</f>
        <v>1884.6690543536024</v>
      </c>
      <c r="V37" s="18">
        <f>'[3]2013-14'!$P76/100</f>
        <v>322.4413150953618</v>
      </c>
      <c r="W37" s="18">
        <f>'[3]2013-14'!$Q76/100</f>
        <v>794.54093947750982</v>
      </c>
      <c r="X37" s="18">
        <f t="shared" si="2"/>
        <v>6457.7778652163797</v>
      </c>
      <c r="Y37" s="18">
        <f t="shared" si="3"/>
        <v>14666.013135105177</v>
      </c>
      <c r="Z37" s="18">
        <f>'[3]2013-14'!$U76/100</f>
        <v>2477.2303481129734</v>
      </c>
      <c r="AA37" s="18">
        <f>'[3]2013-14'!$V76/100</f>
        <v>431.16088139268641</v>
      </c>
      <c r="AB37" s="18">
        <f>Y37+Z37-AA37</f>
        <v>16712.082601825463</v>
      </c>
      <c r="AC37" s="18">
        <v>2833.628124920408</v>
      </c>
      <c r="AD37" s="18">
        <f t="shared" si="5"/>
        <v>58977.684668113878</v>
      </c>
    </row>
    <row r="38" spans="1:30" s="3" customFormat="1">
      <c r="A38" s="7"/>
      <c r="B38" s="8" t="s">
        <v>30</v>
      </c>
      <c r="C38" s="19">
        <v>13479.970002469132</v>
      </c>
      <c r="D38" s="19">
        <v>1850.1157825795826</v>
      </c>
      <c r="E38" s="19">
        <v>1521.7849961615061</v>
      </c>
      <c r="F38" s="19">
        <v>179.2145024649605</v>
      </c>
      <c r="G38" s="35">
        <v>17031.08528367518</v>
      </c>
      <c r="H38" s="19">
        <v>1299.9013596316195</v>
      </c>
      <c r="I38" s="19">
        <v>18330.986643306802</v>
      </c>
      <c r="J38" s="19">
        <f>SUM(J33:J37)</f>
        <v>13136.438646457229</v>
      </c>
      <c r="K38" s="19">
        <f t="shared" ref="K38:AB38" si="26">SUM(K33:K37)</f>
        <v>750.81287210745995</v>
      </c>
      <c r="L38" s="19">
        <f>SUM(L33:L37)</f>
        <v>3929.6601480895624</v>
      </c>
      <c r="M38" s="19">
        <f t="shared" si="0"/>
        <v>17816.91166665425</v>
      </c>
      <c r="N38" s="19">
        <f t="shared" si="26"/>
        <v>19116.813026285869</v>
      </c>
      <c r="O38" s="19">
        <f t="shared" si="26"/>
        <v>5534.140430031649</v>
      </c>
      <c r="P38" s="19">
        <f>SUM(P33:P37)</f>
        <v>284.05284512936345</v>
      </c>
      <c r="Q38" s="19">
        <f>SUM(Q33:Q37)</f>
        <v>2106.4686813248895</v>
      </c>
      <c r="R38" s="19">
        <f t="shared" ref="R38:W38" si="27">SUM(R33:R37)</f>
        <v>43.939548795920146</v>
      </c>
      <c r="S38" s="19">
        <f t="shared" si="27"/>
        <v>711.75724571683884</v>
      </c>
      <c r="T38" s="19">
        <f t="shared" si="27"/>
        <v>7446.9154261960966</v>
      </c>
      <c r="U38" s="19">
        <f t="shared" si="27"/>
        <v>8794.4043939938892</v>
      </c>
      <c r="V38" s="19">
        <f t="shared" si="27"/>
        <v>1504.6033210602009</v>
      </c>
      <c r="W38" s="19">
        <f t="shared" si="27"/>
        <v>3707.5550814652706</v>
      </c>
      <c r="X38" s="19">
        <f t="shared" si="2"/>
        <v>30133.836973714115</v>
      </c>
      <c r="Y38" s="19">
        <f t="shared" si="3"/>
        <v>66281.735283675167</v>
      </c>
      <c r="Z38" s="19">
        <f t="shared" ref="Z38:AA38" si="28">SUM(Z33:Z37)</f>
        <v>11195.621104230866</v>
      </c>
      <c r="AA38" s="19">
        <f t="shared" si="28"/>
        <v>1948.5930594689298</v>
      </c>
      <c r="AB38" s="19">
        <f t="shared" si="26"/>
        <v>75528.763328437111</v>
      </c>
      <c r="AC38" s="19">
        <v>11527.574547018907</v>
      </c>
      <c r="AD38" s="19">
        <f t="shared" si="5"/>
        <v>65520.08232119328</v>
      </c>
    </row>
    <row r="39" spans="1:30">
      <c r="A39" s="5">
        <v>29</v>
      </c>
      <c r="B39" s="6" t="s">
        <v>21</v>
      </c>
      <c r="C39" s="18">
        <v>1128.3757430594749</v>
      </c>
      <c r="D39" s="18">
        <v>251.8611191478418</v>
      </c>
      <c r="E39" s="18">
        <v>405.59160315401891</v>
      </c>
      <c r="F39" s="18">
        <v>24.05015060191753</v>
      </c>
      <c r="G39" s="18">
        <v>1809.8786159632532</v>
      </c>
      <c r="H39" s="18">
        <v>30.577853557472981</v>
      </c>
      <c r="I39" s="18">
        <v>1840.4564695207262</v>
      </c>
      <c r="J39" s="18">
        <f>'[3]2013-14'!$D77/100</f>
        <v>2099.5597283278498</v>
      </c>
      <c r="K39" s="18">
        <f>('[3]2013-14'!$E77/100)+('[3]2013-14'!$F77/100)</f>
        <v>120.00029172382463</v>
      </c>
      <c r="L39" s="18">
        <f>'[3]2013-14'!$G77/100</f>
        <v>628.06643527915367</v>
      </c>
      <c r="M39" s="18">
        <f t="shared" si="0"/>
        <v>2847.6264553308283</v>
      </c>
      <c r="N39" s="18">
        <f t="shared" ref="N39:N44" si="29">L39+K39+J39+H39</f>
        <v>2878.2043088883015</v>
      </c>
      <c r="O39" s="18">
        <f>('[3]2013-14'!$H77/100)+('[3]2013-14'!$I77/100)</f>
        <v>884.50596775245651</v>
      </c>
      <c r="P39" s="18">
        <f>'[3]2013-14'!$J77/100</f>
        <v>45.399360542166335</v>
      </c>
      <c r="Q39" s="18">
        <f>'[3]2013-14'!$K77/100</f>
        <v>336.67091449373589</v>
      </c>
      <c r="R39" s="18">
        <f>'[3]2013-14'!$L77/100</f>
        <v>7.0227334527756762</v>
      </c>
      <c r="S39" s="18">
        <f>'[3]2013-14'!$M77/100</f>
        <v>113.75814173620367</v>
      </c>
      <c r="T39" s="18">
        <f>'[3]2013-14'!$N77/100</f>
        <v>1190.219369944793</v>
      </c>
      <c r="U39" s="18">
        <f>'[3]2013-14'!$O77/100</f>
        <v>1405.5847096152447</v>
      </c>
      <c r="V39" s="18">
        <f>'[3]2013-14'!$P77/100</f>
        <v>240.47648110915429</v>
      </c>
      <c r="W39" s="18">
        <f>'[3]2013-14'!$Q77/100</f>
        <v>592.5680124651667</v>
      </c>
      <c r="X39" s="18">
        <f t="shared" si="2"/>
        <v>4816.2056911116961</v>
      </c>
      <c r="Y39" s="18">
        <f t="shared" si="3"/>
        <v>9504.2886159632508</v>
      </c>
      <c r="Z39" s="18">
        <f>'[3]2013-14'!$U77/100</f>
        <v>1605.3655468460054</v>
      </c>
      <c r="AA39" s="18">
        <f>'[3]2013-14'!$V77/100</f>
        <v>279.4131860457934</v>
      </c>
      <c r="AB39" s="18">
        <f t="shared" ref="AB39:AB44" si="30">Y39+Z39-AA39</f>
        <v>10830.240976763464</v>
      </c>
      <c r="AC39" s="18">
        <v>1333.8088404119951</v>
      </c>
      <c r="AD39" s="18">
        <f t="shared" si="5"/>
        <v>81197.849711493516</v>
      </c>
    </row>
    <row r="40" spans="1:30">
      <c r="A40" s="5">
        <v>30</v>
      </c>
      <c r="B40" s="6" t="s">
        <v>22</v>
      </c>
      <c r="C40" s="18">
        <v>2144.4721966151305</v>
      </c>
      <c r="D40" s="18">
        <v>418.35726833415561</v>
      </c>
      <c r="E40" s="18">
        <v>469.0122788622034</v>
      </c>
      <c r="F40" s="18">
        <v>112.10787302982133</v>
      </c>
      <c r="G40" s="18">
        <v>3143.9496168413111</v>
      </c>
      <c r="H40" s="18">
        <v>2719.107915960918</v>
      </c>
      <c r="I40" s="18">
        <v>5863.0575328022296</v>
      </c>
      <c r="J40" s="18">
        <f>'[3]2013-14'!$D78/100</f>
        <v>13118.331038514045</v>
      </c>
      <c r="K40" s="18">
        <f>('[3]2013-14'!$E78/100)+('[3]2013-14'!$F78/100)</f>
        <v>749.77793215967699</v>
      </c>
      <c r="L40" s="18">
        <f>'[3]2013-14'!$G78/100</f>
        <v>3924.2434025600769</v>
      </c>
      <c r="M40" s="18">
        <f t="shared" si="0"/>
        <v>17792.3523732338</v>
      </c>
      <c r="N40" s="18">
        <f t="shared" si="29"/>
        <v>20511.460289194718</v>
      </c>
      <c r="O40" s="18">
        <f>('[3]2013-14'!$H78/100)+('[3]2013-14'!$I78/100)</f>
        <v>5526.5120272425447</v>
      </c>
      <c r="P40" s="18">
        <f>'[3]2013-14'!$J78/100</f>
        <v>283.661299315983</v>
      </c>
      <c r="Q40" s="18">
        <f>'[3]2013-14'!$K78/100</f>
        <v>2103.5650702281091</v>
      </c>
      <c r="R40" s="18">
        <f>'[3]2013-14'!$L78/100</f>
        <v>43.878981381553885</v>
      </c>
      <c r="S40" s="18">
        <f>'[3]2013-14'!$M78/100</f>
        <v>710.77614105803252</v>
      </c>
      <c r="T40" s="18">
        <f>'[3]2013-14'!$N78/100</f>
        <v>7436.6504047125172</v>
      </c>
      <c r="U40" s="18">
        <f>'[3]2013-14'!$O78/100</f>
        <v>8782.2819587474678</v>
      </c>
      <c r="V40" s="18">
        <f>'[3]2013-14'!$P78/100</f>
        <v>1502.5293367954382</v>
      </c>
      <c r="W40" s="18">
        <f>'[3]2013-14'!$Q78/100</f>
        <v>3702.4444913236239</v>
      </c>
      <c r="X40" s="18">
        <f t="shared" si="2"/>
        <v>30092.299710805266</v>
      </c>
      <c r="Y40" s="18">
        <f t="shared" si="3"/>
        <v>53747.709616841297</v>
      </c>
      <c r="Z40" s="18">
        <f>'[3]2013-14'!$U78/100</f>
        <v>9078.503897265733</v>
      </c>
      <c r="AA40" s="18">
        <f>'[3]2013-14'!$V78/100</f>
        <v>1580.1097161003788</v>
      </c>
      <c r="AB40" s="18">
        <f t="shared" si="30"/>
        <v>61246.103798006654</v>
      </c>
      <c r="AC40" s="18">
        <v>4821.7199233430565</v>
      </c>
      <c r="AD40" s="18">
        <f t="shared" si="5"/>
        <v>127021.28031431307</v>
      </c>
    </row>
    <row r="41" spans="1:30">
      <c r="A41" s="5">
        <v>31</v>
      </c>
      <c r="B41" s="6" t="s">
        <v>23</v>
      </c>
      <c r="C41" s="18">
        <v>1169.3183159923458</v>
      </c>
      <c r="D41" s="18">
        <v>260.24287535548319</v>
      </c>
      <c r="E41" s="18">
        <v>420.4447161630253</v>
      </c>
      <c r="F41" s="18">
        <v>84.491475801327027</v>
      </c>
      <c r="G41" s="18">
        <v>1934.4973833121812</v>
      </c>
      <c r="H41" s="18">
        <v>196.35424219024287</v>
      </c>
      <c r="I41" s="18">
        <v>2130.8516255024242</v>
      </c>
      <c r="J41" s="18">
        <f>'[3]2013-14'!$D79/100</f>
        <v>1549.0059649453681</v>
      </c>
      <c r="K41" s="18">
        <f>('[3]2013-14'!$E79/100)+('[3]2013-14'!$F79/100)</f>
        <v>88.533403059426064</v>
      </c>
      <c r="L41" s="18">
        <f>'[3]2013-14'!$G79/100</f>
        <v>463.3726973817561</v>
      </c>
      <c r="M41" s="18">
        <f t="shared" si="0"/>
        <v>2100.9120653865502</v>
      </c>
      <c r="N41" s="18">
        <f t="shared" si="29"/>
        <v>2297.2663075767932</v>
      </c>
      <c r="O41" s="18">
        <f>('[3]2013-14'!$H79/100)+('[3]2013-14'!$I79/100)</f>
        <v>652.56777484940687</v>
      </c>
      <c r="P41" s="18">
        <f>'[3]2013-14'!$J79/100</f>
        <v>33.494584286263191</v>
      </c>
      <c r="Q41" s="18">
        <f>'[3]2013-14'!$K79/100</f>
        <v>248.38791092156768</v>
      </c>
      <c r="R41" s="18">
        <f>'[3]2013-14'!$L79/100</f>
        <v>5.1812081655970132</v>
      </c>
      <c r="S41" s="18">
        <f>'[3]2013-14'!$M79/100</f>
        <v>83.928091081657627</v>
      </c>
      <c r="T41" s="18">
        <f>'[3]2013-14'!$N79/100</f>
        <v>878.11595867593803</v>
      </c>
      <c r="U41" s="18">
        <f>'[3]2013-14'!$O79/100</f>
        <v>1037.0074592562551</v>
      </c>
      <c r="V41" s="18">
        <f>'[3]2013-14'!$P79/100</f>
        <v>177.41791226097743</v>
      </c>
      <c r="W41" s="18">
        <f>'[3]2013-14'!$Q79/100</f>
        <v>437.1827929255432</v>
      </c>
      <c r="X41" s="18">
        <f t="shared" si="2"/>
        <v>3553.283692423206</v>
      </c>
      <c r="Y41" s="18">
        <f t="shared" si="3"/>
        <v>7785.0473833121805</v>
      </c>
      <c r="Z41" s="18">
        <f>'[3]2013-14'!$U79/100</f>
        <v>1314.9692054534032</v>
      </c>
      <c r="AA41" s="18">
        <f>'[3]2013-14'!$V79/100</f>
        <v>228.86982716783413</v>
      </c>
      <c r="AB41" s="18">
        <f t="shared" si="30"/>
        <v>8871.146761597749</v>
      </c>
      <c r="AC41" s="18">
        <v>1226.1112406986617</v>
      </c>
      <c r="AD41" s="18">
        <f t="shared" si="5"/>
        <v>72351.891632139334</v>
      </c>
    </row>
    <row r="42" spans="1:30">
      <c r="A42" s="5">
        <v>32</v>
      </c>
      <c r="B42" s="6" t="s">
        <v>153</v>
      </c>
      <c r="C42" s="18">
        <v>890.52936078280891</v>
      </c>
      <c r="D42" s="18">
        <v>201.80384736305245</v>
      </c>
      <c r="E42" s="18">
        <v>337.10025938135414</v>
      </c>
      <c r="F42" s="18">
        <v>63.286097236423444</v>
      </c>
      <c r="G42" s="18">
        <v>1492.719564763639</v>
      </c>
      <c r="H42" s="18">
        <v>20.007594859906281</v>
      </c>
      <c r="I42" s="18">
        <v>1512.7271596235453</v>
      </c>
      <c r="J42" s="18">
        <f>'[3]2013-14'!$D80/100</f>
        <v>1831.5066663900332</v>
      </c>
      <c r="K42" s="18">
        <f>('[3]2013-14'!$E80/100)+('[3]2013-14'!$F80/100)</f>
        <v>104.6797246563563</v>
      </c>
      <c r="L42" s="18">
        <f>'[3]2013-14'!$G80/100</f>
        <v>547.88051400935012</v>
      </c>
      <c r="M42" s="18">
        <f t="shared" si="0"/>
        <v>2484.0669050557394</v>
      </c>
      <c r="N42" s="18">
        <f t="shared" si="29"/>
        <v>2504.0744999156459</v>
      </c>
      <c r="O42" s="18">
        <f>('[3]2013-14'!$H80/100)+('[3]2013-14'!$I80/100)</f>
        <v>771.58013394102841</v>
      </c>
      <c r="P42" s="18">
        <f>'[3]2013-14'!$J80/100</f>
        <v>39.603175066157661</v>
      </c>
      <c r="Q42" s="18">
        <f>'[3]2013-14'!$K80/100</f>
        <v>293.68777461072568</v>
      </c>
      <c r="R42" s="18">
        <f>'[3]2013-14'!$L80/100</f>
        <v>6.1261334752704375</v>
      </c>
      <c r="S42" s="18">
        <f>'[3]2013-14'!$M80/100</f>
        <v>99.234516710765021</v>
      </c>
      <c r="T42" s="18">
        <f>'[3]2013-14'!$N80/100</f>
        <v>1038.2627753374584</v>
      </c>
      <c r="U42" s="18">
        <f>'[3]2013-14'!$O80/100</f>
        <v>1226.1321890978047</v>
      </c>
      <c r="V42" s="18">
        <f>'[3]2013-14'!$P80/100</f>
        <v>209.77458860492027</v>
      </c>
      <c r="W42" s="18">
        <f>'[3]2013-14'!$Q80/100</f>
        <v>516.91421324022201</v>
      </c>
      <c r="X42" s="18">
        <f t="shared" si="2"/>
        <v>4201.3155000843526</v>
      </c>
      <c r="Y42" s="18">
        <f t="shared" si="3"/>
        <v>8198.1095647636375</v>
      </c>
      <c r="Z42" s="18">
        <f>'[3]2013-14'!$U80/100</f>
        <v>1384.7393714912337</v>
      </c>
      <c r="AA42" s="18">
        <f>'[3]2013-14'!$V80/100</f>
        <v>241.01329469264473</v>
      </c>
      <c r="AB42" s="18">
        <f t="shared" si="30"/>
        <v>9341.8356415622275</v>
      </c>
      <c r="AC42" s="18">
        <v>1349.9562211866214</v>
      </c>
      <c r="AD42" s="18">
        <f t="shared" si="5"/>
        <v>69201.026632928028</v>
      </c>
    </row>
    <row r="43" spans="1:30">
      <c r="A43" s="5">
        <v>33</v>
      </c>
      <c r="B43" s="6" t="s">
        <v>24</v>
      </c>
      <c r="C43" s="18">
        <v>1407.6719026025742</v>
      </c>
      <c r="D43" s="18">
        <v>347.95771536797628</v>
      </c>
      <c r="E43" s="18">
        <v>600.71301321028864</v>
      </c>
      <c r="F43" s="18">
        <v>58.338654213334294</v>
      </c>
      <c r="G43" s="18">
        <v>2414.6812853941733</v>
      </c>
      <c r="H43" s="18">
        <v>1947.6387127964235</v>
      </c>
      <c r="I43" s="18">
        <v>4362.3199981905964</v>
      </c>
      <c r="J43" s="18">
        <f>'[3]2013-14'!$D81/100</f>
        <v>3263.1229538424259</v>
      </c>
      <c r="K43" s="18">
        <f>('[3]2013-14'!$E81/100)+('[3]2013-14'!$F81/100)</f>
        <v>186.50372318946208</v>
      </c>
      <c r="L43" s="18">
        <f>'[3]2013-14'!$G81/100</f>
        <v>976.13703189555952</v>
      </c>
      <c r="M43" s="18">
        <f t="shared" si="0"/>
        <v>4425.7637089274476</v>
      </c>
      <c r="N43" s="18">
        <f t="shared" si="29"/>
        <v>6373.4024217238712</v>
      </c>
      <c r="O43" s="18">
        <f>('[3]2013-14'!$H81/100)+('[3]2013-14'!$I81/100)</f>
        <v>1374.693792818337</v>
      </c>
      <c r="P43" s="18">
        <f>'[3]2013-14'!$J81/100</f>
        <v>70.559409897282137</v>
      </c>
      <c r="Q43" s="18">
        <f>'[3]2013-14'!$K81/100</f>
        <v>523.25188664700954</v>
      </c>
      <c r="R43" s="18">
        <f>'[3]2013-14'!$L81/100</f>
        <v>10.914689598623795</v>
      </c>
      <c r="S43" s="18">
        <f>'[3]2013-14'!$M81/100</f>
        <v>176.80221166249274</v>
      </c>
      <c r="T43" s="18">
        <f>'[3]2013-14'!$N81/100</f>
        <v>1849.8317022245042</v>
      </c>
      <c r="U43" s="18">
        <f>'[3]2013-14'!$O81/100</f>
        <v>2184.5512026315837</v>
      </c>
      <c r="V43" s="18">
        <f>'[3]2013-14'!$P81/100</f>
        <v>373.74708362857439</v>
      </c>
      <c r="W43" s="18">
        <f>'[3]2013-14'!$Q81/100</f>
        <v>920.96559916771821</v>
      </c>
      <c r="X43" s="18">
        <f t="shared" si="2"/>
        <v>7485.3175782761264</v>
      </c>
      <c r="Y43" s="18">
        <f t="shared" si="3"/>
        <v>16273.401285394171</v>
      </c>
      <c r="Z43" s="18">
        <f>'[3]2013-14'!$U81/100</f>
        <v>2748.7336305941485</v>
      </c>
      <c r="AA43" s="18">
        <f>'[3]2013-14'!$V81/100</f>
        <v>478.41591145671026</v>
      </c>
      <c r="AB43" s="18">
        <f t="shared" si="30"/>
        <v>18543.719004531609</v>
      </c>
      <c r="AC43" s="18">
        <v>2262.0309123455208</v>
      </c>
      <c r="AD43" s="18">
        <f t="shared" si="5"/>
        <v>81978.185635418457</v>
      </c>
    </row>
    <row r="44" spans="1:30">
      <c r="A44" s="5">
        <v>34</v>
      </c>
      <c r="B44" s="6" t="s">
        <v>55</v>
      </c>
      <c r="C44" s="18">
        <v>593.22653127238345</v>
      </c>
      <c r="D44" s="18">
        <v>172.3291163587397</v>
      </c>
      <c r="E44" s="18">
        <v>724.09175124591434</v>
      </c>
      <c r="F44" s="18">
        <v>19.240112462571851</v>
      </c>
      <c r="G44" s="18">
        <v>1508.8875113396095</v>
      </c>
      <c r="H44" s="18">
        <v>5.2514542865554438E-2</v>
      </c>
      <c r="I44" s="18">
        <v>1508.9400258824751</v>
      </c>
      <c r="J44" s="18">
        <f>'[3]2013-14'!$D82/100</f>
        <v>1040.1780615672321</v>
      </c>
      <c r="K44" s="18">
        <f>('[3]2013-14'!$E82/100)+('[3]2013-14'!$F82/100)</f>
        <v>59.451355038230744</v>
      </c>
      <c r="L44" s="18">
        <f>'[3]2013-14'!$G82/100</f>
        <v>311.16091548603822</v>
      </c>
      <c r="M44" s="18">
        <f t="shared" si="0"/>
        <v>1410.7903320915011</v>
      </c>
      <c r="N44" s="18">
        <f t="shared" si="29"/>
        <v>1410.8428466343667</v>
      </c>
      <c r="O44" s="18">
        <f>('[3]2013-14'!$H82/100)+('[3]2013-14'!$I82/100)</f>
        <v>438.20792072162124</v>
      </c>
      <c r="P44" s="18">
        <f>'[3]2013-14'!$J82/100</f>
        <v>22.492057838598647</v>
      </c>
      <c r="Q44" s="18">
        <f>'[3]2013-14'!$K82/100</f>
        <v>166.79577841925419</v>
      </c>
      <c r="R44" s="18">
        <f>'[3]2013-14'!$L82/100</f>
        <v>3.4792500404974844</v>
      </c>
      <c r="S44" s="18">
        <f>'[3]2013-14'!$M82/100</f>
        <v>56.358826930298953</v>
      </c>
      <c r="T44" s="18">
        <f>'[3]2013-14'!$N82/100</f>
        <v>589.66651930162425</v>
      </c>
      <c r="U44" s="18">
        <f>'[3]2013-14'!$O82/100</f>
        <v>696.3642705133002</v>
      </c>
      <c r="V44" s="18">
        <f>'[3]2013-14'!$P82/100</f>
        <v>119.13848251025783</v>
      </c>
      <c r="W44" s="18">
        <f>'[3]2013-14'!$Q82/100</f>
        <v>293.57404709017942</v>
      </c>
      <c r="X44" s="18">
        <f t="shared" si="2"/>
        <v>2386.0771533656325</v>
      </c>
      <c r="Y44" s="18">
        <f t="shared" si="3"/>
        <v>5305.8075113396089</v>
      </c>
      <c r="Z44" s="18">
        <f>'[3]2013-14'!$U82/100</f>
        <v>896.20180121582769</v>
      </c>
      <c r="AA44" s="18">
        <f>'[3]2013-14'!$V82/100</f>
        <v>155.98353976741586</v>
      </c>
      <c r="AB44" s="18">
        <f t="shared" si="30"/>
        <v>6046.0257727880207</v>
      </c>
      <c r="AC44" s="18">
        <v>1093.2521409923627</v>
      </c>
      <c r="AD44" s="18">
        <f t="shared" si="5"/>
        <v>55303.123095646952</v>
      </c>
    </row>
    <row r="45" spans="1:30" s="3" customFormat="1">
      <c r="A45" s="8"/>
      <c r="B45" s="8" t="s">
        <v>31</v>
      </c>
      <c r="C45" s="19">
        <v>7333.5940503247166</v>
      </c>
      <c r="D45" s="19">
        <v>1652.5519419272489</v>
      </c>
      <c r="E45" s="19">
        <v>2956.9536220168047</v>
      </c>
      <c r="F45" s="19">
        <v>361.51436334539545</v>
      </c>
      <c r="G45" s="19">
        <v>12304.613977614168</v>
      </c>
      <c r="H45" s="19">
        <v>4913.7388339078298</v>
      </c>
      <c r="I45" s="19">
        <v>17218.352811521996</v>
      </c>
      <c r="J45" s="19">
        <f>SUM(J39:J44)</f>
        <v>22901.704413586955</v>
      </c>
      <c r="K45" s="19">
        <f t="shared" ref="K45:AB45" si="31">SUM(K39:K44)</f>
        <v>1308.9464298269768</v>
      </c>
      <c r="L45" s="19">
        <f>SUM(L39:L44)</f>
        <v>6850.8609966119348</v>
      </c>
      <c r="M45" s="19">
        <f t="shared" si="0"/>
        <v>31061.511840025865</v>
      </c>
      <c r="N45" s="19">
        <f t="shared" si="31"/>
        <v>35975.250673933697</v>
      </c>
      <c r="O45" s="19">
        <f t="shared" si="31"/>
        <v>9648.0676173253942</v>
      </c>
      <c r="P45" s="19">
        <f>SUM(P39:P44)</f>
        <v>495.20988694645098</v>
      </c>
      <c r="Q45" s="19">
        <f>SUM(Q39:Q44)</f>
        <v>3672.3593353204019</v>
      </c>
      <c r="R45" s="19">
        <f t="shared" ref="R45:W45" si="32">SUM(R39:R44)</f>
        <v>76.602996114318287</v>
      </c>
      <c r="S45" s="19">
        <f t="shared" si="32"/>
        <v>1240.8579291794504</v>
      </c>
      <c r="T45" s="19">
        <f t="shared" si="32"/>
        <v>12982.746730196835</v>
      </c>
      <c r="U45" s="19">
        <f t="shared" si="32"/>
        <v>15331.921789861657</v>
      </c>
      <c r="V45" s="19">
        <f t="shared" si="32"/>
        <v>2623.083884909322</v>
      </c>
      <c r="W45" s="19">
        <f t="shared" si="32"/>
        <v>6463.6491562124529</v>
      </c>
      <c r="X45" s="19">
        <f t="shared" si="2"/>
        <v>52534.499326066274</v>
      </c>
      <c r="Y45" s="19">
        <f t="shared" si="3"/>
        <v>100814.36397761414</v>
      </c>
      <c r="Z45" s="19">
        <f t="shared" ref="Z45:AA45" si="33">SUM(Z39:Z44)</f>
        <v>17028.513452866351</v>
      </c>
      <c r="AA45" s="19">
        <f t="shared" si="33"/>
        <v>2963.8054752307771</v>
      </c>
      <c r="AB45" s="19">
        <f t="shared" si="31"/>
        <v>114879.07195524972</v>
      </c>
      <c r="AC45" s="19">
        <v>12086.879278978218</v>
      </c>
      <c r="AD45" s="19">
        <f t="shared" si="5"/>
        <v>95044.443899634265</v>
      </c>
    </row>
    <row r="46" spans="1:30" s="3" customFormat="1">
      <c r="A46" s="8"/>
      <c r="B46" s="8" t="s">
        <v>32</v>
      </c>
      <c r="C46" s="19">
        <v>112052.50085753421</v>
      </c>
      <c r="D46" s="19">
        <v>29508.790666288456</v>
      </c>
      <c r="E46" s="19">
        <v>16007.528170584303</v>
      </c>
      <c r="F46" s="19">
        <v>2666.4156257583832</v>
      </c>
      <c r="G46" s="19">
        <v>160235.23532016535</v>
      </c>
      <c r="H46" s="19">
        <v>37829.427774949014</v>
      </c>
      <c r="I46" s="19">
        <v>198064.66309511437</v>
      </c>
      <c r="J46" s="19">
        <f>J45+J38+J32+J23+J17+J11</f>
        <v>250478.68569947261</v>
      </c>
      <c r="K46" s="19">
        <f t="shared" ref="K46:AB46" si="34">K45+K38+K32+K23+K17+K11</f>
        <v>14316.103966461371</v>
      </c>
      <c r="L46" s="19">
        <f>L45+L38+L32+L23+L17+L11</f>
        <v>74928.687723481562</v>
      </c>
      <c r="M46" s="19">
        <f t="shared" si="0"/>
        <v>339723.47738941555</v>
      </c>
      <c r="N46" s="19">
        <f t="shared" si="34"/>
        <v>377552.90516436449</v>
      </c>
      <c r="O46" s="19">
        <f t="shared" si="34"/>
        <v>105522.07174997785</v>
      </c>
      <c r="P46" s="19">
        <f>P45+P38+P32+P23+P17+P11</f>
        <v>5416.1698792227107</v>
      </c>
      <c r="Q46" s="19">
        <f>Q45+Q38+Q32+Q23+Q17+Q11</f>
        <v>40165.034143988101</v>
      </c>
      <c r="R46" s="19">
        <f t="shared" ref="R46:W46" si="35">R45+R38+R32+R23+R17+R11</f>
        <v>837.81614856459692</v>
      </c>
      <c r="S46" s="19">
        <f t="shared" si="35"/>
        <v>13571.411875189686</v>
      </c>
      <c r="T46" s="19">
        <f t="shared" si="35"/>
        <v>141993.85683362349</v>
      </c>
      <c r="U46" s="19">
        <f t="shared" si="35"/>
        <v>167687.0659850669</v>
      </c>
      <c r="V46" s="19">
        <f t="shared" si="35"/>
        <v>28688.982798230416</v>
      </c>
      <c r="W46" s="19">
        <f t="shared" si="35"/>
        <v>70693.705421771505</v>
      </c>
      <c r="X46" s="19">
        <f t="shared" si="2"/>
        <v>574576.11483563529</v>
      </c>
      <c r="Y46" s="19">
        <f t="shared" si="3"/>
        <v>1112364.2553201651</v>
      </c>
      <c r="Z46" s="19">
        <f t="shared" ref="Z46:AA46" si="36">Z45+Z38+Z32+Z23+Z17+Z11</f>
        <v>187888.99655621644</v>
      </c>
      <c r="AA46" s="19">
        <f t="shared" si="36"/>
        <v>32701.999400610948</v>
      </c>
      <c r="AB46" s="19">
        <f t="shared" si="34"/>
        <v>1267551.2524757707</v>
      </c>
      <c r="AC46" s="19">
        <v>115656</v>
      </c>
      <c r="AD46" s="19">
        <f t="shared" si="5"/>
        <v>109596.67051218879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dimension ref="A1:AD47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85546875" style="12" bestFit="1" customWidth="1"/>
    <col min="17" max="17" width="8.5703125" style="12" customWidth="1"/>
    <col min="18" max="18" width="6.85546875" style="12" bestFit="1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4" width="8.28515625" style="12" bestFit="1" customWidth="1"/>
    <col min="25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0"/>
      <c r="D1" s="10"/>
      <c r="E1" s="10"/>
      <c r="H1" s="24" t="s">
        <v>90</v>
      </c>
      <c r="I1" s="10"/>
      <c r="J1" s="10"/>
      <c r="K1" s="10"/>
      <c r="L1" s="10"/>
      <c r="M1" s="10"/>
      <c r="N1" s="10"/>
      <c r="U1" s="24" t="s">
        <v>89</v>
      </c>
    </row>
    <row r="2" spans="1:30">
      <c r="B2" s="10"/>
      <c r="C2" s="10"/>
      <c r="D2" s="10"/>
      <c r="E2" s="10"/>
      <c r="H2" s="23" t="s">
        <v>88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1.4101524582949707</v>
      </c>
      <c r="D6" s="14">
        <v>648.62514154568419</v>
      </c>
      <c r="E6" s="14">
        <v>48.157419639599532</v>
      </c>
      <c r="F6" s="14">
        <v>1437.386650138968</v>
      </c>
      <c r="G6" s="14">
        <v>2135.5793637825468</v>
      </c>
      <c r="H6" s="14">
        <v>34887.427808856395</v>
      </c>
      <c r="I6" s="14">
        <v>37023.007172638943</v>
      </c>
      <c r="J6" s="18">
        <v>69753.598086606275</v>
      </c>
      <c r="K6" s="18">
        <v>7979.6319118592892</v>
      </c>
      <c r="L6" s="18">
        <v>20631.848656108108</v>
      </c>
      <c r="M6" s="18">
        <v>98365.078654573677</v>
      </c>
      <c r="N6" s="18">
        <v>133252.50646343007</v>
      </c>
      <c r="O6" s="18">
        <v>30334.957374455276</v>
      </c>
      <c r="P6" s="18">
        <v>1693.8234591114517</v>
      </c>
      <c r="Q6" s="18">
        <v>11478.626389355633</v>
      </c>
      <c r="R6" s="18">
        <v>256.63293362211266</v>
      </c>
      <c r="S6" s="18">
        <v>5037.1477102681056</v>
      </c>
      <c r="T6" s="18">
        <v>33467.213704386988</v>
      </c>
      <c r="U6" s="18">
        <v>63721.748049903472</v>
      </c>
      <c r="V6" s="18">
        <v>10566.024102251096</v>
      </c>
      <c r="W6" s="18">
        <v>21695.772154483879</v>
      </c>
      <c r="X6" s="18">
        <v>178251.94587783801</v>
      </c>
      <c r="Y6" s="18">
        <v>313640.03170505061</v>
      </c>
      <c r="Z6" s="18">
        <v>45221.288128899439</v>
      </c>
      <c r="AA6" s="18">
        <v>7234.9801499012347</v>
      </c>
      <c r="AB6" s="18">
        <v>351626.33968404878</v>
      </c>
      <c r="AC6" s="18">
        <v>13232.655041527494</v>
      </c>
      <c r="AD6" s="18">
        <v>265726.21940234548</v>
      </c>
    </row>
    <row r="7" spans="1:30" ht="15.75">
      <c r="A7" s="5">
        <v>2</v>
      </c>
      <c r="B7" s="6" t="s">
        <v>46</v>
      </c>
      <c r="C7" s="14">
        <v>3723.6478923623827</v>
      </c>
      <c r="D7" s="14">
        <v>801.64111969727821</v>
      </c>
      <c r="E7" s="14">
        <v>1301.0948141316162</v>
      </c>
      <c r="F7" s="14">
        <v>987.77922350202959</v>
      </c>
      <c r="G7" s="14">
        <v>6814.1630496933067</v>
      </c>
      <c r="H7" s="14">
        <v>825.16548613405462</v>
      </c>
      <c r="I7" s="14">
        <v>7639.3285358273615</v>
      </c>
      <c r="J7" s="18">
        <v>56497.536355512144</v>
      </c>
      <c r="K7" s="18">
        <v>6463.1726019942907</v>
      </c>
      <c r="L7" s="18">
        <v>16710.946123275527</v>
      </c>
      <c r="M7" s="18">
        <v>79671.655080781959</v>
      </c>
      <c r="N7" s="18">
        <v>80496.820566916009</v>
      </c>
      <c r="O7" s="18">
        <v>24570.063826360278</v>
      </c>
      <c r="P7" s="18">
        <v>1371.9271132386762</v>
      </c>
      <c r="Q7" s="18">
        <v>9297.2137571851708</v>
      </c>
      <c r="R7" s="18">
        <v>207.86208733397359</v>
      </c>
      <c r="S7" s="18">
        <v>4079.8818081844856</v>
      </c>
      <c r="T7" s="18">
        <v>27107.062213961446</v>
      </c>
      <c r="U7" s="18">
        <v>51611.986705206007</v>
      </c>
      <c r="V7" s="18">
        <v>8558.0435594013197</v>
      </c>
      <c r="W7" s="18">
        <v>17572.680258543172</v>
      </c>
      <c r="X7" s="18">
        <v>144376.72132941455</v>
      </c>
      <c r="Y7" s="18">
        <v>231687.70494602388</v>
      </c>
      <c r="Z7" s="18">
        <v>33405.226994736804</v>
      </c>
      <c r="AA7" s="18">
        <v>5344.5216668963476</v>
      </c>
      <c r="AB7" s="18">
        <v>259748.41027386434</v>
      </c>
      <c r="AC7" s="18">
        <v>11655.749412929428</v>
      </c>
      <c r="AD7" s="18">
        <v>222850.02969069665</v>
      </c>
    </row>
    <row r="8" spans="1:30">
      <c r="A8" s="5">
        <v>3</v>
      </c>
      <c r="B8" s="6" t="s">
        <v>150</v>
      </c>
      <c r="C8" s="14">
        <v>2869.9867385149387</v>
      </c>
      <c r="D8" s="14">
        <v>336.51963080184049</v>
      </c>
      <c r="E8" s="14">
        <v>1067.8958729245167</v>
      </c>
      <c r="F8" s="14">
        <v>234.941704075128</v>
      </c>
      <c r="G8" s="14">
        <v>4509.3439463164232</v>
      </c>
      <c r="H8" s="14">
        <v>7654.908344254427</v>
      </c>
      <c r="I8" s="14">
        <v>12164.25229057085</v>
      </c>
      <c r="J8" s="18">
        <v>7746.8989491739312</v>
      </c>
      <c r="K8" s="18">
        <v>886.22528111058602</v>
      </c>
      <c r="L8" s="18">
        <v>2291.3921440306285</v>
      </c>
      <c r="M8" s="18">
        <v>10924.516374315146</v>
      </c>
      <c r="N8" s="18">
        <v>18579.424718569571</v>
      </c>
      <c r="O8" s="18">
        <v>3369.0283491272321</v>
      </c>
      <c r="P8" s="18">
        <v>188.1175958720365</v>
      </c>
      <c r="Q8" s="18">
        <v>1274.8268355024684</v>
      </c>
      <c r="R8" s="18">
        <v>28.501890344525673</v>
      </c>
      <c r="S8" s="18">
        <v>559.43027132535428</v>
      </c>
      <c r="T8" s="18">
        <v>3716.8996265452588</v>
      </c>
      <c r="U8" s="18">
        <v>7076.9961198906321</v>
      </c>
      <c r="V8" s="18">
        <v>1173.4723836474411</v>
      </c>
      <c r="W8" s="18">
        <v>2409.5524691988762</v>
      </c>
      <c r="X8" s="18">
        <v>19796.825541453825</v>
      </c>
      <c r="Y8" s="18">
        <v>42885.594206339825</v>
      </c>
      <c r="Z8" s="18">
        <v>6183.3363692743787</v>
      </c>
      <c r="AA8" s="18">
        <v>989.27557667852</v>
      </c>
      <c r="AB8" s="18">
        <v>48079.654998935686</v>
      </c>
      <c r="AC8" s="18">
        <v>2731.6381596037713</v>
      </c>
      <c r="AD8" s="18">
        <v>176010.33588544436</v>
      </c>
    </row>
    <row r="9" spans="1:30">
      <c r="A9" s="5">
        <v>4</v>
      </c>
      <c r="B9" s="6" t="s">
        <v>0</v>
      </c>
      <c r="C9" s="14">
        <v>6111.4636709371207</v>
      </c>
      <c r="D9" s="14">
        <v>227.60716497559804</v>
      </c>
      <c r="E9" s="14">
        <v>406.36792827133206</v>
      </c>
      <c r="F9" s="14">
        <v>515.58566784198251</v>
      </c>
      <c r="G9" s="14">
        <v>7261.0244320260326</v>
      </c>
      <c r="H9" s="14">
        <v>82.548238291687426</v>
      </c>
      <c r="I9" s="14">
        <v>7343.5726703177197</v>
      </c>
      <c r="J9" s="18">
        <v>3755.9652505405311</v>
      </c>
      <c r="K9" s="18">
        <v>429.67274800413071</v>
      </c>
      <c r="L9" s="18">
        <v>1110.9463702580401</v>
      </c>
      <c r="M9" s="18">
        <v>5296.5843688027016</v>
      </c>
      <c r="N9" s="18">
        <v>5379.1326070943887</v>
      </c>
      <c r="O9" s="18">
        <v>1633.4217717861331</v>
      </c>
      <c r="P9" s="18">
        <v>91.205933851239735</v>
      </c>
      <c r="Q9" s="18">
        <v>618.08025714784867</v>
      </c>
      <c r="R9" s="18">
        <v>13.818704801896288</v>
      </c>
      <c r="S9" s="18">
        <v>271.23119495737677</v>
      </c>
      <c r="T9" s="18">
        <v>1802.0818302450834</v>
      </c>
      <c r="U9" s="18">
        <v>3431.1731286173249</v>
      </c>
      <c r="V9" s="18">
        <v>568.94010421018072</v>
      </c>
      <c r="W9" s="18">
        <v>1168.2345933568884</v>
      </c>
      <c r="X9" s="18">
        <v>9598.1875189739712</v>
      </c>
      <c r="Y9" s="18">
        <v>22238.344558094395</v>
      </c>
      <c r="Z9" s="18">
        <v>3206.3719134011862</v>
      </c>
      <c r="AA9" s="18">
        <v>512.98930451813749</v>
      </c>
      <c r="AB9" s="18">
        <v>24931.727166977442</v>
      </c>
      <c r="AC9" s="18">
        <v>1660.9056854175217</v>
      </c>
      <c r="AD9" s="18">
        <v>150109.22887358326</v>
      </c>
    </row>
    <row r="10" spans="1:30">
      <c r="A10" s="5">
        <v>5</v>
      </c>
      <c r="B10" s="6" t="s">
        <v>1</v>
      </c>
      <c r="C10" s="14">
        <v>2625.6516838178122</v>
      </c>
      <c r="D10" s="14">
        <v>126.69012714915931</v>
      </c>
      <c r="E10" s="14">
        <v>1145.1536388222914</v>
      </c>
      <c r="F10" s="14">
        <v>164.97506968185263</v>
      </c>
      <c r="G10" s="14">
        <v>4062.4705194711159</v>
      </c>
      <c r="H10" s="14">
        <v>367.61647087333654</v>
      </c>
      <c r="I10" s="14">
        <v>4430.0869903444527</v>
      </c>
      <c r="J10" s="18">
        <v>1700.560072853023</v>
      </c>
      <c r="K10" s="18">
        <v>194.53969110702189</v>
      </c>
      <c r="L10" s="18">
        <v>502.9948134024749</v>
      </c>
      <c r="M10" s="18">
        <v>2398.0945773625199</v>
      </c>
      <c r="N10" s="18">
        <v>2765.7110482358567</v>
      </c>
      <c r="O10" s="18">
        <v>739.5520623702763</v>
      </c>
      <c r="P10" s="18">
        <v>41.294623131130194</v>
      </c>
      <c r="Q10" s="18">
        <v>279.84353874762195</v>
      </c>
      <c r="R10" s="18">
        <v>6.2565908034599866</v>
      </c>
      <c r="S10" s="18">
        <v>122.80330351574742</v>
      </c>
      <c r="T10" s="18">
        <v>815.91500562675878</v>
      </c>
      <c r="U10" s="18">
        <v>1553.5063921938827</v>
      </c>
      <c r="V10" s="18">
        <v>257.59472213579011</v>
      </c>
      <c r="W10" s="18">
        <v>528.93277031849732</v>
      </c>
      <c r="X10" s="18">
        <v>4345.6990088431648</v>
      </c>
      <c r="Y10" s="18">
        <v>11173.880576550138</v>
      </c>
      <c r="Z10" s="18">
        <v>1611.0739165338466</v>
      </c>
      <c r="AA10" s="18">
        <v>257.75665153370539</v>
      </c>
      <c r="AB10" s="18">
        <v>12527.19784155028</v>
      </c>
      <c r="AC10" s="18">
        <v>872.43213397739271</v>
      </c>
      <c r="AD10" s="18">
        <v>143589.36762724625</v>
      </c>
    </row>
    <row r="11" spans="1:30" s="3" customFormat="1">
      <c r="A11" s="7"/>
      <c r="B11" s="8" t="s">
        <v>27</v>
      </c>
      <c r="C11" s="15">
        <v>15332.160138090549</v>
      </c>
      <c r="D11" s="15">
        <v>2141.0831841695604</v>
      </c>
      <c r="E11" s="15">
        <v>3968.6696737893553</v>
      </c>
      <c r="F11" s="15">
        <v>3340.668315239961</v>
      </c>
      <c r="G11" s="15">
        <v>24782.581311289425</v>
      </c>
      <c r="H11" s="15">
        <v>43817.666348409904</v>
      </c>
      <c r="I11" s="15">
        <v>68600.247659699337</v>
      </c>
      <c r="J11" s="19">
        <v>139454.5587146859</v>
      </c>
      <c r="K11" s="19">
        <v>15953.242234075318</v>
      </c>
      <c r="L11" s="19">
        <v>41248.128107074779</v>
      </c>
      <c r="M11" s="19">
        <v>196655.92905583599</v>
      </c>
      <c r="N11" s="19">
        <v>240473.59540424589</v>
      </c>
      <c r="O11" s="19">
        <v>60647.023384099193</v>
      </c>
      <c r="P11" s="19">
        <v>3386.3687252045347</v>
      </c>
      <c r="Q11" s="19">
        <v>22948.590777938742</v>
      </c>
      <c r="R11" s="19">
        <v>513.07220690596819</v>
      </c>
      <c r="S11" s="19">
        <v>10070.49428825107</v>
      </c>
      <c r="T11" s="19">
        <v>66909.172380765522</v>
      </c>
      <c r="U11" s="19">
        <v>127395.41039581133</v>
      </c>
      <c r="V11" s="19">
        <v>21124.074871645826</v>
      </c>
      <c r="W11" s="19">
        <v>43375.172245901311</v>
      </c>
      <c r="X11" s="19">
        <v>356369.37927652354</v>
      </c>
      <c r="Y11" s="19">
        <v>621625.55599205883</v>
      </c>
      <c r="Z11" s="19">
        <v>89627.297322845654</v>
      </c>
      <c r="AA11" s="19">
        <v>14339.523349527946</v>
      </c>
      <c r="AB11" s="19">
        <v>696913.32996537641</v>
      </c>
      <c r="AC11" s="19">
        <v>30153.380433455608</v>
      </c>
      <c r="AD11" s="19">
        <v>231122.78621740898</v>
      </c>
    </row>
    <row r="12" spans="1:30">
      <c r="A12" s="5">
        <v>6</v>
      </c>
      <c r="B12" s="6" t="s">
        <v>2</v>
      </c>
      <c r="C12" s="14">
        <v>10836.400711749013</v>
      </c>
      <c r="D12" s="14">
        <v>2078.6998313391146</v>
      </c>
      <c r="E12" s="14">
        <v>478.75993560015161</v>
      </c>
      <c r="F12" s="14">
        <v>41.283027138171782</v>
      </c>
      <c r="G12" s="14">
        <v>13435.143505826451</v>
      </c>
      <c r="H12" s="14">
        <v>324.88957864038116</v>
      </c>
      <c r="I12" s="14">
        <v>13760.033084466831</v>
      </c>
      <c r="J12" s="18">
        <v>16307.05995217979</v>
      </c>
      <c r="K12" s="18">
        <v>1865.4856459369121</v>
      </c>
      <c r="L12" s="18">
        <v>4823.3324471910992</v>
      </c>
      <c r="M12" s="18">
        <v>22995.878045307803</v>
      </c>
      <c r="N12" s="18">
        <v>23320.767623948184</v>
      </c>
      <c r="O12" s="18">
        <v>7091.7340771134404</v>
      </c>
      <c r="P12" s="18">
        <v>395.98359731700629</v>
      </c>
      <c r="Q12" s="18">
        <v>2683.48377480813</v>
      </c>
      <c r="R12" s="18">
        <v>59.995881919719004</v>
      </c>
      <c r="S12" s="18">
        <v>1177.5889983100308</v>
      </c>
      <c r="T12" s="18">
        <v>7823.9958264553543</v>
      </c>
      <c r="U12" s="18">
        <v>14896.928534314518</v>
      </c>
      <c r="V12" s="18">
        <v>2470.1347775301301</v>
      </c>
      <c r="W12" s="18">
        <v>5072.0574556272986</v>
      </c>
      <c r="X12" s="18">
        <v>41671.902923395632</v>
      </c>
      <c r="Y12" s="18">
        <v>78427.814053170267</v>
      </c>
      <c r="Z12" s="18">
        <v>11307.889363040955</v>
      </c>
      <c r="AA12" s="18">
        <v>1809.1557862235472</v>
      </c>
      <c r="AB12" s="18">
        <v>87926.547629987675</v>
      </c>
      <c r="AC12" s="18">
        <v>6347.7049725095731</v>
      </c>
      <c r="AD12" s="18">
        <v>138517.0672089787</v>
      </c>
    </row>
    <row r="13" spans="1:30">
      <c r="A13" s="5">
        <v>7</v>
      </c>
      <c r="B13" s="6" t="s">
        <v>3</v>
      </c>
      <c r="C13" s="14">
        <v>4578.2497523148913</v>
      </c>
      <c r="D13" s="14">
        <v>375.40021161629329</v>
      </c>
      <c r="E13" s="14">
        <v>188.39445962097972</v>
      </c>
      <c r="F13" s="14">
        <v>19.18505640727691</v>
      </c>
      <c r="G13" s="14">
        <v>5161.2294799594401</v>
      </c>
      <c r="H13" s="14">
        <v>30.468479345329001</v>
      </c>
      <c r="I13" s="14">
        <v>5191.697959304769</v>
      </c>
      <c r="J13" s="18">
        <v>4003.5424431680622</v>
      </c>
      <c r="K13" s="18">
        <v>457.99494099676025</v>
      </c>
      <c r="L13" s="18">
        <v>1184.1752116240909</v>
      </c>
      <c r="M13" s="18">
        <v>5645.7125957889129</v>
      </c>
      <c r="N13" s="18">
        <v>5676.1810751342418</v>
      </c>
      <c r="O13" s="18">
        <v>1741.0899608294958</v>
      </c>
      <c r="P13" s="18">
        <v>97.217839592543555</v>
      </c>
      <c r="Q13" s="18">
        <v>658.8214687075523</v>
      </c>
      <c r="R13" s="18">
        <v>14.729574821290029</v>
      </c>
      <c r="S13" s="18">
        <v>289.10959726445191</v>
      </c>
      <c r="T13" s="18">
        <v>1920.8673702212461</v>
      </c>
      <c r="U13" s="18">
        <v>3657.3414113190493</v>
      </c>
      <c r="V13" s="18">
        <v>606.44220669989375</v>
      </c>
      <c r="W13" s="18">
        <v>1245.2396297884798</v>
      </c>
      <c r="X13" s="18">
        <v>10230.859059244001</v>
      </c>
      <c r="Y13" s="18">
        <v>21068.269614337682</v>
      </c>
      <c r="Z13" s="18">
        <v>3037.668012157636</v>
      </c>
      <c r="AA13" s="18">
        <v>485.99826938378095</v>
      </c>
      <c r="AB13" s="18">
        <v>23619.939357111536</v>
      </c>
      <c r="AC13" s="18">
        <v>2118.9831762435829</v>
      </c>
      <c r="AD13" s="18">
        <v>111468.2722445379</v>
      </c>
    </row>
    <row r="14" spans="1:30">
      <c r="A14" s="5">
        <v>8</v>
      </c>
      <c r="B14" s="6" t="s">
        <v>4</v>
      </c>
      <c r="C14" s="14">
        <v>1258.2558071926096</v>
      </c>
      <c r="D14" s="14">
        <v>509.59083648553911</v>
      </c>
      <c r="E14" s="14">
        <v>150.98246405514038</v>
      </c>
      <c r="F14" s="14">
        <v>49.419098180001257</v>
      </c>
      <c r="G14" s="14">
        <v>1968.2482059132903</v>
      </c>
      <c r="H14" s="14">
        <v>31.431517265516668</v>
      </c>
      <c r="I14" s="14">
        <v>1999.6797231788071</v>
      </c>
      <c r="J14" s="18">
        <v>2021.5896880250889</v>
      </c>
      <c r="K14" s="18">
        <v>231.26465200005444</v>
      </c>
      <c r="L14" s="18">
        <v>597.94954858523943</v>
      </c>
      <c r="M14" s="18">
        <v>2850.8038886103827</v>
      </c>
      <c r="N14" s="18">
        <v>2882.2354058758992</v>
      </c>
      <c r="O14" s="18">
        <v>879.16378075204545</v>
      </c>
      <c r="P14" s="18">
        <v>49.090170718120945</v>
      </c>
      <c r="Q14" s="18">
        <v>332.67205388605936</v>
      </c>
      <c r="R14" s="18">
        <v>7.4377022325635211</v>
      </c>
      <c r="S14" s="18">
        <v>145.9859583944887</v>
      </c>
      <c r="T14" s="18">
        <v>969.94242544617668</v>
      </c>
      <c r="U14" s="18">
        <v>1846.7753964558981</v>
      </c>
      <c r="V14" s="18">
        <v>306.22313335026132</v>
      </c>
      <c r="W14" s="18">
        <v>628.78404074281343</v>
      </c>
      <c r="X14" s="18">
        <v>5166.0746619784277</v>
      </c>
      <c r="Y14" s="18">
        <v>10016.558273767618</v>
      </c>
      <c r="Z14" s="18">
        <v>1444.2087178997133</v>
      </c>
      <c r="AA14" s="18">
        <v>231.05979149765179</v>
      </c>
      <c r="AB14" s="18">
        <v>11229.70720016968</v>
      </c>
      <c r="AC14" s="18">
        <v>1695.3402801206332</v>
      </c>
      <c r="AD14" s="18">
        <v>66238.662124931172</v>
      </c>
    </row>
    <row r="15" spans="1:30">
      <c r="A15" s="5">
        <v>9</v>
      </c>
      <c r="B15" s="6" t="s">
        <v>5</v>
      </c>
      <c r="C15" s="14">
        <v>7421.5311325343428</v>
      </c>
      <c r="D15" s="14">
        <v>1105.0220550872491</v>
      </c>
      <c r="E15" s="14">
        <v>349.58780879332744</v>
      </c>
      <c r="F15" s="14">
        <v>12.857001152520652</v>
      </c>
      <c r="G15" s="14">
        <v>8888.9979975674396</v>
      </c>
      <c r="H15" s="14">
        <v>34.58669850994859</v>
      </c>
      <c r="I15" s="14">
        <v>8923.5846960773888</v>
      </c>
      <c r="J15" s="18">
        <v>7971.5773607318361</v>
      </c>
      <c r="K15" s="18">
        <v>911.92791254398264</v>
      </c>
      <c r="L15" s="18">
        <v>2357.8479414477306</v>
      </c>
      <c r="M15" s="18">
        <v>11241.353214723549</v>
      </c>
      <c r="N15" s="18">
        <v>11275.939913233498</v>
      </c>
      <c r="O15" s="18">
        <v>3466.7381479695382</v>
      </c>
      <c r="P15" s="18">
        <v>193.57345155105352</v>
      </c>
      <c r="Q15" s="18">
        <v>1311.7998320900422</v>
      </c>
      <c r="R15" s="18">
        <v>29.328512647336073</v>
      </c>
      <c r="S15" s="18">
        <v>575.65507373512253</v>
      </c>
      <c r="T15" s="18">
        <v>3824.6985160740051</v>
      </c>
      <c r="U15" s="18">
        <v>7282.2457632964024</v>
      </c>
      <c r="V15" s="18">
        <v>1207.5058611582185</v>
      </c>
      <c r="W15" s="18">
        <v>2479.4351958094721</v>
      </c>
      <c r="X15" s="18">
        <v>20370.980354331186</v>
      </c>
      <c r="Y15" s="18">
        <v>40535.918265132124</v>
      </c>
      <c r="Z15" s="18">
        <v>5844.5550813645996</v>
      </c>
      <c r="AA15" s="18">
        <v>935.07376167938423</v>
      </c>
      <c r="AB15" s="18">
        <v>45445.399584817336</v>
      </c>
      <c r="AC15" s="18">
        <v>4377.3436951512804</v>
      </c>
      <c r="AD15" s="18">
        <v>103819.58271898216</v>
      </c>
    </row>
    <row r="16" spans="1:30">
      <c r="A16" s="5">
        <v>10</v>
      </c>
      <c r="B16" s="6" t="s">
        <v>6</v>
      </c>
      <c r="C16" s="14">
        <v>7923.2517152088894</v>
      </c>
      <c r="D16" s="14">
        <v>5639.883241864045</v>
      </c>
      <c r="E16" s="14">
        <v>596.2608843244368</v>
      </c>
      <c r="F16" s="14">
        <v>22.590152806264804</v>
      </c>
      <c r="G16" s="14">
        <v>14181.985994203635</v>
      </c>
      <c r="H16" s="14">
        <v>243.03245508734224</v>
      </c>
      <c r="I16" s="14">
        <v>14425.018449290978</v>
      </c>
      <c r="J16" s="18">
        <v>9465.6786602948596</v>
      </c>
      <c r="K16" s="18">
        <v>1082.8492518954047</v>
      </c>
      <c r="L16" s="18">
        <v>2799.7759958429319</v>
      </c>
      <c r="M16" s="18">
        <v>13348.303908033196</v>
      </c>
      <c r="N16" s="18">
        <v>13591.336363120539</v>
      </c>
      <c r="O16" s="18">
        <v>4116.5039016886331</v>
      </c>
      <c r="P16" s="18">
        <v>229.85464565299179</v>
      </c>
      <c r="Q16" s="18">
        <v>1557.6685912075418</v>
      </c>
      <c r="R16" s="18">
        <v>34.825513664536572</v>
      </c>
      <c r="S16" s="18">
        <v>683.54927771092548</v>
      </c>
      <c r="T16" s="18">
        <v>4541.5562676468153</v>
      </c>
      <c r="U16" s="18">
        <v>8647.1466312570683</v>
      </c>
      <c r="V16" s="18">
        <v>1433.8269510436</v>
      </c>
      <c r="W16" s="18">
        <v>2944.1521747213014</v>
      </c>
      <c r="X16" s="18">
        <v>24189.083954593414</v>
      </c>
      <c r="Y16" s="18">
        <v>51962.406311917584</v>
      </c>
      <c r="Z16" s="18">
        <v>7492.0504825270773</v>
      </c>
      <c r="AA16" s="18">
        <v>1198.6575076905171</v>
      </c>
      <c r="AB16" s="18">
        <v>58255.799286754147</v>
      </c>
      <c r="AC16" s="18">
        <v>4679.2675918678633</v>
      </c>
      <c r="AD16" s="18">
        <v>124497.68717650892</v>
      </c>
    </row>
    <row r="17" spans="1:30" s="3" customFormat="1">
      <c r="A17" s="7"/>
      <c r="B17" s="8" t="s">
        <v>28</v>
      </c>
      <c r="C17" s="15">
        <v>32017.689118999748</v>
      </c>
      <c r="D17" s="15">
        <v>9708.5961763922405</v>
      </c>
      <c r="E17" s="15">
        <v>1763.9855523940359</v>
      </c>
      <c r="F17" s="15">
        <v>145.33433568423541</v>
      </c>
      <c r="G17" s="15">
        <v>43635.605183470252</v>
      </c>
      <c r="H17" s="15">
        <v>664.40872884851763</v>
      </c>
      <c r="I17" s="15">
        <v>44300.013912318776</v>
      </c>
      <c r="J17" s="19">
        <v>39769.448104399635</v>
      </c>
      <c r="K17" s="19">
        <v>4549.5224033731138</v>
      </c>
      <c r="L17" s="19">
        <v>11763.081144691092</v>
      </c>
      <c r="M17" s="19">
        <v>56082.051652463837</v>
      </c>
      <c r="N17" s="19">
        <v>56746.460381312369</v>
      </c>
      <c r="O17" s="19">
        <v>17295.229868353155</v>
      </c>
      <c r="P17" s="19">
        <v>965.71970483171617</v>
      </c>
      <c r="Q17" s="19">
        <v>6544.4457206993256</v>
      </c>
      <c r="R17" s="19">
        <v>146.31718528544519</v>
      </c>
      <c r="S17" s="19">
        <v>2871.8889054150195</v>
      </c>
      <c r="T17" s="19">
        <v>19081.060405843597</v>
      </c>
      <c r="U17" s="19">
        <v>36330.43773664294</v>
      </c>
      <c r="V17" s="19">
        <v>6024.1329297821039</v>
      </c>
      <c r="W17" s="19">
        <v>12369.668496689364</v>
      </c>
      <c r="X17" s="19">
        <v>101628.90095354266</v>
      </c>
      <c r="Y17" s="19">
        <v>202010.96651832527</v>
      </c>
      <c r="Z17" s="19">
        <v>29126.371656989981</v>
      </c>
      <c r="AA17" s="19">
        <v>4659.9451164748816</v>
      </c>
      <c r="AB17" s="19">
        <v>226477.39305884036</v>
      </c>
      <c r="AC17" s="19">
        <v>19218.639715892932</v>
      </c>
      <c r="AD17" s="19">
        <v>117842.57179843688</v>
      </c>
    </row>
    <row r="18" spans="1:30">
      <c r="A18" s="5">
        <v>11</v>
      </c>
      <c r="B18" s="6" t="s">
        <v>7</v>
      </c>
      <c r="C18" s="14">
        <v>8022.6924273051836</v>
      </c>
      <c r="D18" s="14">
        <v>5755.2291551170965</v>
      </c>
      <c r="E18" s="14">
        <v>935.02775440049345</v>
      </c>
      <c r="F18" s="14">
        <v>235.04205231951818</v>
      </c>
      <c r="G18" s="14">
        <v>14947.991389142293</v>
      </c>
      <c r="H18" s="14">
        <v>669.71735484456485</v>
      </c>
      <c r="I18" s="14">
        <v>15617.708743986857</v>
      </c>
      <c r="J18" s="18">
        <v>42605.511704231569</v>
      </c>
      <c r="K18" s="18">
        <v>4873.9607725190754</v>
      </c>
      <c r="L18" s="18">
        <v>12601.937298006354</v>
      </c>
      <c r="M18" s="18">
        <v>60081.409774756998</v>
      </c>
      <c r="N18" s="18">
        <v>60751.127129601562</v>
      </c>
      <c r="O18" s="18">
        <v>18528.598049666583</v>
      </c>
      <c r="P18" s="18">
        <v>1034.587708615019</v>
      </c>
      <c r="Q18" s="18">
        <v>7011.147301290227</v>
      </c>
      <c r="R18" s="18">
        <v>156.75144733827986</v>
      </c>
      <c r="S18" s="18">
        <v>3076.6908319096347</v>
      </c>
      <c r="T18" s="18">
        <v>20441.780844335692</v>
      </c>
      <c r="U18" s="18">
        <v>38921.256491793181</v>
      </c>
      <c r="V18" s="18">
        <v>6453.7296412540391</v>
      </c>
      <c r="W18" s="18">
        <v>13251.781984242827</v>
      </c>
      <c r="X18" s="18">
        <v>108876.3243004455</v>
      </c>
      <c r="Y18" s="18">
        <v>184575.44281918934</v>
      </c>
      <c r="Z18" s="18">
        <v>26612.480662970593</v>
      </c>
      <c r="AA18" s="18">
        <v>4257.7462364053326</v>
      </c>
      <c r="AB18" s="18">
        <v>206930.1772457546</v>
      </c>
      <c r="AC18" s="18">
        <v>9873.8662285576356</v>
      </c>
      <c r="AD18" s="18">
        <v>209573.6082055294</v>
      </c>
    </row>
    <row r="19" spans="1:30">
      <c r="A19" s="5">
        <v>12</v>
      </c>
      <c r="B19" s="6" t="s">
        <v>8</v>
      </c>
      <c r="C19" s="14">
        <v>4002.040454359862</v>
      </c>
      <c r="D19" s="14">
        <v>2462.5275253925129</v>
      </c>
      <c r="E19" s="14">
        <v>546.74498823787064</v>
      </c>
      <c r="F19" s="14">
        <v>15.418356850874376</v>
      </c>
      <c r="G19" s="14">
        <v>7026.7313248411201</v>
      </c>
      <c r="H19" s="14">
        <v>227.59577740538549</v>
      </c>
      <c r="I19" s="14">
        <v>7254.327102246506</v>
      </c>
      <c r="J19" s="18">
        <v>6961.8013111052287</v>
      </c>
      <c r="K19" s="18">
        <v>796.41213399694209</v>
      </c>
      <c r="L19" s="18">
        <v>2059.1745080487553</v>
      </c>
      <c r="M19" s="18">
        <v>9817.3879531509265</v>
      </c>
      <c r="N19" s="18">
        <v>10044.983730556312</v>
      </c>
      <c r="O19" s="18">
        <v>3027.5993183834744</v>
      </c>
      <c r="P19" s="18">
        <v>169.05310552986586</v>
      </c>
      <c r="Q19" s="18">
        <v>1145.631457575626</v>
      </c>
      <c r="R19" s="18">
        <v>25.613409813568655</v>
      </c>
      <c r="S19" s="18">
        <v>502.73566519156668</v>
      </c>
      <c r="T19" s="18">
        <v>3340.216112679328</v>
      </c>
      <c r="U19" s="18">
        <v>6359.7887605588103</v>
      </c>
      <c r="V19" s="18">
        <v>1054.5486177915957</v>
      </c>
      <c r="W19" s="18">
        <v>2165.3600555915755</v>
      </c>
      <c r="X19" s="18">
        <v>17790.546503115413</v>
      </c>
      <c r="Y19" s="18">
        <v>34862.261558512844</v>
      </c>
      <c r="Z19" s="18">
        <v>5026.5151657892156</v>
      </c>
      <c r="AA19" s="18">
        <v>804.19508051168725</v>
      </c>
      <c r="AB19" s="18">
        <v>39084.58164379037</v>
      </c>
      <c r="AC19" s="18">
        <v>3092.3442060575226</v>
      </c>
      <c r="AD19" s="18">
        <v>126391.43329267316</v>
      </c>
    </row>
    <row r="20" spans="1:30">
      <c r="A20" s="5">
        <v>13</v>
      </c>
      <c r="B20" s="6" t="s">
        <v>9</v>
      </c>
      <c r="C20" s="14">
        <v>5686.8409453460472</v>
      </c>
      <c r="D20" s="14">
        <v>2622.4683279540354</v>
      </c>
      <c r="E20" s="14">
        <v>924.89703514602127</v>
      </c>
      <c r="F20" s="14">
        <v>20.289954943821655</v>
      </c>
      <c r="G20" s="14">
        <v>9254.4962633899268</v>
      </c>
      <c r="H20" s="14">
        <v>82.993826203351261</v>
      </c>
      <c r="I20" s="14">
        <v>9337.4900895932788</v>
      </c>
      <c r="J20" s="18">
        <v>6631.8341280378272</v>
      </c>
      <c r="K20" s="18">
        <v>758.66473836293062</v>
      </c>
      <c r="L20" s="18">
        <v>1961.5762024520131</v>
      </c>
      <c r="M20" s="18">
        <v>9352.0750688527714</v>
      </c>
      <c r="N20" s="18">
        <v>9435.0688950561234</v>
      </c>
      <c r="O20" s="18">
        <v>2884.1007647907154</v>
      </c>
      <c r="P20" s="18">
        <v>161.04052738697857</v>
      </c>
      <c r="Q20" s="18">
        <v>1091.3321795587963</v>
      </c>
      <c r="R20" s="18">
        <v>24.399415861823368</v>
      </c>
      <c r="S20" s="18">
        <v>478.90759773348492</v>
      </c>
      <c r="T20" s="18">
        <v>3181.9005198773598</v>
      </c>
      <c r="U20" s="18">
        <v>6058.3550527513471</v>
      </c>
      <c r="V20" s="18">
        <v>1004.5663759448986</v>
      </c>
      <c r="W20" s="18">
        <v>2062.7288936349019</v>
      </c>
      <c r="X20" s="18">
        <v>16947.331327540305</v>
      </c>
      <c r="Y20" s="18">
        <v>35636.896485986355</v>
      </c>
      <c r="Z20" s="18">
        <v>5138.2036827871452</v>
      </c>
      <c r="AA20" s="18">
        <v>822.06419120903422</v>
      </c>
      <c r="AB20" s="18">
        <v>39953.035977564461</v>
      </c>
      <c r="AC20" s="18">
        <v>2913.0933616675552</v>
      </c>
      <c r="AD20" s="18">
        <v>137149.86448183717</v>
      </c>
    </row>
    <row r="21" spans="1:30">
      <c r="A21" s="5">
        <v>14</v>
      </c>
      <c r="B21" s="6" t="s">
        <v>10</v>
      </c>
      <c r="C21" s="14">
        <v>6842.3780066856798</v>
      </c>
      <c r="D21" s="14">
        <v>3432.8046799921249</v>
      </c>
      <c r="E21" s="14">
        <v>604.32352622895883</v>
      </c>
      <c r="F21" s="14">
        <v>23.102423945935548</v>
      </c>
      <c r="G21" s="14">
        <v>10902.608636852698</v>
      </c>
      <c r="H21" s="14">
        <v>494.16268131848187</v>
      </c>
      <c r="I21" s="14">
        <v>11396.771318171179</v>
      </c>
      <c r="J21" s="18">
        <v>10722.114251817517</v>
      </c>
      <c r="K21" s="18">
        <v>1226.5822465555771</v>
      </c>
      <c r="L21" s="18">
        <v>3171.4068461720799</v>
      </c>
      <c r="M21" s="18">
        <v>15120.103344545174</v>
      </c>
      <c r="N21" s="18">
        <v>15614.266025863655</v>
      </c>
      <c r="O21" s="18">
        <v>4662.9118456238821</v>
      </c>
      <c r="P21" s="18">
        <v>260.3646141443848</v>
      </c>
      <c r="Q21" s="18">
        <v>1764.4271690155424</v>
      </c>
      <c r="R21" s="18">
        <v>39.448110356385321</v>
      </c>
      <c r="S21" s="18">
        <v>774.28082183972856</v>
      </c>
      <c r="T21" s="18">
        <v>5144.3839295987891</v>
      </c>
      <c r="U21" s="18">
        <v>9794.9336185968823</v>
      </c>
      <c r="V21" s="18">
        <v>1624.1472944683442</v>
      </c>
      <c r="W21" s="18">
        <v>3334.9469303784135</v>
      </c>
      <c r="X21" s="18">
        <v>27399.844334022353</v>
      </c>
      <c r="Y21" s="18">
        <v>53916.718996738709</v>
      </c>
      <c r="Z21" s="18">
        <v>7773.8274460302873</v>
      </c>
      <c r="AA21" s="18">
        <v>1243.7391677227165</v>
      </c>
      <c r="AB21" s="18">
        <v>60446.807275046282</v>
      </c>
      <c r="AC21" s="18">
        <v>4469.4408122118029</v>
      </c>
      <c r="AD21" s="18">
        <v>135244.67559764555</v>
      </c>
    </row>
    <row r="22" spans="1:30">
      <c r="A22" s="5">
        <v>15</v>
      </c>
      <c r="B22" s="6" t="s">
        <v>11</v>
      </c>
      <c r="C22" s="14">
        <v>5940.708927288023</v>
      </c>
      <c r="D22" s="14">
        <v>2450.2579660412871</v>
      </c>
      <c r="E22" s="14">
        <v>593.32051245376283</v>
      </c>
      <c r="F22" s="14">
        <v>26.115783591057575</v>
      </c>
      <c r="G22" s="14">
        <v>9010.4031893741321</v>
      </c>
      <c r="H22" s="14">
        <v>177.91297728538993</v>
      </c>
      <c r="I22" s="14">
        <v>9188.3161666595224</v>
      </c>
      <c r="J22" s="18">
        <v>11796.102184290941</v>
      </c>
      <c r="K22" s="18">
        <v>1349.4436990684089</v>
      </c>
      <c r="L22" s="18">
        <v>3489.0729894119786</v>
      </c>
      <c r="M22" s="18">
        <v>16634.618872771331</v>
      </c>
      <c r="N22" s="18">
        <v>16812.531850056719</v>
      </c>
      <c r="O22" s="18">
        <v>5129.9756107333196</v>
      </c>
      <c r="P22" s="18">
        <v>286.444214404825</v>
      </c>
      <c r="Q22" s="18">
        <v>1941.1622273021794</v>
      </c>
      <c r="R22" s="18">
        <v>43.399457402930395</v>
      </c>
      <c r="S22" s="18">
        <v>851.83719173762597</v>
      </c>
      <c r="T22" s="18">
        <v>5659.6746764272693</v>
      </c>
      <c r="U22" s="18">
        <v>10776.0498666324</v>
      </c>
      <c r="V22" s="18">
        <v>1786.8311228488049</v>
      </c>
      <c r="W22" s="18">
        <v>3668.9941783881595</v>
      </c>
      <c r="X22" s="18">
        <v>30144.368545877511</v>
      </c>
      <c r="Y22" s="18">
        <v>55967.303585308364</v>
      </c>
      <c r="Z22" s="18">
        <v>8069.4850987551154</v>
      </c>
      <c r="AA22" s="18">
        <v>1291.0416072846604</v>
      </c>
      <c r="AB22" s="18">
        <v>62745.747076778818</v>
      </c>
      <c r="AC22" s="18">
        <v>4011.0775219104808</v>
      </c>
      <c r="AD22" s="18">
        <v>156431.15031816426</v>
      </c>
    </row>
    <row r="23" spans="1:30" s="3" customFormat="1">
      <c r="A23" s="7"/>
      <c r="B23" s="8" t="s">
        <v>29</v>
      </c>
      <c r="C23" s="15">
        <v>30494.660760984796</v>
      </c>
      <c r="D23" s="15">
        <v>16723.287654497057</v>
      </c>
      <c r="E23" s="15">
        <v>3604.3138164671063</v>
      </c>
      <c r="F23" s="15">
        <v>319.9685716512073</v>
      </c>
      <c r="G23" s="15">
        <v>51142.23080360017</v>
      </c>
      <c r="H23" s="15">
        <v>1652.3826170571733</v>
      </c>
      <c r="I23" s="15">
        <v>52794.613420657348</v>
      </c>
      <c r="J23" s="19">
        <v>78717.363579483077</v>
      </c>
      <c r="K23" s="19">
        <v>9005.0635905029339</v>
      </c>
      <c r="L23" s="19">
        <v>23283.167844091178</v>
      </c>
      <c r="M23" s="19">
        <v>111005.5950140772</v>
      </c>
      <c r="N23" s="19">
        <v>112657.97763113437</v>
      </c>
      <c r="O23" s="19">
        <v>34233.185589197979</v>
      </c>
      <c r="P23" s="19">
        <v>1911.4901700810733</v>
      </c>
      <c r="Q23" s="19">
        <v>12953.700334742371</v>
      </c>
      <c r="R23" s="19">
        <v>289.61184077298759</v>
      </c>
      <c r="S23" s="19">
        <v>5684.4521084120406</v>
      </c>
      <c r="T23" s="19">
        <v>37767.956082918441</v>
      </c>
      <c r="U23" s="19">
        <v>71910.38379033262</v>
      </c>
      <c r="V23" s="19">
        <v>11923.823052307684</v>
      </c>
      <c r="W23" s="19">
        <v>24483.812042235877</v>
      </c>
      <c r="X23" s="19">
        <v>201158.41501100108</v>
      </c>
      <c r="Y23" s="19">
        <v>364958.6234457356</v>
      </c>
      <c r="Z23" s="19">
        <v>52620.512056332358</v>
      </c>
      <c r="AA23" s="19">
        <v>8418.7862831334314</v>
      </c>
      <c r="AB23" s="19">
        <v>409160.34921893454</v>
      </c>
      <c r="AC23" s="19">
        <v>24359.822130404995</v>
      </c>
      <c r="AD23" s="19">
        <v>167965.24499587226</v>
      </c>
    </row>
    <row r="24" spans="1:30">
      <c r="A24" s="5">
        <v>16</v>
      </c>
      <c r="B24" s="6" t="s">
        <v>197</v>
      </c>
      <c r="C24" s="14">
        <v>2418.2931298386816</v>
      </c>
      <c r="D24" s="14">
        <v>2075.1640912644989</v>
      </c>
      <c r="E24" s="14">
        <v>453.05089294667602</v>
      </c>
      <c r="F24" s="14">
        <v>31.891389577541464</v>
      </c>
      <c r="G24" s="14">
        <v>4978.3995036273982</v>
      </c>
      <c r="H24" s="14">
        <v>87.513279583649762</v>
      </c>
      <c r="I24" s="14">
        <v>5065.912783211048</v>
      </c>
      <c r="J24" s="18">
        <v>9516.4824748381816</v>
      </c>
      <c r="K24" s="18">
        <v>1088.6610773910693</v>
      </c>
      <c r="L24" s="18">
        <v>2814.8028423650194</v>
      </c>
      <c r="M24" s="18">
        <v>13419.94639459427</v>
      </c>
      <c r="N24" s="18">
        <v>13507.459674177919</v>
      </c>
      <c r="O24" s="18">
        <v>4138.5978379285671</v>
      </c>
      <c r="P24" s="18">
        <v>231.08831237766719</v>
      </c>
      <c r="Q24" s="18">
        <v>1566.0288482020676</v>
      </c>
      <c r="R24" s="18">
        <v>35.012427778260978</v>
      </c>
      <c r="S24" s="18">
        <v>687.21799624472874</v>
      </c>
      <c r="T24" s="18">
        <v>4565.9315280628916</v>
      </c>
      <c r="U24" s="18">
        <v>8693.5572532049737</v>
      </c>
      <c r="V24" s="18">
        <v>1441.5225301058381</v>
      </c>
      <c r="W24" s="18">
        <v>2959.9539113362653</v>
      </c>
      <c r="X24" s="18">
        <v>24318.910645241263</v>
      </c>
      <c r="Y24" s="18">
        <v>42804.769823046576</v>
      </c>
      <c r="Z24" s="18">
        <v>6171.682928805978</v>
      </c>
      <c r="AA24" s="18">
        <v>987.41113597027197</v>
      </c>
      <c r="AB24" s="18">
        <v>47989.041615882285</v>
      </c>
      <c r="AC24" s="18">
        <v>3848.981332382702</v>
      </c>
      <c r="AD24" s="18">
        <v>124679.85025579428</v>
      </c>
    </row>
    <row r="25" spans="1:30">
      <c r="A25" s="5">
        <v>17</v>
      </c>
      <c r="B25" s="6" t="s">
        <v>12</v>
      </c>
      <c r="C25" s="14">
        <v>1742.3268842476371</v>
      </c>
      <c r="D25" s="14">
        <v>1300.3805628803982</v>
      </c>
      <c r="E25" s="14">
        <v>580.28702168430686</v>
      </c>
      <c r="F25" s="14">
        <v>26.266451573313674</v>
      </c>
      <c r="G25" s="14">
        <v>3649.2609203856559</v>
      </c>
      <c r="H25" s="14">
        <v>123.98945109503343</v>
      </c>
      <c r="I25" s="14">
        <v>3773.2503714806894</v>
      </c>
      <c r="J25" s="18">
        <v>3053.8622811008163</v>
      </c>
      <c r="K25" s="18">
        <v>349.3539771588446</v>
      </c>
      <c r="L25" s="18">
        <v>903.27705134349719</v>
      </c>
      <c r="M25" s="18">
        <v>4306.4933096031582</v>
      </c>
      <c r="N25" s="18">
        <v>4430.4827606981917</v>
      </c>
      <c r="O25" s="18">
        <v>1328.0860724866038</v>
      </c>
      <c r="P25" s="18">
        <v>74.15679928369758</v>
      </c>
      <c r="Q25" s="18">
        <v>502.54245129804337</v>
      </c>
      <c r="R25" s="18">
        <v>11.235572896236093</v>
      </c>
      <c r="S25" s="18">
        <v>220.52991987053963</v>
      </c>
      <c r="T25" s="18">
        <v>1465.2184889225443</v>
      </c>
      <c r="U25" s="18">
        <v>2789.783583834585</v>
      </c>
      <c r="V25" s="18">
        <v>462.58807218810006</v>
      </c>
      <c r="W25" s="18">
        <v>949.85638102384587</v>
      </c>
      <c r="X25" s="18">
        <v>7803.9973418041964</v>
      </c>
      <c r="Y25" s="18">
        <v>15883.741022888044</v>
      </c>
      <c r="Z25" s="18">
        <v>2290.151630780626</v>
      </c>
      <c r="AA25" s="18">
        <v>366.40268940886142</v>
      </c>
      <c r="AB25" s="18">
        <v>17807.48996425981</v>
      </c>
      <c r="AC25" s="18">
        <v>2017.0610922003943</v>
      </c>
      <c r="AD25" s="18">
        <v>88284.336221238467</v>
      </c>
    </row>
    <row r="26" spans="1:30">
      <c r="A26" s="5">
        <v>18</v>
      </c>
      <c r="B26" s="6" t="s">
        <v>13</v>
      </c>
      <c r="C26" s="14">
        <v>2407.288531536044</v>
      </c>
      <c r="D26" s="14">
        <v>993.82958825313642</v>
      </c>
      <c r="E26" s="14">
        <v>148.03057941211014</v>
      </c>
      <c r="F26" s="14">
        <v>11.048985365447434</v>
      </c>
      <c r="G26" s="14">
        <v>3560.1976845667382</v>
      </c>
      <c r="H26" s="14">
        <v>138.02534291805068</v>
      </c>
      <c r="I26" s="14">
        <v>3698.2230274847889</v>
      </c>
      <c r="J26" s="18">
        <v>3085.0941612458582</v>
      </c>
      <c r="K26" s="18">
        <v>352.92682378337736</v>
      </c>
      <c r="L26" s="18">
        <v>912.51487479739512</v>
      </c>
      <c r="M26" s="18">
        <v>4350.5358598266312</v>
      </c>
      <c r="N26" s="18">
        <v>4488.5612027446823</v>
      </c>
      <c r="O26" s="18">
        <v>1341.6684220558352</v>
      </c>
      <c r="P26" s="18">
        <v>74.915201612938702</v>
      </c>
      <c r="Q26" s="18">
        <v>507.68195798237184</v>
      </c>
      <c r="R26" s="18">
        <v>11.350479212813555</v>
      </c>
      <c r="S26" s="18">
        <v>222.78528157051448</v>
      </c>
      <c r="T26" s="18">
        <v>1480.2032930885771</v>
      </c>
      <c r="U26" s="18">
        <v>2818.3147284969182</v>
      </c>
      <c r="V26" s="18">
        <v>467.31896503697374</v>
      </c>
      <c r="W26" s="18">
        <v>959.57057174905674</v>
      </c>
      <c r="X26" s="18">
        <v>7883.8089008059997</v>
      </c>
      <c r="Y26" s="18">
        <v>15932.56778811742</v>
      </c>
      <c r="Z26" s="18">
        <v>2297.1915777412019</v>
      </c>
      <c r="AA26" s="18">
        <v>367.52901461151691</v>
      </c>
      <c r="AB26" s="18">
        <v>17862.230351247104</v>
      </c>
      <c r="AC26" s="18">
        <v>1899.5327122875162</v>
      </c>
      <c r="AD26" s="18">
        <v>94034.865710401355</v>
      </c>
    </row>
    <row r="27" spans="1:30">
      <c r="A27" s="5">
        <v>19</v>
      </c>
      <c r="B27" s="6" t="s">
        <v>14</v>
      </c>
      <c r="C27" s="14">
        <v>1701.7672155516216</v>
      </c>
      <c r="D27" s="14">
        <v>994.95455601290314</v>
      </c>
      <c r="E27" s="14">
        <v>99.591324460407535</v>
      </c>
      <c r="F27" s="14">
        <v>8.1360710418294744</v>
      </c>
      <c r="G27" s="14">
        <v>2804.4491670667617</v>
      </c>
      <c r="H27" s="14">
        <v>81.131138352202257</v>
      </c>
      <c r="I27" s="14">
        <v>2885.5803054189641</v>
      </c>
      <c r="J27" s="18">
        <v>1463.902981676224</v>
      </c>
      <c r="K27" s="18">
        <v>167.46672958642066</v>
      </c>
      <c r="L27" s="18">
        <v>432.99593990361757</v>
      </c>
      <c r="M27" s="18">
        <v>2064.3656511662621</v>
      </c>
      <c r="N27" s="18">
        <v>2145.4967895184645</v>
      </c>
      <c r="O27" s="18">
        <v>636.63288730066427</v>
      </c>
      <c r="P27" s="18">
        <v>35.547889718143573</v>
      </c>
      <c r="Q27" s="18">
        <v>240.89933505740751</v>
      </c>
      <c r="R27" s="18">
        <v>5.3858973161395172</v>
      </c>
      <c r="S27" s="18">
        <v>105.71347936847066</v>
      </c>
      <c r="T27" s="18">
        <v>702.36884224119831</v>
      </c>
      <c r="U27" s="18">
        <v>1337.3139096287914</v>
      </c>
      <c r="V27" s="18">
        <v>221.74675732918567</v>
      </c>
      <c r="W27" s="18">
        <v>455.32426165719812</v>
      </c>
      <c r="X27" s="18">
        <v>3740.9332596171989</v>
      </c>
      <c r="Y27" s="18">
        <v>8690.8792162024256</v>
      </c>
      <c r="Z27" s="18">
        <v>1253.0694876690332</v>
      </c>
      <c r="AA27" s="18">
        <v>200.47931504937887</v>
      </c>
      <c r="AB27" s="18">
        <v>9743.4693888220791</v>
      </c>
      <c r="AC27" s="18">
        <v>1210.1913064574287</v>
      </c>
      <c r="AD27" s="18">
        <v>80511.811123019565</v>
      </c>
    </row>
    <row r="28" spans="1:30">
      <c r="A28" s="5">
        <v>20</v>
      </c>
      <c r="B28" s="6" t="s">
        <v>151</v>
      </c>
      <c r="C28" s="14">
        <v>2060.7995238193248</v>
      </c>
      <c r="D28" s="14">
        <v>816.02187969411602</v>
      </c>
      <c r="E28" s="14">
        <v>250.19830981720168</v>
      </c>
      <c r="F28" s="14">
        <v>28.174912681890959</v>
      </c>
      <c r="G28" s="14">
        <v>3155.1946260125333</v>
      </c>
      <c r="H28" s="14">
        <v>117.54331244413711</v>
      </c>
      <c r="I28" s="14">
        <v>3272.7379384566702</v>
      </c>
      <c r="J28" s="18">
        <v>4088.1986246210672</v>
      </c>
      <c r="K28" s="18">
        <v>467.67939005155773</v>
      </c>
      <c r="L28" s="18">
        <v>1209.2149740371185</v>
      </c>
      <c r="M28" s="18">
        <v>5765.0929887097436</v>
      </c>
      <c r="N28" s="18">
        <v>5882.6363011538806</v>
      </c>
      <c r="O28" s="18">
        <v>1777.9058631815519</v>
      </c>
      <c r="P28" s="18">
        <v>99.273541807730496</v>
      </c>
      <c r="Q28" s="18">
        <v>672.75245872246205</v>
      </c>
      <c r="R28" s="18">
        <v>15.04103637727394</v>
      </c>
      <c r="S28" s="18">
        <v>295.2229118785109</v>
      </c>
      <c r="T28" s="18">
        <v>1961.4847232152433</v>
      </c>
      <c r="U28" s="18">
        <v>3734.6770615706323</v>
      </c>
      <c r="V28" s="18">
        <v>619.26562051901192</v>
      </c>
      <c r="W28" s="18">
        <v>1271.570618793414</v>
      </c>
      <c r="X28" s="18">
        <v>10447.193836065831</v>
      </c>
      <c r="Y28" s="18">
        <v>19485.024763232246</v>
      </c>
      <c r="Z28" s="18">
        <v>2809.3923935634048</v>
      </c>
      <c r="AA28" s="18">
        <v>449.47632059435165</v>
      </c>
      <c r="AB28" s="18">
        <v>21844.940836201298</v>
      </c>
      <c r="AC28" s="18">
        <v>2662.2854437565657</v>
      </c>
      <c r="AD28" s="18">
        <v>82053.338372978615</v>
      </c>
    </row>
    <row r="29" spans="1:30">
      <c r="A29" s="5">
        <v>21</v>
      </c>
      <c r="B29" s="6" t="s">
        <v>15</v>
      </c>
      <c r="C29" s="14">
        <v>1801.647561459381</v>
      </c>
      <c r="D29" s="14">
        <v>361.33315342402022</v>
      </c>
      <c r="E29" s="14">
        <v>552.3214998712773</v>
      </c>
      <c r="F29" s="14">
        <v>66.293912192684616</v>
      </c>
      <c r="G29" s="14">
        <v>2781.5961269473632</v>
      </c>
      <c r="H29" s="14">
        <v>95.499733421451353</v>
      </c>
      <c r="I29" s="14">
        <v>2877.0958603688146</v>
      </c>
      <c r="J29" s="18">
        <v>6030.7479496828855</v>
      </c>
      <c r="K29" s="18">
        <v>689.90202816376132</v>
      </c>
      <c r="L29" s="18">
        <v>1783.7858174212679</v>
      </c>
      <c r="M29" s="18">
        <v>8504.4357952679147</v>
      </c>
      <c r="N29" s="18">
        <v>8599.935528689366</v>
      </c>
      <c r="O29" s="18">
        <v>2622.695989998565</v>
      </c>
      <c r="P29" s="18">
        <v>146.44437897638139</v>
      </c>
      <c r="Q29" s="18">
        <v>992.41765961424312</v>
      </c>
      <c r="R29" s="18">
        <v>22.187938410589876</v>
      </c>
      <c r="S29" s="18">
        <v>435.5010932659286</v>
      </c>
      <c r="T29" s="18">
        <v>2893.5042200795888</v>
      </c>
      <c r="U29" s="18">
        <v>5509.247005796452</v>
      </c>
      <c r="V29" s="18">
        <v>913.51600403228701</v>
      </c>
      <c r="W29" s="18">
        <v>1875.7703835576651</v>
      </c>
      <c r="X29" s="18">
        <v>15411.2846737317</v>
      </c>
      <c r="Y29" s="18">
        <v>26792.816329368427</v>
      </c>
      <c r="Z29" s="18">
        <v>3863.0453527218674</v>
      </c>
      <c r="AA29" s="18">
        <v>618.05086943663616</v>
      </c>
      <c r="AB29" s="18">
        <v>30037.810812653657</v>
      </c>
      <c r="AC29" s="18">
        <v>3472.0160108462246</v>
      </c>
      <c r="AD29" s="18">
        <v>86514.033111652112</v>
      </c>
    </row>
    <row r="30" spans="1:30">
      <c r="A30" s="5">
        <v>22</v>
      </c>
      <c r="B30" s="6" t="s">
        <v>196</v>
      </c>
      <c r="C30" s="14">
        <v>2167.4921521954484</v>
      </c>
      <c r="D30" s="14">
        <v>416.64908801249675</v>
      </c>
      <c r="E30" s="14">
        <v>208.31530315657375</v>
      </c>
      <c r="F30" s="14">
        <v>19.084611085772845</v>
      </c>
      <c r="G30" s="14">
        <v>2811.5411544502917</v>
      </c>
      <c r="H30" s="14">
        <v>106.04832043632963</v>
      </c>
      <c r="I30" s="14">
        <v>2917.5894748866212</v>
      </c>
      <c r="J30" s="18">
        <v>2528.2513669186064</v>
      </c>
      <c r="K30" s="18">
        <v>289.22544273080854</v>
      </c>
      <c r="L30" s="18">
        <v>747.81087997923828</v>
      </c>
      <c r="M30" s="18">
        <v>3565.2876896286534</v>
      </c>
      <c r="N30" s="18">
        <v>3671.3360100649829</v>
      </c>
      <c r="O30" s="18">
        <v>1099.5045352665568</v>
      </c>
      <c r="P30" s="18">
        <v>61.393413290311926</v>
      </c>
      <c r="Q30" s="18">
        <v>416.04811300492327</v>
      </c>
      <c r="R30" s="18">
        <v>9.3017791630024007</v>
      </c>
      <c r="S30" s="18">
        <v>182.57374433995838</v>
      </c>
      <c r="T30" s="18">
        <v>1213.034612064271</v>
      </c>
      <c r="U30" s="18">
        <v>2309.6241775167432</v>
      </c>
      <c r="V30" s="18">
        <v>382.97042177299062</v>
      </c>
      <c r="W30" s="18">
        <v>786.37327837660268</v>
      </c>
      <c r="X30" s="18">
        <v>6460.8240747953605</v>
      </c>
      <c r="Y30" s="18">
        <v>12943.701239310634</v>
      </c>
      <c r="Z30" s="18">
        <v>1866.2504290256129</v>
      </c>
      <c r="AA30" s="18">
        <v>298.58248996043318</v>
      </c>
      <c r="AB30" s="18">
        <v>14511.369178375813</v>
      </c>
      <c r="AC30" s="18">
        <v>1705.0554818190033</v>
      </c>
      <c r="AD30" s="18">
        <v>85107.900200963893</v>
      </c>
    </row>
    <row r="31" spans="1:30">
      <c r="A31" s="5">
        <v>23</v>
      </c>
      <c r="B31" s="6" t="s">
        <v>16</v>
      </c>
      <c r="C31" s="14">
        <v>1995.2374071463162</v>
      </c>
      <c r="D31" s="14">
        <v>399.20695430886553</v>
      </c>
      <c r="E31" s="14">
        <v>1011.4306456532719</v>
      </c>
      <c r="F31" s="14">
        <v>21.947302748638766</v>
      </c>
      <c r="G31" s="14">
        <v>3427.8223098570925</v>
      </c>
      <c r="H31" s="14">
        <v>39.524754811606151</v>
      </c>
      <c r="I31" s="14">
        <v>3467.3470646686987</v>
      </c>
      <c r="J31" s="18">
        <v>4497.585834107661</v>
      </c>
      <c r="K31" s="18">
        <v>514.51223209463376</v>
      </c>
      <c r="L31" s="18">
        <v>1330.3042823963335</v>
      </c>
      <c r="M31" s="18">
        <v>6342.4023485986281</v>
      </c>
      <c r="N31" s="18">
        <v>6381.9271034102339</v>
      </c>
      <c r="O31" s="18">
        <v>1955.9431815433068</v>
      </c>
      <c r="P31" s="18">
        <v>109.21467285057076</v>
      </c>
      <c r="Q31" s="18">
        <v>740.12106701192886</v>
      </c>
      <c r="R31" s="18">
        <v>16.547227361536418</v>
      </c>
      <c r="S31" s="18">
        <v>324.78617315025321</v>
      </c>
      <c r="T31" s="18">
        <v>2157.9054040626916</v>
      </c>
      <c r="U31" s="18">
        <v>4108.6630541694403</v>
      </c>
      <c r="V31" s="18">
        <v>681.27812225717298</v>
      </c>
      <c r="W31" s="18">
        <v>1398.904145143599</v>
      </c>
      <c r="X31" s="18">
        <v>11493.363047550498</v>
      </c>
      <c r="Y31" s="18">
        <v>21303.112460817825</v>
      </c>
      <c r="Z31" s="18">
        <v>3071.528152068191</v>
      </c>
      <c r="AA31" s="18">
        <v>491.41557283226859</v>
      </c>
      <c r="AB31" s="18">
        <v>23883.225040053749</v>
      </c>
      <c r="AC31" s="18">
        <v>2533.2636808561683</v>
      </c>
      <c r="AD31" s="18">
        <v>94278.480446148926</v>
      </c>
    </row>
    <row r="32" spans="1:30" s="50" customFormat="1" ht="25.5">
      <c r="A32" s="47"/>
      <c r="B32" s="48" t="s">
        <v>198</v>
      </c>
      <c r="C32" s="51">
        <v>16294.852405794456</v>
      </c>
      <c r="D32" s="51">
        <v>7357.5398738504364</v>
      </c>
      <c r="E32" s="51">
        <v>3303.2255770018255</v>
      </c>
      <c r="F32" s="51">
        <v>212.84363626711925</v>
      </c>
      <c r="G32" s="51">
        <v>27168.461492913837</v>
      </c>
      <c r="H32" s="51">
        <v>789.27533306246028</v>
      </c>
      <c r="I32" s="51">
        <v>27957.736825976295</v>
      </c>
      <c r="J32" s="49">
        <v>34264.125674191295</v>
      </c>
      <c r="K32" s="49">
        <v>3919.7277009604732</v>
      </c>
      <c r="L32" s="49">
        <v>10134.706662243489</v>
      </c>
      <c r="M32" s="49">
        <v>48318.560037395262</v>
      </c>
      <c r="N32" s="49">
        <v>49107.835370457717</v>
      </c>
      <c r="O32" s="49">
        <v>14901.034789761652</v>
      </c>
      <c r="P32" s="49">
        <v>832.03420991744156</v>
      </c>
      <c r="Q32" s="49">
        <v>5638.4918908934469</v>
      </c>
      <c r="R32" s="49">
        <v>126.06235851585279</v>
      </c>
      <c r="S32" s="49">
        <v>2474.3305996889044</v>
      </c>
      <c r="T32" s="49">
        <v>16439.651111737006</v>
      </c>
      <c r="U32" s="49">
        <v>31301.180774218537</v>
      </c>
      <c r="V32" s="49">
        <v>5190.2064932415597</v>
      </c>
      <c r="W32" s="49">
        <v>10657.323551637646</v>
      </c>
      <c r="X32" s="49">
        <v>87560.315779612021</v>
      </c>
      <c r="Y32" s="49">
        <v>163836.61264298359</v>
      </c>
      <c r="Z32" s="49">
        <v>23622.311952375916</v>
      </c>
      <c r="AA32" s="49">
        <v>3779.3474078637187</v>
      </c>
      <c r="AB32" s="49">
        <v>183679.57718749577</v>
      </c>
      <c r="AC32" s="49">
        <v>19348.387060606005</v>
      </c>
      <c r="AD32" s="49">
        <v>94932.759310709589</v>
      </c>
    </row>
    <row r="33" spans="1:30">
      <c r="A33" s="5">
        <v>24</v>
      </c>
      <c r="B33" s="6" t="s">
        <v>152</v>
      </c>
      <c r="C33" s="14">
        <v>2143.1879976233231</v>
      </c>
      <c r="D33" s="14">
        <v>565.85934700402231</v>
      </c>
      <c r="E33" s="14">
        <v>208.11886315263587</v>
      </c>
      <c r="F33" s="14">
        <v>46.717119031541834</v>
      </c>
      <c r="G33" s="14">
        <v>2963.8833268115227</v>
      </c>
      <c r="H33" s="14">
        <v>70.981868066951932</v>
      </c>
      <c r="I33" s="14">
        <v>3034.8651948784745</v>
      </c>
      <c r="J33" s="18">
        <v>3426.7203785286033</v>
      </c>
      <c r="K33" s="18">
        <v>392.00798289394385</v>
      </c>
      <c r="L33" s="18">
        <v>1013.5617111653918</v>
      </c>
      <c r="M33" s="18">
        <v>4832.290072587939</v>
      </c>
      <c r="N33" s="18">
        <v>4903.2719406548913</v>
      </c>
      <c r="O33" s="18">
        <v>1490.2373421336422</v>
      </c>
      <c r="P33" s="18">
        <v>83.210895554956736</v>
      </c>
      <c r="Q33" s="18">
        <v>563.89984237205795</v>
      </c>
      <c r="R33" s="18">
        <v>12.607368330341821</v>
      </c>
      <c r="S33" s="18">
        <v>247.45528806991766</v>
      </c>
      <c r="T33" s="18">
        <v>1644.1127964611112</v>
      </c>
      <c r="U33" s="18">
        <v>3130.3992709731956</v>
      </c>
      <c r="V33" s="18">
        <v>519.06727544368039</v>
      </c>
      <c r="W33" s="18">
        <v>1065.828095023513</v>
      </c>
      <c r="X33" s="18">
        <v>8756.8181743624154</v>
      </c>
      <c r="Y33" s="18">
        <v>16623.973441828828</v>
      </c>
      <c r="Z33" s="18">
        <v>2396.8799173492607</v>
      </c>
      <c r="AA33" s="18">
        <v>383.47820995918318</v>
      </c>
      <c r="AB33" s="18">
        <v>18637.375149218904</v>
      </c>
      <c r="AC33" s="18">
        <v>2664.9717760853837</v>
      </c>
      <c r="AD33" s="18">
        <v>69934.606124030397</v>
      </c>
    </row>
    <row r="34" spans="1:30">
      <c r="A34" s="5">
        <v>25</v>
      </c>
      <c r="B34" s="6" t="s">
        <v>17</v>
      </c>
      <c r="C34" s="14">
        <v>1569.4806925637845</v>
      </c>
      <c r="D34" s="14">
        <v>389.98842682165048</v>
      </c>
      <c r="E34" s="14">
        <v>130.90015679955519</v>
      </c>
      <c r="F34" s="14">
        <v>15.569024833130477</v>
      </c>
      <c r="G34" s="14">
        <v>2105.9383010181209</v>
      </c>
      <c r="H34" s="14">
        <v>79.228874800728647</v>
      </c>
      <c r="I34" s="14">
        <v>2185.1671758188495</v>
      </c>
      <c r="J34" s="18">
        <v>3838.7665434164805</v>
      </c>
      <c r="K34" s="18">
        <v>439.14500258454353</v>
      </c>
      <c r="L34" s="18">
        <v>1135.437490286366</v>
      </c>
      <c r="M34" s="18">
        <v>5413.3490362873908</v>
      </c>
      <c r="N34" s="18">
        <v>5492.5779110881194</v>
      </c>
      <c r="O34" s="18">
        <v>1669.4310065617083</v>
      </c>
      <c r="P34" s="18">
        <v>93.216593891226566</v>
      </c>
      <c r="Q34" s="18">
        <v>631.70600738224607</v>
      </c>
      <c r="R34" s="18">
        <v>14.123341971610104</v>
      </c>
      <c r="S34" s="18">
        <v>277.21056167476786</v>
      </c>
      <c r="T34" s="18">
        <v>1841.8092226620065</v>
      </c>
      <c r="U34" s="18">
        <v>3506.8142893255736</v>
      </c>
      <c r="V34" s="18">
        <v>581.48254618053727</v>
      </c>
      <c r="W34" s="18">
        <v>1193.9886481097749</v>
      </c>
      <c r="X34" s="18">
        <v>9809.7822177594498</v>
      </c>
      <c r="Y34" s="18">
        <v>17408.298429865688</v>
      </c>
      <c r="Z34" s="18">
        <v>2509.96556434794</v>
      </c>
      <c r="AA34" s="18">
        <v>401.57084829673011</v>
      </c>
      <c r="AB34" s="18">
        <v>19516.693145916899</v>
      </c>
      <c r="AC34" s="18">
        <v>1883.1713068310996</v>
      </c>
      <c r="AD34" s="18">
        <v>103637.37528880764</v>
      </c>
    </row>
    <row r="35" spans="1:30">
      <c r="A35" s="5">
        <v>26</v>
      </c>
      <c r="B35" s="6" t="s">
        <v>18</v>
      </c>
      <c r="C35" s="14">
        <v>1147.3309902958861</v>
      </c>
      <c r="D35" s="14">
        <v>219.99426513117666</v>
      </c>
      <c r="E35" s="14">
        <v>94.133356814991259</v>
      </c>
      <c r="F35" s="14">
        <v>44.226075058240966</v>
      </c>
      <c r="G35" s="14">
        <v>1505.6846873002949</v>
      </c>
      <c r="H35" s="14">
        <v>33.089184533440928</v>
      </c>
      <c r="I35" s="14">
        <v>1538.7738718337357</v>
      </c>
      <c r="J35" s="18">
        <v>1384.1860195653644</v>
      </c>
      <c r="K35" s="18">
        <v>158.34731449923768</v>
      </c>
      <c r="L35" s="18">
        <v>409.4171089513577</v>
      </c>
      <c r="M35" s="18">
        <v>1951.9504430159598</v>
      </c>
      <c r="N35" s="18">
        <v>1985.0396275494006</v>
      </c>
      <c r="O35" s="18">
        <v>601.96498895581431</v>
      </c>
      <c r="P35" s="18">
        <v>33.612126342255443</v>
      </c>
      <c r="Q35" s="18">
        <v>227.78114115680239</v>
      </c>
      <c r="R35" s="18">
        <v>5.0926078170006761</v>
      </c>
      <c r="S35" s="18">
        <v>99.956842805182731</v>
      </c>
      <c r="T35" s="18">
        <v>664.12128684604579</v>
      </c>
      <c r="U35" s="18">
        <v>1264.4903662665563</v>
      </c>
      <c r="V35" s="18">
        <v>209.67151868736266</v>
      </c>
      <c r="W35" s="18">
        <v>430.52954003355569</v>
      </c>
      <c r="X35" s="18">
        <v>3537.2204189105764</v>
      </c>
      <c r="Y35" s="18">
        <v>7027.9447337602724</v>
      </c>
      <c r="Z35" s="18">
        <v>1013.3040489221239</v>
      </c>
      <c r="AA35" s="18">
        <v>162.11910326103617</v>
      </c>
      <c r="AB35" s="18">
        <v>7879.1296794213604</v>
      </c>
      <c r="AC35" s="18">
        <v>1231.8050842454468</v>
      </c>
      <c r="AD35" s="18">
        <v>63964.094483729074</v>
      </c>
    </row>
    <row r="36" spans="1:30">
      <c r="A36" s="5">
        <v>27</v>
      </c>
      <c r="B36" s="6" t="s">
        <v>19</v>
      </c>
      <c r="C36" s="14">
        <v>4571.115023543698</v>
      </c>
      <c r="D36" s="14">
        <v>215.84170152738901</v>
      </c>
      <c r="E36" s="14">
        <v>430.73351916056106</v>
      </c>
      <c r="F36" s="14">
        <v>46.827608885196312</v>
      </c>
      <c r="G36" s="14">
        <v>5264.517853116844</v>
      </c>
      <c r="H36" s="14">
        <v>86.9089050702717</v>
      </c>
      <c r="I36" s="14">
        <v>5351.4267581871154</v>
      </c>
      <c r="J36" s="18">
        <v>5461.7592457506144</v>
      </c>
      <c r="K36" s="18">
        <v>624.81118634441691</v>
      </c>
      <c r="L36" s="18">
        <v>1615.4892829257974</v>
      </c>
      <c r="M36" s="18">
        <v>7702.0597150208287</v>
      </c>
      <c r="N36" s="18">
        <v>7788.9686200911001</v>
      </c>
      <c r="O36" s="18">
        <v>2375.2500007765957</v>
      </c>
      <c r="P36" s="18">
        <v>132.62765208161554</v>
      </c>
      <c r="Q36" s="18">
        <v>898.78508822927961</v>
      </c>
      <c r="R36" s="18">
        <v>20.094551914502862</v>
      </c>
      <c r="S36" s="18">
        <v>394.41245804423983</v>
      </c>
      <c r="T36" s="18">
        <v>2620.5080296000624</v>
      </c>
      <c r="U36" s="18">
        <v>4989.4608466624595</v>
      </c>
      <c r="V36" s="18">
        <v>827.32764207578225</v>
      </c>
      <c r="W36" s="18">
        <v>1698.7952938474182</v>
      </c>
      <c r="X36" s="18">
        <v>13957.261563231958</v>
      </c>
      <c r="Y36" s="18">
        <v>27010.748036439902</v>
      </c>
      <c r="Z36" s="18">
        <v>3894.4672136416284</v>
      </c>
      <c r="AA36" s="18">
        <v>623.0780712133618</v>
      </c>
      <c r="AB36" s="18">
        <v>30282.137178868168</v>
      </c>
      <c r="AC36" s="18">
        <v>2994.1727935190388</v>
      </c>
      <c r="AD36" s="18">
        <v>101136.90580722196</v>
      </c>
    </row>
    <row r="37" spans="1:30">
      <c r="A37" s="5">
        <v>28</v>
      </c>
      <c r="B37" s="6" t="s">
        <v>20</v>
      </c>
      <c r="C37" s="14">
        <v>2271.6219228105042</v>
      </c>
      <c r="D37" s="14">
        <v>503.61255409403896</v>
      </c>
      <c r="E37" s="14">
        <v>691.98135508150256</v>
      </c>
      <c r="F37" s="14">
        <v>48.113309000448368</v>
      </c>
      <c r="G37" s="14">
        <v>3515.3291409864937</v>
      </c>
      <c r="H37" s="14">
        <v>1343.42796173599</v>
      </c>
      <c r="I37" s="14">
        <v>4858.757102722484</v>
      </c>
      <c r="J37" s="18">
        <v>3868.9990377796621</v>
      </c>
      <c r="K37" s="18">
        <v>442.60352205039277</v>
      </c>
      <c r="L37" s="18">
        <v>1144.3797135595419</v>
      </c>
      <c r="M37" s="18">
        <v>5455.9822733895962</v>
      </c>
      <c r="N37" s="18">
        <v>6799.410235125586</v>
      </c>
      <c r="O37" s="18">
        <v>1682.5787358973605</v>
      </c>
      <c r="P37" s="18">
        <v>93.950728180847435</v>
      </c>
      <c r="Q37" s="18">
        <v>636.68105551069368</v>
      </c>
      <c r="R37" s="18">
        <v>14.234571412555988</v>
      </c>
      <c r="S37" s="18">
        <v>279.39375428324252</v>
      </c>
      <c r="T37" s="18">
        <v>1856.3145295913064</v>
      </c>
      <c r="U37" s="18">
        <v>3534.4324687682861</v>
      </c>
      <c r="V37" s="18">
        <v>586.06205566642689</v>
      </c>
      <c r="W37" s="18">
        <v>1203.3919954260082</v>
      </c>
      <c r="X37" s="18">
        <v>9887.0398947367285</v>
      </c>
      <c r="Y37" s="18">
        <v>20201.779270848809</v>
      </c>
      <c r="Z37" s="18">
        <v>2912.7355876865395</v>
      </c>
      <c r="AA37" s="18">
        <v>466.01025823843321</v>
      </c>
      <c r="AB37" s="18">
        <v>22648.504600296917</v>
      </c>
      <c r="AC37" s="18">
        <v>2857.1370428936375</v>
      </c>
      <c r="AD37" s="18">
        <v>79269.92741432898</v>
      </c>
    </row>
    <row r="38" spans="1:30" s="3" customFormat="1">
      <c r="A38" s="7"/>
      <c r="B38" s="8" t="s">
        <v>30</v>
      </c>
      <c r="C38" s="15">
        <v>11702.736626837195</v>
      </c>
      <c r="D38" s="15">
        <v>1895.2962945782774</v>
      </c>
      <c r="E38" s="15">
        <v>1555.867251009246</v>
      </c>
      <c r="F38" s="15">
        <v>201.45313680855796</v>
      </c>
      <c r="G38" s="36">
        <v>15355.353309233276</v>
      </c>
      <c r="H38" s="15">
        <v>1613.6367942073832</v>
      </c>
      <c r="I38" s="15">
        <v>16968.990103440658</v>
      </c>
      <c r="J38" s="19">
        <v>17980.431225040724</v>
      </c>
      <c r="K38" s="19">
        <v>2056.9150083725349</v>
      </c>
      <c r="L38" s="19">
        <v>5318.2853068884542</v>
      </c>
      <c r="M38" s="19">
        <v>25355.631540301714</v>
      </c>
      <c r="N38" s="19">
        <v>26969.268334509099</v>
      </c>
      <c r="O38" s="19">
        <v>7819.4620743251207</v>
      </c>
      <c r="P38" s="19">
        <v>436.6179960509017</v>
      </c>
      <c r="Q38" s="19">
        <v>2958.8531346510795</v>
      </c>
      <c r="R38" s="19">
        <v>66.152441446011451</v>
      </c>
      <c r="S38" s="19">
        <v>1298.4289048773505</v>
      </c>
      <c r="T38" s="19">
        <v>8626.8658651605328</v>
      </c>
      <c r="U38" s="19">
        <v>16425.597241996071</v>
      </c>
      <c r="V38" s="19">
        <v>2723.6110380537893</v>
      </c>
      <c r="W38" s="19">
        <v>5592.5335724402694</v>
      </c>
      <c r="X38" s="19">
        <v>45948.122269001127</v>
      </c>
      <c r="Y38" s="19">
        <v>88272.743912743492</v>
      </c>
      <c r="Z38" s="19">
        <v>12727.352331947492</v>
      </c>
      <c r="AA38" s="19">
        <v>2036.2564909687442</v>
      </c>
      <c r="AB38" s="19">
        <v>98963.839753722248</v>
      </c>
      <c r="AC38" s="19">
        <v>11631.258003574607</v>
      </c>
      <c r="AD38" s="19">
        <v>85084.38186420413</v>
      </c>
    </row>
    <row r="39" spans="1:30">
      <c r="A39" s="5">
        <v>29</v>
      </c>
      <c r="B39" s="6" t="s">
        <v>21</v>
      </c>
      <c r="C39" s="14">
        <v>1371.8730765967591</v>
      </c>
      <c r="D39" s="14">
        <v>260.84941933822631</v>
      </c>
      <c r="E39" s="14">
        <v>461.30040867281497</v>
      </c>
      <c r="F39" s="14">
        <v>32.142502881301631</v>
      </c>
      <c r="G39" s="14">
        <v>2126.1654074891021</v>
      </c>
      <c r="H39" s="14">
        <v>55.12921846504517</v>
      </c>
      <c r="I39" s="14">
        <v>2181.2946259541473</v>
      </c>
      <c r="J39" s="18">
        <v>2858.7408006035698</v>
      </c>
      <c r="K39" s="18">
        <v>327.03258248997201</v>
      </c>
      <c r="L39" s="18">
        <v>845.56365783257615</v>
      </c>
      <c r="M39" s="18">
        <v>4031.3370409261179</v>
      </c>
      <c r="N39" s="18">
        <v>4086.466259391163</v>
      </c>
      <c r="O39" s="18">
        <v>1243.2302090460469</v>
      </c>
      <c r="P39" s="18">
        <v>69.418673221262182</v>
      </c>
      <c r="Q39" s="18">
        <v>470.43333239087275</v>
      </c>
      <c r="R39" s="18">
        <v>10.517694545494596</v>
      </c>
      <c r="S39" s="18">
        <v>206.43952531497121</v>
      </c>
      <c r="T39" s="18">
        <v>1371.6007764998847</v>
      </c>
      <c r="U39" s="18">
        <v>2611.5349750111063</v>
      </c>
      <c r="V39" s="18">
        <v>433.03177226445933</v>
      </c>
      <c r="W39" s="18">
        <v>889.16687826790599</v>
      </c>
      <c r="X39" s="18">
        <v>7305.3738365620047</v>
      </c>
      <c r="Y39" s="18">
        <v>13518.005503442269</v>
      </c>
      <c r="Z39" s="18">
        <v>1949.0548406723083</v>
      </c>
      <c r="AA39" s="18">
        <v>311.8304158682588</v>
      </c>
      <c r="AB39" s="18">
        <v>15155.229928246319</v>
      </c>
      <c r="AC39" s="18">
        <v>1346.546711586227</v>
      </c>
      <c r="AD39" s="18">
        <v>112548.86145311302</v>
      </c>
    </row>
    <row r="40" spans="1:30">
      <c r="A40" s="5">
        <v>30</v>
      </c>
      <c r="B40" s="6" t="s">
        <v>22</v>
      </c>
      <c r="C40" s="14">
        <v>2937.6488870561534</v>
      </c>
      <c r="D40" s="14">
        <v>494.24519428430898</v>
      </c>
      <c r="E40" s="14">
        <v>488.48211157038696</v>
      </c>
      <c r="F40" s="14">
        <v>135.35007072673108</v>
      </c>
      <c r="G40" s="14">
        <v>4055.7262636375808</v>
      </c>
      <c r="H40" s="14">
        <v>1252.9310842533748</v>
      </c>
      <c r="I40" s="14">
        <v>5308.6573478909559</v>
      </c>
      <c r="J40" s="18">
        <v>18576.574886584709</v>
      </c>
      <c r="K40" s="18">
        <v>2125.1123073821527</v>
      </c>
      <c r="L40" s="18">
        <v>5494.6137851269896</v>
      </c>
      <c r="M40" s="18">
        <v>26196.300979093852</v>
      </c>
      <c r="N40" s="18">
        <v>27449.232063347226</v>
      </c>
      <c r="O40" s="18">
        <v>8078.7174110825918</v>
      </c>
      <c r="P40" s="18">
        <v>451.09412554991445</v>
      </c>
      <c r="Q40" s="18">
        <v>3056.954315851076</v>
      </c>
      <c r="R40" s="18">
        <v>68.345734708565573</v>
      </c>
      <c r="S40" s="18">
        <v>1341.478493172549</v>
      </c>
      <c r="T40" s="18">
        <v>8912.8907852605207</v>
      </c>
      <c r="U40" s="18">
        <v>16970.190169737052</v>
      </c>
      <c r="V40" s="18">
        <v>2813.9127353003923</v>
      </c>
      <c r="W40" s="18">
        <v>5777.9547895098094</v>
      </c>
      <c r="X40" s="18">
        <v>47471.538560172477</v>
      </c>
      <c r="Y40" s="18">
        <v>78976.496887157293</v>
      </c>
      <c r="Z40" s="18">
        <v>11386.999612879496</v>
      </c>
      <c r="AA40" s="18">
        <v>1821.8126810383101</v>
      </c>
      <c r="AB40" s="18">
        <v>88541.683818998485</v>
      </c>
      <c r="AC40" s="18">
        <v>4887.2137496211135</v>
      </c>
      <c r="AD40" s="18">
        <v>181170.06612584274</v>
      </c>
    </row>
    <row r="41" spans="1:30">
      <c r="A41" s="5">
        <v>31</v>
      </c>
      <c r="B41" s="6" t="s">
        <v>23</v>
      </c>
      <c r="C41" s="14">
        <v>1344.6368045126978</v>
      </c>
      <c r="D41" s="14">
        <v>572.59753739467692</v>
      </c>
      <c r="E41" s="14">
        <v>485.03583568147621</v>
      </c>
      <c r="F41" s="14">
        <v>128.59010058950733</v>
      </c>
      <c r="G41" s="14">
        <v>2530.8602781783584</v>
      </c>
      <c r="H41" s="14">
        <v>529.8902940675747</v>
      </c>
      <c r="I41" s="14">
        <v>3060.7505722459332</v>
      </c>
      <c r="J41" s="18">
        <v>2050.6269904965902</v>
      </c>
      <c r="K41" s="18">
        <v>234.58644459272065</v>
      </c>
      <c r="L41" s="18">
        <v>606.53825578325132</v>
      </c>
      <c r="M41" s="18">
        <v>2891.751690872562</v>
      </c>
      <c r="N41" s="18">
        <v>3421.6419849401368</v>
      </c>
      <c r="O41" s="18">
        <v>891.79173625404701</v>
      </c>
      <c r="P41" s="18">
        <v>49.795282217236419</v>
      </c>
      <c r="Q41" s="18">
        <v>337.45042167737023</v>
      </c>
      <c r="R41" s="18">
        <v>7.5445344006831041</v>
      </c>
      <c r="S41" s="18">
        <v>148.08284207746496</v>
      </c>
      <c r="T41" s="18">
        <v>983.87428894669574</v>
      </c>
      <c r="U41" s="18">
        <v>1873.3017366432607</v>
      </c>
      <c r="V41" s="18">
        <v>310.62159946805656</v>
      </c>
      <c r="W41" s="18">
        <v>637.81564220400742</v>
      </c>
      <c r="X41" s="18">
        <v>5240.278083888822</v>
      </c>
      <c r="Y41" s="18">
        <v>11192.780347007316</v>
      </c>
      <c r="Z41" s="18">
        <v>1613.7989240394274</v>
      </c>
      <c r="AA41" s="18">
        <v>258.19262706706508</v>
      </c>
      <c r="AB41" s="18">
        <v>12548.386643979678</v>
      </c>
      <c r="AC41" s="18">
        <v>1235.9887663330821</v>
      </c>
      <c r="AD41" s="18">
        <v>101525.08652006679</v>
      </c>
    </row>
    <row r="42" spans="1:30">
      <c r="A42" s="5">
        <v>32</v>
      </c>
      <c r="B42" s="6" t="s">
        <v>153</v>
      </c>
      <c r="C42" s="14">
        <v>1287.7299398806451</v>
      </c>
      <c r="D42" s="14">
        <v>285.95891097529443</v>
      </c>
      <c r="E42" s="14">
        <v>393.74387176276963</v>
      </c>
      <c r="F42" s="14">
        <v>102.35378261264488</v>
      </c>
      <c r="G42" s="14">
        <v>2069.7865052313541</v>
      </c>
      <c r="H42" s="14">
        <v>42.306357487162629</v>
      </c>
      <c r="I42" s="14">
        <v>2112.0928627185167</v>
      </c>
      <c r="J42" s="18">
        <v>2492.7266190276991</v>
      </c>
      <c r="K42" s="18">
        <v>285.16150309605194</v>
      </c>
      <c r="L42" s="18">
        <v>737.3033041388984</v>
      </c>
      <c r="M42" s="18">
        <v>3515.1914262626497</v>
      </c>
      <c r="N42" s="18">
        <v>3557.4977837498122</v>
      </c>
      <c r="O42" s="18">
        <v>1084.0552718225269</v>
      </c>
      <c r="P42" s="18">
        <v>60.53076744827338</v>
      </c>
      <c r="Q42" s="18">
        <v>410.20217358672329</v>
      </c>
      <c r="R42" s="18">
        <v>9.1710788046336464</v>
      </c>
      <c r="S42" s="18">
        <v>180.00837986550712</v>
      </c>
      <c r="T42" s="18">
        <v>1195.9901245815852</v>
      </c>
      <c r="U42" s="18">
        <v>2277.171385162862</v>
      </c>
      <c r="V42" s="18">
        <v>377.58926076140131</v>
      </c>
      <c r="W42" s="18">
        <v>775.32385788463534</v>
      </c>
      <c r="X42" s="18">
        <v>6370.0422999181483</v>
      </c>
      <c r="Y42" s="18">
        <v>11997.326588899316</v>
      </c>
      <c r="Z42" s="18">
        <v>1729.8001143861586</v>
      </c>
      <c r="AA42" s="18">
        <v>276.75172487806191</v>
      </c>
      <c r="AB42" s="18">
        <v>13450.374978407412</v>
      </c>
      <c r="AC42" s="18">
        <v>1360.4596294384864</v>
      </c>
      <c r="AD42" s="18">
        <v>98866.40284915248</v>
      </c>
    </row>
    <row r="43" spans="1:30">
      <c r="A43" s="5">
        <v>33</v>
      </c>
      <c r="B43" s="6" t="s">
        <v>24</v>
      </c>
      <c r="C43" s="14">
        <v>1508.5738899142445</v>
      </c>
      <c r="D43" s="14">
        <v>314.6739706918512</v>
      </c>
      <c r="E43" s="14">
        <v>765.70819747578503</v>
      </c>
      <c r="F43" s="14">
        <v>100.49554416481963</v>
      </c>
      <c r="G43" s="14">
        <v>2689.4516022467001</v>
      </c>
      <c r="H43" s="14">
        <v>3031.9006626014188</v>
      </c>
      <c r="I43" s="14">
        <v>5721.3522648481194</v>
      </c>
      <c r="J43" s="18">
        <v>4409.5075638830231</v>
      </c>
      <c r="K43" s="18">
        <v>504.43630490083882</v>
      </c>
      <c r="L43" s="18">
        <v>1304.2523282174216</v>
      </c>
      <c r="M43" s="18">
        <v>6218.1961970012835</v>
      </c>
      <c r="N43" s="18">
        <v>9250.0968596027014</v>
      </c>
      <c r="O43" s="18">
        <v>1917.639056076363</v>
      </c>
      <c r="P43" s="18">
        <v>107.07587220892908</v>
      </c>
      <c r="Q43" s="18">
        <v>725.62693933017056</v>
      </c>
      <c r="R43" s="18">
        <v>16.223175477531164</v>
      </c>
      <c r="S43" s="18">
        <v>318.42573771242024</v>
      </c>
      <c r="T43" s="18">
        <v>2115.6461604798619</v>
      </c>
      <c r="U43" s="18">
        <v>4028.2012357417061</v>
      </c>
      <c r="V43" s="18">
        <v>667.93634274176179</v>
      </c>
      <c r="W43" s="18">
        <v>1371.5087686329539</v>
      </c>
      <c r="X43" s="18">
        <v>11268.283288401697</v>
      </c>
      <c r="Y43" s="18">
        <v>23207.831750251098</v>
      </c>
      <c r="Z43" s="18">
        <v>3346.1546405956469</v>
      </c>
      <c r="AA43" s="18">
        <v>535.353224220475</v>
      </c>
      <c r="AB43" s="18">
        <v>26018.63316662627</v>
      </c>
      <c r="AC43" s="18">
        <v>2284.3115346051909</v>
      </c>
      <c r="AD43" s="18">
        <v>113901.42181776972</v>
      </c>
    </row>
    <row r="44" spans="1:30">
      <c r="A44" s="5">
        <v>34</v>
      </c>
      <c r="B44" s="6" t="s">
        <v>55</v>
      </c>
      <c r="C44" s="14">
        <v>848.6602532820533</v>
      </c>
      <c r="D44" s="14">
        <v>162.40683011072255</v>
      </c>
      <c r="E44" s="14">
        <v>675.40671887215331</v>
      </c>
      <c r="F44" s="14">
        <v>32.212814606354485</v>
      </c>
      <c r="G44" s="14">
        <v>1718.6866168712836</v>
      </c>
      <c r="H44" s="14">
        <v>46.975104837132449</v>
      </c>
      <c r="I44" s="14">
        <v>1765.6617217084161</v>
      </c>
      <c r="J44" s="18">
        <v>1405.6968667401002</v>
      </c>
      <c r="K44" s="18">
        <v>160.80809999669017</v>
      </c>
      <c r="L44" s="18">
        <v>415.77962723783787</v>
      </c>
      <c r="M44" s="18">
        <v>1982.284593974628</v>
      </c>
      <c r="N44" s="18">
        <v>2029.2596988117605</v>
      </c>
      <c r="O44" s="18">
        <v>611.31978426434932</v>
      </c>
      <c r="P44" s="18">
        <v>34.134473268713492</v>
      </c>
      <c r="Q44" s="18">
        <v>231.32095823879365</v>
      </c>
      <c r="R44" s="18">
        <v>5.1717491368261452</v>
      </c>
      <c r="S44" s="18">
        <v>101.51021521269089</v>
      </c>
      <c r="T44" s="18">
        <v>674.44201780626759</v>
      </c>
      <c r="U44" s="18">
        <v>1284.1410914134742</v>
      </c>
      <c r="V44" s="18">
        <v>212.92990443293954</v>
      </c>
      <c r="W44" s="18">
        <v>437.22015459616995</v>
      </c>
      <c r="X44" s="18">
        <v>3592.1903483702249</v>
      </c>
      <c r="Y44" s="18">
        <v>7340.1366640532688</v>
      </c>
      <c r="Z44" s="18">
        <v>1058.3165469354819</v>
      </c>
      <c r="AA44" s="18">
        <v>169.32067895909753</v>
      </c>
      <c r="AB44" s="18">
        <v>8229.1325320296546</v>
      </c>
      <c r="AC44" s="18">
        <v>1100.9922644817498</v>
      </c>
      <c r="AD44" s="18">
        <v>74742.873292603967</v>
      </c>
    </row>
    <row r="45" spans="1:30" s="3" customFormat="1">
      <c r="A45" s="8"/>
      <c r="B45" s="8" t="s">
        <v>31</v>
      </c>
      <c r="C45" s="15">
        <v>9299.1228512425532</v>
      </c>
      <c r="D45" s="15">
        <v>2090.7318627950804</v>
      </c>
      <c r="E45" s="15">
        <v>3269.6771440353864</v>
      </c>
      <c r="F45" s="15">
        <v>531.14481558135901</v>
      </c>
      <c r="G45" s="15">
        <v>15190.67667365438</v>
      </c>
      <c r="H45" s="15">
        <v>4959.1327217117087</v>
      </c>
      <c r="I45" s="15">
        <v>20149.80939536609</v>
      </c>
      <c r="J45" s="19">
        <v>31793.873727335696</v>
      </c>
      <c r="K45" s="19">
        <v>3637.137242458426</v>
      </c>
      <c r="L45" s="19">
        <v>9404.0509583369749</v>
      </c>
      <c r="M45" s="19">
        <v>44835.061928131094</v>
      </c>
      <c r="N45" s="19">
        <v>49794.194649842801</v>
      </c>
      <c r="O45" s="19">
        <v>13826.753468545923</v>
      </c>
      <c r="P45" s="19">
        <v>772.04919391432907</v>
      </c>
      <c r="Q45" s="19">
        <v>5231.9881410750068</v>
      </c>
      <c r="R45" s="19">
        <v>116.97396707373423</v>
      </c>
      <c r="S45" s="19">
        <v>2295.9451933556034</v>
      </c>
      <c r="T45" s="19">
        <v>15254.444153574817</v>
      </c>
      <c r="U45" s="19">
        <v>29044.540593709462</v>
      </c>
      <c r="V45" s="19">
        <v>4816.0216149690104</v>
      </c>
      <c r="W45" s="19">
        <v>9888.9900910954821</v>
      </c>
      <c r="X45" s="19">
        <v>81247.706417313369</v>
      </c>
      <c r="Y45" s="19">
        <v>146232.57774081058</v>
      </c>
      <c r="Z45" s="19">
        <v>21084.124679508521</v>
      </c>
      <c r="AA45" s="19">
        <v>3373.2613520312684</v>
      </c>
      <c r="AB45" s="19">
        <v>163943.44106828782</v>
      </c>
      <c r="AC45" s="19">
        <v>12215.51265606585</v>
      </c>
      <c r="AD45" s="19">
        <v>134209.21878942061</v>
      </c>
    </row>
    <row r="46" spans="1:30" s="3" customFormat="1">
      <c r="A46" s="8"/>
      <c r="B46" s="8" t="s">
        <v>32</v>
      </c>
      <c r="C46" s="15">
        <v>115141.22190194931</v>
      </c>
      <c r="D46" s="15">
        <v>39916.535046282654</v>
      </c>
      <c r="E46" s="15">
        <v>17465.739014696956</v>
      </c>
      <c r="F46" s="15">
        <v>4751.4128112324397</v>
      </c>
      <c r="G46" s="15">
        <v>177274.90877416133</v>
      </c>
      <c r="H46" s="15">
        <v>53496.502543297145</v>
      </c>
      <c r="I46" s="15">
        <v>230771.41131745849</v>
      </c>
      <c r="J46" s="19">
        <v>341979.80102513637</v>
      </c>
      <c r="K46" s="19">
        <v>39121.608179742798</v>
      </c>
      <c r="L46" s="19">
        <v>101151.42002332598</v>
      </c>
      <c r="M46" s="19">
        <v>482252.82922820514</v>
      </c>
      <c r="N46" s="19">
        <v>535749.33177150227</v>
      </c>
      <c r="O46" s="19">
        <v>148722.68917428303</v>
      </c>
      <c r="P46" s="19">
        <v>8304.2799999999952</v>
      </c>
      <c r="Q46" s="19">
        <v>56276.069999999971</v>
      </c>
      <c r="R46" s="19">
        <v>1258.1899999999994</v>
      </c>
      <c r="S46" s="19">
        <v>24695.539999999986</v>
      </c>
      <c r="T46" s="19">
        <v>164079.14999999994</v>
      </c>
      <c r="U46" s="19">
        <v>312407.55053271097</v>
      </c>
      <c r="V46" s="19">
        <v>51801.869999999966</v>
      </c>
      <c r="W46" s="19">
        <v>106367.49999999994</v>
      </c>
      <c r="X46" s="19">
        <v>873912.83970699389</v>
      </c>
      <c r="Y46" s="19">
        <v>1586937.0802526574</v>
      </c>
      <c r="Z46" s="19">
        <v>228807.96999999994</v>
      </c>
      <c r="AA46" s="19">
        <v>36607.119999999988</v>
      </c>
      <c r="AB46" s="19">
        <v>1779137.9302526573</v>
      </c>
      <c r="AC46" s="19">
        <v>116927</v>
      </c>
      <c r="AD46" s="19">
        <v>152158.00715426356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1:AD47"/>
  <sheetViews>
    <sheetView topLeftCell="A22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91</v>
      </c>
      <c r="I1" s="16"/>
      <c r="J1" s="16"/>
      <c r="K1" s="16"/>
      <c r="L1" s="16"/>
      <c r="M1" s="16"/>
      <c r="N1" s="16"/>
      <c r="U1" s="27" t="s">
        <v>92</v>
      </c>
    </row>
    <row r="2" spans="1:30">
      <c r="B2" s="10"/>
      <c r="C2" s="16"/>
      <c r="D2" s="16"/>
      <c r="E2" s="10"/>
      <c r="H2" s="28" t="s">
        <v>94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1.3057488861797371</v>
      </c>
      <c r="D6" s="18">
        <v>639.79286917968443</v>
      </c>
      <c r="E6" s="18">
        <v>47.653835387277006</v>
      </c>
      <c r="F6" s="18">
        <v>1301.9676104488949</v>
      </c>
      <c r="G6" s="18">
        <v>1990.7200639020361</v>
      </c>
      <c r="H6" s="18">
        <v>29110.474628564883</v>
      </c>
      <c r="I6" s="18">
        <v>31101.194692466921</v>
      </c>
      <c r="J6" s="18">
        <v>59852.999681760455</v>
      </c>
      <c r="K6" s="18">
        <v>5285.4813076213723</v>
      </c>
      <c r="L6" s="18">
        <v>19443.311093323162</v>
      </c>
      <c r="M6" s="18">
        <v>84581.792082704997</v>
      </c>
      <c r="N6" s="18">
        <v>113692.26671126988</v>
      </c>
      <c r="O6" s="18">
        <v>27923.030733430809</v>
      </c>
      <c r="P6" s="18">
        <v>1420.7476408962723</v>
      </c>
      <c r="Q6" s="18">
        <v>9805.7970997654247</v>
      </c>
      <c r="R6" s="18">
        <v>217.0376492442785</v>
      </c>
      <c r="S6" s="18">
        <v>3844.7016476517306</v>
      </c>
      <c r="T6" s="18">
        <v>32892.301425161764</v>
      </c>
      <c r="U6" s="18">
        <v>46598.34120303495</v>
      </c>
      <c r="V6" s="18">
        <v>7815.5998011256925</v>
      </c>
      <c r="W6" s="18">
        <v>19514.146390364542</v>
      </c>
      <c r="X6" s="18">
        <v>150031.70359067546</v>
      </c>
      <c r="Y6" s="18">
        <v>265714.69036584737</v>
      </c>
      <c r="Z6" s="18">
        <v>44670.780124181038</v>
      </c>
      <c r="AA6" s="18">
        <v>7146.904054520086</v>
      </c>
      <c r="AB6" s="18">
        <v>303238.56643550831</v>
      </c>
      <c r="AC6" s="18">
        <v>13232.655041527494</v>
      </c>
      <c r="AD6" s="18">
        <v>229159.27716990071</v>
      </c>
    </row>
    <row r="7" spans="1:30" ht="15.75">
      <c r="A7" s="5">
        <v>2</v>
      </c>
      <c r="B7" s="6" t="s">
        <v>46</v>
      </c>
      <c r="C7" s="18">
        <v>3447.9598708472831</v>
      </c>
      <c r="D7" s="18">
        <v>790.72524201162628</v>
      </c>
      <c r="E7" s="18">
        <v>1287.4892085140677</v>
      </c>
      <c r="F7" s="18">
        <v>894.71858887075734</v>
      </c>
      <c r="G7" s="18">
        <v>6420.8929102437341</v>
      </c>
      <c r="H7" s="18">
        <v>688.52765758715327</v>
      </c>
      <c r="I7" s="18">
        <v>7109.4205678308872</v>
      </c>
      <c r="J7" s="18">
        <v>48393.066483314993</v>
      </c>
      <c r="K7" s="18">
        <v>4273.4808560311158</v>
      </c>
      <c r="L7" s="18">
        <v>15720.539511768189</v>
      </c>
      <c r="M7" s="18">
        <v>68387.086851114291</v>
      </c>
      <c r="N7" s="18">
        <v>69075.614508701445</v>
      </c>
      <c r="O7" s="18">
        <v>22576.664325653728</v>
      </c>
      <c r="P7" s="18">
        <v>1148.7199540119018</v>
      </c>
      <c r="Q7" s="18">
        <v>7928.3008954262023</v>
      </c>
      <c r="R7" s="18">
        <v>175.48188804414229</v>
      </c>
      <c r="S7" s="18">
        <v>3108.5643732576323</v>
      </c>
      <c r="T7" s="18">
        <v>26594.478775007185</v>
      </c>
      <c r="U7" s="18">
        <v>37676.250745004254</v>
      </c>
      <c r="V7" s="18">
        <v>6319.1626617524043</v>
      </c>
      <c r="W7" s="18">
        <v>15777.812117273596</v>
      </c>
      <c r="X7" s="18">
        <v>121305.43573543105</v>
      </c>
      <c r="Y7" s="18">
        <v>196801.94315437623</v>
      </c>
      <c r="Z7" s="18">
        <v>33085.473436342181</v>
      </c>
      <c r="AA7" s="18">
        <v>5293.3641093926526</v>
      </c>
      <c r="AB7" s="18">
        <v>224594.05248132575</v>
      </c>
      <c r="AC7" s="18">
        <v>11655.749412929428</v>
      </c>
      <c r="AD7" s="18">
        <v>192689.49985505803</v>
      </c>
    </row>
    <row r="8" spans="1:30">
      <c r="A8" s="5">
        <v>3</v>
      </c>
      <c r="B8" s="6" t="s">
        <v>150</v>
      </c>
      <c r="C8" s="18">
        <v>2657.5012971984706</v>
      </c>
      <c r="D8" s="18">
        <v>331.93727213984863</v>
      </c>
      <c r="E8" s="18">
        <v>1056.7288388776426</v>
      </c>
      <c r="F8" s="18">
        <v>212.80738138197705</v>
      </c>
      <c r="G8" s="18">
        <v>4258.974789597939</v>
      </c>
      <c r="H8" s="18">
        <v>6387.3443568355951</v>
      </c>
      <c r="I8" s="18">
        <v>10646.319146433534</v>
      </c>
      <c r="J8" s="18">
        <v>6659.0963065020796</v>
      </c>
      <c r="K8" s="18">
        <v>588.0495420581741</v>
      </c>
      <c r="L8" s="18">
        <v>2163.2145719703212</v>
      </c>
      <c r="M8" s="18">
        <v>9410.3604205305746</v>
      </c>
      <c r="N8" s="18">
        <v>15797.704777366169</v>
      </c>
      <c r="O8" s="18">
        <v>3106.6471490483545</v>
      </c>
      <c r="P8" s="18">
        <v>158.06885900903336</v>
      </c>
      <c r="Q8" s="18">
        <v>1090.9686665087149</v>
      </c>
      <c r="R8" s="18">
        <v>24.147070591933939</v>
      </c>
      <c r="S8" s="18">
        <v>427.75197028733231</v>
      </c>
      <c r="T8" s="18">
        <v>3659.5158821988962</v>
      </c>
      <c r="U8" s="18">
        <v>5184.4158762992647</v>
      </c>
      <c r="V8" s="18">
        <v>869.54425083952117</v>
      </c>
      <c r="W8" s="18">
        <v>2171.0955314444705</v>
      </c>
      <c r="X8" s="18">
        <v>16692.155256227521</v>
      </c>
      <c r="Y8" s="18">
        <v>36748.834823191632</v>
      </c>
      <c r="Z8" s="18">
        <v>6178.0517980063287</v>
      </c>
      <c r="AA8" s="18">
        <v>988.43009505234204</v>
      </c>
      <c r="AB8" s="18">
        <v>41938.456526145623</v>
      </c>
      <c r="AC8" s="18">
        <v>2731.6381596037713</v>
      </c>
      <c r="AD8" s="18">
        <v>153528.593744015</v>
      </c>
    </row>
    <row r="9" spans="1:30">
      <c r="A9" s="5">
        <v>4</v>
      </c>
      <c r="B9" s="6" t="s">
        <v>0</v>
      </c>
      <c r="C9" s="18">
        <v>5658.9887386380997</v>
      </c>
      <c r="D9" s="18">
        <v>224.50785792634156</v>
      </c>
      <c r="E9" s="18">
        <v>402.11852099706653</v>
      </c>
      <c r="F9" s="18">
        <v>467.01132216375038</v>
      </c>
      <c r="G9" s="18">
        <v>6752.626439725258</v>
      </c>
      <c r="H9" s="18">
        <v>68.879207994029116</v>
      </c>
      <c r="I9" s="18">
        <v>6821.5056477192875</v>
      </c>
      <c r="J9" s="18">
        <v>3217.2659381148014</v>
      </c>
      <c r="K9" s="18">
        <v>284.10938579465636</v>
      </c>
      <c r="L9" s="18">
        <v>1045.1322880610949</v>
      </c>
      <c r="M9" s="18">
        <v>4546.5076119705527</v>
      </c>
      <c r="N9" s="18">
        <v>4615.3868199645822</v>
      </c>
      <c r="O9" s="18">
        <v>1500.9409076447039</v>
      </c>
      <c r="P9" s="18">
        <v>76.3691546959421</v>
      </c>
      <c r="Q9" s="18">
        <v>527.08898756755332</v>
      </c>
      <c r="R9" s="18">
        <v>11.666379962822726</v>
      </c>
      <c r="S9" s="18">
        <v>206.66345411211228</v>
      </c>
      <c r="T9" s="18">
        <v>1768.0530894699068</v>
      </c>
      <c r="U9" s="18">
        <v>2504.7910166958955</v>
      </c>
      <c r="V9" s="18">
        <v>420.11032295447558</v>
      </c>
      <c r="W9" s="18">
        <v>1048.939883162413</v>
      </c>
      <c r="X9" s="18">
        <v>8064.6231962658258</v>
      </c>
      <c r="Y9" s="18">
        <v>19432.636455955668</v>
      </c>
      <c r="Z9" s="18">
        <v>3266.9290110507322</v>
      </c>
      <c r="AA9" s="18">
        <v>522.67786973948284</v>
      </c>
      <c r="AB9" s="18">
        <v>22176.887597266916</v>
      </c>
      <c r="AC9" s="18">
        <v>1660.9056854175217</v>
      </c>
      <c r="AD9" s="18">
        <v>133522.85919649946</v>
      </c>
    </row>
    <row r="10" spans="1:30">
      <c r="A10" s="5">
        <v>5</v>
      </c>
      <c r="B10" s="6" t="s">
        <v>1</v>
      </c>
      <c r="C10" s="18">
        <v>2431.2560967956765</v>
      </c>
      <c r="D10" s="18">
        <v>124.96499866215986</v>
      </c>
      <c r="E10" s="18">
        <v>1133.1787169241393</v>
      </c>
      <c r="F10" s="18">
        <v>149.43244202007529</v>
      </c>
      <c r="G10" s="18">
        <v>3838.8322544020507</v>
      </c>
      <c r="H10" s="18">
        <v>306.74344944639859</v>
      </c>
      <c r="I10" s="18">
        <v>4145.5757038484489</v>
      </c>
      <c r="J10" s="18">
        <v>1457.6853340020691</v>
      </c>
      <c r="K10" s="18">
        <v>128.72485299361924</v>
      </c>
      <c r="L10" s="18">
        <v>473.53064300658434</v>
      </c>
      <c r="M10" s="18">
        <v>2059.9408300022724</v>
      </c>
      <c r="N10" s="18">
        <v>2366.6842794486711</v>
      </c>
      <c r="O10" s="18">
        <v>680.04933081766535</v>
      </c>
      <c r="P10" s="18">
        <v>34.601490492775589</v>
      </c>
      <c r="Q10" s="18">
        <v>238.81454056652655</v>
      </c>
      <c r="R10" s="18">
        <v>5.2858269412031014</v>
      </c>
      <c r="S10" s="18">
        <v>93.635494214058383</v>
      </c>
      <c r="T10" s="18">
        <v>801.07305638759613</v>
      </c>
      <c r="U10" s="18">
        <v>1134.8757609752347</v>
      </c>
      <c r="V10" s="18">
        <v>190.34443164261666</v>
      </c>
      <c r="W10" s="18">
        <v>475.2557958673583</v>
      </c>
      <c r="X10" s="18">
        <v>3653.935727905035</v>
      </c>
      <c r="Y10" s="18">
        <v>9859.4522617557559</v>
      </c>
      <c r="Z10" s="18">
        <v>1657.5275672388896</v>
      </c>
      <c r="AA10" s="18">
        <v>265.18879808785556</v>
      </c>
      <c r="AB10" s="18">
        <v>11251.791030906788</v>
      </c>
      <c r="AC10" s="18">
        <v>872.43213397739271</v>
      </c>
      <c r="AD10" s="18">
        <v>128970.38741122704</v>
      </c>
    </row>
    <row r="11" spans="1:30" s="3" customFormat="1">
      <c r="A11" s="7"/>
      <c r="B11" s="8" t="s">
        <v>27</v>
      </c>
      <c r="C11" s="19">
        <v>14197.011752365708</v>
      </c>
      <c r="D11" s="19">
        <v>2111.9282399196609</v>
      </c>
      <c r="E11" s="19">
        <v>3927.1691207001927</v>
      </c>
      <c r="F11" s="19">
        <v>3025.9373448854544</v>
      </c>
      <c r="G11" s="19">
        <v>23262.04645787102</v>
      </c>
      <c r="H11" s="19">
        <v>36561.969300428063</v>
      </c>
      <c r="I11" s="19">
        <v>59824.01575829908</v>
      </c>
      <c r="J11" s="19">
        <v>119580.1137436944</v>
      </c>
      <c r="K11" s="19">
        <v>10559.845944498937</v>
      </c>
      <c r="L11" s="19">
        <v>38845.728108129348</v>
      </c>
      <c r="M11" s="19">
        <v>168985.68779632272</v>
      </c>
      <c r="N11" s="19">
        <v>205547.65709675077</v>
      </c>
      <c r="O11" s="19">
        <v>55787.332446595261</v>
      </c>
      <c r="P11" s="19">
        <v>2838.5070991059251</v>
      </c>
      <c r="Q11" s="19">
        <v>19590.970189834421</v>
      </c>
      <c r="R11" s="19">
        <v>433.6188147843805</v>
      </c>
      <c r="S11" s="19">
        <v>7681.3169395228661</v>
      </c>
      <c r="T11" s="19">
        <v>65715.422228225347</v>
      </c>
      <c r="U11" s="19">
        <v>93098.674602009589</v>
      </c>
      <c r="V11" s="19">
        <v>15614.761468314711</v>
      </c>
      <c r="W11" s="19">
        <v>38987.249718112376</v>
      </c>
      <c r="X11" s="19">
        <v>299747.85350650491</v>
      </c>
      <c r="Y11" s="19">
        <v>528557.55706112669</v>
      </c>
      <c r="Z11" s="19">
        <v>88858.761936819166</v>
      </c>
      <c r="AA11" s="19">
        <v>14216.564926792418</v>
      </c>
      <c r="AB11" s="19">
        <v>603199.75407115335</v>
      </c>
      <c r="AC11" s="19">
        <v>30153.380433455608</v>
      </c>
      <c r="AD11" s="19">
        <v>200043.82440712836</v>
      </c>
    </row>
    <row r="12" spans="1:30">
      <c r="A12" s="5">
        <v>6</v>
      </c>
      <c r="B12" s="6" t="s">
        <v>2</v>
      </c>
      <c r="C12" s="18">
        <v>10034.105231906644</v>
      </c>
      <c r="D12" s="18">
        <v>2050.3943558008195</v>
      </c>
      <c r="E12" s="18">
        <v>473.75352192567539</v>
      </c>
      <c r="F12" s="18">
        <v>37.393671487060125</v>
      </c>
      <c r="G12" s="18">
        <v>12595.646781120198</v>
      </c>
      <c r="H12" s="18">
        <v>271.09163472622237</v>
      </c>
      <c r="I12" s="18">
        <v>12866.738415846421</v>
      </c>
      <c r="J12" s="18">
        <v>13968.110603970343</v>
      </c>
      <c r="K12" s="18">
        <v>1233.4918532507816</v>
      </c>
      <c r="L12" s="18">
        <v>4537.5556998474794</v>
      </c>
      <c r="M12" s="18">
        <v>19739.158157068603</v>
      </c>
      <c r="N12" s="18">
        <v>20010.249791794824</v>
      </c>
      <c r="O12" s="18">
        <v>6516.4984838927412</v>
      </c>
      <c r="P12" s="18">
        <v>331.56500582905062</v>
      </c>
      <c r="Q12" s="18">
        <v>2288.4142679210563</v>
      </c>
      <c r="R12" s="18">
        <v>50.650859706095098</v>
      </c>
      <c r="S12" s="18">
        <v>897.25190281535504</v>
      </c>
      <c r="T12" s="18">
        <v>7676.1951241986171</v>
      </c>
      <c r="U12" s="18">
        <v>10874.823105714659</v>
      </c>
      <c r="V12" s="18">
        <v>1823.9547397615295</v>
      </c>
      <c r="W12" s="18">
        <v>4554.0867888321573</v>
      </c>
      <c r="X12" s="18">
        <v>35013.44027867126</v>
      </c>
      <c r="Y12" s="18">
        <v>67619.336851586282</v>
      </c>
      <c r="Z12" s="18">
        <v>11367.864248551479</v>
      </c>
      <c r="AA12" s="18">
        <v>1818.7512029866525</v>
      </c>
      <c r="AB12" s="18">
        <v>77168.449897151106</v>
      </c>
      <c r="AC12" s="18">
        <v>6347.7049725095731</v>
      </c>
      <c r="AD12" s="18">
        <v>121569.05563719428</v>
      </c>
    </row>
    <row r="13" spans="1:30">
      <c r="A13" s="5">
        <v>7</v>
      </c>
      <c r="B13" s="6" t="s">
        <v>3</v>
      </c>
      <c r="C13" s="18">
        <v>4239.2895034668372</v>
      </c>
      <c r="D13" s="18">
        <v>370.28841945333801</v>
      </c>
      <c r="E13" s="18">
        <v>186.42441048213584</v>
      </c>
      <c r="F13" s="18">
        <v>17.377594292040108</v>
      </c>
      <c r="G13" s="18">
        <v>4813.379927694351</v>
      </c>
      <c r="H13" s="18">
        <v>25.423252749175006</v>
      </c>
      <c r="I13" s="18">
        <v>4838.8031804435259</v>
      </c>
      <c r="J13" s="18">
        <v>3429.1542771732538</v>
      </c>
      <c r="K13" s="18">
        <v>302.8207596832014</v>
      </c>
      <c r="L13" s="18">
        <v>1113.9644420929085</v>
      </c>
      <c r="M13" s="18">
        <v>4845.9394789493635</v>
      </c>
      <c r="N13" s="18">
        <v>4871.3627316985385</v>
      </c>
      <c r="O13" s="18">
        <v>1599.7925046414002</v>
      </c>
      <c r="P13" s="18">
        <v>81.39880833822167</v>
      </c>
      <c r="Q13" s="18">
        <v>561.80293794031388</v>
      </c>
      <c r="R13" s="18">
        <v>12.434724862093251</v>
      </c>
      <c r="S13" s="18">
        <v>220.27425809232568</v>
      </c>
      <c r="T13" s="18">
        <v>1884.4966287051066</v>
      </c>
      <c r="U13" s="18">
        <v>2669.7559336238428</v>
      </c>
      <c r="V13" s="18">
        <v>447.77868493150692</v>
      </c>
      <c r="W13" s="18">
        <v>1118.0228044659859</v>
      </c>
      <c r="X13" s="18">
        <v>8595.7572856007973</v>
      </c>
      <c r="Y13" s="18">
        <v>18280.499944993688</v>
      </c>
      <c r="Z13" s="18">
        <v>3073.2369092343206</v>
      </c>
      <c r="AA13" s="18">
        <v>491.68895788363443</v>
      </c>
      <c r="AB13" s="18">
        <v>20862.047896344375</v>
      </c>
      <c r="AC13" s="18">
        <v>2118.9831762435829</v>
      </c>
      <c r="AD13" s="18">
        <v>98453.107746364796</v>
      </c>
    </row>
    <row r="14" spans="1:30">
      <c r="A14" s="5">
        <v>8</v>
      </c>
      <c r="B14" s="6" t="s">
        <v>4</v>
      </c>
      <c r="C14" s="18">
        <v>1165.0982197750889</v>
      </c>
      <c r="D14" s="18">
        <v>502.65178220785214</v>
      </c>
      <c r="E14" s="18">
        <v>149.40363379712343</v>
      </c>
      <c r="F14" s="18">
        <v>44.763227181590217</v>
      </c>
      <c r="G14" s="18">
        <v>1861.9168629616547</v>
      </c>
      <c r="H14" s="18">
        <v>26.226822765731296</v>
      </c>
      <c r="I14" s="18">
        <v>1888.1436857273859</v>
      </c>
      <c r="J14" s="18">
        <v>1731.6020679191854</v>
      </c>
      <c r="K14" s="18">
        <v>152.91381235507981</v>
      </c>
      <c r="L14" s="18">
        <v>562.51278758639069</v>
      </c>
      <c r="M14" s="18">
        <v>2447.0286678606562</v>
      </c>
      <c r="N14" s="18">
        <v>2473.2554906263877</v>
      </c>
      <c r="O14" s="18">
        <v>807.83883878278493</v>
      </c>
      <c r="P14" s="18">
        <v>41.103529748685247</v>
      </c>
      <c r="Q14" s="18">
        <v>283.69068594441973</v>
      </c>
      <c r="R14" s="18">
        <v>6.2790978605244314</v>
      </c>
      <c r="S14" s="18">
        <v>111.23073795806488</v>
      </c>
      <c r="T14" s="18">
        <v>951.6043885731616</v>
      </c>
      <c r="U14" s="18">
        <v>1348.1326653268545</v>
      </c>
      <c r="V14" s="18">
        <v>226.11245634497769</v>
      </c>
      <c r="W14" s="18">
        <v>564.56211756969481</v>
      </c>
      <c r="X14" s="18">
        <v>4340.5545181091675</v>
      </c>
      <c r="Y14" s="18">
        <v>8675.7268716972103</v>
      </c>
      <c r="Z14" s="18">
        <v>1458.5248825332476</v>
      </c>
      <c r="AA14" s="18">
        <v>233.35024299145044</v>
      </c>
      <c r="AB14" s="18">
        <v>9900.901511239008</v>
      </c>
      <c r="AC14" s="18">
        <v>1695.3402801206332</v>
      </c>
      <c r="AD14" s="18">
        <v>58400.674055443917</v>
      </c>
    </row>
    <row r="15" spans="1:30">
      <c r="A15" s="5">
        <v>9</v>
      </c>
      <c r="B15" s="6" t="s">
        <v>5</v>
      </c>
      <c r="C15" s="18">
        <v>6872.0626291514809</v>
      </c>
      <c r="D15" s="18">
        <v>1089.9750654844265</v>
      </c>
      <c r="E15" s="18">
        <v>345.93215372231748</v>
      </c>
      <c r="F15" s="18">
        <v>11.645717640738919</v>
      </c>
      <c r="G15" s="18">
        <v>8319.6155659989636</v>
      </c>
      <c r="H15" s="18">
        <v>28.85954261162497</v>
      </c>
      <c r="I15" s="18">
        <v>8348.475108610588</v>
      </c>
      <c r="J15" s="18">
        <v>6827.8140986845528</v>
      </c>
      <c r="K15" s="18">
        <v>602.94862383494501</v>
      </c>
      <c r="L15" s="18">
        <v>2218.0227275819793</v>
      </c>
      <c r="M15" s="18">
        <v>9648.7854501014772</v>
      </c>
      <c r="N15" s="18">
        <v>9677.6449927131016</v>
      </c>
      <c r="O15" s="18">
        <v>3185.3585272823084</v>
      </c>
      <c r="P15" s="18">
        <v>162.0737611274734</v>
      </c>
      <c r="Q15" s="18">
        <v>1118.6099283679075</v>
      </c>
      <c r="R15" s="18">
        <v>24.758871390484845</v>
      </c>
      <c r="S15" s="18">
        <v>438.58968229911284</v>
      </c>
      <c r="T15" s="18">
        <v>3752.2349857653094</v>
      </c>
      <c r="U15" s="18">
        <v>5315.770516650522</v>
      </c>
      <c r="V15" s="18">
        <v>891.57540633780661</v>
      </c>
      <c r="W15" s="18">
        <v>2226.1033625108084</v>
      </c>
      <c r="X15" s="18">
        <v>17115.075041731732</v>
      </c>
      <c r="Y15" s="18">
        <v>35112.335600443796</v>
      </c>
      <c r="Z15" s="18">
        <v>5902.9307763827137</v>
      </c>
      <c r="AA15" s="18">
        <v>944.41332302688227</v>
      </c>
      <c r="AB15" s="18">
        <v>40070.853053799627</v>
      </c>
      <c r="AC15" s="18">
        <v>4377.3436951512804</v>
      </c>
      <c r="AD15" s="18">
        <v>91541.482333647975</v>
      </c>
    </row>
    <row r="16" spans="1:30">
      <c r="A16" s="5">
        <v>10</v>
      </c>
      <c r="B16" s="6" t="s">
        <v>6</v>
      </c>
      <c r="C16" s="18">
        <v>7336.6372842868905</v>
      </c>
      <c r="D16" s="18">
        <v>5563.0854403081639</v>
      </c>
      <c r="E16" s="18">
        <v>590.02575806832033</v>
      </c>
      <c r="F16" s="18">
        <v>20.461889823454559</v>
      </c>
      <c r="G16" s="18">
        <v>13510.21037248683</v>
      </c>
      <c r="H16" s="18">
        <v>202.7891008904339</v>
      </c>
      <c r="I16" s="18">
        <v>13712.999473377264</v>
      </c>
      <c r="J16" s="18">
        <v>8108.1712397159954</v>
      </c>
      <c r="K16" s="18">
        <v>716.01403028045524</v>
      </c>
      <c r="L16" s="18">
        <v>2633.9481170527847</v>
      </c>
      <c r="M16" s="18">
        <v>11458.133387049236</v>
      </c>
      <c r="N16" s="18">
        <v>11660.92248793967</v>
      </c>
      <c r="O16" s="18">
        <v>3782.6794968056365</v>
      </c>
      <c r="P16" s="18">
        <v>192.4659619745006</v>
      </c>
      <c r="Q16" s="18">
        <v>1328.3725535820963</v>
      </c>
      <c r="R16" s="18">
        <v>29.401674684557211</v>
      </c>
      <c r="S16" s="18">
        <v>520.83436904630616</v>
      </c>
      <c r="T16" s="18">
        <v>4455.8570805405916</v>
      </c>
      <c r="U16" s="18">
        <v>6312.5880401957456</v>
      </c>
      <c r="V16" s="18">
        <v>1058.7643370517446</v>
      </c>
      <c r="W16" s="18">
        <v>2643.5440390831163</v>
      </c>
      <c r="X16" s="18">
        <v>20324.507552964293</v>
      </c>
      <c r="Y16" s="18">
        <v>45495.640413390793</v>
      </c>
      <c r="Z16" s="18">
        <v>7648.5261210037615</v>
      </c>
      <c r="AA16" s="18">
        <v>1223.6921359632677</v>
      </c>
      <c r="AB16" s="18">
        <v>51920.474398431288</v>
      </c>
      <c r="AC16" s="18">
        <v>4679.2675918678633</v>
      </c>
      <c r="AD16" s="18">
        <v>110958.54934362869</v>
      </c>
    </row>
    <row r="17" spans="1:30" s="3" customFormat="1">
      <c r="A17" s="7"/>
      <c r="B17" s="8" t="s">
        <v>28</v>
      </c>
      <c r="C17" s="19">
        <v>29647.192868586942</v>
      </c>
      <c r="D17" s="19">
        <v>9576.3950632546002</v>
      </c>
      <c r="E17" s="19">
        <v>1745.5394779955725</v>
      </c>
      <c r="F17" s="19">
        <v>131.64210042488392</v>
      </c>
      <c r="G17" s="19">
        <v>41100.769510261998</v>
      </c>
      <c r="H17" s="19">
        <v>554.39035374318757</v>
      </c>
      <c r="I17" s="19">
        <v>41655.159864005182</v>
      </c>
      <c r="J17" s="19">
        <v>34064.852287463335</v>
      </c>
      <c r="K17" s="19">
        <v>3008.189079404463</v>
      </c>
      <c r="L17" s="19">
        <v>11066.003774161543</v>
      </c>
      <c r="M17" s="19">
        <v>48139.045141029339</v>
      </c>
      <c r="N17" s="19">
        <v>48693.435494772522</v>
      </c>
      <c r="O17" s="19">
        <v>15892.167851404871</v>
      </c>
      <c r="P17" s="19">
        <v>808.60706701793151</v>
      </c>
      <c r="Q17" s="19">
        <v>5580.8903737557939</v>
      </c>
      <c r="R17" s="19">
        <v>123.52522850375483</v>
      </c>
      <c r="S17" s="19">
        <v>2188.1809502111646</v>
      </c>
      <c r="T17" s="19">
        <v>18720.388207782788</v>
      </c>
      <c r="U17" s="19">
        <v>26521.070261511624</v>
      </c>
      <c r="V17" s="19">
        <v>4448.185624427565</v>
      </c>
      <c r="W17" s="19">
        <v>11106.319112461762</v>
      </c>
      <c r="X17" s="19">
        <v>85389.334677077248</v>
      </c>
      <c r="Y17" s="19">
        <v>175183.53968211176</v>
      </c>
      <c r="Z17" s="19">
        <v>29451.082937705523</v>
      </c>
      <c r="AA17" s="19">
        <v>4711.8958628518876</v>
      </c>
      <c r="AB17" s="19">
        <v>199922.72675696539</v>
      </c>
      <c r="AC17" s="19">
        <v>19218.639715892932</v>
      </c>
      <c r="AD17" s="19">
        <v>104025.43036989162</v>
      </c>
    </row>
    <row r="18" spans="1:30">
      <c r="A18" s="5">
        <v>11</v>
      </c>
      <c r="B18" s="6" t="s">
        <v>7</v>
      </c>
      <c r="C18" s="18">
        <v>7428.7156963031712</v>
      </c>
      <c r="D18" s="18">
        <v>5676.8606982521596</v>
      </c>
      <c r="E18" s="18">
        <v>925.25012810480655</v>
      </c>
      <c r="F18" s="18">
        <v>212.89827561975838</v>
      </c>
      <c r="G18" s="18">
        <v>14243.724798279894</v>
      </c>
      <c r="H18" s="18">
        <v>558.81993288032425</v>
      </c>
      <c r="I18" s="18">
        <v>14802.544731160218</v>
      </c>
      <c r="J18" s="18">
        <v>36493.97396044062</v>
      </c>
      <c r="K18" s="18">
        <v>3222.6992504021578</v>
      </c>
      <c r="L18" s="18">
        <v>11855.106553008964</v>
      </c>
      <c r="M18" s="18">
        <v>51571.779763851737</v>
      </c>
      <c r="N18" s="18">
        <v>52130.599696732061</v>
      </c>
      <c r="O18" s="18">
        <v>17025.418306527132</v>
      </c>
      <c r="P18" s="18">
        <v>866.26781760156837</v>
      </c>
      <c r="Q18" s="18">
        <v>5978.8566307939809</v>
      </c>
      <c r="R18" s="18">
        <v>132.33365682705542</v>
      </c>
      <c r="S18" s="18">
        <v>2344.2173752541739</v>
      </c>
      <c r="T18" s="18">
        <v>20055.315491140158</v>
      </c>
      <c r="U18" s="18">
        <v>28412.25434823965</v>
      </c>
      <c r="V18" s="18">
        <v>4765.380133728273</v>
      </c>
      <c r="W18" s="18">
        <v>11898.296727260094</v>
      </c>
      <c r="X18" s="18">
        <v>91478.340487372101</v>
      </c>
      <c r="Y18" s="18">
        <v>157852.66498238407</v>
      </c>
      <c r="Z18" s="18">
        <v>26537.492825572474</v>
      </c>
      <c r="AA18" s="18">
        <v>4245.7488887509935</v>
      </c>
      <c r="AB18" s="18">
        <v>180144.40891920554</v>
      </c>
      <c r="AC18" s="18">
        <v>9873.8662285576356</v>
      </c>
      <c r="AD18" s="18">
        <v>182445.66489890646</v>
      </c>
    </row>
    <row r="19" spans="1:30">
      <c r="A19" s="5">
        <v>12</v>
      </c>
      <c r="B19" s="6" t="s">
        <v>8</v>
      </c>
      <c r="C19" s="18">
        <v>3705.7410601156093</v>
      </c>
      <c r="D19" s="18">
        <v>2428.9955013929375</v>
      </c>
      <c r="E19" s="18">
        <v>541.02765188194905</v>
      </c>
      <c r="F19" s="18">
        <v>13.965762951979878</v>
      </c>
      <c r="G19" s="18">
        <v>6689.7299763424762</v>
      </c>
      <c r="H19" s="18">
        <v>189.9085578916216</v>
      </c>
      <c r="I19" s="18">
        <v>6879.6385342340982</v>
      </c>
      <c r="J19" s="18">
        <v>5963.5367470241436</v>
      </c>
      <c r="K19" s="18">
        <v>526.62627055122687</v>
      </c>
      <c r="L19" s="18">
        <v>1937.2613036166615</v>
      </c>
      <c r="M19" s="18">
        <v>8427.4243211920329</v>
      </c>
      <c r="N19" s="18">
        <v>8617.3328790836549</v>
      </c>
      <c r="O19" s="18">
        <v>2782.149946577269</v>
      </c>
      <c r="P19" s="18">
        <v>141.55816433231729</v>
      </c>
      <c r="Q19" s="18">
        <v>977.01421230746064</v>
      </c>
      <c r="R19" s="18">
        <v>21.624847603927513</v>
      </c>
      <c r="S19" s="18">
        <v>383.07218817810457</v>
      </c>
      <c r="T19" s="18">
        <v>3277.2701332615529</v>
      </c>
      <c r="U19" s="18">
        <v>4642.8904414518829</v>
      </c>
      <c r="V19" s="18">
        <v>778.7181404752738</v>
      </c>
      <c r="W19" s="18">
        <v>1944.3190768133049</v>
      </c>
      <c r="X19" s="18">
        <v>14948.617151001092</v>
      </c>
      <c r="Y19" s="18">
        <v>30255.680006427225</v>
      </c>
      <c r="Z19" s="18">
        <v>5086.451288808109</v>
      </c>
      <c r="AA19" s="18">
        <v>813.78429564124508</v>
      </c>
      <c r="AB19" s="18">
        <v>34528.34699959409</v>
      </c>
      <c r="AC19" s="18">
        <v>3092.3442060575226</v>
      </c>
      <c r="AD19" s="18">
        <v>111657.51513676031</v>
      </c>
    </row>
    <row r="20" spans="1:30">
      <c r="A20" s="5">
        <v>13</v>
      </c>
      <c r="B20" s="6" t="s">
        <v>9</v>
      </c>
      <c r="C20" s="18">
        <v>5265.8038402778611</v>
      </c>
      <c r="D20" s="18">
        <v>2586.7584039006729</v>
      </c>
      <c r="E20" s="18">
        <v>915.22534622653575</v>
      </c>
      <c r="F20" s="18">
        <v>18.378398151791107</v>
      </c>
      <c r="G20" s="18">
        <v>8786.1659885568624</v>
      </c>
      <c r="H20" s="18">
        <v>69.251011718521298</v>
      </c>
      <c r="I20" s="18">
        <v>8855.4170002753835</v>
      </c>
      <c r="J20" s="18">
        <v>5680.4676160236158</v>
      </c>
      <c r="K20" s="18">
        <v>501.62908396704552</v>
      </c>
      <c r="L20" s="18">
        <v>1845.305993035342</v>
      </c>
      <c r="M20" s="18">
        <v>8027.4026930260034</v>
      </c>
      <c r="N20" s="18">
        <v>8096.6537047445245</v>
      </c>
      <c r="O20" s="18">
        <v>2650.0905997335062</v>
      </c>
      <c r="P20" s="18">
        <v>134.83887202920968</v>
      </c>
      <c r="Q20" s="18">
        <v>930.6386174574676</v>
      </c>
      <c r="R20" s="18">
        <v>20.598388460816309</v>
      </c>
      <c r="S20" s="18">
        <v>364.88903344661782</v>
      </c>
      <c r="T20" s="18">
        <v>3121.70908819224</v>
      </c>
      <c r="U20" s="18">
        <v>4422.5079707228697</v>
      </c>
      <c r="V20" s="18">
        <v>741.75499651063251</v>
      </c>
      <c r="W20" s="18">
        <v>1852.0287573588412</v>
      </c>
      <c r="X20" s="18">
        <v>14239.056323912202</v>
      </c>
      <c r="Y20" s="18">
        <v>31121.876017213588</v>
      </c>
      <c r="Z20" s="18">
        <v>5232.0723366950961</v>
      </c>
      <c r="AA20" s="18">
        <v>837.08229166177125</v>
      </c>
      <c r="AB20" s="18">
        <v>35516.866062246918</v>
      </c>
      <c r="AC20" s="18">
        <v>2913.0933616675552</v>
      </c>
      <c r="AD20" s="18">
        <v>121921.48226212646</v>
      </c>
    </row>
    <row r="21" spans="1:30">
      <c r="A21" s="5">
        <v>14</v>
      </c>
      <c r="B21" s="6" t="s">
        <v>10</v>
      </c>
      <c r="C21" s="18">
        <v>6335.7883103315371</v>
      </c>
      <c r="D21" s="18">
        <v>3386.0604760275401</v>
      </c>
      <c r="E21" s="18">
        <v>598.00408857232253</v>
      </c>
      <c r="F21" s="18">
        <v>20.925898885702747</v>
      </c>
      <c r="G21" s="18">
        <v>10340.778773817105</v>
      </c>
      <c r="H21" s="18">
        <v>412.33507599701733</v>
      </c>
      <c r="I21" s="18">
        <v>10753.113849814123</v>
      </c>
      <c r="J21" s="18">
        <v>9185.0969265292497</v>
      </c>
      <c r="K21" s="18">
        <v>811.1148709670307</v>
      </c>
      <c r="L21" s="18">
        <v>2983.7885805956957</v>
      </c>
      <c r="M21" s="18">
        <v>12980.000378091976</v>
      </c>
      <c r="N21" s="18">
        <v>13392.335454088994</v>
      </c>
      <c r="O21" s="18">
        <v>4285.0942330827784</v>
      </c>
      <c r="P21" s="18">
        <v>218.02925265493062</v>
      </c>
      <c r="Q21" s="18">
        <v>1504.806731193321</v>
      </c>
      <c r="R21" s="18">
        <v>33.306799251738369</v>
      </c>
      <c r="S21" s="18">
        <v>590.01148605805633</v>
      </c>
      <c r="T21" s="18">
        <v>5047.6831292182405</v>
      </c>
      <c r="U21" s="18">
        <v>7151.0247245935279</v>
      </c>
      <c r="V21" s="18">
        <v>1199.3892051191299</v>
      </c>
      <c r="W21" s="18">
        <v>2994.6590310761053</v>
      </c>
      <c r="X21" s="18">
        <v>23024.004592247828</v>
      </c>
      <c r="Y21" s="18">
        <v>46757.118820153926</v>
      </c>
      <c r="Z21" s="18">
        <v>7860.6002983240896</v>
      </c>
      <c r="AA21" s="18">
        <v>1257.6220067543354</v>
      </c>
      <c r="AB21" s="18">
        <v>53360.097111723684</v>
      </c>
      <c r="AC21" s="18">
        <v>4469.4408122118029</v>
      </c>
      <c r="AD21" s="18">
        <v>119388.75432901693</v>
      </c>
    </row>
    <row r="22" spans="1:30">
      <c r="A22" s="5">
        <v>15</v>
      </c>
      <c r="B22" s="6" t="s">
        <v>11</v>
      </c>
      <c r="C22" s="18">
        <v>5500.8761778166236</v>
      </c>
      <c r="D22" s="18">
        <v>2416.8930155685607</v>
      </c>
      <c r="E22" s="18">
        <v>587.11613379544394</v>
      </c>
      <c r="F22" s="18">
        <v>23.655363957750929</v>
      </c>
      <c r="G22" s="18">
        <v>8528.540691138378</v>
      </c>
      <c r="H22" s="18">
        <v>148.45265290793458</v>
      </c>
      <c r="I22" s="18">
        <v>8676.9933440463119</v>
      </c>
      <c r="J22" s="18">
        <v>10103.9897815271</v>
      </c>
      <c r="K22" s="18">
        <v>892.26019425277468</v>
      </c>
      <c r="L22" s="18">
        <v>3282.2919093536639</v>
      </c>
      <c r="M22" s="18">
        <v>14278.541885133538</v>
      </c>
      <c r="N22" s="18">
        <v>14426.994538041472</v>
      </c>
      <c r="O22" s="18">
        <v>4713.7824119085763</v>
      </c>
      <c r="P22" s="18">
        <v>239.84127315375412</v>
      </c>
      <c r="Q22" s="18">
        <v>1655.3501783127963</v>
      </c>
      <c r="R22" s="18">
        <v>36.638868591896646</v>
      </c>
      <c r="S22" s="18">
        <v>649.03724738012818</v>
      </c>
      <c r="T22" s="18">
        <v>5552.6620095537464</v>
      </c>
      <c r="U22" s="18">
        <v>7866.4255067412832</v>
      </c>
      <c r="V22" s="18">
        <v>1319.378158938692</v>
      </c>
      <c r="W22" s="18">
        <v>3294.2498583500883</v>
      </c>
      <c r="X22" s="18">
        <v>25327.365512930959</v>
      </c>
      <c r="Y22" s="18">
        <v>48282.900742110811</v>
      </c>
      <c r="Z22" s="18">
        <v>8117.1080154161282</v>
      </c>
      <c r="AA22" s="18">
        <v>1298.6608253781549</v>
      </c>
      <c r="AB22" s="18">
        <v>55101.34793214879</v>
      </c>
      <c r="AC22" s="18">
        <v>4011.0775219104808</v>
      </c>
      <c r="AD22" s="18">
        <v>137372.93191457429</v>
      </c>
    </row>
    <row r="23" spans="1:30" s="3" customFormat="1">
      <c r="A23" s="7"/>
      <c r="B23" s="8" t="s">
        <v>29</v>
      </c>
      <c r="C23" s="19">
        <v>28236.925084844799</v>
      </c>
      <c r="D23" s="19">
        <v>16495.568095141869</v>
      </c>
      <c r="E23" s="19">
        <v>3566.6233485810581</v>
      </c>
      <c r="F23" s="19">
        <v>289.82369956698307</v>
      </c>
      <c r="G23" s="19">
        <v>48588.940228134714</v>
      </c>
      <c r="H23" s="19">
        <v>1378.7672313954192</v>
      </c>
      <c r="I23" s="19">
        <v>49967.707459530138</v>
      </c>
      <c r="J23" s="19">
        <v>67427.065031544727</v>
      </c>
      <c r="K23" s="19">
        <v>5954.3296701402351</v>
      </c>
      <c r="L23" s="19">
        <v>21903.754339610328</v>
      </c>
      <c r="M23" s="19">
        <v>95285.149041295299</v>
      </c>
      <c r="N23" s="19">
        <v>96663.916272690709</v>
      </c>
      <c r="O23" s="19">
        <v>31456.53549782926</v>
      </c>
      <c r="P23" s="19">
        <v>1600.5353797717801</v>
      </c>
      <c r="Q23" s="19">
        <v>11046.666370065026</v>
      </c>
      <c r="R23" s="19">
        <v>244.50256073543426</v>
      </c>
      <c r="S23" s="19">
        <v>4331.2273303170805</v>
      </c>
      <c r="T23" s="19">
        <v>37054.639851365937</v>
      </c>
      <c r="U23" s="19">
        <v>52495.10299174922</v>
      </c>
      <c r="V23" s="19">
        <v>8804.6206347720017</v>
      </c>
      <c r="W23" s="19">
        <v>21983.553450858435</v>
      </c>
      <c r="X23" s="19">
        <v>169017.38406746418</v>
      </c>
      <c r="Y23" s="19">
        <v>314270.24056828959</v>
      </c>
      <c r="Z23" s="19">
        <v>52833.724764815895</v>
      </c>
      <c r="AA23" s="19">
        <v>8452.8983081865008</v>
      </c>
      <c r="AB23" s="19">
        <v>358651.06702491903</v>
      </c>
      <c r="AC23" s="19">
        <v>24359.822130404995</v>
      </c>
      <c r="AD23" s="19">
        <v>147230.57709738551</v>
      </c>
    </row>
    <row r="24" spans="1:30">
      <c r="A24" s="5">
        <v>16</v>
      </c>
      <c r="B24" s="6" t="s">
        <v>197</v>
      </c>
      <c r="C24" s="18">
        <v>2239.2497649232582</v>
      </c>
      <c r="D24" s="18">
        <v>2046.9067615925198</v>
      </c>
      <c r="E24" s="18">
        <v>448.31331986040971</v>
      </c>
      <c r="F24" s="18">
        <v>28.886838679176616</v>
      </c>
      <c r="G24" s="18">
        <v>4763.3566850553643</v>
      </c>
      <c r="H24" s="18">
        <v>73.022096066813759</v>
      </c>
      <c r="I24" s="18">
        <v>4836.3787811221782</v>
      </c>
      <c r="J24" s="18">
        <v>8151.1978680011789</v>
      </c>
      <c r="K24" s="18">
        <v>719.81361327112393</v>
      </c>
      <c r="L24" s="18">
        <v>2647.9253633644771</v>
      </c>
      <c r="M24" s="18">
        <v>11518.936844636779</v>
      </c>
      <c r="N24" s="18">
        <v>11591.958940703593</v>
      </c>
      <c r="O24" s="18">
        <v>3802.7525736831722</v>
      </c>
      <c r="P24" s="18">
        <v>193.48729726190348</v>
      </c>
      <c r="Q24" s="18">
        <v>1335.4216637201819</v>
      </c>
      <c r="R24" s="18">
        <v>29.557696910804452</v>
      </c>
      <c r="S24" s="18">
        <v>523.5982162977474</v>
      </c>
      <c r="T24" s="18">
        <v>4479.5024255423377</v>
      </c>
      <c r="U24" s="18">
        <v>6346.0862694626103</v>
      </c>
      <c r="V24" s="18">
        <v>1064.3827506526802</v>
      </c>
      <c r="W24" s="18">
        <v>2657.5722068859864</v>
      </c>
      <c r="X24" s="18">
        <v>20432.361100417424</v>
      </c>
      <c r="Y24" s="18">
        <v>36787.676726176382</v>
      </c>
      <c r="Z24" s="18">
        <v>6184.5817259194891</v>
      </c>
      <c r="AA24" s="18">
        <v>989.47482201140929</v>
      </c>
      <c r="AB24" s="18">
        <v>41982.783630084457</v>
      </c>
      <c r="AC24" s="18">
        <v>3848.981332382702</v>
      </c>
      <c r="AD24" s="18">
        <v>109075.05130479581</v>
      </c>
    </row>
    <row r="25" spans="1:30">
      <c r="A25" s="5">
        <v>17</v>
      </c>
      <c r="B25" s="6" t="s">
        <v>12</v>
      </c>
      <c r="C25" s="18">
        <v>1613.3300871723745</v>
      </c>
      <c r="D25" s="18">
        <v>1282.6733933996686</v>
      </c>
      <c r="E25" s="18">
        <v>574.21893481141592</v>
      </c>
      <c r="F25" s="18">
        <v>23.791837211353336</v>
      </c>
      <c r="G25" s="18">
        <v>3494.0142525948127</v>
      </c>
      <c r="H25" s="18">
        <v>103.45823687796754</v>
      </c>
      <c r="I25" s="18">
        <v>3597.4724894727801</v>
      </c>
      <c r="J25" s="18">
        <v>2616.0383551384889</v>
      </c>
      <c r="K25" s="18">
        <v>231.01635506363232</v>
      </c>
      <c r="L25" s="18">
        <v>849.82286337310279</v>
      </c>
      <c r="M25" s="18">
        <v>3696.8775735752238</v>
      </c>
      <c r="N25" s="18">
        <v>3800.3358104531912</v>
      </c>
      <c r="O25" s="18">
        <v>1220.4521039674191</v>
      </c>
      <c r="P25" s="18">
        <v>62.097644918702471</v>
      </c>
      <c r="Q25" s="18">
        <v>428.5890674166057</v>
      </c>
      <c r="R25" s="18">
        <v>9.4862215419614309</v>
      </c>
      <c r="S25" s="18">
        <v>168.04315619599774</v>
      </c>
      <c r="T25" s="18">
        <v>1437.6476128935205</v>
      </c>
      <c r="U25" s="18">
        <v>2036.7074085030067</v>
      </c>
      <c r="V25" s="18">
        <v>341.60207436333758</v>
      </c>
      <c r="W25" s="18">
        <v>852.91891294360289</v>
      </c>
      <c r="X25" s="18">
        <v>6557.5442027441541</v>
      </c>
      <c r="Y25" s="18">
        <v>13851.894265792158</v>
      </c>
      <c r="Z25" s="18">
        <v>2328.719282747446</v>
      </c>
      <c r="AA25" s="18">
        <v>372.57315044510773</v>
      </c>
      <c r="AB25" s="18">
        <v>15808.040398094498</v>
      </c>
      <c r="AC25" s="18">
        <v>2017.0610922003943</v>
      </c>
      <c r="AD25" s="18">
        <v>78371.649025511884</v>
      </c>
    </row>
    <row r="26" spans="1:30">
      <c r="A26" s="5">
        <v>18</v>
      </c>
      <c r="B26" s="6" t="s">
        <v>13</v>
      </c>
      <c r="C26" s="18">
        <v>2229.0599149591644</v>
      </c>
      <c r="D26" s="18">
        <v>980.29669683927068</v>
      </c>
      <c r="E26" s="18">
        <v>146.48261714145687</v>
      </c>
      <c r="F26" s="18">
        <v>10.008038597510007</v>
      </c>
      <c r="G26" s="18">
        <v>3365.8472675374023</v>
      </c>
      <c r="H26" s="18">
        <v>115.1699479001112</v>
      </c>
      <c r="I26" s="18">
        <v>3481.0172154375136</v>
      </c>
      <c r="J26" s="18">
        <v>2642.8324580813533</v>
      </c>
      <c r="K26" s="18">
        <v>233.38248092218558</v>
      </c>
      <c r="L26" s="18">
        <v>858.52695643033644</v>
      </c>
      <c r="M26" s="18">
        <v>3734.7418954338755</v>
      </c>
      <c r="N26" s="18">
        <v>3849.9118433339868</v>
      </c>
      <c r="O26" s="18">
        <v>1232.9522721114779</v>
      </c>
      <c r="P26" s="18">
        <v>62.733664144946971</v>
      </c>
      <c r="Q26" s="18">
        <v>432.97878118742636</v>
      </c>
      <c r="R26" s="18">
        <v>9.5833817368931573</v>
      </c>
      <c r="S26" s="18">
        <v>169.76429519119449</v>
      </c>
      <c r="T26" s="18">
        <v>1452.3723504187824</v>
      </c>
      <c r="U26" s="18">
        <v>2057.5678625788169</v>
      </c>
      <c r="V26" s="18">
        <v>345.10084613325796</v>
      </c>
      <c r="W26" s="18">
        <v>861.65471649573283</v>
      </c>
      <c r="X26" s="18">
        <v>6624.7081699985283</v>
      </c>
      <c r="Y26" s="18">
        <v>13840.467280869918</v>
      </c>
      <c r="Z26" s="18">
        <v>2326.7982284886125</v>
      </c>
      <c r="AA26" s="18">
        <v>372.26579985858916</v>
      </c>
      <c r="AB26" s="18">
        <v>15794.999709499942</v>
      </c>
      <c r="AC26" s="18">
        <v>1899.5327122875162</v>
      </c>
      <c r="AD26" s="18">
        <v>83152.027903108756</v>
      </c>
    </row>
    <row r="27" spans="1:30">
      <c r="A27" s="5">
        <v>19</v>
      </c>
      <c r="B27" s="6" t="s">
        <v>14</v>
      </c>
      <c r="C27" s="18">
        <v>1575.7733379626638</v>
      </c>
      <c r="D27" s="18">
        <v>981.40634601050169</v>
      </c>
      <c r="E27" s="18">
        <v>98.549893606314114</v>
      </c>
      <c r="F27" s="18">
        <v>7.3695556945300975</v>
      </c>
      <c r="G27" s="18">
        <v>2663.0991332740095</v>
      </c>
      <c r="H27" s="18">
        <v>67.696763359229976</v>
      </c>
      <c r="I27" s="18">
        <v>2730.7958966332394</v>
      </c>
      <c r="J27" s="18">
        <v>1254.09650119414</v>
      </c>
      <c r="K27" s="18">
        <v>110.74638949190305</v>
      </c>
      <c r="L27" s="18">
        <v>407.39459247514509</v>
      </c>
      <c r="M27" s="18">
        <v>1772.2374831611883</v>
      </c>
      <c r="N27" s="18">
        <v>1839.9342465204181</v>
      </c>
      <c r="O27" s="18">
        <v>585.06967623551589</v>
      </c>
      <c r="P27" s="18">
        <v>29.76884458592664</v>
      </c>
      <c r="Q27" s="18">
        <v>205.46030941842616</v>
      </c>
      <c r="R27" s="18">
        <v>4.547577531483296</v>
      </c>
      <c r="S27" s="18">
        <v>80.557815148648601</v>
      </c>
      <c r="T27" s="18">
        <v>689.19052266128813</v>
      </c>
      <c r="U27" s="18">
        <v>976.3723952833974</v>
      </c>
      <c r="V27" s="18">
        <v>163.75981851269273</v>
      </c>
      <c r="W27" s="18">
        <v>408.87880042884791</v>
      </c>
      <c r="X27" s="18">
        <v>3143.6057598062271</v>
      </c>
      <c r="Y27" s="18">
        <v>7646.6391396006547</v>
      </c>
      <c r="Z27" s="18">
        <v>1285.5191985407141</v>
      </c>
      <c r="AA27" s="18">
        <v>205.67096313683371</v>
      </c>
      <c r="AB27" s="18">
        <v>8726.4873750045354</v>
      </c>
      <c r="AC27" s="18">
        <v>1210.1913064574287</v>
      </c>
      <c r="AD27" s="18">
        <v>72108.329719781454</v>
      </c>
    </row>
    <row r="28" spans="1:30">
      <c r="A28" s="5">
        <v>20</v>
      </c>
      <c r="B28" s="6" t="s">
        <v>151</v>
      </c>
      <c r="C28" s="18">
        <v>1908.2239420554522</v>
      </c>
      <c r="D28" s="18">
        <v>804.91018044530438</v>
      </c>
      <c r="E28" s="18">
        <v>247.58197510233148</v>
      </c>
      <c r="F28" s="18">
        <v>25.520498423650523</v>
      </c>
      <c r="G28" s="18">
        <v>2986.2365960267384</v>
      </c>
      <c r="H28" s="18">
        <v>98.079503980912492</v>
      </c>
      <c r="I28" s="18">
        <v>3084.3161000076511</v>
      </c>
      <c r="J28" s="18">
        <v>3501.9339273685896</v>
      </c>
      <c r="K28" s="18">
        <v>309.2477638889722</v>
      </c>
      <c r="L28" s="18">
        <v>1137.6069894595425</v>
      </c>
      <c r="M28" s="18">
        <v>4948.7886807171044</v>
      </c>
      <c r="N28" s="18">
        <v>5046.8681846980171</v>
      </c>
      <c r="O28" s="18">
        <v>1633.7461647750292</v>
      </c>
      <c r="P28" s="18">
        <v>83.126399551194595</v>
      </c>
      <c r="Q28" s="18">
        <v>573.72652550654993</v>
      </c>
      <c r="R28" s="18">
        <v>12.698636851052932</v>
      </c>
      <c r="S28" s="18">
        <v>224.94931268456523</v>
      </c>
      <c r="T28" s="18">
        <v>1924.4927893749339</v>
      </c>
      <c r="U28" s="18">
        <v>2726.4182728628452</v>
      </c>
      <c r="V28" s="18">
        <v>457.28224569900527</v>
      </c>
      <c r="W28" s="18">
        <v>1141.7514856632979</v>
      </c>
      <c r="X28" s="18">
        <v>8778.191832968474</v>
      </c>
      <c r="Y28" s="18">
        <v>16811.29661369323</v>
      </c>
      <c r="Z28" s="18">
        <v>2826.2409340744425</v>
      </c>
      <c r="AA28" s="18">
        <v>452.17192837546361</v>
      </c>
      <c r="AB28" s="18">
        <v>19185.365619392207</v>
      </c>
      <c r="AC28" s="18">
        <v>2662.2854437565657</v>
      </c>
      <c r="AD28" s="18">
        <v>72063.51844947577</v>
      </c>
    </row>
    <row r="29" spans="1:30">
      <c r="A29" s="5">
        <v>21</v>
      </c>
      <c r="B29" s="6" t="s">
        <v>15</v>
      </c>
      <c r="C29" s="18">
        <v>1668.258834586195</v>
      </c>
      <c r="D29" s="18">
        <v>356.41291117392581</v>
      </c>
      <c r="E29" s="18">
        <v>546.54584968827578</v>
      </c>
      <c r="F29" s="18">
        <v>60.048231585060059</v>
      </c>
      <c r="G29" s="18">
        <v>2631.2658270334564</v>
      </c>
      <c r="H29" s="18">
        <v>79.686085831014964</v>
      </c>
      <c r="I29" s="18">
        <v>2710.9519128644715</v>
      </c>
      <c r="J29" s="18">
        <v>5165.6708431548541</v>
      </c>
      <c r="K29" s="18">
        <v>456.16856010543495</v>
      </c>
      <c r="L29" s="18">
        <v>1678.0737096419266</v>
      </c>
      <c r="M29" s="18">
        <v>7299.9131129022153</v>
      </c>
      <c r="N29" s="18">
        <v>7379.59919873323</v>
      </c>
      <c r="O29" s="18">
        <v>2409.924088669467</v>
      </c>
      <c r="P29" s="18">
        <v>122.61899492224502</v>
      </c>
      <c r="Q29" s="18">
        <v>846.29877268435041</v>
      </c>
      <c r="R29" s="18">
        <v>18.73164356889696</v>
      </c>
      <c r="S29" s="18">
        <v>331.82068246374359</v>
      </c>
      <c r="T29" s="18">
        <v>2838.8017867047265</v>
      </c>
      <c r="U29" s="18">
        <v>4021.714764034683</v>
      </c>
      <c r="V29" s="18">
        <v>674.53287603135857</v>
      </c>
      <c r="W29" s="18">
        <v>1684.1872182469826</v>
      </c>
      <c r="X29" s="18">
        <v>12948.630827326455</v>
      </c>
      <c r="Y29" s="18">
        <v>22959.49585309314</v>
      </c>
      <c r="Z29" s="18">
        <v>3859.849034333824</v>
      </c>
      <c r="AA29" s="18">
        <v>617.53948860147852</v>
      </c>
      <c r="AB29" s="18">
        <v>26201.805398825483</v>
      </c>
      <c r="AC29" s="18">
        <v>3472.0160108462246</v>
      </c>
      <c r="AD29" s="18">
        <v>75465.681370632257</v>
      </c>
    </row>
    <row r="30" spans="1:30">
      <c r="A30" s="5">
        <v>22</v>
      </c>
      <c r="B30" s="6" t="s">
        <v>196</v>
      </c>
      <c r="C30" s="18">
        <v>2007.017359636809</v>
      </c>
      <c r="D30" s="18">
        <v>410.97561347279208</v>
      </c>
      <c r="E30" s="18">
        <v>206.1369408819227</v>
      </c>
      <c r="F30" s="18">
        <v>17.286612122971835</v>
      </c>
      <c r="G30" s="18">
        <v>2641.4165261144958</v>
      </c>
      <c r="H30" s="18">
        <v>88.487949251449479</v>
      </c>
      <c r="I30" s="18">
        <v>2729.9044753659455</v>
      </c>
      <c r="J30" s="18">
        <v>2165.7942432394734</v>
      </c>
      <c r="K30" s="18">
        <v>191.25632883333404</v>
      </c>
      <c r="L30" s="18">
        <v>703.56058107921581</v>
      </c>
      <c r="M30" s="18">
        <v>3060.6111531520232</v>
      </c>
      <c r="N30" s="18">
        <v>3149.0991024034729</v>
      </c>
      <c r="O30" s="18">
        <v>1010.4011417608631</v>
      </c>
      <c r="P30" s="18">
        <v>51.410072646482668</v>
      </c>
      <c r="Q30" s="18">
        <v>354.8249715463823</v>
      </c>
      <c r="R30" s="18">
        <v>7.8535561091139732</v>
      </c>
      <c r="S30" s="18">
        <v>139.12139307522375</v>
      </c>
      <c r="T30" s="18">
        <v>1190.2153184015249</v>
      </c>
      <c r="U30" s="18">
        <v>1686.1714476909815</v>
      </c>
      <c r="V30" s="18">
        <v>282.80923507163686</v>
      </c>
      <c r="W30" s="18">
        <v>706.12377222027953</v>
      </c>
      <c r="X30" s="18">
        <v>5428.9309085224886</v>
      </c>
      <c r="Y30" s="18">
        <v>11219.446537040458</v>
      </c>
      <c r="Z30" s="18">
        <v>1886.1637975775361</v>
      </c>
      <c r="AA30" s="18">
        <v>301.76844135969822</v>
      </c>
      <c r="AB30" s="18">
        <v>12803.841893258295</v>
      </c>
      <c r="AC30" s="18">
        <v>1705.0554818190033</v>
      </c>
      <c r="AD30" s="18">
        <v>75093.40329265286</v>
      </c>
    </row>
    <row r="31" spans="1:30">
      <c r="A31" s="5">
        <v>23</v>
      </c>
      <c r="B31" s="6" t="s">
        <v>16</v>
      </c>
      <c r="C31" s="18">
        <v>1847.5158531408138</v>
      </c>
      <c r="D31" s="18">
        <v>393.77098779289793</v>
      </c>
      <c r="E31" s="18">
        <v>1000.854070968017</v>
      </c>
      <c r="F31" s="18">
        <v>19.879603941417606</v>
      </c>
      <c r="G31" s="18">
        <v>3262.0205158431463</v>
      </c>
      <c r="H31" s="18">
        <v>32.9799140953414</v>
      </c>
      <c r="I31" s="18">
        <v>3295.0004299384877</v>
      </c>
      <c r="J31" s="18">
        <v>3852.3318036125352</v>
      </c>
      <c r="K31" s="18">
        <v>340.19059774800735</v>
      </c>
      <c r="L31" s="18">
        <v>1251.4341150919263</v>
      </c>
      <c r="M31" s="18">
        <v>5443.9565164524683</v>
      </c>
      <c r="N31" s="18">
        <v>5476.9364305478093</v>
      </c>
      <c r="O31" s="18">
        <v>1797.2161782966773</v>
      </c>
      <c r="P31" s="18">
        <v>91.443893389358152</v>
      </c>
      <c r="Q31" s="18">
        <v>631.13267886403821</v>
      </c>
      <c r="R31" s="18">
        <v>13.969242029816407</v>
      </c>
      <c r="S31" s="18">
        <v>247.4573791021503</v>
      </c>
      <c r="T31" s="18">
        <v>2117.0544425156804</v>
      </c>
      <c r="U31" s="18">
        <v>2999.2193000603165</v>
      </c>
      <c r="V31" s="18">
        <v>503.0371717085298</v>
      </c>
      <c r="W31" s="18">
        <v>1255.9933029198003</v>
      </c>
      <c r="X31" s="18">
        <v>9656.5235888863663</v>
      </c>
      <c r="Y31" s="18">
        <v>18395.480535277322</v>
      </c>
      <c r="Z31" s="18">
        <v>3092.5669378846324</v>
      </c>
      <c r="AA31" s="18">
        <v>494.78158039326729</v>
      </c>
      <c r="AB31" s="18">
        <v>20993.265892768686</v>
      </c>
      <c r="AC31" s="18">
        <v>2533.2636808561683</v>
      </c>
      <c r="AD31" s="18">
        <v>82870.433312625333</v>
      </c>
    </row>
    <row r="32" spans="1:30" s="50" customFormat="1" ht="25.5">
      <c r="A32" s="47"/>
      <c r="B32" s="48" t="s">
        <v>198</v>
      </c>
      <c r="C32" s="49">
        <v>15088.429094436733</v>
      </c>
      <c r="D32" s="49">
        <v>7257.3528907268819</v>
      </c>
      <c r="E32" s="49">
        <v>3268.6836020601436</v>
      </c>
      <c r="F32" s="49">
        <v>192.79121625567007</v>
      </c>
      <c r="G32" s="49">
        <v>25807.256803479424</v>
      </c>
      <c r="H32" s="49">
        <v>658.58049736284079</v>
      </c>
      <c r="I32" s="49">
        <v>26465.837300842271</v>
      </c>
      <c r="J32" s="49">
        <v>29349.895999790613</v>
      </c>
      <c r="K32" s="49">
        <v>2591.8220893245934</v>
      </c>
      <c r="L32" s="49">
        <v>9534.3451709156743</v>
      </c>
      <c r="M32" s="49">
        <v>41476.063260030882</v>
      </c>
      <c r="N32" s="49">
        <v>42134.643757393715</v>
      </c>
      <c r="O32" s="49">
        <v>13692.514199499621</v>
      </c>
      <c r="P32" s="49">
        <v>696.68681142076002</v>
      </c>
      <c r="Q32" s="49">
        <v>4808.4327703439612</v>
      </c>
      <c r="R32" s="49">
        <v>106.42795628002258</v>
      </c>
      <c r="S32" s="49">
        <v>1885.3122501592711</v>
      </c>
      <c r="T32" s="49">
        <v>16129.277248512795</v>
      </c>
      <c r="U32" s="49">
        <v>22850.257720476657</v>
      </c>
      <c r="V32" s="49">
        <v>3832.5070181724991</v>
      </c>
      <c r="W32" s="49">
        <v>9569.0804158045303</v>
      </c>
      <c r="X32" s="49">
        <v>73570.496390670116</v>
      </c>
      <c r="Y32" s="49">
        <v>141512.39695154325</v>
      </c>
      <c r="Z32" s="49">
        <v>23790.439139566697</v>
      </c>
      <c r="AA32" s="49">
        <v>3806.246174181847</v>
      </c>
      <c r="AB32" s="49">
        <v>161496.58991692812</v>
      </c>
      <c r="AC32" s="49">
        <v>19348.387060606005</v>
      </c>
      <c r="AD32" s="49">
        <v>83467.727522228903</v>
      </c>
    </row>
    <row r="33" spans="1:30">
      <c r="A33" s="5">
        <v>24</v>
      </c>
      <c r="B33" s="6" t="s">
        <v>152</v>
      </c>
      <c r="C33" s="18">
        <v>1984.5126137312038</v>
      </c>
      <c r="D33" s="18">
        <v>558.15408929280193</v>
      </c>
      <c r="E33" s="18">
        <v>205.94255505973396</v>
      </c>
      <c r="F33" s="18">
        <v>42.315806833653681</v>
      </c>
      <c r="G33" s="18">
        <v>2790.9250649173937</v>
      </c>
      <c r="H33" s="18">
        <v>59.228094452024813</v>
      </c>
      <c r="I33" s="18">
        <v>2850.1531593694185</v>
      </c>
      <c r="J33" s="18">
        <v>2935.228374527142</v>
      </c>
      <c r="K33" s="18">
        <v>259.20329456588331</v>
      </c>
      <c r="L33" s="18">
        <v>953.51208325941479</v>
      </c>
      <c r="M33" s="18">
        <v>4147.9437523524402</v>
      </c>
      <c r="N33" s="18">
        <v>4207.1718468044646</v>
      </c>
      <c r="O33" s="18">
        <v>1369.3628146850608</v>
      </c>
      <c r="P33" s="18">
        <v>69.674349001292683</v>
      </c>
      <c r="Q33" s="18">
        <v>480.88239578840199</v>
      </c>
      <c r="R33" s="18">
        <v>10.64366146708953</v>
      </c>
      <c r="S33" s="18">
        <v>188.54656287540456</v>
      </c>
      <c r="T33" s="18">
        <v>1613.0589437450672</v>
      </c>
      <c r="U33" s="18">
        <v>2285.2116691275314</v>
      </c>
      <c r="V33" s="18">
        <v>383.28188097820117</v>
      </c>
      <c r="W33" s="18">
        <v>956.9858903350738</v>
      </c>
      <c r="X33" s="18">
        <v>7357.6481680031238</v>
      </c>
      <c r="Y33" s="18">
        <v>14355.745079724984</v>
      </c>
      <c r="Z33" s="18">
        <v>2413.4244559813355</v>
      </c>
      <c r="AA33" s="18">
        <v>386.1251803031314</v>
      </c>
      <c r="AB33" s="18">
        <v>16383.044355403186</v>
      </c>
      <c r="AC33" s="18">
        <v>2664.9717760853837</v>
      </c>
      <c r="AD33" s="18">
        <v>61475.489168100998</v>
      </c>
    </row>
    <row r="34" spans="1:30">
      <c r="A34" s="5">
        <v>25</v>
      </c>
      <c r="B34" s="6" t="s">
        <v>17</v>
      </c>
      <c r="C34" s="18">
        <v>1453.2809230242028</v>
      </c>
      <c r="D34" s="18">
        <v>384.67798819593162</v>
      </c>
      <c r="E34" s="18">
        <v>129.53132811055707</v>
      </c>
      <c r="F34" s="18">
        <v>14.102236205582285</v>
      </c>
      <c r="G34" s="18">
        <v>1981.5924755362739</v>
      </c>
      <c r="H34" s="18">
        <v>66.109492576316086</v>
      </c>
      <c r="I34" s="18">
        <v>2047.7019681125901</v>
      </c>
      <c r="J34" s="18">
        <v>3288.1745795895972</v>
      </c>
      <c r="K34" s="18">
        <v>290.37116550589235</v>
      </c>
      <c r="L34" s="18">
        <v>1068.1670362396314</v>
      </c>
      <c r="M34" s="18">
        <v>4646.7127813351208</v>
      </c>
      <c r="N34" s="18">
        <v>4712.8222739114372</v>
      </c>
      <c r="O34" s="18">
        <v>1534.0216919945979</v>
      </c>
      <c r="P34" s="18">
        <v>78.052333243886736</v>
      </c>
      <c r="Q34" s="18">
        <v>538.70604526923705</v>
      </c>
      <c r="R34" s="18">
        <v>11.923507340541857</v>
      </c>
      <c r="S34" s="18">
        <v>211.21832307708371</v>
      </c>
      <c r="T34" s="18">
        <v>1807.0210346261872</v>
      </c>
      <c r="U34" s="18">
        <v>2559.9966887132523</v>
      </c>
      <c r="V34" s="18">
        <v>429.36956755633634</v>
      </c>
      <c r="W34" s="18">
        <v>1072.0585508555666</v>
      </c>
      <c r="X34" s="18">
        <v>8242.3677426766899</v>
      </c>
      <c r="Y34" s="18">
        <v>14936.782492124401</v>
      </c>
      <c r="Z34" s="18">
        <v>2511.1058992144422</v>
      </c>
      <c r="AA34" s="18">
        <v>401.75329113426864</v>
      </c>
      <c r="AB34" s="18">
        <v>17046.135100204574</v>
      </c>
      <c r="AC34" s="18">
        <v>1883.1713068310996</v>
      </c>
      <c r="AD34" s="18">
        <v>90518.239303937255</v>
      </c>
    </row>
    <row r="35" spans="1:30">
      <c r="A35" s="5">
        <v>26</v>
      </c>
      <c r="B35" s="6" t="s">
        <v>18</v>
      </c>
      <c r="C35" s="18">
        <v>1062.3859525584537</v>
      </c>
      <c r="D35" s="18">
        <v>216.99862227964275</v>
      </c>
      <c r="E35" s="18">
        <v>93.149000168288651</v>
      </c>
      <c r="F35" s="18">
        <v>40.059449040760519</v>
      </c>
      <c r="G35" s="18">
        <v>1412.5930240471455</v>
      </c>
      <c r="H35" s="18">
        <v>27.609999571138019</v>
      </c>
      <c r="I35" s="18">
        <v>1440.2030236182836</v>
      </c>
      <c r="J35" s="18">
        <v>1185.6666618270067</v>
      </c>
      <c r="K35" s="18">
        <v>104.703507117058</v>
      </c>
      <c r="L35" s="18">
        <v>385.16508581790805</v>
      </c>
      <c r="M35" s="18">
        <v>1675.5352547619727</v>
      </c>
      <c r="N35" s="18">
        <v>1703.1452543331106</v>
      </c>
      <c r="O35" s="18">
        <v>553.14531959688804</v>
      </c>
      <c r="P35" s="18">
        <v>28.144506067144054</v>
      </c>
      <c r="Q35" s="18">
        <v>194.24935718593289</v>
      </c>
      <c r="R35" s="18">
        <v>4.2994387322021606</v>
      </c>
      <c r="S35" s="18">
        <v>76.162173868140883</v>
      </c>
      <c r="T35" s="18">
        <v>651.58480674217344</v>
      </c>
      <c r="U35" s="18">
        <v>923.09658587947399</v>
      </c>
      <c r="V35" s="18">
        <v>154.82425568722903</v>
      </c>
      <c r="W35" s="18">
        <v>386.56830788913481</v>
      </c>
      <c r="X35" s="18">
        <v>2972.0747516483193</v>
      </c>
      <c r="Y35" s="18">
        <v>6087.8130300285757</v>
      </c>
      <c r="Z35" s="18">
        <v>1023.4562378502097</v>
      </c>
      <c r="AA35" s="18">
        <v>163.74335786350088</v>
      </c>
      <c r="AB35" s="18">
        <v>6947.5259100152844</v>
      </c>
      <c r="AC35" s="18">
        <v>1231.8050842454468</v>
      </c>
      <c r="AD35" s="18">
        <v>56401.179041009185</v>
      </c>
    </row>
    <row r="36" spans="1:30">
      <c r="A36" s="5">
        <v>27</v>
      </c>
      <c r="B36" s="6" t="s">
        <v>19</v>
      </c>
      <c r="C36" s="18">
        <v>4232.6830091893007</v>
      </c>
      <c r="D36" s="18">
        <v>212.90260377473672</v>
      </c>
      <c r="E36" s="18">
        <v>426.22931983219098</v>
      </c>
      <c r="F36" s="18">
        <v>42.415887219628786</v>
      </c>
      <c r="G36" s="18">
        <v>4914.2308200158577</v>
      </c>
      <c r="H36" s="18">
        <v>72.517798959149744</v>
      </c>
      <c r="I36" s="18">
        <v>4986.748618975007</v>
      </c>
      <c r="J36" s="18">
        <v>4678.2995967699744</v>
      </c>
      <c r="K36" s="18">
        <v>413.1299216689988</v>
      </c>
      <c r="L36" s="18">
        <v>1519.7506379197648</v>
      </c>
      <c r="M36" s="18">
        <v>6611.1801563587378</v>
      </c>
      <c r="N36" s="18">
        <v>6683.6979553178871</v>
      </c>
      <c r="O36" s="18">
        <v>2182.5523217780133</v>
      </c>
      <c r="P36" s="18">
        <v>111.05012532132832</v>
      </c>
      <c r="Q36" s="18">
        <v>766.45208864645281</v>
      </c>
      <c r="R36" s="18">
        <v>16.964348526258298</v>
      </c>
      <c r="S36" s="18">
        <v>300.51403043365247</v>
      </c>
      <c r="T36" s="18">
        <v>2570.9662224509025</v>
      </c>
      <c r="U36" s="18">
        <v>3642.2736039868278</v>
      </c>
      <c r="V36" s="18">
        <v>610.89197855632642</v>
      </c>
      <c r="W36" s="18">
        <v>1525.2873485833534</v>
      </c>
      <c r="X36" s="18">
        <v>11726.952068283115</v>
      </c>
      <c r="Y36" s="18">
        <v>23324.880843616862</v>
      </c>
      <c r="Z36" s="18">
        <v>3921.2759455756041</v>
      </c>
      <c r="AA36" s="18">
        <v>627.36721580458766</v>
      </c>
      <c r="AB36" s="18">
        <v>26618.789573387876</v>
      </c>
      <c r="AC36" s="18">
        <v>2994.1727935190388</v>
      </c>
      <c r="AD36" s="18">
        <v>88901.981979813951</v>
      </c>
    </row>
    <row r="37" spans="1:30">
      <c r="A37" s="5">
        <v>28</v>
      </c>
      <c r="B37" s="6" t="s">
        <v>20</v>
      </c>
      <c r="C37" s="18">
        <v>2103.4376659653603</v>
      </c>
      <c r="D37" s="18">
        <v>496.75490556981492</v>
      </c>
      <c r="E37" s="18">
        <v>684.74527565848257</v>
      </c>
      <c r="F37" s="18">
        <v>43.580458983702663</v>
      </c>
      <c r="G37" s="18">
        <v>3328.5183061773605</v>
      </c>
      <c r="H37" s="18">
        <v>1120.97188160981</v>
      </c>
      <c r="I37" s="18">
        <v>4449.4901877871707</v>
      </c>
      <c r="J37" s="18">
        <v>3318.0043566486174</v>
      </c>
      <c r="K37" s="18">
        <v>293.00536479238201</v>
      </c>
      <c r="L37" s="18">
        <v>1077.8572712869441</v>
      </c>
      <c r="M37" s="18">
        <v>4688.8669927279434</v>
      </c>
      <c r="N37" s="18">
        <v>5809.8388743377536</v>
      </c>
      <c r="O37" s="18">
        <v>1547.938083587653</v>
      </c>
      <c r="P37" s="18">
        <v>78.760411128210023</v>
      </c>
      <c r="Q37" s="18">
        <v>543.59309759622545</v>
      </c>
      <c r="R37" s="18">
        <v>12.031675431110315</v>
      </c>
      <c r="S37" s="18">
        <v>213.13446084156811</v>
      </c>
      <c r="T37" s="18">
        <v>1823.4140311959088</v>
      </c>
      <c r="U37" s="18">
        <v>2583.2205561350593</v>
      </c>
      <c r="V37" s="18">
        <v>433.26473740395789</v>
      </c>
      <c r="W37" s="18">
        <v>1081.7840890811642</v>
      </c>
      <c r="X37" s="18">
        <v>8317.1411424008566</v>
      </c>
      <c r="Y37" s="18">
        <v>17455.49832291597</v>
      </c>
      <c r="Z37" s="18">
        <v>2934.5412803700851</v>
      </c>
      <c r="AA37" s="18">
        <v>469.4989636744794</v>
      </c>
      <c r="AB37" s="18">
        <v>19920.540639611576</v>
      </c>
      <c r="AC37" s="18">
        <v>2857.1370428936375</v>
      </c>
      <c r="AD37" s="18">
        <v>69722.03412208939</v>
      </c>
    </row>
    <row r="38" spans="1:30" s="3" customFormat="1">
      <c r="A38" s="7"/>
      <c r="B38" s="8" t="s">
        <v>30</v>
      </c>
      <c r="C38" s="19">
        <v>10836.300164468521</v>
      </c>
      <c r="D38" s="19">
        <v>1869.488209112928</v>
      </c>
      <c r="E38" s="19">
        <v>1539.5974788292533</v>
      </c>
      <c r="F38" s="19">
        <v>182.47383828332795</v>
      </c>
      <c r="G38" s="35">
        <v>14427.859690694031</v>
      </c>
      <c r="H38" s="19">
        <v>1346.4372671684387</v>
      </c>
      <c r="I38" s="19">
        <v>15774.296957862469</v>
      </c>
      <c r="J38" s="19">
        <v>15405.373569362338</v>
      </c>
      <c r="K38" s="19">
        <v>1360.4132536502143</v>
      </c>
      <c r="L38" s="19">
        <v>5004.4521145236631</v>
      </c>
      <c r="M38" s="19">
        <v>21770.238937536215</v>
      </c>
      <c r="N38" s="19">
        <v>23116.676204704654</v>
      </c>
      <c r="O38" s="19">
        <v>7187.0202316422128</v>
      </c>
      <c r="P38" s="19">
        <v>365.6817247618618</v>
      </c>
      <c r="Q38" s="19">
        <v>2523.8829844862503</v>
      </c>
      <c r="R38" s="19">
        <v>55.862631497202159</v>
      </c>
      <c r="S38" s="19">
        <v>989.57555109584973</v>
      </c>
      <c r="T38" s="19">
        <v>8466.0450387602395</v>
      </c>
      <c r="U38" s="19">
        <v>11993.799103842146</v>
      </c>
      <c r="V38" s="19">
        <v>2011.632420182051</v>
      </c>
      <c r="W38" s="19">
        <v>5022.6841867442927</v>
      </c>
      <c r="X38" s="19">
        <v>38616.183873012102</v>
      </c>
      <c r="Y38" s="19">
        <v>76160.719768410796</v>
      </c>
      <c r="Z38" s="19">
        <v>12803.803818991677</v>
      </c>
      <c r="AA38" s="19">
        <v>2048.4880087799679</v>
      </c>
      <c r="AB38" s="19">
        <v>86916.035578622483</v>
      </c>
      <c r="AC38" s="19">
        <v>11631.258003574607</v>
      </c>
      <c r="AD38" s="19">
        <v>74726.255364562268</v>
      </c>
    </row>
    <row r="39" spans="1:30">
      <c r="A39" s="5">
        <v>29</v>
      </c>
      <c r="B39" s="6" t="s">
        <v>21</v>
      </c>
      <c r="C39" s="18">
        <v>1270.3035981741236</v>
      </c>
      <c r="D39" s="18">
        <v>257.29745539088702</v>
      </c>
      <c r="E39" s="18">
        <v>456.47657003826833</v>
      </c>
      <c r="F39" s="18">
        <v>29.1142941018473</v>
      </c>
      <c r="G39" s="18">
        <v>2013.1919177051263</v>
      </c>
      <c r="H39" s="18">
        <v>46.000459655896719</v>
      </c>
      <c r="I39" s="18">
        <v>2059.1923773610229</v>
      </c>
      <c r="J39" s="18">
        <v>2448.7013864827472</v>
      </c>
      <c r="K39" s="18">
        <v>216.2392106497079</v>
      </c>
      <c r="L39" s="18">
        <v>795.46326976398313</v>
      </c>
      <c r="M39" s="18">
        <v>3460.4038668964381</v>
      </c>
      <c r="N39" s="18">
        <v>3506.4043265523346</v>
      </c>
      <c r="O39" s="18">
        <v>1142.3849169683131</v>
      </c>
      <c r="P39" s="18">
        <v>58.125519800221092</v>
      </c>
      <c r="Q39" s="18">
        <v>401.1740277251522</v>
      </c>
      <c r="R39" s="18">
        <v>8.8794278557333151</v>
      </c>
      <c r="S39" s="18">
        <v>157.2941424034637</v>
      </c>
      <c r="T39" s="18">
        <v>1345.6873428675754</v>
      </c>
      <c r="U39" s="18">
        <v>1906.4278034245322</v>
      </c>
      <c r="V39" s="18">
        <v>319.75122668819029</v>
      </c>
      <c r="W39" s="18">
        <v>798.36127806765057</v>
      </c>
      <c r="X39" s="18">
        <v>6138.085685800831</v>
      </c>
      <c r="Y39" s="18">
        <v>11657.681930058292</v>
      </c>
      <c r="Z39" s="18">
        <v>1959.8379960784605</v>
      </c>
      <c r="AA39" s="18">
        <v>313.55561916398165</v>
      </c>
      <c r="AB39" s="18">
        <v>13303.964306972772</v>
      </c>
      <c r="AC39" s="18">
        <v>1346.546711586227</v>
      </c>
      <c r="AD39" s="18">
        <v>98800.614880272144</v>
      </c>
    </row>
    <row r="40" spans="1:30">
      <c r="A40" s="5">
        <v>30</v>
      </c>
      <c r="B40" s="6" t="s">
        <v>22</v>
      </c>
      <c r="C40" s="18">
        <v>2720.1539377512831</v>
      </c>
      <c r="D40" s="18">
        <v>487.51510028717706</v>
      </c>
      <c r="E40" s="18">
        <v>483.37403267477646</v>
      </c>
      <c r="F40" s="18">
        <v>122.5984728194976</v>
      </c>
      <c r="G40" s="18">
        <v>3813.6415435327344</v>
      </c>
      <c r="H40" s="18">
        <v>1045.460236831766</v>
      </c>
      <c r="I40" s="18">
        <v>4859.1017803645009</v>
      </c>
      <c r="J40" s="18">
        <v>15914.854282191554</v>
      </c>
      <c r="K40" s="18">
        <v>1405.404328426255</v>
      </c>
      <c r="L40" s="18">
        <v>5169.9574701158108</v>
      </c>
      <c r="M40" s="18">
        <v>22490.216080733619</v>
      </c>
      <c r="N40" s="18">
        <v>23535.676317565383</v>
      </c>
      <c r="O40" s="18">
        <v>7424.7066580212013</v>
      </c>
      <c r="P40" s="18">
        <v>377.77541304286603</v>
      </c>
      <c r="Q40" s="18">
        <v>2607.3518920232195</v>
      </c>
      <c r="R40" s="18">
        <v>57.710099407510569</v>
      </c>
      <c r="S40" s="18">
        <v>1022.3024210351384</v>
      </c>
      <c r="T40" s="18">
        <v>8746.0308918634655</v>
      </c>
      <c r="U40" s="18">
        <v>12390.45351078937</v>
      </c>
      <c r="V40" s="18">
        <v>2078.1603699763336</v>
      </c>
      <c r="W40" s="18">
        <v>5188.7925065624941</v>
      </c>
      <c r="X40" s="18">
        <v>39893.283762721599</v>
      </c>
      <c r="Y40" s="18">
        <v>67242.601623819719</v>
      </c>
      <c r="Z40" s="18">
        <v>11304.529184316776</v>
      </c>
      <c r="AA40" s="18">
        <v>1808.6181892780501</v>
      </c>
      <c r="AB40" s="18">
        <v>76738.512618858455</v>
      </c>
      <c r="AC40" s="18">
        <v>4887.2137496211135</v>
      </c>
      <c r="AD40" s="18">
        <v>157018.94075086789</v>
      </c>
    </row>
    <row r="41" spans="1:30">
      <c r="A41" s="5">
        <v>31</v>
      </c>
      <c r="B41" s="6" t="s">
        <v>23</v>
      </c>
      <c r="C41" s="18">
        <v>1245.0838201790182</v>
      </c>
      <c r="D41" s="18">
        <v>564.8005263285952</v>
      </c>
      <c r="E41" s="18">
        <v>479.96379464420198</v>
      </c>
      <c r="F41" s="18">
        <v>116.47537284120284</v>
      </c>
      <c r="G41" s="18">
        <v>2406.3235139930184</v>
      </c>
      <c r="H41" s="18">
        <v>442.14661068997157</v>
      </c>
      <c r="I41" s="18">
        <v>2848.47012468299</v>
      </c>
      <c r="J41" s="18">
        <v>1758.0241961969996</v>
      </c>
      <c r="K41" s="18">
        <v>155.24708998297649</v>
      </c>
      <c r="L41" s="18">
        <v>571.09604427502393</v>
      </c>
      <c r="M41" s="18">
        <v>2484.3673304549998</v>
      </c>
      <c r="N41" s="18">
        <v>2926.5139411449713</v>
      </c>
      <c r="O41" s="18">
        <v>820.16547076224936</v>
      </c>
      <c r="P41" s="18">
        <v>41.730719306731793</v>
      </c>
      <c r="Q41" s="18">
        <v>288.01945860767484</v>
      </c>
      <c r="R41" s="18">
        <v>6.3749092089938237</v>
      </c>
      <c r="S41" s="18">
        <v>112.92798288587647</v>
      </c>
      <c r="T41" s="18">
        <v>966.12470689018971</v>
      </c>
      <c r="U41" s="18">
        <v>1368.7035198428589</v>
      </c>
      <c r="V41" s="18">
        <v>229.56265569357163</v>
      </c>
      <c r="W41" s="18">
        <v>573.17664452573274</v>
      </c>
      <c r="X41" s="18">
        <v>4406.7860677238796</v>
      </c>
      <c r="Y41" s="18">
        <v>9739.623522861868</v>
      </c>
      <c r="Z41" s="18">
        <v>1637.3824886431892</v>
      </c>
      <c r="AA41" s="18">
        <v>261.96577526412159</v>
      </c>
      <c r="AB41" s="18">
        <v>11115.040236240935</v>
      </c>
      <c r="AC41" s="18">
        <v>1235.9887663330821</v>
      </c>
      <c r="AD41" s="18">
        <v>89928.327335991198</v>
      </c>
    </row>
    <row r="42" spans="1:30">
      <c r="A42" s="5">
        <v>32</v>
      </c>
      <c r="B42" s="6" t="s">
        <v>153</v>
      </c>
      <c r="C42" s="18">
        <v>1192.390173706829</v>
      </c>
      <c r="D42" s="18">
        <v>282.06503325541485</v>
      </c>
      <c r="E42" s="18">
        <v>389.62647480188303</v>
      </c>
      <c r="F42" s="18">
        <v>92.710830280569994</v>
      </c>
      <c r="G42" s="18">
        <v>1956.7925120446969</v>
      </c>
      <c r="H42" s="18">
        <v>35.300915648026219</v>
      </c>
      <c r="I42" s="18">
        <v>1992.093427692723</v>
      </c>
      <c r="J42" s="18">
        <v>2135.1671467540277</v>
      </c>
      <c r="K42" s="18">
        <v>188.55172009456982</v>
      </c>
      <c r="L42" s="18">
        <v>693.61133596171146</v>
      </c>
      <c r="M42" s="18">
        <v>3017.3302028103089</v>
      </c>
      <c r="N42" s="18">
        <v>3052.6311184583351</v>
      </c>
      <c r="O42" s="18">
        <v>996.11277925629406</v>
      </c>
      <c r="P42" s="18">
        <v>50.68306856463947</v>
      </c>
      <c r="Q42" s="18">
        <v>349.80729330990215</v>
      </c>
      <c r="R42" s="18">
        <v>7.7424967961351365</v>
      </c>
      <c r="S42" s="18">
        <v>137.15403890840719</v>
      </c>
      <c r="T42" s="18">
        <v>1173.3841538027054</v>
      </c>
      <c r="U42" s="18">
        <v>1662.3268300498376</v>
      </c>
      <c r="V42" s="18">
        <v>278.80995131855121</v>
      </c>
      <c r="W42" s="18">
        <v>696.13828030664797</v>
      </c>
      <c r="X42" s="18">
        <v>5352.1588923131203</v>
      </c>
      <c r="Y42" s="18">
        <v>10361.582522816152</v>
      </c>
      <c r="Z42" s="18">
        <v>1741.9434884190798</v>
      </c>
      <c r="AA42" s="18">
        <v>278.69455034182539</v>
      </c>
      <c r="AB42" s="18">
        <v>11824.831460893407</v>
      </c>
      <c r="AC42" s="18">
        <v>1360.4596294384864</v>
      </c>
      <c r="AD42" s="18">
        <v>86917.915129712201</v>
      </c>
    </row>
    <row r="43" spans="1:30">
      <c r="A43" s="5">
        <v>33</v>
      </c>
      <c r="B43" s="6" t="s">
        <v>24</v>
      </c>
      <c r="C43" s="18">
        <v>1396.8834822704812</v>
      </c>
      <c r="D43" s="18">
        <v>310.38908249122119</v>
      </c>
      <c r="E43" s="18">
        <v>757.70115322364666</v>
      </c>
      <c r="F43" s="18">
        <v>91.027660152806945</v>
      </c>
      <c r="G43" s="18">
        <v>2556.0013781381563</v>
      </c>
      <c r="H43" s="18">
        <v>2529.8530977563864</v>
      </c>
      <c r="I43" s="18">
        <v>5085.8544758945427</v>
      </c>
      <c r="J43" s="18">
        <v>3786.208200984227</v>
      </c>
      <c r="K43" s="18">
        <v>334.35137385709504</v>
      </c>
      <c r="L43" s="18">
        <v>1229.9537919109771</v>
      </c>
      <c r="M43" s="18">
        <v>5350.5133667522987</v>
      </c>
      <c r="N43" s="18">
        <v>7880.3664645086847</v>
      </c>
      <c r="O43" s="18">
        <v>1766.3677429933075</v>
      </c>
      <c r="P43" s="18">
        <v>89.874298666600112</v>
      </c>
      <c r="Q43" s="18">
        <v>620.29956048523968</v>
      </c>
      <c r="R43" s="18">
        <v>13.729466056175706</v>
      </c>
      <c r="S43" s="18">
        <v>243.20988064216596</v>
      </c>
      <c r="T43" s="18">
        <v>2080.7161222889217</v>
      </c>
      <c r="U43" s="18">
        <v>2947.73900311228</v>
      </c>
      <c r="V43" s="18">
        <v>494.40275708772003</v>
      </c>
      <c r="W43" s="18">
        <v>1234.4347232595014</v>
      </c>
      <c r="X43" s="18">
        <v>9490.7735545919113</v>
      </c>
      <c r="Y43" s="18">
        <v>19927.141397238753</v>
      </c>
      <c r="Z43" s="18">
        <v>3350.0629972403999</v>
      </c>
      <c r="AA43" s="18">
        <v>535.97852446983813</v>
      </c>
      <c r="AB43" s="18">
        <v>22741.225870009312</v>
      </c>
      <c r="AC43" s="18">
        <v>2284.3115346051909</v>
      </c>
      <c r="AD43" s="18">
        <v>99553.959805836173</v>
      </c>
    </row>
    <row r="44" spans="1:30">
      <c r="A44" s="5">
        <v>34</v>
      </c>
      <c r="B44" s="6" t="s">
        <v>55</v>
      </c>
      <c r="C44" s="18">
        <v>785.82792516485347</v>
      </c>
      <c r="D44" s="18">
        <v>160.19535037341495</v>
      </c>
      <c r="E44" s="18">
        <v>668.34396114795925</v>
      </c>
      <c r="F44" s="18">
        <v>29.177981620195091</v>
      </c>
      <c r="G44" s="18">
        <v>1643.5452183064228</v>
      </c>
      <c r="H44" s="18">
        <v>39.19657261715291</v>
      </c>
      <c r="I44" s="18">
        <v>1682.7417909235758</v>
      </c>
      <c r="J44" s="18">
        <v>1204.1351806714945</v>
      </c>
      <c r="K44" s="18">
        <v>106.33441971377016</v>
      </c>
      <c r="L44" s="18">
        <v>391.16460395794383</v>
      </c>
      <c r="M44" s="18">
        <v>1701.6342043432085</v>
      </c>
      <c r="N44" s="18">
        <v>1740.8307769603614</v>
      </c>
      <c r="O44" s="18">
        <v>561.76137931047879</v>
      </c>
      <c r="P44" s="18">
        <v>28.582898540682024</v>
      </c>
      <c r="Q44" s="18">
        <v>197.27507936335337</v>
      </c>
      <c r="R44" s="18">
        <v>4.366408874656905</v>
      </c>
      <c r="S44" s="18">
        <v>77.348512818713601</v>
      </c>
      <c r="T44" s="18">
        <v>661.73420764002481</v>
      </c>
      <c r="U44" s="18">
        <v>937.47518590296431</v>
      </c>
      <c r="V44" s="18">
        <v>157.23587336680293</v>
      </c>
      <c r="W44" s="18">
        <v>392.58968329656255</v>
      </c>
      <c r="X44" s="18">
        <v>3018.3692291142393</v>
      </c>
      <c r="Y44" s="18">
        <v>6402.7452243810239</v>
      </c>
      <c r="Z44" s="18">
        <v>1076.4012474031206</v>
      </c>
      <c r="AA44" s="18">
        <v>172.2140606895631</v>
      </c>
      <c r="AB44" s="18">
        <v>7306.9324110945818</v>
      </c>
      <c r="AC44" s="18">
        <v>1100.9922644817498</v>
      </c>
      <c r="AD44" s="18">
        <v>66366.791546297041</v>
      </c>
    </row>
    <row r="45" spans="1:30" s="3" customFormat="1">
      <c r="A45" s="8"/>
      <c r="B45" s="8" t="s">
        <v>31</v>
      </c>
      <c r="C45" s="19">
        <v>8610.6429372465882</v>
      </c>
      <c r="D45" s="19">
        <v>2062.26254812671</v>
      </c>
      <c r="E45" s="19">
        <v>3235.4859865307358</v>
      </c>
      <c r="F45" s="19">
        <v>481.10461181611981</v>
      </c>
      <c r="G45" s="19">
        <v>14389.496083720154</v>
      </c>
      <c r="H45" s="19">
        <v>4137.9578931992</v>
      </c>
      <c r="I45" s="19">
        <v>18527.453976919358</v>
      </c>
      <c r="J45" s="19">
        <v>27247.090393281051</v>
      </c>
      <c r="K45" s="19">
        <v>2406.1281427243748</v>
      </c>
      <c r="L45" s="19">
        <v>8851.2465159854492</v>
      </c>
      <c r="M45" s="19">
        <v>38504.465051990876</v>
      </c>
      <c r="N45" s="19">
        <v>42642.422945190068</v>
      </c>
      <c r="O45" s="19">
        <v>12711.498947311844</v>
      </c>
      <c r="P45" s="19">
        <v>646.7719179217404</v>
      </c>
      <c r="Q45" s="19">
        <v>4463.9273115145415</v>
      </c>
      <c r="R45" s="19">
        <v>98.802808199205458</v>
      </c>
      <c r="S45" s="19">
        <v>1750.2369786937652</v>
      </c>
      <c r="T45" s="19">
        <v>14973.677425352884</v>
      </c>
      <c r="U45" s="19">
        <v>21213.125853121845</v>
      </c>
      <c r="V45" s="19">
        <v>3557.92283413117</v>
      </c>
      <c r="W45" s="19">
        <v>8883.4931160185897</v>
      </c>
      <c r="X45" s="19">
        <v>68299.457192265589</v>
      </c>
      <c r="Y45" s="19">
        <v>125331.37622117581</v>
      </c>
      <c r="Z45" s="19">
        <v>21070.157402101024</v>
      </c>
      <c r="AA45" s="19">
        <v>3371.0267192073802</v>
      </c>
      <c r="AB45" s="19">
        <v>143030.50690406945</v>
      </c>
      <c r="AC45" s="19">
        <v>12215.51265606585</v>
      </c>
      <c r="AD45" s="19">
        <v>117089.2380296826</v>
      </c>
    </row>
    <row r="46" spans="1:30" s="3" customFormat="1">
      <c r="A46" s="8"/>
      <c r="B46" s="8" t="s">
        <v>32</v>
      </c>
      <c r="C46" s="19">
        <v>106616.50190194929</v>
      </c>
      <c r="D46" s="19">
        <v>39372.995046282645</v>
      </c>
      <c r="E46" s="19">
        <v>17283.099014696956</v>
      </c>
      <c r="F46" s="19">
        <v>4303.7728112324394</v>
      </c>
      <c r="G46" s="19">
        <v>167576.36877416132</v>
      </c>
      <c r="H46" s="19">
        <v>44638.102543297151</v>
      </c>
      <c r="I46" s="19">
        <v>212214.47131745852</v>
      </c>
      <c r="J46" s="19">
        <v>293074.39102513652</v>
      </c>
      <c r="K46" s="19">
        <v>25880.728179742815</v>
      </c>
      <c r="L46" s="19">
        <v>95205.53002332602</v>
      </c>
      <c r="M46" s="19">
        <v>414160.64922820532</v>
      </c>
      <c r="N46" s="19">
        <v>458798.75177150243</v>
      </c>
      <c r="O46" s="19">
        <v>136727.06917428307</v>
      </c>
      <c r="P46" s="19">
        <v>6956.7899999999991</v>
      </c>
      <c r="Q46" s="19">
        <v>48014.76999999999</v>
      </c>
      <c r="R46" s="19">
        <v>1062.7399999999998</v>
      </c>
      <c r="S46" s="19">
        <v>18825.849999999999</v>
      </c>
      <c r="T46" s="19">
        <v>161059.44999999998</v>
      </c>
      <c r="U46" s="19">
        <v>228172.03053271107</v>
      </c>
      <c r="V46" s="19">
        <v>38269.629999999997</v>
      </c>
      <c r="W46" s="19">
        <v>95552.38</v>
      </c>
      <c r="X46" s="19">
        <v>734640.70970699401</v>
      </c>
      <c r="Y46" s="19">
        <v>1361015.8302526576</v>
      </c>
      <c r="Z46" s="19">
        <v>228807.96999999997</v>
      </c>
      <c r="AA46" s="19">
        <v>36607.120000000003</v>
      </c>
      <c r="AB46" s="19">
        <v>1553216.6802526577</v>
      </c>
      <c r="AC46" s="19">
        <v>116927</v>
      </c>
      <c r="AD46" s="19">
        <v>132836.44327252542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dimension ref="A1:AD51"/>
  <sheetViews>
    <sheetView topLeftCell="A31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5703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93</v>
      </c>
      <c r="I1" s="16"/>
      <c r="J1" s="16"/>
      <c r="K1" s="16"/>
      <c r="L1" s="16"/>
      <c r="M1" s="16"/>
      <c r="N1" s="16"/>
      <c r="U1" s="27" t="s">
        <v>95</v>
      </c>
    </row>
    <row r="2" spans="1:30">
      <c r="B2" s="10"/>
      <c r="C2" s="16"/>
      <c r="D2" s="16"/>
      <c r="E2" s="16"/>
      <c r="H2" s="28" t="s">
        <v>88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1.1993716141802271</v>
      </c>
      <c r="D6" s="18">
        <v>582.21700957145538</v>
      </c>
      <c r="E6" s="18">
        <v>68.386340636276145</v>
      </c>
      <c r="F6" s="18">
        <v>930.60621201710785</v>
      </c>
      <c r="G6" s="18">
        <v>1582.4089338390195</v>
      </c>
      <c r="H6" s="18">
        <v>36633.3835748821</v>
      </c>
      <c r="I6" s="18">
        <v>38215.792508721119</v>
      </c>
      <c r="J6" s="18">
        <f>'[2]2014-15'!$D49/100</f>
        <v>61520.753308816056</v>
      </c>
      <c r="K6" s="18">
        <f>('[2]2014-15'!$E49/100)+('[2]2014-15'!$F49/100)</f>
        <v>6177.7103245932321</v>
      </c>
      <c r="L6" s="18">
        <f>'[2]2014-15'!$G49/100</f>
        <v>17358.731551720357</v>
      </c>
      <c r="M6" s="18">
        <f>J6+K6+L6</f>
        <v>85057.195185129647</v>
      </c>
      <c r="N6" s="18">
        <f>L6+K6+J6+H6</f>
        <v>121690.57876001175</v>
      </c>
      <c r="O6" s="18">
        <f>('[2]2014-15'!$H49/100)+('[2]2014-15'!$I49/100)</f>
        <v>23770.853537705792</v>
      </c>
      <c r="P6" s="18">
        <f>'[2]2014-15'!$J49/100</f>
        <v>1449.7685768821079</v>
      </c>
      <c r="Q6" s="18">
        <f>'[2]2014-15'!$K49/100</f>
        <v>10494.627719958162</v>
      </c>
      <c r="R6" s="18">
        <f>'[2]2014-15'!$L49/100</f>
        <v>209.68136223591537</v>
      </c>
      <c r="S6" s="18">
        <f>'[2]2014-15'!$M49/100</f>
        <v>4143.5646292586962</v>
      </c>
      <c r="T6" s="18">
        <f>'[2]2014-15'!$N49/100</f>
        <v>31116.388668741776</v>
      </c>
      <c r="U6" s="18">
        <f>'[2]2014-15'!$O49/100</f>
        <v>51968.408345472773</v>
      </c>
      <c r="V6" s="18">
        <f>'[2]2014-15'!$P49/100</f>
        <v>8356.6831771594934</v>
      </c>
      <c r="W6" s="18">
        <f>'[2]2014-15'!$Q49/100</f>
        <v>17837.793221367861</v>
      </c>
      <c r="X6" s="18">
        <f>SUM(O6:W6)</f>
        <v>149347.76923878258</v>
      </c>
      <c r="Y6" s="18">
        <f>X6+M6+I6</f>
        <v>272620.75693263335</v>
      </c>
      <c r="Z6" s="18">
        <f>'[2]2014-15'!$U49/100</f>
        <v>39325.270172299715</v>
      </c>
      <c r="AA6" s="18">
        <f>'[2]2014-15'!$V49/100</f>
        <v>6288.7564294632393</v>
      </c>
      <c r="AB6" s="18">
        <f>Y6+Z6-AA6</f>
        <v>305657.27067546983</v>
      </c>
      <c r="AC6" s="18">
        <v>13232.655041527494</v>
      </c>
      <c r="AD6" s="18">
        <f>AB6/AC6*10000</f>
        <v>230987.1070591943</v>
      </c>
    </row>
    <row r="7" spans="1:30" ht="15.75">
      <c r="A7" s="5">
        <v>2</v>
      </c>
      <c r="B7" s="6" t="s">
        <v>46</v>
      </c>
      <c r="C7" s="18">
        <v>2896.8251910824642</v>
      </c>
      <c r="D7" s="18">
        <v>686.52931524423764</v>
      </c>
      <c r="E7" s="18">
        <v>1228.0417999125866</v>
      </c>
      <c r="F7" s="18">
        <v>578.36617948771777</v>
      </c>
      <c r="G7" s="18">
        <v>5389.7624857270066</v>
      </c>
      <c r="H7" s="18">
        <v>632.82892624353383</v>
      </c>
      <c r="I7" s="18">
        <v>6022.5914119705403</v>
      </c>
      <c r="J7" s="18">
        <f>'[2]2014-15'!$D50/100</f>
        <v>51186.18770961267</v>
      </c>
      <c r="K7" s="18">
        <f>('[2]2014-15'!$E50/100)+('[2]2014-15'!$F50/100)</f>
        <v>5139.9474694814462</v>
      </c>
      <c r="L7" s="18">
        <f>'[2]2014-15'!$G50/100</f>
        <v>14442.724508703413</v>
      </c>
      <c r="M7" s="18">
        <f t="shared" ref="M7:M46" si="0">J7+K7+L7</f>
        <v>70768.859687797536</v>
      </c>
      <c r="N7" s="18">
        <f t="shared" ref="N7:N10" si="1">L7+K7+J7+H7</f>
        <v>71401.68861404105</v>
      </c>
      <c r="O7" s="18">
        <f>('[2]2014-15'!$H50/100)+('[2]2014-15'!$I50/100)</f>
        <v>19777.705989571448</v>
      </c>
      <c r="P7" s="18">
        <f>'[2]2014-15'!$J50/100</f>
        <v>1206.2291587894358</v>
      </c>
      <c r="Q7" s="18">
        <f>'[2]2014-15'!$K50/100</f>
        <v>8731.6873660469937</v>
      </c>
      <c r="R7" s="18">
        <f>'[2]2014-15'!$L50/100</f>
        <v>174.45803227960184</v>
      </c>
      <c r="S7" s="18">
        <f>'[2]2014-15'!$M50/100</f>
        <v>3447.50780009961</v>
      </c>
      <c r="T7" s="18">
        <f>'[2]2014-15'!$N50/100</f>
        <v>25889.301180179784</v>
      </c>
      <c r="U7" s="18">
        <f>'[2]2014-15'!$O50/100</f>
        <v>43238.493702904292</v>
      </c>
      <c r="V7" s="18">
        <f>'[2]2014-15'!$P50/100</f>
        <v>6952.8855017214364</v>
      </c>
      <c r="W7" s="18">
        <f>'[2]2014-15'!$Q50/100</f>
        <v>14841.310989333249</v>
      </c>
      <c r="X7" s="18">
        <f t="shared" ref="X7:X46" si="2">SUM(O7:W7)</f>
        <v>124259.57972092585</v>
      </c>
      <c r="Y7" s="18">
        <f t="shared" ref="Y7:Y46" si="3">X7+M7+I7</f>
        <v>201051.03082069391</v>
      </c>
      <c r="Z7" s="18">
        <f>'[2]2014-15'!$U50/100</f>
        <v>29001.409143754092</v>
      </c>
      <c r="AA7" s="18">
        <f>'[2]2014-15'!$V50/100</f>
        <v>4637.801531106732</v>
      </c>
      <c r="AB7" s="18">
        <f t="shared" ref="AB7:AB10" si="4">Y7+Z7-AA7</f>
        <v>225414.63843334126</v>
      </c>
      <c r="AC7" s="18">
        <v>11655.749412929428</v>
      </c>
      <c r="AD7" s="18">
        <f t="shared" ref="AD7:AD46" si="5">AB7/AC7*10000</f>
        <v>193393.51803779727</v>
      </c>
    </row>
    <row r="8" spans="1:30">
      <c r="A8" s="5">
        <v>3</v>
      </c>
      <c r="B8" s="6" t="s">
        <v>150</v>
      </c>
      <c r="C8" s="18">
        <v>2174.4679014286676</v>
      </c>
      <c r="D8" s="18">
        <v>304.59252158960788</v>
      </c>
      <c r="E8" s="18">
        <v>994.03357217113023</v>
      </c>
      <c r="F8" s="18">
        <v>142.70373376703873</v>
      </c>
      <c r="G8" s="18">
        <v>3615.7977289564442</v>
      </c>
      <c r="H8" s="18">
        <v>8034.8162630068919</v>
      </c>
      <c r="I8" s="18">
        <v>11650.613991963335</v>
      </c>
      <c r="J8" s="18">
        <f>'[2]2014-15'!$D51/100</f>
        <v>6654.8490960079398</v>
      </c>
      <c r="K8" s="18">
        <f>('[2]2014-15'!$E51/100)+('[2]2014-15'!$F51/100)</f>
        <v>668.25790904492681</v>
      </c>
      <c r="L8" s="18">
        <f>'[2]2014-15'!$G51/100</f>
        <v>1877.7360932974223</v>
      </c>
      <c r="M8" s="18">
        <f t="shared" si="0"/>
        <v>9200.8430983502894</v>
      </c>
      <c r="N8" s="18">
        <f t="shared" si="1"/>
        <v>17235.659361357182</v>
      </c>
      <c r="O8" s="18">
        <f>('[2]2014-15'!$H51/100)+('[2]2014-15'!$I51/100)</f>
        <v>2571.3508802901688</v>
      </c>
      <c r="P8" s="18">
        <f>'[2]2014-15'!$J51/100</f>
        <v>156.8249831866417</v>
      </c>
      <c r="Q8" s="18">
        <f>'[2]2014-15'!$K51/100</f>
        <v>1135.2293338237648</v>
      </c>
      <c r="R8" s="18">
        <f>'[2]2014-15'!$L51/100</f>
        <v>22.681741507957625</v>
      </c>
      <c r="S8" s="18">
        <f>'[2]2014-15'!$M51/100</f>
        <v>448.21943562451759</v>
      </c>
      <c r="T8" s="18">
        <f>'[2]2014-15'!$N51/100</f>
        <v>3365.9352310553327</v>
      </c>
      <c r="U8" s="18">
        <f>'[2]2014-15'!$O51/100</f>
        <v>5621.5487733515947</v>
      </c>
      <c r="V8" s="18">
        <f>'[2]2014-15'!$P51/100</f>
        <v>903.96268732254316</v>
      </c>
      <c r="W8" s="18">
        <f>'[2]2014-15'!$Q51/100</f>
        <v>1929.5573560050241</v>
      </c>
      <c r="X8" s="18">
        <f t="shared" si="2"/>
        <v>16155.310422167544</v>
      </c>
      <c r="Y8" s="18">
        <f t="shared" si="3"/>
        <v>37006.767512481165</v>
      </c>
      <c r="Z8" s="18">
        <f>'[2]2014-15'!$U51/100</f>
        <v>5338.1890096562092</v>
      </c>
      <c r="AA8" s="18">
        <f>'[2]2014-15'!$V51/100</f>
        <v>853.6640767903034</v>
      </c>
      <c r="AB8" s="18">
        <f t="shared" si="4"/>
        <v>41491.292445347077</v>
      </c>
      <c r="AC8" s="18">
        <v>2731.6381596037713</v>
      </c>
      <c r="AD8" s="18">
        <f t="shared" si="5"/>
        <v>151891.61236261783</v>
      </c>
    </row>
    <row r="9" spans="1:30">
      <c r="A9" s="5">
        <v>4</v>
      </c>
      <c r="B9" s="6" t="s">
        <v>0</v>
      </c>
      <c r="C9" s="18">
        <v>4420.2735304022171</v>
      </c>
      <c r="D9" s="18">
        <v>194.8646111968869</v>
      </c>
      <c r="E9" s="18">
        <v>387.00408017510802</v>
      </c>
      <c r="F9" s="18">
        <v>377.41629282084011</v>
      </c>
      <c r="G9" s="18">
        <v>5379.5585145950517</v>
      </c>
      <c r="H9" s="18">
        <v>82.897497906998524</v>
      </c>
      <c r="I9" s="18">
        <v>5462.4560125020507</v>
      </c>
      <c r="J9" s="18">
        <f>'[2]2014-15'!$D52/100</f>
        <v>3398.4752171315236</v>
      </c>
      <c r="K9" s="18">
        <f>('[2]2014-15'!$E52/100)+('[2]2014-15'!$F52/100)</f>
        <v>341.26362743576874</v>
      </c>
      <c r="L9" s="18">
        <f>'[2]2014-15'!$G52/100</f>
        <v>958.9157447931774</v>
      </c>
      <c r="M9" s="18">
        <f t="shared" si="0"/>
        <v>4698.6545893604698</v>
      </c>
      <c r="N9" s="18">
        <f t="shared" si="1"/>
        <v>4781.5520872674679</v>
      </c>
      <c r="O9" s="18">
        <f>('[2]2014-15'!$H52/100)+('[2]2014-15'!$I52/100)</f>
        <v>1313.1285345685087</v>
      </c>
      <c r="P9" s="18">
        <f>'[2]2014-15'!$J52/100</f>
        <v>80.086837597351575</v>
      </c>
      <c r="Q9" s="18">
        <f>'[2]2014-15'!$K52/100</f>
        <v>579.73497236400635</v>
      </c>
      <c r="R9" s="18">
        <f>'[2]2014-15'!$L52/100</f>
        <v>11.583032955986571</v>
      </c>
      <c r="S9" s="18">
        <f>'[2]2014-15'!$M52/100</f>
        <v>228.89514425208603</v>
      </c>
      <c r="T9" s="18">
        <f>'[2]2014-15'!$N52/100</f>
        <v>1718.9041103987445</v>
      </c>
      <c r="U9" s="18">
        <f>'[2]2014-15'!$O52/100</f>
        <v>2870.7929980849444</v>
      </c>
      <c r="V9" s="18">
        <f>'[2]2014-15'!$P52/100</f>
        <v>461.63252475854659</v>
      </c>
      <c r="W9" s="18">
        <f>'[2]2014-15'!$Q52/100</f>
        <v>985.37964720351044</v>
      </c>
      <c r="X9" s="18">
        <f t="shared" si="2"/>
        <v>8250.1378021836845</v>
      </c>
      <c r="Y9" s="18">
        <f t="shared" si="3"/>
        <v>18411.248404046204</v>
      </c>
      <c r="Z9" s="18">
        <f>'[2]2014-15'!$U52/100</f>
        <v>2655.8040733116459</v>
      </c>
      <c r="AA9" s="18">
        <f>'[2]2014-15'!$V52/100</f>
        <v>424.70668016408877</v>
      </c>
      <c r="AB9" s="18">
        <f t="shared" si="4"/>
        <v>20642.345797193761</v>
      </c>
      <c r="AC9" s="18">
        <v>1660.9056854175217</v>
      </c>
      <c r="AD9" s="18">
        <f t="shared" si="5"/>
        <v>124283.67232667186</v>
      </c>
    </row>
    <row r="10" spans="1:30">
      <c r="A10" s="5">
        <v>5</v>
      </c>
      <c r="B10" s="6" t="s">
        <v>1</v>
      </c>
      <c r="C10" s="18">
        <v>1842.4580070900008</v>
      </c>
      <c r="D10" s="18">
        <v>96.776937162724337</v>
      </c>
      <c r="E10" s="18">
        <v>1041.2844476910946</v>
      </c>
      <c r="F10" s="18">
        <v>114.35538607323222</v>
      </c>
      <c r="G10" s="18">
        <v>3094.874778017052</v>
      </c>
      <c r="H10" s="18">
        <v>422.97569976565364</v>
      </c>
      <c r="I10" s="18">
        <v>3517.8504777827056</v>
      </c>
      <c r="J10" s="18">
        <f>'[2]2014-15'!$D53/100</f>
        <v>1512.954417738486</v>
      </c>
      <c r="K10" s="18">
        <f>('[2]2014-15'!$E53/100)+('[2]2014-15'!$F53/100)</f>
        <v>151.925872561814</v>
      </c>
      <c r="L10" s="18">
        <f>'[2]2014-15'!$G53/100</f>
        <v>426.89609887706337</v>
      </c>
      <c r="M10" s="18">
        <f t="shared" si="0"/>
        <v>2091.7763891773634</v>
      </c>
      <c r="N10" s="18">
        <f t="shared" si="1"/>
        <v>2514.752088943017</v>
      </c>
      <c r="O10" s="18">
        <f>('[2]2014-15'!$H53/100)+('[2]2014-15'!$I53/100)</f>
        <v>584.58676038566557</v>
      </c>
      <c r="P10" s="18">
        <f>'[2]2014-15'!$J53/100</f>
        <v>35.653558435506007</v>
      </c>
      <c r="Q10" s="18">
        <f>'[2]2014-15'!$K53/100</f>
        <v>258.09003494689227</v>
      </c>
      <c r="R10" s="18">
        <f>'[2]2014-15'!$L53/100</f>
        <v>5.1566069374965036</v>
      </c>
      <c r="S10" s="18">
        <f>'[2]2014-15'!$M53/100</f>
        <v>101.90096957287277</v>
      </c>
      <c r="T10" s="18">
        <f>'[2]2014-15'!$N53/100</f>
        <v>765.23246495576143</v>
      </c>
      <c r="U10" s="18">
        <f>'[2]2014-15'!$O53/100</f>
        <v>1278.0375525384438</v>
      </c>
      <c r="V10" s="18">
        <f>'[2]2014-15'!$P53/100</f>
        <v>205.5124498729526</v>
      </c>
      <c r="W10" s="18">
        <f>'[2]2014-15'!$Q53/100</f>
        <v>438.67746419656919</v>
      </c>
      <c r="X10" s="18">
        <f t="shared" si="2"/>
        <v>3672.8478618421595</v>
      </c>
      <c r="Y10" s="18">
        <f t="shared" si="3"/>
        <v>9282.4747288022281</v>
      </c>
      <c r="Z10" s="18">
        <f>'[2]2014-15'!$U53/100</f>
        <v>1338.9876469446226</v>
      </c>
      <c r="AA10" s="18">
        <f>'[2]2014-15'!$V53/100</f>
        <v>214.12611119519289</v>
      </c>
      <c r="AB10" s="18">
        <f t="shared" si="4"/>
        <v>10407.336264551657</v>
      </c>
      <c r="AC10" s="18">
        <v>872.43213397739271</v>
      </c>
      <c r="AD10" s="18">
        <f t="shared" si="5"/>
        <v>119291.06986356537</v>
      </c>
    </row>
    <row r="11" spans="1:30" s="3" customFormat="1">
      <c r="A11" s="7"/>
      <c r="B11" s="8" t="s">
        <v>27</v>
      </c>
      <c r="C11" s="19">
        <v>11335.224001617531</v>
      </c>
      <c r="D11" s="19">
        <v>1864.9803947649123</v>
      </c>
      <c r="E11" s="19">
        <v>3718.7502405861956</v>
      </c>
      <c r="F11" s="19">
        <v>2143.4478041659368</v>
      </c>
      <c r="G11" s="19">
        <v>19062.402441134574</v>
      </c>
      <c r="H11" s="19">
        <v>45806.901961805175</v>
      </c>
      <c r="I11" s="19">
        <v>64869.30440293975</v>
      </c>
      <c r="J11" s="19">
        <f>SUM(J6:J10)</f>
        <v>124273.21974930666</v>
      </c>
      <c r="K11" s="19">
        <f>SUM(K6:K10)</f>
        <v>12479.105203117189</v>
      </c>
      <c r="L11" s="19">
        <f>SUM(L6:L10)</f>
        <v>35065.003997391432</v>
      </c>
      <c r="M11" s="19">
        <f t="shared" si="0"/>
        <v>171817.3289498153</v>
      </c>
      <c r="N11" s="19">
        <f t="shared" ref="N11:AB11" si="6">SUM(N6:N10)</f>
        <v>217624.23091162049</v>
      </c>
      <c r="O11" s="19">
        <f t="shared" si="6"/>
        <v>48017.625702521589</v>
      </c>
      <c r="P11" s="19">
        <f>SUM(P6:P10)</f>
        <v>2928.5631148910425</v>
      </c>
      <c r="Q11" s="19">
        <f>SUM(Q6:Q10)</f>
        <v>21199.36942713982</v>
      </c>
      <c r="R11" s="19">
        <f t="shared" ref="R11:W11" si="7">SUM(R6:R10)</f>
        <v>423.56077591695794</v>
      </c>
      <c r="S11" s="19">
        <f t="shared" si="7"/>
        <v>8370.0879788077818</v>
      </c>
      <c r="T11" s="19">
        <f t="shared" si="7"/>
        <v>62855.7616553314</v>
      </c>
      <c r="U11" s="19">
        <f t="shared" si="7"/>
        <v>104977.28137235204</v>
      </c>
      <c r="V11" s="19">
        <f t="shared" si="7"/>
        <v>16880.676340834973</v>
      </c>
      <c r="W11" s="19">
        <f t="shared" si="7"/>
        <v>36032.718678106212</v>
      </c>
      <c r="X11" s="19">
        <f t="shared" si="2"/>
        <v>301685.64504590182</v>
      </c>
      <c r="Y11" s="19">
        <f t="shared" si="3"/>
        <v>538372.27839865687</v>
      </c>
      <c r="Z11" s="19">
        <f t="shared" ref="Z11:AA11" si="8">SUM(Z6:Z10)</f>
        <v>77659.660045966288</v>
      </c>
      <c r="AA11" s="19">
        <f t="shared" si="8"/>
        <v>12419.054828719556</v>
      </c>
      <c r="AB11" s="19">
        <f t="shared" si="6"/>
        <v>603612.88361590356</v>
      </c>
      <c r="AC11" s="19">
        <v>30153.380433455608</v>
      </c>
      <c r="AD11" s="19">
        <f t="shared" si="5"/>
        <v>200180.83377019526</v>
      </c>
    </row>
    <row r="12" spans="1:30">
      <c r="A12" s="5">
        <v>6</v>
      </c>
      <c r="B12" s="6" t="s">
        <v>2</v>
      </c>
      <c r="C12" s="18">
        <v>9962.165596279101</v>
      </c>
      <c r="D12" s="18">
        <v>1439.1210819615558</v>
      </c>
      <c r="E12" s="18">
        <v>472.87593832463864</v>
      </c>
      <c r="F12" s="18">
        <v>32.044444531728658</v>
      </c>
      <c r="G12" s="18">
        <v>11906.207061097022</v>
      </c>
      <c r="H12" s="18">
        <v>258.76657788105541</v>
      </c>
      <c r="I12" s="18">
        <v>12164.973638978077</v>
      </c>
      <c r="J12" s="18">
        <f>'[2]2014-15'!$D54/100</f>
        <v>14773.854785812302</v>
      </c>
      <c r="K12" s="18">
        <f>('[2]2014-15'!$E54/100)+('[2]2014-15'!$F54/100)</f>
        <v>1483.5415747627849</v>
      </c>
      <c r="L12" s="18">
        <f>'[2]2014-15'!$G54/100</f>
        <v>4168.5994630736132</v>
      </c>
      <c r="M12" s="18">
        <f t="shared" si="0"/>
        <v>20425.9958236487</v>
      </c>
      <c r="N12" s="18">
        <f t="shared" ref="N12:N16" si="9">L12+K12+J12+H12</f>
        <v>20684.762401529755</v>
      </c>
      <c r="O12" s="18">
        <f>('[2]2014-15'!$H54/100)+('[2]2014-15'!$I54/100)</f>
        <v>5708.4336490163241</v>
      </c>
      <c r="P12" s="18">
        <f>'[2]2014-15'!$J54/100</f>
        <v>348.15357868546567</v>
      </c>
      <c r="Q12" s="18">
        <f>'[2]2014-15'!$K54/100</f>
        <v>2520.2244385327431</v>
      </c>
      <c r="R12" s="18">
        <f>'[2]2014-15'!$L54/100</f>
        <v>50.353772188299899</v>
      </c>
      <c r="S12" s="18">
        <f>'[2]2014-15'!$M54/100</f>
        <v>995.05319483017001</v>
      </c>
      <c r="T12" s="18">
        <f>'[2]2014-15'!$N54/100</f>
        <v>7472.4216288978532</v>
      </c>
      <c r="U12" s="18">
        <f>'[2]2014-15'!$O54/100</f>
        <v>12479.914127380936</v>
      </c>
      <c r="V12" s="18">
        <f>'[2]2014-15'!$P54/100</f>
        <v>2006.8093628610168</v>
      </c>
      <c r="W12" s="18">
        <f>'[2]2014-15'!$Q54/100</f>
        <v>4283.6433654994089</v>
      </c>
      <c r="X12" s="18">
        <f t="shared" si="2"/>
        <v>35865.007117892223</v>
      </c>
      <c r="Y12" s="18">
        <f t="shared" si="3"/>
        <v>68455.976580518996</v>
      </c>
      <c r="Z12" s="18">
        <f>'[2]2014-15'!$U54/100</f>
        <v>9874.7058124422292</v>
      </c>
      <c r="AA12" s="18">
        <f>'[2]2014-15'!$V54/100</f>
        <v>1579.1276040818248</v>
      </c>
      <c r="AB12" s="18">
        <f t="shared" ref="AB12:AB16" si="10">Y12+Z12-AA12</f>
        <v>76751.55478887941</v>
      </c>
      <c r="AC12" s="18">
        <v>6347.7049725095731</v>
      </c>
      <c r="AD12" s="18">
        <f t="shared" si="5"/>
        <v>120912.29053850558</v>
      </c>
    </row>
    <row r="13" spans="1:30">
      <c r="A13" s="5">
        <v>7</v>
      </c>
      <c r="B13" s="6" t="s">
        <v>3</v>
      </c>
      <c r="C13" s="18">
        <v>3835.5371866072701</v>
      </c>
      <c r="D13" s="18">
        <v>294.31801238601309</v>
      </c>
      <c r="E13" s="18">
        <v>189.57994271861264</v>
      </c>
      <c r="F13" s="18">
        <v>14.891633215298164</v>
      </c>
      <c r="G13" s="18">
        <v>4334.3267749271945</v>
      </c>
      <c r="H13" s="18">
        <v>24.055954285608902</v>
      </c>
      <c r="I13" s="18">
        <v>4358.3827292128035</v>
      </c>
      <c r="J13" s="18">
        <f>'[2]2014-15'!$D55/100</f>
        <v>3626.2288141873705</v>
      </c>
      <c r="K13" s="18">
        <f>('[2]2014-15'!$E55/100)+('[2]2014-15'!$F55/100)</f>
        <v>364.1338894582841</v>
      </c>
      <c r="L13" s="18">
        <f>'[2]2014-15'!$G55/100</f>
        <v>1023.1788322652319</v>
      </c>
      <c r="M13" s="18">
        <f t="shared" si="0"/>
        <v>5013.5415359108865</v>
      </c>
      <c r="N13" s="18">
        <f t="shared" si="9"/>
        <v>5037.5974901964955</v>
      </c>
      <c r="O13" s="18">
        <f>('[2]2014-15'!$H55/100)+('[2]2014-15'!$I55/100)</f>
        <v>1401.1296903918778</v>
      </c>
      <c r="P13" s="18">
        <f>'[2]2014-15'!$J55/100</f>
        <v>85.453969671076024</v>
      </c>
      <c r="Q13" s="18">
        <f>'[2]2014-15'!$K55/100</f>
        <v>618.58672700661327</v>
      </c>
      <c r="R13" s="18">
        <f>'[2]2014-15'!$L55/100</f>
        <v>12.359286202514294</v>
      </c>
      <c r="S13" s="18">
        <f>'[2]2014-15'!$M55/100</f>
        <v>244.23487431374323</v>
      </c>
      <c r="T13" s="18">
        <f>'[2]2014-15'!$N55/100</f>
        <v>1834.098887210396</v>
      </c>
      <c r="U13" s="18">
        <f>'[2]2014-15'!$O55/100</f>
        <v>3063.1832289804497</v>
      </c>
      <c r="V13" s="18">
        <f>'[2]2014-15'!$P55/100</f>
        <v>492.56947774903301</v>
      </c>
      <c r="W13" s="18">
        <f>'[2]2014-15'!$Q55/100</f>
        <v>1051.4162503203768</v>
      </c>
      <c r="X13" s="18">
        <f t="shared" si="2"/>
        <v>8803.0323918460799</v>
      </c>
      <c r="Y13" s="18">
        <f t="shared" si="3"/>
        <v>18174.956656969771</v>
      </c>
      <c r="Z13" s="18">
        <f>'[2]2014-15'!$U55/100</f>
        <v>2621.7192276151518</v>
      </c>
      <c r="AA13" s="18">
        <f>'[2]2014-15'!$V55/100</f>
        <v>419.25595365713968</v>
      </c>
      <c r="AB13" s="18">
        <f t="shared" si="10"/>
        <v>20377.419930927783</v>
      </c>
      <c r="AC13" s="18">
        <v>2118.9831762435829</v>
      </c>
      <c r="AD13" s="18">
        <f t="shared" si="5"/>
        <v>96166.029817432311</v>
      </c>
    </row>
    <row r="14" spans="1:30">
      <c r="A14" s="5">
        <v>8</v>
      </c>
      <c r="B14" s="6" t="s">
        <v>4</v>
      </c>
      <c r="C14" s="18">
        <v>1167.291203598689</v>
      </c>
      <c r="D14" s="18">
        <v>499.29164970369106</v>
      </c>
      <c r="E14" s="18">
        <v>155.92886741539539</v>
      </c>
      <c r="F14" s="18">
        <v>38.359716717390526</v>
      </c>
      <c r="G14" s="18">
        <v>1860.8714374351659</v>
      </c>
      <c r="H14" s="18">
        <v>25.382456893341818</v>
      </c>
      <c r="I14" s="18">
        <v>1886.2538943285078</v>
      </c>
      <c r="J14" s="18">
        <f>'[2]2014-15'!$D56/100</f>
        <v>1831.2554326005088</v>
      </c>
      <c r="K14" s="18">
        <f>('[2]2014-15'!$E56/100)+('[2]2014-15'!$F56/100)</f>
        <v>183.88860643750331</v>
      </c>
      <c r="L14" s="18">
        <f>'[2]2014-15'!$G56/100</f>
        <v>516.70809844564167</v>
      </c>
      <c r="M14" s="18">
        <f t="shared" si="0"/>
        <v>2531.8521374836537</v>
      </c>
      <c r="N14" s="18">
        <f t="shared" si="9"/>
        <v>2557.2345943769956</v>
      </c>
      <c r="O14" s="18">
        <f>('[2]2014-15'!$H56/100)+('[2]2014-15'!$I56/100)</f>
        <v>707.57431171176404</v>
      </c>
      <c r="P14" s="18">
        <f>'[2]2014-15'!$J56/100</f>
        <v>43.154487545073927</v>
      </c>
      <c r="Q14" s="18">
        <f>'[2]2014-15'!$K56/100</f>
        <v>312.3879827807512</v>
      </c>
      <c r="R14" s="18">
        <f>'[2]2014-15'!$L56/100</f>
        <v>6.2414732111963573</v>
      </c>
      <c r="S14" s="18">
        <f>'[2]2014-15'!$M56/100</f>
        <v>123.33927706593823</v>
      </c>
      <c r="T14" s="18">
        <f>'[2]2014-15'!$N56/100</f>
        <v>926.22493594168384</v>
      </c>
      <c r="U14" s="18">
        <f>'[2]2014-15'!$O56/100</f>
        <v>1546.9158777776365</v>
      </c>
      <c r="V14" s="18">
        <f>'[2]2014-15'!$P56/100</f>
        <v>248.74892850997676</v>
      </c>
      <c r="W14" s="18">
        <f>'[2]2014-15'!$Q56/100</f>
        <v>530.96807151016105</v>
      </c>
      <c r="X14" s="18">
        <f t="shared" si="2"/>
        <v>4445.5553460541823</v>
      </c>
      <c r="Y14" s="18">
        <f t="shared" si="3"/>
        <v>8863.6613778663432</v>
      </c>
      <c r="Z14" s="18">
        <f>'[2]2014-15'!$U56/100</f>
        <v>1278.5742439647599</v>
      </c>
      <c r="AA14" s="18">
        <f>'[2]2014-15'!$V56/100</f>
        <v>204.46501605838236</v>
      </c>
      <c r="AB14" s="18">
        <f t="shared" si="10"/>
        <v>9937.770605772721</v>
      </c>
      <c r="AC14" s="18">
        <v>1695.3402801206332</v>
      </c>
      <c r="AD14" s="18">
        <f t="shared" si="5"/>
        <v>58618.14717848615</v>
      </c>
    </row>
    <row r="15" spans="1:30">
      <c r="A15" s="5">
        <v>9</v>
      </c>
      <c r="B15" s="6" t="s">
        <v>5</v>
      </c>
      <c r="C15" s="18">
        <v>6716.640928653469</v>
      </c>
      <c r="D15" s="18">
        <v>980.77003204397761</v>
      </c>
      <c r="E15" s="18">
        <v>361.27699535428872</v>
      </c>
      <c r="F15" s="18">
        <v>9.9797738205784068</v>
      </c>
      <c r="G15" s="18">
        <v>8068.6677298723134</v>
      </c>
      <c r="H15" s="18">
        <v>28.169785678370914</v>
      </c>
      <c r="I15" s="18">
        <v>8096.8375155506847</v>
      </c>
      <c r="J15" s="18">
        <f>'[2]2014-15'!$D57/100</f>
        <v>7219.520084191965</v>
      </c>
      <c r="K15" s="18">
        <f>('[2]2014-15'!$E57/100)+('[2]2014-15'!$F57/100)</f>
        <v>724.96029980064634</v>
      </c>
      <c r="L15" s="18">
        <f>'[2]2014-15'!$G57/100</f>
        <v>2037.0639878979339</v>
      </c>
      <c r="M15" s="18">
        <f t="shared" si="0"/>
        <v>9981.5443718905462</v>
      </c>
      <c r="N15" s="18">
        <f t="shared" si="9"/>
        <v>10009.714157568915</v>
      </c>
      <c r="O15" s="18">
        <f>('[2]2014-15'!$H57/100)+('[2]2014-15'!$I57/100)</f>
        <v>2789.5327235737846</v>
      </c>
      <c r="P15" s="18">
        <f>'[2]2014-15'!$J57/100</f>
        <v>170.13174896756161</v>
      </c>
      <c r="Q15" s="18">
        <f>'[2]2014-15'!$K57/100</f>
        <v>1231.5547441370197</v>
      </c>
      <c r="R15" s="18">
        <f>'[2]2014-15'!$L57/100</f>
        <v>24.606311277498467</v>
      </c>
      <c r="S15" s="18">
        <f>'[2]2014-15'!$M57/100</f>
        <v>486.25132905831583</v>
      </c>
      <c r="T15" s="18">
        <f>'[2]2014-15'!$N57/100</f>
        <v>3651.5383973575681</v>
      </c>
      <c r="U15" s="18">
        <f>'[2]2014-15'!$O57/100</f>
        <v>6098.5431356846693</v>
      </c>
      <c r="V15" s="18">
        <f>'[2]2014-15'!$P57/100</f>
        <v>980.66487794593502</v>
      </c>
      <c r="W15" s="18">
        <f>'[2]2014-15'!$Q57/100</f>
        <v>2093.2823395852997</v>
      </c>
      <c r="X15" s="18">
        <f t="shared" si="2"/>
        <v>17526.105607587651</v>
      </c>
      <c r="Y15" s="18">
        <f t="shared" si="3"/>
        <v>35604.487495028887</v>
      </c>
      <c r="Z15" s="18">
        <f>'[2]2014-15'!$U57/100</f>
        <v>5135.9115307259335</v>
      </c>
      <c r="AA15" s="18">
        <f>'[2]2014-15'!$V57/100</f>
        <v>821.31658647212055</v>
      </c>
      <c r="AB15" s="18">
        <f t="shared" si="10"/>
        <v>39919.082439282698</v>
      </c>
      <c r="AC15" s="18">
        <v>4377.3436951512804</v>
      </c>
      <c r="AD15" s="18">
        <f t="shared" si="5"/>
        <v>91194.763809614669</v>
      </c>
    </row>
    <row r="16" spans="1:30">
      <c r="A16" s="5">
        <v>10</v>
      </c>
      <c r="B16" s="6" t="s">
        <v>6</v>
      </c>
      <c r="C16" s="18">
        <v>6593.0883358229194</v>
      </c>
      <c r="D16" s="18">
        <v>4746.449382819279</v>
      </c>
      <c r="E16" s="18">
        <v>564.4017968032033</v>
      </c>
      <c r="F16" s="18">
        <v>17.5347489794461</v>
      </c>
      <c r="G16" s="18">
        <v>11921.474264424847</v>
      </c>
      <c r="H16" s="18">
        <v>198.26694267939149</v>
      </c>
      <c r="I16" s="18">
        <v>12119.741207104238</v>
      </c>
      <c r="J16" s="18">
        <f>'[2]2014-15'!$D58/100</f>
        <v>8575.5286595175567</v>
      </c>
      <c r="K16" s="18">
        <f>('[2]2014-15'!$E58/100)+('[2]2014-15'!$F58/100)</f>
        <v>861.12619058510506</v>
      </c>
      <c r="L16" s="18">
        <f>'[2]2014-15'!$G58/100</f>
        <v>2419.6761565550855</v>
      </c>
      <c r="M16" s="18">
        <f t="shared" si="0"/>
        <v>11856.331006657747</v>
      </c>
      <c r="N16" s="18">
        <f t="shared" si="9"/>
        <v>12054.597949337138</v>
      </c>
      <c r="O16" s="18">
        <f>('[2]2014-15'!$H58/100)+('[2]2014-15'!$I58/100)</f>
        <v>3313.4775634253901</v>
      </c>
      <c r="P16" s="18">
        <f>'[2]2014-15'!$J58/100</f>
        <v>202.08679692709305</v>
      </c>
      <c r="Q16" s="18">
        <f>'[2]2014-15'!$K58/100</f>
        <v>1462.8718918916722</v>
      </c>
      <c r="R16" s="18">
        <f>'[2]2014-15'!$L58/100</f>
        <v>29.227999244331404</v>
      </c>
      <c r="S16" s="18">
        <f>'[2]2014-15'!$M58/100</f>
        <v>577.58163415855302</v>
      </c>
      <c r="T16" s="18">
        <f>'[2]2014-15'!$N58/100</f>
        <v>4337.3897174182321</v>
      </c>
      <c r="U16" s="18">
        <f>'[2]2014-15'!$O58/100</f>
        <v>7244.0038716536601</v>
      </c>
      <c r="V16" s="18">
        <f>'[2]2014-15'!$P58/100</f>
        <v>1164.8585595906545</v>
      </c>
      <c r="W16" s="18">
        <f>'[2]2014-15'!$Q58/100</f>
        <v>2486.4537374003085</v>
      </c>
      <c r="X16" s="18">
        <f t="shared" si="2"/>
        <v>20817.951771709897</v>
      </c>
      <c r="Y16" s="18">
        <f t="shared" si="3"/>
        <v>44794.023985471882</v>
      </c>
      <c r="Z16" s="18">
        <f>'[2]2014-15'!$U58/100</f>
        <v>6461.492929562839</v>
      </c>
      <c r="AA16" s="18">
        <f>'[2]2014-15'!$V58/100</f>
        <v>1033.2988184615763</v>
      </c>
      <c r="AB16" s="18">
        <f t="shared" si="10"/>
        <v>50222.218096573146</v>
      </c>
      <c r="AC16" s="18">
        <v>4679.2675918678633</v>
      </c>
      <c r="AD16" s="18">
        <f t="shared" si="5"/>
        <v>107329.22858238487</v>
      </c>
    </row>
    <row r="17" spans="1:30" s="3" customFormat="1">
      <c r="A17" s="7"/>
      <c r="B17" s="8" t="s">
        <v>28</v>
      </c>
      <c r="C17" s="19">
        <v>28274.723250961448</v>
      </c>
      <c r="D17" s="19">
        <v>7959.9501589145166</v>
      </c>
      <c r="E17" s="19">
        <v>1744.0635406161389</v>
      </c>
      <c r="F17" s="19">
        <v>112.81031726444186</v>
      </c>
      <c r="G17" s="19">
        <v>38091.547267756541</v>
      </c>
      <c r="H17" s="19">
        <v>534.64171741776852</v>
      </c>
      <c r="I17" s="19">
        <v>38626.188985174311</v>
      </c>
      <c r="J17" s="19">
        <f>SUM(J12:J16)</f>
        <v>36026.387776309697</v>
      </c>
      <c r="K17" s="19">
        <f t="shared" ref="K17:AB17" si="11">SUM(K12:K16)</f>
        <v>3617.6505610443237</v>
      </c>
      <c r="L17" s="19">
        <f>SUM(L12:L16)</f>
        <v>10165.226538237506</v>
      </c>
      <c r="M17" s="19">
        <f t="shared" si="0"/>
        <v>49809.264875591529</v>
      </c>
      <c r="N17" s="19">
        <f t="shared" si="11"/>
        <v>50343.906593009291</v>
      </c>
      <c r="O17" s="19">
        <f t="shared" si="11"/>
        <v>13920.147938119138</v>
      </c>
      <c r="P17" s="19">
        <f>SUM(P12:P16)</f>
        <v>848.98058179627026</v>
      </c>
      <c r="Q17" s="19">
        <f>SUM(Q12:Q16)</f>
        <v>6145.6257843487992</v>
      </c>
      <c r="R17" s="19">
        <f t="shared" ref="R17:W17" si="12">SUM(R12:R16)</f>
        <v>122.78884212384041</v>
      </c>
      <c r="S17" s="19">
        <f t="shared" si="12"/>
        <v>2426.4603094267204</v>
      </c>
      <c r="T17" s="19">
        <f t="shared" si="12"/>
        <v>18221.673566825732</v>
      </c>
      <c r="U17" s="19">
        <f t="shared" si="12"/>
        <v>30432.560241477353</v>
      </c>
      <c r="V17" s="19">
        <f t="shared" si="12"/>
        <v>4893.6512066566165</v>
      </c>
      <c r="W17" s="19">
        <f t="shared" si="12"/>
        <v>10445.763764315556</v>
      </c>
      <c r="X17" s="19">
        <f t="shared" si="2"/>
        <v>87457.652235090034</v>
      </c>
      <c r="Y17" s="19">
        <f t="shared" si="3"/>
        <v>175893.10609585588</v>
      </c>
      <c r="Z17" s="19">
        <f t="shared" ref="Z17:AA17" si="13">SUM(Z12:Z16)</f>
        <v>25372.403744310912</v>
      </c>
      <c r="AA17" s="19">
        <f t="shared" si="13"/>
        <v>4057.4639787310434</v>
      </c>
      <c r="AB17" s="19">
        <f t="shared" si="11"/>
        <v>197208.04586143573</v>
      </c>
      <c r="AC17" s="19">
        <v>19218.639715892932</v>
      </c>
      <c r="AD17" s="19">
        <f t="shared" si="5"/>
        <v>102612.90537558375</v>
      </c>
    </row>
    <row r="18" spans="1:30">
      <c r="A18" s="5">
        <v>11</v>
      </c>
      <c r="B18" s="6" t="s">
        <v>7</v>
      </c>
      <c r="C18" s="18">
        <v>7070.9290198603821</v>
      </c>
      <c r="D18" s="18">
        <v>4363.8786777837613</v>
      </c>
      <c r="E18" s="18">
        <v>902.51616764910284</v>
      </c>
      <c r="F18" s="18">
        <v>182.44260808861557</v>
      </c>
      <c r="G18" s="18">
        <v>12519.766473381862</v>
      </c>
      <c r="H18" s="18">
        <v>519.34806370749027</v>
      </c>
      <c r="I18" s="18">
        <v>13039.114537089352</v>
      </c>
      <c r="J18" s="18">
        <f>'[2]2014-15'!$D59/100</f>
        <v>38599.935764975628</v>
      </c>
      <c r="K18" s="18">
        <f>('[2]2014-15'!$E59/100)+('[2]2014-15'!$F59/100)</f>
        <v>3876.0777278998912</v>
      </c>
      <c r="L18" s="18">
        <f>'[2]2014-15'!$G59/100</f>
        <v>10891.380336232693</v>
      </c>
      <c r="M18" s="18">
        <f t="shared" si="0"/>
        <v>53367.393829108216</v>
      </c>
      <c r="N18" s="18">
        <f t="shared" ref="N18:N22" si="14">L18+K18+J18+H18</f>
        <v>53886.741892815706</v>
      </c>
      <c r="O18" s="18">
        <f>('[2]2014-15'!$H59/100)+('[2]2014-15'!$I59/100)</f>
        <v>14914.534856688755</v>
      </c>
      <c r="P18" s="18">
        <f>'[2]2014-15'!$J59/100</f>
        <v>909.62757983183155</v>
      </c>
      <c r="Q18" s="18">
        <f>'[2]2014-15'!$K59/100</f>
        <v>6584.6390702382232</v>
      </c>
      <c r="R18" s="18">
        <f>'[2]2014-15'!$L59/100</f>
        <v>131.56027321042373</v>
      </c>
      <c r="S18" s="18">
        <f>'[2]2014-15'!$M59/100</f>
        <v>2599.7947021967102</v>
      </c>
      <c r="T18" s="18">
        <f>'[2]2014-15'!$N59/100</f>
        <v>19523.34032423704</v>
      </c>
      <c r="U18" s="18">
        <f>'[2]2014-15'!$O59/100</f>
        <v>32606.51269781854</v>
      </c>
      <c r="V18" s="18">
        <f>'[2]2014-15'!$P59/100</f>
        <v>5243.2295851030203</v>
      </c>
      <c r="W18" s="18">
        <f>'[2]2014-15'!$Q59/100</f>
        <v>11191.957762244241</v>
      </c>
      <c r="X18" s="18">
        <f t="shared" si="2"/>
        <v>93705.196851568791</v>
      </c>
      <c r="Y18" s="18">
        <f t="shared" si="3"/>
        <v>160111.70521776637</v>
      </c>
      <c r="Z18" s="18">
        <f>'[2]2014-15'!$U59/100</f>
        <v>23095.952558556772</v>
      </c>
      <c r="AA18" s="18">
        <f>'[2]2014-15'!$V59/100</f>
        <v>3693.4220543387573</v>
      </c>
      <c r="AB18" s="18">
        <f t="shared" ref="AB18:AB22" si="15">Y18+Z18-AA18</f>
        <v>179514.23572198438</v>
      </c>
      <c r="AC18" s="18">
        <v>9873.8662285576356</v>
      </c>
      <c r="AD18" s="18">
        <f t="shared" si="5"/>
        <v>181807.44154988177</v>
      </c>
    </row>
    <row r="19" spans="1:30">
      <c r="A19" s="5">
        <v>12</v>
      </c>
      <c r="B19" s="6" t="s">
        <v>8</v>
      </c>
      <c r="C19" s="18">
        <v>3552.4988801210975</v>
      </c>
      <c r="D19" s="18">
        <v>1707.7214802146575</v>
      </c>
      <c r="E19" s="18">
        <v>523.78006360131053</v>
      </c>
      <c r="F19" s="18">
        <v>11.967907708110108</v>
      </c>
      <c r="G19" s="18">
        <v>5795.9683316451756</v>
      </c>
      <c r="H19" s="18">
        <v>193.96212264291117</v>
      </c>
      <c r="I19" s="18">
        <v>5989.9304542880864</v>
      </c>
      <c r="J19" s="18">
        <f>'[2]2014-15'!$D60/100</f>
        <v>6305.6354455456731</v>
      </c>
      <c r="K19" s="18">
        <f>('[2]2014-15'!$E60/100)+('[2]2014-15'!$F60/100)</f>
        <v>633.19103066779746</v>
      </c>
      <c r="L19" s="18">
        <f>'[2]2014-15'!$G60/100</f>
        <v>1779.2017664802293</v>
      </c>
      <c r="M19" s="18">
        <f t="shared" si="0"/>
        <v>8718.0282426936992</v>
      </c>
      <c r="N19" s="18">
        <f t="shared" si="14"/>
        <v>8911.9903653366109</v>
      </c>
      <c r="O19" s="18">
        <f>('[2]2014-15'!$H60/100)+('[2]2014-15'!$I60/100)</f>
        <v>2436.4190712331997</v>
      </c>
      <c r="P19" s="18">
        <f>'[2]2014-15'!$J60/100</f>
        <v>148.59558172731442</v>
      </c>
      <c r="Q19" s="18">
        <f>'[2]2014-15'!$K60/100</f>
        <v>1075.658098765369</v>
      </c>
      <c r="R19" s="18">
        <f>'[2]2014-15'!$L60/100</f>
        <v>21.491515608532371</v>
      </c>
      <c r="S19" s="18">
        <f>'[2]2014-15'!$M60/100</f>
        <v>424.69909082564465</v>
      </c>
      <c r="T19" s="18">
        <f>'[2]2014-15'!$N60/100</f>
        <v>3189.3075551608495</v>
      </c>
      <c r="U19" s="18">
        <f>'[2]2014-15'!$O60/100</f>
        <v>5326.5576262839022</v>
      </c>
      <c r="V19" s="18">
        <f>'[2]2014-15'!$P60/100</f>
        <v>856.52718497419551</v>
      </c>
      <c r="W19" s="18">
        <f>'[2]2014-15'!$Q60/100</f>
        <v>1828.3037049686629</v>
      </c>
      <c r="X19" s="18">
        <f t="shared" si="2"/>
        <v>15307.559429547669</v>
      </c>
      <c r="Y19" s="18">
        <f t="shared" si="3"/>
        <v>30015.518126529452</v>
      </c>
      <c r="Z19" s="18">
        <f>'[2]2014-15'!$U60/100</f>
        <v>4329.7083185070987</v>
      </c>
      <c r="AA19" s="18">
        <f>'[2]2014-15'!$V60/100</f>
        <v>692.39145481806327</v>
      </c>
      <c r="AB19" s="18">
        <f t="shared" si="15"/>
        <v>33652.834990218485</v>
      </c>
      <c r="AC19" s="18">
        <v>3092.3442060575226</v>
      </c>
      <c r="AD19" s="18">
        <f t="shared" si="5"/>
        <v>108826.29082589419</v>
      </c>
    </row>
    <row r="20" spans="1:30">
      <c r="A20" s="5">
        <v>13</v>
      </c>
      <c r="B20" s="6" t="s">
        <v>9</v>
      </c>
      <c r="C20" s="18">
        <v>4745.1804544474999</v>
      </c>
      <c r="D20" s="18">
        <v>1869.9993912656944</v>
      </c>
      <c r="E20" s="18">
        <v>851.30180820198439</v>
      </c>
      <c r="F20" s="18">
        <v>15.749338698114405</v>
      </c>
      <c r="G20" s="18">
        <v>7482.230992613293</v>
      </c>
      <c r="H20" s="18">
        <v>68.253929890222892</v>
      </c>
      <c r="I20" s="18">
        <v>7550.4849225035159</v>
      </c>
      <c r="J20" s="18">
        <f>'[2]2014-15'!$D61/100</f>
        <v>6006.7905959393083</v>
      </c>
      <c r="K20" s="18">
        <f>('[2]2014-15'!$E61/100)+('[2]2014-15'!$F61/100)</f>
        <v>603.18202047903264</v>
      </c>
      <c r="L20" s="18">
        <f>'[2]2014-15'!$G61/100</f>
        <v>1694.8795298214702</v>
      </c>
      <c r="M20" s="18">
        <f t="shared" si="0"/>
        <v>8304.8521462398112</v>
      </c>
      <c r="N20" s="18">
        <f t="shared" si="14"/>
        <v>8373.1060761300341</v>
      </c>
      <c r="O20" s="18">
        <f>('[2]2014-15'!$H61/100)+('[2]2014-15'!$I61/100)</f>
        <v>2320.9491400567777</v>
      </c>
      <c r="P20" s="18">
        <f>'[2]2014-15'!$J61/100</f>
        <v>141.55314728007107</v>
      </c>
      <c r="Q20" s="18">
        <f>'[2]2014-15'!$K61/100</f>
        <v>1024.679115674857</v>
      </c>
      <c r="R20" s="18">
        <f>'[2]2014-15'!$L61/100</f>
        <v>20.472961839398501</v>
      </c>
      <c r="S20" s="18">
        <f>'[2]2014-15'!$M61/100</f>
        <v>404.57120093702042</v>
      </c>
      <c r="T20" s="18">
        <f>'[2]2014-15'!$N61/100</f>
        <v>3038.1557569160323</v>
      </c>
      <c r="U20" s="18">
        <f>'[2]2014-15'!$O61/100</f>
        <v>5074.1145019559781</v>
      </c>
      <c r="V20" s="18">
        <f>'[2]2014-15'!$P61/100</f>
        <v>815.93353822948961</v>
      </c>
      <c r="W20" s="18">
        <f>'[2]2014-15'!$Q61/100</f>
        <v>1741.6543655857326</v>
      </c>
      <c r="X20" s="18">
        <f t="shared" si="2"/>
        <v>14582.083728475358</v>
      </c>
      <c r="Y20" s="18">
        <f t="shared" si="3"/>
        <v>30437.420797218685</v>
      </c>
      <c r="Z20" s="18">
        <f>'[2]2014-15'!$U61/100</f>
        <v>4390.5673528442821</v>
      </c>
      <c r="AA20" s="18">
        <f>'[2]2014-15'!$V61/100</f>
        <v>702.12381372626658</v>
      </c>
      <c r="AB20" s="18">
        <f t="shared" si="15"/>
        <v>34125.864336336701</v>
      </c>
      <c r="AC20" s="18">
        <v>2913.0933616675552</v>
      </c>
      <c r="AD20" s="18">
        <f t="shared" si="5"/>
        <v>117146.48347831145</v>
      </c>
    </row>
    <row r="21" spans="1:30">
      <c r="A21" s="5">
        <v>14</v>
      </c>
      <c r="B21" s="6" t="s">
        <v>10</v>
      </c>
      <c r="C21" s="18">
        <v>7085.083127237428</v>
      </c>
      <c r="D21" s="18">
        <v>2946.8455433701256</v>
      </c>
      <c r="E21" s="18">
        <v>570.6480743474666</v>
      </c>
      <c r="F21" s="18">
        <v>17.932450344367425</v>
      </c>
      <c r="G21" s="18">
        <v>10620.509195299388</v>
      </c>
      <c r="H21" s="18">
        <v>396.79153344123552</v>
      </c>
      <c r="I21" s="18">
        <v>11017.300728740624</v>
      </c>
      <c r="J21" s="18">
        <f>'[2]2014-15'!$D62/100</f>
        <v>9718.5924270221949</v>
      </c>
      <c r="K21" s="18">
        <f>('[2]2014-15'!$E62/100)+('[2]2014-15'!$F62/100)</f>
        <v>975.90886892350397</v>
      </c>
      <c r="L21" s="18">
        <f>'[2]2014-15'!$G62/100</f>
        <v>2742.2036943277362</v>
      </c>
      <c r="M21" s="18">
        <f t="shared" si="0"/>
        <v>13436.704990273434</v>
      </c>
      <c r="N21" s="18">
        <f t="shared" si="14"/>
        <v>13833.496523714672</v>
      </c>
      <c r="O21" s="18">
        <f>('[2]2014-15'!$H62/100)+('[2]2014-15'!$I62/100)</f>
        <v>3755.1431793390557</v>
      </c>
      <c r="P21" s="18">
        <f>'[2]2014-15'!$J62/100</f>
        <v>229.02368964006345</v>
      </c>
      <c r="Q21" s="18">
        <f>'[2]2014-15'!$K62/100</f>
        <v>1657.8634687977196</v>
      </c>
      <c r="R21" s="18">
        <f>'[2]2014-15'!$L62/100</f>
        <v>33.123906804009209</v>
      </c>
      <c r="S21" s="18">
        <f>'[2]2014-15'!$M62/100</f>
        <v>654.56961530768285</v>
      </c>
      <c r="T21" s="18">
        <f>'[2]2014-15'!$N62/100</f>
        <v>4915.5363516814632</v>
      </c>
      <c r="U21" s="18">
        <f>'[2]2014-15'!$O62/100</f>
        <v>8209.5838010217049</v>
      </c>
      <c r="V21" s="18">
        <f>'[2]2014-15'!$P62/100</f>
        <v>1320.1268429352556</v>
      </c>
      <c r="W21" s="18">
        <f>'[2]2014-15'!$Q62/100</f>
        <v>2817.8823046227376</v>
      </c>
      <c r="X21" s="18">
        <f t="shared" si="2"/>
        <v>23592.853160149691</v>
      </c>
      <c r="Y21" s="18">
        <f t="shared" si="3"/>
        <v>48046.858879163745</v>
      </c>
      <c r="Z21" s="18">
        <f>'[2]2014-15'!$U62/100</f>
        <v>6930.7110954237114</v>
      </c>
      <c r="AA21" s="18">
        <f>'[2]2014-15'!$V62/100</f>
        <v>1108.3345078401842</v>
      </c>
      <c r="AB21" s="18">
        <f t="shared" si="15"/>
        <v>53869.235466747275</v>
      </c>
      <c r="AC21" s="18">
        <v>4469.4408122118029</v>
      </c>
      <c r="AD21" s="18">
        <f t="shared" si="5"/>
        <v>120527.90881481407</v>
      </c>
    </row>
    <row r="22" spans="1:30">
      <c r="A22" s="5">
        <v>15</v>
      </c>
      <c r="B22" s="6" t="s">
        <v>11</v>
      </c>
      <c r="C22" s="18">
        <v>4933.972700280332</v>
      </c>
      <c r="D22" s="18">
        <v>1929.5680474736059</v>
      </c>
      <c r="E22" s="18">
        <v>565.35963457822606</v>
      </c>
      <c r="F22" s="18">
        <v>20.271448546599469</v>
      </c>
      <c r="G22" s="18">
        <v>7449.1718308787631</v>
      </c>
      <c r="H22" s="18">
        <v>111.44154382215889</v>
      </c>
      <c r="I22" s="18">
        <v>7560.6133747009217</v>
      </c>
      <c r="J22" s="18">
        <f>'[2]2014-15'!$D63/100</f>
        <v>10693.85942284649</v>
      </c>
      <c r="K22" s="18">
        <f>('[2]2014-15'!$E63/100)+('[2]2014-15'!$F63/100)</f>
        <v>1073.8419510997817</v>
      </c>
      <c r="L22" s="18">
        <f>'[2]2014-15'!$G63/100</f>
        <v>3017.3855973643613</v>
      </c>
      <c r="M22" s="18">
        <f t="shared" si="0"/>
        <v>14785.086971310633</v>
      </c>
      <c r="N22" s="18">
        <f t="shared" si="14"/>
        <v>14896.528515132792</v>
      </c>
      <c r="O22" s="18">
        <f>('[2]2014-15'!$H63/100)+('[2]2014-15'!$I63/100)</f>
        <v>4131.9742106745498</v>
      </c>
      <c r="P22" s="18">
        <f>'[2]2014-15'!$J63/100</f>
        <v>252.0063640803269</v>
      </c>
      <c r="Q22" s="18">
        <f>'[2]2014-15'!$K63/100</f>
        <v>1824.2311333378623</v>
      </c>
      <c r="R22" s="18">
        <f>'[2]2014-15'!$L63/100</f>
        <v>36.447912139276497</v>
      </c>
      <c r="S22" s="18">
        <f>'[2]2014-15'!$M63/100</f>
        <v>720.2560968710003</v>
      </c>
      <c r="T22" s="18">
        <f>'[2]2014-15'!$N63/100</f>
        <v>5408.8135836024221</v>
      </c>
      <c r="U22" s="18">
        <f>'[2]2014-15'!$O63/100</f>
        <v>9033.4208114439498</v>
      </c>
      <c r="V22" s="18">
        <f>'[2]2014-15'!$P63/100</f>
        <v>1452.6024200195152</v>
      </c>
      <c r="W22" s="18">
        <f>'[2]2014-15'!$Q63/100</f>
        <v>3100.6586048382533</v>
      </c>
      <c r="X22" s="18">
        <f t="shared" si="2"/>
        <v>25960.411137007155</v>
      </c>
      <c r="Y22" s="18">
        <f t="shared" si="3"/>
        <v>48306.111483018707</v>
      </c>
      <c r="Z22" s="18">
        <f>'[2]2014-15'!$U63/100</f>
        <v>6968.108027252787</v>
      </c>
      <c r="AA22" s="18">
        <f>'[2]2014-15'!$V63/100</f>
        <v>1114.3148913048592</v>
      </c>
      <c r="AB22" s="18">
        <f t="shared" si="15"/>
        <v>54159.904618966633</v>
      </c>
      <c r="AC22" s="18">
        <v>4011.0775219104808</v>
      </c>
      <c r="AD22" s="18">
        <f t="shared" si="5"/>
        <v>135025.82366737758</v>
      </c>
    </row>
    <row r="23" spans="1:30" s="3" customFormat="1">
      <c r="A23" s="7"/>
      <c r="B23" s="8" t="s">
        <v>29</v>
      </c>
      <c r="C23" s="19">
        <v>27387.66418194674</v>
      </c>
      <c r="D23" s="19">
        <v>12818.013140107845</v>
      </c>
      <c r="E23" s="19">
        <v>3413.6057483780905</v>
      </c>
      <c r="F23" s="19">
        <v>248.36375338580697</v>
      </c>
      <c r="G23" s="19">
        <v>43867.646823818483</v>
      </c>
      <c r="H23" s="19">
        <v>1289.7971935040187</v>
      </c>
      <c r="I23" s="19">
        <v>45157.444017322501</v>
      </c>
      <c r="J23" s="19">
        <f>SUM(J18:J22)</f>
        <v>71324.813656329294</v>
      </c>
      <c r="K23" s="19">
        <f t="shared" ref="K23:AB23" si="16">SUM(K18:K22)</f>
        <v>7162.2015990700074</v>
      </c>
      <c r="L23" s="19">
        <f>SUM(L18:L22)</f>
        <v>20125.050924226492</v>
      </c>
      <c r="M23" s="19">
        <f t="shared" si="0"/>
        <v>98612.066179625792</v>
      </c>
      <c r="N23" s="19">
        <f t="shared" si="16"/>
        <v>99901.863373129803</v>
      </c>
      <c r="O23" s="19">
        <f t="shared" si="16"/>
        <v>27559.020457992337</v>
      </c>
      <c r="P23" s="19">
        <f>SUM(P18:P22)</f>
        <v>1680.8063625596071</v>
      </c>
      <c r="Q23" s="19">
        <f>SUM(Q18:Q22)</f>
        <v>12167.07088681403</v>
      </c>
      <c r="R23" s="19">
        <f t="shared" ref="R23:W23" si="17">SUM(R18:R22)</f>
        <v>243.09656960164031</v>
      </c>
      <c r="S23" s="19">
        <f t="shared" si="17"/>
        <v>4803.8907061380587</v>
      </c>
      <c r="T23" s="19">
        <f t="shared" si="17"/>
        <v>36075.15357159781</v>
      </c>
      <c r="U23" s="19">
        <f t="shared" si="17"/>
        <v>60250.189438524074</v>
      </c>
      <c r="V23" s="19">
        <f t="shared" si="17"/>
        <v>9688.4195712614764</v>
      </c>
      <c r="W23" s="19">
        <f t="shared" si="17"/>
        <v>20680.456742259626</v>
      </c>
      <c r="X23" s="19">
        <f t="shared" si="2"/>
        <v>173148.10430674866</v>
      </c>
      <c r="Y23" s="19">
        <f t="shared" si="3"/>
        <v>316917.61450369697</v>
      </c>
      <c r="Z23" s="19">
        <f t="shared" ref="Z23:AA23" si="18">SUM(Z18:Z22)</f>
        <v>45715.047352584646</v>
      </c>
      <c r="AA23" s="19">
        <f t="shared" si="18"/>
        <v>7310.5867220281298</v>
      </c>
      <c r="AB23" s="19">
        <f t="shared" si="16"/>
        <v>355322.07513425348</v>
      </c>
      <c r="AC23" s="19">
        <v>24359.822130404995</v>
      </c>
      <c r="AD23" s="19">
        <f t="shared" si="5"/>
        <v>145863.98588303078</v>
      </c>
    </row>
    <row r="24" spans="1:30">
      <c r="A24" s="5">
        <v>16</v>
      </c>
      <c r="B24" s="6" t="s">
        <v>197</v>
      </c>
      <c r="C24" s="18">
        <v>2002.6685003911837</v>
      </c>
      <c r="D24" s="18">
        <v>1841.8933822063991</v>
      </c>
      <c r="E24" s="18">
        <v>445.42190961802697</v>
      </c>
      <c r="F24" s="18">
        <v>24.754513502718446</v>
      </c>
      <c r="G24" s="18">
        <v>4314.7383057183279</v>
      </c>
      <c r="H24" s="18">
        <v>72.769385553574509</v>
      </c>
      <c r="I24" s="18">
        <v>4387.5076912719023</v>
      </c>
      <c r="J24" s="18">
        <f>'[2]2014-15'!$D64/100</f>
        <v>8618.9564457022898</v>
      </c>
      <c r="K24" s="18">
        <f>('[2]2014-15'!$E64/100)+('[2]2014-15'!$F64/100)</f>
        <v>865.487065064989</v>
      </c>
      <c r="L24" s="18">
        <f>'[2]2014-15'!$G64/100</f>
        <v>2431.9297659750187</v>
      </c>
      <c r="M24" s="18">
        <f t="shared" si="0"/>
        <v>11916.373276742297</v>
      </c>
      <c r="N24" s="18">
        <f t="shared" ref="N24:N31" si="19">L24+K24+J24+H24</f>
        <v>11989.142662295872</v>
      </c>
      <c r="O24" s="18">
        <f>('[2]2014-15'!$H64/100)+('[2]2014-15'!$I64/100)</f>
        <v>3330.2575196083417</v>
      </c>
      <c r="P24" s="18">
        <f>'[2]2014-15'!$J64/100</f>
        <v>203.11019531524573</v>
      </c>
      <c r="Q24" s="18">
        <f>'[2]2014-15'!$K64/100</f>
        <v>1470.2800984593478</v>
      </c>
      <c r="R24" s="18">
        <f>'[2]2014-15'!$L64/100</f>
        <v>29.376014294153624</v>
      </c>
      <c r="S24" s="18">
        <f>'[2]2014-15'!$M64/100</f>
        <v>580.50659572166649</v>
      </c>
      <c r="T24" s="18">
        <f>'[2]2014-15'!$N64/100</f>
        <v>4359.3549210490128</v>
      </c>
      <c r="U24" s="18">
        <f>'[2]2014-15'!$O64/100</f>
        <v>7280.6886130556259</v>
      </c>
      <c r="V24" s="18">
        <f>'[2]2014-15'!$P64/100</f>
        <v>1170.7575811518752</v>
      </c>
      <c r="W24" s="18">
        <f>'[2]2014-15'!$Q64/100</f>
        <v>2499.0455186832278</v>
      </c>
      <c r="X24" s="18">
        <f t="shared" si="2"/>
        <v>20923.377057338497</v>
      </c>
      <c r="Y24" s="18">
        <f t="shared" si="3"/>
        <v>37227.258025352698</v>
      </c>
      <c r="Z24" s="18">
        <f>'[2]2014-15'!$U64/100</f>
        <v>5369.9945535022371</v>
      </c>
      <c r="AA24" s="18">
        <f>'[2]2014-15'!$V64/100</f>
        <v>858.75030550476413</v>
      </c>
      <c r="AB24" s="18">
        <f t="shared" ref="AB24:AB31" si="20">Y24+Z24-AA24</f>
        <v>41738.502273350168</v>
      </c>
      <c r="AC24" s="18">
        <v>3848.981332382702</v>
      </c>
      <c r="AD24" s="18">
        <f t="shared" si="5"/>
        <v>108440.38634895654</v>
      </c>
    </row>
    <row r="25" spans="1:30">
      <c r="A25" s="5">
        <v>17</v>
      </c>
      <c r="B25" s="6" t="s">
        <v>12</v>
      </c>
      <c r="C25" s="18">
        <v>1476.7402234379113</v>
      </c>
      <c r="D25" s="18">
        <v>787.23870706635932</v>
      </c>
      <c r="E25" s="18">
        <v>547.60630293041572</v>
      </c>
      <c r="F25" s="18">
        <v>20.388401609791426</v>
      </c>
      <c r="G25" s="18">
        <v>2831.9736350444778</v>
      </c>
      <c r="H25" s="18">
        <v>100.39276248283566</v>
      </c>
      <c r="I25" s="18">
        <v>2932.3663975273134</v>
      </c>
      <c r="J25" s="18">
        <f>'[2]2014-15'!$D65/100</f>
        <v>2767.52678841136</v>
      </c>
      <c r="K25" s="18">
        <f>('[2]2014-15'!$E65/100)+('[2]2014-15'!$F65/100)</f>
        <v>277.90587557560309</v>
      </c>
      <c r="L25" s="18">
        <f>'[2]2014-15'!$G65/100</f>
        <v>780.88696900503089</v>
      </c>
      <c r="M25" s="18">
        <f t="shared" si="0"/>
        <v>3826.3196329919942</v>
      </c>
      <c r="N25" s="18">
        <f t="shared" si="19"/>
        <v>3926.7123954748295</v>
      </c>
      <c r="O25" s="18">
        <f>('[2]2014-15'!$H65/100)+('[2]2014-15'!$I65/100)</f>
        <v>1069.3379129929538</v>
      </c>
      <c r="P25" s="18">
        <f>'[2]2014-15'!$J65/100</f>
        <v>65.21820942890308</v>
      </c>
      <c r="Q25" s="18">
        <f>'[2]2014-15'!$K65/100</f>
        <v>472.10350633379772</v>
      </c>
      <c r="R25" s="18">
        <f>'[2]2014-15'!$L65/100</f>
        <v>9.4325695933135432</v>
      </c>
      <c r="S25" s="18">
        <f>'[2]2014-15'!$M65/100</f>
        <v>186.39931233325649</v>
      </c>
      <c r="T25" s="18">
        <f>'[2]2014-15'!$N65/100</f>
        <v>1399.7786855289046</v>
      </c>
      <c r="U25" s="18">
        <f>'[2]2014-15'!$O65/100</f>
        <v>2337.8121123654405</v>
      </c>
      <c r="V25" s="18">
        <f>'[2]2014-15'!$P65/100</f>
        <v>375.92752544759969</v>
      </c>
      <c r="W25" s="18">
        <f>'[2]2014-15'!$Q65/100</f>
        <v>802.43768047625281</v>
      </c>
      <c r="X25" s="18">
        <f t="shared" si="2"/>
        <v>6718.4475145004217</v>
      </c>
      <c r="Y25" s="18">
        <f t="shared" si="3"/>
        <v>13477.133545019729</v>
      </c>
      <c r="Z25" s="18">
        <f>'[2]2014-15'!$U65/100</f>
        <v>1944.062966514347</v>
      </c>
      <c r="AA25" s="18">
        <f>'[2]2014-15'!$V65/100</f>
        <v>310.88759025386565</v>
      </c>
      <c r="AB25" s="18">
        <f t="shared" si="20"/>
        <v>15110.30892128021</v>
      </c>
      <c r="AC25" s="18">
        <v>2017.0610922003943</v>
      </c>
      <c r="AD25" s="18">
        <f t="shared" si="5"/>
        <v>74912.500071063812</v>
      </c>
    </row>
    <row r="26" spans="1:30">
      <c r="A26" s="5">
        <v>18</v>
      </c>
      <c r="B26" s="6" t="s">
        <v>13</v>
      </c>
      <c r="C26" s="18">
        <v>2248.2925921360384</v>
      </c>
      <c r="D26" s="18">
        <v>687.33359821646309</v>
      </c>
      <c r="E26" s="18">
        <v>154.97065962935866</v>
      </c>
      <c r="F26" s="18">
        <v>8.5763434413512787</v>
      </c>
      <c r="G26" s="18">
        <v>3099.1731934232112</v>
      </c>
      <c r="H26" s="18">
        <v>111.2049377685436</v>
      </c>
      <c r="I26" s="18">
        <v>3210.3781311917546</v>
      </c>
      <c r="J26" s="18">
        <f>'[2]2014-15'!$D66/100</f>
        <v>2796.1784288434474</v>
      </c>
      <c r="K26" s="18">
        <f>('[2]2014-15'!$E66/100)+('[2]2014-15'!$F66/100)</f>
        <v>280.78297842942123</v>
      </c>
      <c r="L26" s="18">
        <f>'[2]2014-15'!$G66/100</f>
        <v>788.97133254135554</v>
      </c>
      <c r="M26" s="18">
        <f t="shared" si="0"/>
        <v>3865.9327398142241</v>
      </c>
      <c r="N26" s="18">
        <f t="shared" si="19"/>
        <v>3977.1376775827675</v>
      </c>
      <c r="O26" s="18">
        <f>('[2]2014-15'!$H66/100)+('[2]2014-15'!$I66/100)</f>
        <v>1080.4085503258123</v>
      </c>
      <c r="P26" s="18">
        <f>'[2]2014-15'!$J66/100</f>
        <v>65.893400250544289</v>
      </c>
      <c r="Q26" s="18">
        <f>'[2]2014-15'!$K66/100</f>
        <v>476.99109765426624</v>
      </c>
      <c r="R26" s="18">
        <f>'[2]2014-15'!$L66/100</f>
        <v>9.5302230626385498</v>
      </c>
      <c r="S26" s="18">
        <f>'[2]2014-15'!$M66/100</f>
        <v>188.32906639963952</v>
      </c>
      <c r="T26" s="18">
        <f>'[2]2014-15'!$N66/100</f>
        <v>1414.2703087898656</v>
      </c>
      <c r="U26" s="18">
        <f>'[2]2014-15'!$O66/100</f>
        <v>2362.0150043922677</v>
      </c>
      <c r="V26" s="18">
        <f>'[2]2014-15'!$P66/100</f>
        <v>379.8194264520456</v>
      </c>
      <c r="W26" s="18">
        <f>'[2]2014-15'!$Q66/100</f>
        <v>810.74515413339554</v>
      </c>
      <c r="X26" s="18">
        <f t="shared" si="2"/>
        <v>6788.0022314604748</v>
      </c>
      <c r="Y26" s="18">
        <f t="shared" si="3"/>
        <v>13864.313102466454</v>
      </c>
      <c r="Z26" s="18">
        <f>'[2]2014-15'!$U66/100</f>
        <v>1999.9132282404928</v>
      </c>
      <c r="AA26" s="18">
        <f>'[2]2014-15'!$V66/100</f>
        <v>319.81896417650194</v>
      </c>
      <c r="AB26" s="18">
        <f t="shared" si="20"/>
        <v>15544.407366530446</v>
      </c>
      <c r="AC26" s="18">
        <v>1899.5327122875162</v>
      </c>
      <c r="AD26" s="18">
        <f t="shared" si="5"/>
        <v>81832.796381858891</v>
      </c>
    </row>
    <row r="27" spans="1:30">
      <c r="A27" s="5">
        <v>19</v>
      </c>
      <c r="B27" s="6" t="s">
        <v>14</v>
      </c>
      <c r="C27" s="18">
        <v>1411.526942636689</v>
      </c>
      <c r="D27" s="18">
        <v>851.51067404391142</v>
      </c>
      <c r="E27" s="18">
        <v>105.04457335233417</v>
      </c>
      <c r="F27" s="18">
        <v>6.3153220747015091</v>
      </c>
      <c r="G27" s="18">
        <v>2374.3975121076364</v>
      </c>
      <c r="H27" s="18">
        <v>63.681639356014067</v>
      </c>
      <c r="I27" s="18">
        <v>2438.0791514636503</v>
      </c>
      <c r="J27" s="18">
        <f>'[2]2014-15'!$D67/100</f>
        <v>1327.5179096567763</v>
      </c>
      <c r="K27" s="18">
        <f>('[2]2014-15'!$E67/100)+('[2]2014-15'!$F67/100)</f>
        <v>133.30495248330888</v>
      </c>
      <c r="L27" s="18">
        <f>'[2]2014-15'!$G67/100</f>
        <v>374.57322585370036</v>
      </c>
      <c r="M27" s="18">
        <f t="shared" si="0"/>
        <v>1835.3960879937854</v>
      </c>
      <c r="N27" s="18">
        <f t="shared" si="19"/>
        <v>1899.0777273497995</v>
      </c>
      <c r="O27" s="18">
        <f>('[2]2014-15'!$H67/100)+('[2]2014-15'!$I67/100)</f>
        <v>512.93640116416623</v>
      </c>
      <c r="P27" s="18">
        <f>'[2]2014-15'!$J67/100</f>
        <v>31.283650591983516</v>
      </c>
      <c r="Q27" s="18">
        <f>'[2]2014-15'!$K67/100</f>
        <v>226.45701660204577</v>
      </c>
      <c r="R27" s="18">
        <f>'[2]2014-15'!$L67/100</f>
        <v>4.5245831482612662</v>
      </c>
      <c r="S27" s="18">
        <f>'[2]2014-15'!$M67/100</f>
        <v>89.411393055439135</v>
      </c>
      <c r="T27" s="18">
        <f>'[2]2014-15'!$N67/100</f>
        <v>671.44111571983012</v>
      </c>
      <c r="U27" s="18">
        <f>'[2]2014-15'!$O67/100</f>
        <v>1121.393824107897</v>
      </c>
      <c r="V27" s="18">
        <f>'[2]2014-15'!$P67/100</f>
        <v>180.32364667772973</v>
      </c>
      <c r="W27" s="18">
        <f>'[2]2014-15'!$Q67/100</f>
        <v>384.91059840007978</v>
      </c>
      <c r="X27" s="18">
        <f t="shared" si="2"/>
        <v>3222.682229467433</v>
      </c>
      <c r="Y27" s="18">
        <f t="shared" si="3"/>
        <v>7496.1574689248691</v>
      </c>
      <c r="Z27" s="18">
        <f>'[2]2014-15'!$U67/100</f>
        <v>1081.3131786830934</v>
      </c>
      <c r="AA27" s="18">
        <f>'[2]2014-15'!$V67/100</f>
        <v>172.91973265314175</v>
      </c>
      <c r="AB27" s="18">
        <f t="shared" si="20"/>
        <v>8404.5509149548216</v>
      </c>
      <c r="AC27" s="18">
        <v>1210.1913064574287</v>
      </c>
      <c r="AD27" s="18">
        <f t="shared" si="5"/>
        <v>69448.118409950504</v>
      </c>
    </row>
    <row r="28" spans="1:30">
      <c r="A28" s="5">
        <v>20</v>
      </c>
      <c r="B28" s="6" t="s">
        <v>151</v>
      </c>
      <c r="C28" s="18">
        <v>1975.8525409160702</v>
      </c>
      <c r="D28" s="18">
        <v>538.20275809407747</v>
      </c>
      <c r="E28" s="18">
        <v>264.825662822391</v>
      </c>
      <c r="F28" s="18">
        <v>21.869739767697983</v>
      </c>
      <c r="G28" s="18">
        <v>2800.7507016002364</v>
      </c>
      <c r="H28" s="18">
        <v>93.828087533038172</v>
      </c>
      <c r="I28" s="18">
        <v>2894.5787891332748</v>
      </c>
      <c r="J28" s="18">
        <f>'[2]2014-15'!$D68/100</f>
        <v>3704.4660870662606</v>
      </c>
      <c r="K28" s="18">
        <f>('[2]2014-15'!$E68/100)+('[2]2014-15'!$F68/100)</f>
        <v>371.99021732224526</v>
      </c>
      <c r="L28" s="18">
        <f>'[2]2014-15'!$G68/100</f>
        <v>1045.2543067059639</v>
      </c>
      <c r="M28" s="18">
        <f t="shared" si="0"/>
        <v>5121.7106110944696</v>
      </c>
      <c r="N28" s="18">
        <f t="shared" si="19"/>
        <v>5215.538698627508</v>
      </c>
      <c r="O28" s="18">
        <f>('[2]2014-15'!$H68/100)+('[2]2014-15'!$I68/100)</f>
        <v>1431.3595990774579</v>
      </c>
      <c r="P28" s="18">
        <f>'[2]2014-15'!$J68/100</f>
        <v>87.297671733555674</v>
      </c>
      <c r="Q28" s="18">
        <f>'[2]2014-15'!$K68/100</f>
        <v>631.93297211136985</v>
      </c>
      <c r="R28" s="18">
        <f>'[2]2014-15'!$L68/100</f>
        <v>12.625942526966647</v>
      </c>
      <c r="S28" s="18">
        <f>'[2]2014-15'!$M68/100</f>
        <v>249.50433509169139</v>
      </c>
      <c r="T28" s="18">
        <f>'[2]2014-15'!$N68/100</f>
        <v>1873.670271830179</v>
      </c>
      <c r="U28" s="18">
        <f>'[2]2014-15'!$O68/100</f>
        <v>3129.2725781208428</v>
      </c>
      <c r="V28" s="18">
        <f>'[2]2014-15'!$P68/100</f>
        <v>503.19685252794631</v>
      </c>
      <c r="W28" s="18">
        <f>'[2]2014-15'!$Q68/100</f>
        <v>1074.1009578500777</v>
      </c>
      <c r="X28" s="18">
        <f t="shared" si="2"/>
        <v>8992.9611808700865</v>
      </c>
      <c r="Y28" s="18">
        <f t="shared" si="3"/>
        <v>17009.250581097833</v>
      </c>
      <c r="Z28" s="18">
        <f>'[2]2014-15'!$U68/100</f>
        <v>2453.5672994408251</v>
      </c>
      <c r="AA28" s="18">
        <f>'[2]2014-15'!$V68/100</f>
        <v>392.36569925329815</v>
      </c>
      <c r="AB28" s="18">
        <f t="shared" si="20"/>
        <v>19070.452181285356</v>
      </c>
      <c r="AC28" s="18">
        <v>2662.2854437565657</v>
      </c>
      <c r="AD28" s="18">
        <f t="shared" si="5"/>
        <v>71631.88389888189</v>
      </c>
    </row>
    <row r="29" spans="1:30">
      <c r="A29" s="5">
        <v>21</v>
      </c>
      <c r="B29" s="6" t="s">
        <v>15</v>
      </c>
      <c r="C29" s="18">
        <v>1499.0771580049893</v>
      </c>
      <c r="D29" s="18">
        <v>300.33399362415292</v>
      </c>
      <c r="E29" s="18">
        <v>533.4661449897651</v>
      </c>
      <c r="F29" s="18">
        <v>51.458134285062421</v>
      </c>
      <c r="G29" s="18">
        <v>2384.3354309039696</v>
      </c>
      <c r="H29" s="18">
        <v>76.915607933017597</v>
      </c>
      <c r="I29" s="18">
        <v>2461.2510388369874</v>
      </c>
      <c r="J29" s="18">
        <f>'[2]2014-15'!$D69/100</f>
        <v>5463.0332810194777</v>
      </c>
      <c r="K29" s="18">
        <f>('[2]2014-15'!$E69/100)+('[2]2014-15'!$F69/100)</f>
        <v>548.57971153799508</v>
      </c>
      <c r="L29" s="18">
        <f>'[2]2014-15'!$G69/100</f>
        <v>1541.4526494385705</v>
      </c>
      <c r="M29" s="18">
        <f t="shared" si="0"/>
        <v>7553.0656419960433</v>
      </c>
      <c r="N29" s="18">
        <f t="shared" si="19"/>
        <v>7629.9812499290611</v>
      </c>
      <c r="O29" s="18">
        <f>('[2]2014-15'!$H69/100)+('[2]2014-15'!$I69/100)</f>
        <v>2110.8480798806636</v>
      </c>
      <c r="P29" s="18">
        <f>'[2]2014-15'!$J69/100</f>
        <v>128.73922309641532</v>
      </c>
      <c r="Q29" s="18">
        <f>'[2]2014-15'!$K69/100</f>
        <v>931.92130171502833</v>
      </c>
      <c r="R29" s="18">
        <f>'[2]2014-15'!$L69/100</f>
        <v>18.619672203203571</v>
      </c>
      <c r="S29" s="18">
        <f>'[2]2014-15'!$M69/100</f>
        <v>367.94789163369273</v>
      </c>
      <c r="T29" s="18">
        <f>'[2]2014-15'!$N69/100</f>
        <v>2763.1304517546237</v>
      </c>
      <c r="U29" s="18">
        <f>'[2]2014-15'!$O69/100</f>
        <v>4614.7865408573261</v>
      </c>
      <c r="V29" s="18">
        <f>'[2]2014-15'!$P69/100</f>
        <v>742.07216037479429</v>
      </c>
      <c r="W29" s="18">
        <f>'[2]2014-15'!$Q69/100</f>
        <v>1583.9932508484364</v>
      </c>
      <c r="X29" s="18">
        <f t="shared" si="2"/>
        <v>13262.058572364183</v>
      </c>
      <c r="Y29" s="18">
        <f t="shared" si="3"/>
        <v>23276.375253197217</v>
      </c>
      <c r="Z29" s="18">
        <f>'[2]2014-15'!$U69/100</f>
        <v>3357.5937358252286</v>
      </c>
      <c r="AA29" s="18">
        <f>'[2]2014-15'!$V69/100</f>
        <v>536.93437072861207</v>
      </c>
      <c r="AB29" s="18">
        <f t="shared" si="20"/>
        <v>26097.034618293834</v>
      </c>
      <c r="AC29" s="18">
        <v>3472.0160108462246</v>
      </c>
      <c r="AD29" s="18">
        <f t="shared" si="5"/>
        <v>75163.923601646282</v>
      </c>
    </row>
    <row r="30" spans="1:30">
      <c r="A30" s="5">
        <v>22</v>
      </c>
      <c r="B30" s="6" t="s">
        <v>196</v>
      </c>
      <c r="C30" s="18">
        <v>1938.1434069144793</v>
      </c>
      <c r="D30" s="18">
        <v>332.65483301491861</v>
      </c>
      <c r="E30" s="18">
        <v>206.58005489153859</v>
      </c>
      <c r="F30" s="18">
        <v>14.813686786502199</v>
      </c>
      <c r="G30" s="18">
        <v>2492.1919816074387</v>
      </c>
      <c r="H30" s="18">
        <v>85.248491253022479</v>
      </c>
      <c r="I30" s="18">
        <v>2577.4404728604613</v>
      </c>
      <c r="J30" s="18">
        <f>'[2]2014-15'!$D70/100</f>
        <v>2291.4135596891615</v>
      </c>
      <c r="K30" s="18">
        <f>('[2]2014-15'!$E70/100)+('[2]2014-15'!$F70/100)</f>
        <v>230.09616177076492</v>
      </c>
      <c r="L30" s="18">
        <f>'[2]2014-15'!$G70/100</f>
        <v>646.54658334484532</v>
      </c>
      <c r="M30" s="18">
        <f t="shared" si="0"/>
        <v>3168.0563048047716</v>
      </c>
      <c r="N30" s="18">
        <f t="shared" si="19"/>
        <v>3253.3047960577942</v>
      </c>
      <c r="O30" s="18">
        <f>('[2]2014-15'!$H70/100)+('[2]2014-15'!$I70/100)</f>
        <v>885.37368598636158</v>
      </c>
      <c r="P30" s="18">
        <f>'[2]2014-15'!$J70/100</f>
        <v>53.99835334920823</v>
      </c>
      <c r="Q30" s="18">
        <f>'[2]2014-15'!$K70/100</f>
        <v>390.88487978504349</v>
      </c>
      <c r="R30" s="18">
        <f>'[2]2014-15'!$L70/100</f>
        <v>7.8098314926293249</v>
      </c>
      <c r="S30" s="18">
        <f>'[2]2014-15'!$M70/100</f>
        <v>154.33198825234751</v>
      </c>
      <c r="T30" s="18">
        <f>'[2]2014-15'!$N70/100</f>
        <v>1158.9668703535781</v>
      </c>
      <c r="U30" s="18">
        <f>'[2]2014-15'!$O70/100</f>
        <v>1935.6251208519438</v>
      </c>
      <c r="V30" s="18">
        <f>'[2]2014-15'!$P70/100</f>
        <v>311.25459485271824</v>
      </c>
      <c r="W30" s="18">
        <f>'[2]2014-15'!$Q70/100</f>
        <v>664.38980448109078</v>
      </c>
      <c r="X30" s="18">
        <f t="shared" si="2"/>
        <v>5562.6351294049218</v>
      </c>
      <c r="Y30" s="18">
        <f t="shared" si="3"/>
        <v>11308.131907070154</v>
      </c>
      <c r="Z30" s="18">
        <f>'[2]2014-15'!$U70/100</f>
        <v>1631.1866603990209</v>
      </c>
      <c r="AA30" s="18">
        <f>'[2]2014-15'!$V70/100</f>
        <v>260.85353141361833</v>
      </c>
      <c r="AB30" s="18">
        <f t="shared" si="20"/>
        <v>12678.465036055555</v>
      </c>
      <c r="AC30" s="18">
        <v>1705.0554818190033</v>
      </c>
      <c r="AD30" s="18">
        <f t="shared" si="5"/>
        <v>74358.079084498735</v>
      </c>
    </row>
    <row r="31" spans="1:30">
      <c r="A31" s="5">
        <v>23</v>
      </c>
      <c r="B31" s="6" t="s">
        <v>16</v>
      </c>
      <c r="C31" s="18">
        <v>1663.4622883282086</v>
      </c>
      <c r="D31" s="18">
        <v>306.92311451413286</v>
      </c>
      <c r="E31" s="18">
        <v>941.69557213742792</v>
      </c>
      <c r="F31" s="18">
        <v>17.035791468120475</v>
      </c>
      <c r="G31" s="18">
        <v>2929.1167664478899</v>
      </c>
      <c r="H31" s="18">
        <v>32.930529382069942</v>
      </c>
      <c r="I31" s="18">
        <v>2962.0472958299597</v>
      </c>
      <c r="J31" s="18">
        <f>'[2]2014-15'!$D71/100</f>
        <v>4073.3695567227842</v>
      </c>
      <c r="K31" s="18">
        <f>('[2]2014-15'!$E71/100)+('[2]2014-15'!$F71/100)</f>
        <v>409.03428214108078</v>
      </c>
      <c r="L31" s="18">
        <f>'[2]2014-15'!$G71/100</f>
        <v>1149.3443243642512</v>
      </c>
      <c r="M31" s="18">
        <f t="shared" si="0"/>
        <v>5631.748163228116</v>
      </c>
      <c r="N31" s="18">
        <f t="shared" si="19"/>
        <v>5664.6786926101859</v>
      </c>
      <c r="O31" s="18">
        <f>('[2]2014-15'!$H71/100)+('[2]2014-15'!$I71/100)</f>
        <v>1573.8993092584788</v>
      </c>
      <c r="P31" s="18">
        <f>'[2]2014-15'!$J71/100</f>
        <v>95.991074031901206</v>
      </c>
      <c r="Q31" s="18">
        <f>'[2]2014-15'!$K71/100</f>
        <v>694.86303018806939</v>
      </c>
      <c r="R31" s="18">
        <f>'[2]2014-15'!$L71/100</f>
        <v>13.883277294355633</v>
      </c>
      <c r="S31" s="18">
        <f>'[2]2014-15'!$M71/100</f>
        <v>274.35083462667887</v>
      </c>
      <c r="T31" s="18">
        <f>'[2]2014-15'!$N71/100</f>
        <v>2060.2567995578038</v>
      </c>
      <c r="U31" s="18">
        <f>'[2]2014-15'!$O71/100</f>
        <v>3440.896300524525</v>
      </c>
      <c r="V31" s="18">
        <f>'[2]2014-15'!$P71/100</f>
        <v>553.3069251956141</v>
      </c>
      <c r="W31" s="18">
        <f>'[2]2014-15'!$Q71/100</f>
        <v>1181.0636242099388</v>
      </c>
      <c r="X31" s="18">
        <f t="shared" si="2"/>
        <v>9888.511174887366</v>
      </c>
      <c r="Y31" s="18">
        <f t="shared" si="3"/>
        <v>18482.306633945442</v>
      </c>
      <c r="Z31" s="18">
        <f>'[2]2014-15'!$U71/100</f>
        <v>2666.0541546444565</v>
      </c>
      <c r="AA31" s="18">
        <f>'[2]2014-15'!$V71/100</f>
        <v>426.34583647761968</v>
      </c>
      <c r="AB31" s="18">
        <f t="shared" si="20"/>
        <v>20722.014952112277</v>
      </c>
      <c r="AC31" s="18">
        <v>2533.2636808561683</v>
      </c>
      <c r="AD31" s="18">
        <f t="shared" si="5"/>
        <v>81799.6764754818</v>
      </c>
    </row>
    <row r="32" spans="1:30" s="50" customFormat="1" ht="25.5">
      <c r="A32" s="47"/>
      <c r="B32" s="48" t="s">
        <v>198</v>
      </c>
      <c r="C32" s="49">
        <v>14215.76365276557</v>
      </c>
      <c r="D32" s="49">
        <v>5646.0910607804153</v>
      </c>
      <c r="E32" s="49">
        <v>3199.6108803712582</v>
      </c>
      <c r="F32" s="49">
        <v>165.2119329359457</v>
      </c>
      <c r="G32" s="49">
        <v>23226.677526853189</v>
      </c>
      <c r="H32" s="49">
        <v>636.97144126211606</v>
      </c>
      <c r="I32" s="49">
        <v>23863.648968115303</v>
      </c>
      <c r="J32" s="49">
        <f>SUM(J24:J31)</f>
        <v>31042.462057111556</v>
      </c>
      <c r="K32" s="49">
        <f t="shared" ref="K32:AB32" si="21">SUM(K24:K31)</f>
        <v>3117.1812443254084</v>
      </c>
      <c r="L32" s="49">
        <f>SUM(L24:L31)</f>
        <v>8758.9591572287354</v>
      </c>
      <c r="M32" s="49">
        <f t="shared" si="0"/>
        <v>42918.6024586657</v>
      </c>
      <c r="N32" s="49">
        <f t="shared" si="21"/>
        <v>43555.573899927818</v>
      </c>
      <c r="O32" s="49">
        <f t="shared" si="21"/>
        <v>11994.421058294236</v>
      </c>
      <c r="P32" s="49">
        <f>SUM(P24:P31)</f>
        <v>731.53177779775706</v>
      </c>
      <c r="Q32" s="49">
        <f>SUM(Q24:Q31)</f>
        <v>5295.4339028489685</v>
      </c>
      <c r="R32" s="49">
        <f t="shared" ref="R32:W32" si="22">SUM(R24:R31)</f>
        <v>105.80211361552216</v>
      </c>
      <c r="S32" s="49">
        <f t="shared" si="22"/>
        <v>2090.7814171144123</v>
      </c>
      <c r="T32" s="49">
        <f t="shared" si="22"/>
        <v>15700.869424583798</v>
      </c>
      <c r="U32" s="49">
        <f t="shared" si="22"/>
        <v>26222.490094275869</v>
      </c>
      <c r="V32" s="49">
        <f t="shared" si="22"/>
        <v>4216.6587126803233</v>
      </c>
      <c r="W32" s="49">
        <f t="shared" si="22"/>
        <v>9000.6865890824993</v>
      </c>
      <c r="X32" s="49">
        <f t="shared" si="2"/>
        <v>75358.675090293385</v>
      </c>
      <c r="Y32" s="49">
        <f t="shared" si="3"/>
        <v>142140.9265170744</v>
      </c>
      <c r="Z32" s="49">
        <f t="shared" ref="Z32:AA32" si="23">SUM(Z24:Z31)</f>
        <v>20503.685777249702</v>
      </c>
      <c r="AA32" s="49">
        <f t="shared" si="23"/>
        <v>3278.876030461422</v>
      </c>
      <c r="AB32" s="49">
        <f t="shared" si="21"/>
        <v>159365.73626386267</v>
      </c>
      <c r="AC32" s="49">
        <v>19348.387060606005</v>
      </c>
      <c r="AD32" s="49">
        <f t="shared" si="5"/>
        <v>82366.419363367459</v>
      </c>
    </row>
    <row r="33" spans="1:30">
      <c r="A33" s="5">
        <v>24</v>
      </c>
      <c r="B33" s="6" t="s">
        <v>152</v>
      </c>
      <c r="C33" s="18">
        <v>1450.1799646497989</v>
      </c>
      <c r="D33" s="18">
        <v>392.749480284757</v>
      </c>
      <c r="E33" s="18">
        <v>221.47465727024056</v>
      </c>
      <c r="F33" s="18">
        <v>36.262423419057662</v>
      </c>
      <c r="G33" s="18">
        <v>2100.6665256238539</v>
      </c>
      <c r="H33" s="18">
        <v>57.99474453646237</v>
      </c>
      <c r="I33" s="18">
        <v>2158.6612701603162</v>
      </c>
      <c r="J33" s="18">
        <f>'[2]2014-15'!$D72/100</f>
        <v>3104.206154971886</v>
      </c>
      <c r="K33" s="18">
        <f>('[2]2014-15'!$E72/100)+('[2]2014-15'!$F72/100)</f>
        <v>311.71410266992928</v>
      </c>
      <c r="L33" s="18">
        <f>'[2]2014-15'!$G72/100</f>
        <v>875.88461498297625</v>
      </c>
      <c r="M33" s="18">
        <f t="shared" si="0"/>
        <v>4291.8048726247916</v>
      </c>
      <c r="N33" s="18">
        <f t="shared" ref="N33:N37" si="24">L33+K33+J33+H33</f>
        <v>4349.799617161254</v>
      </c>
      <c r="O33" s="18">
        <f>('[2]2014-15'!$H72/100)+('[2]2014-15'!$I72/100)</f>
        <v>1199.426630722146</v>
      </c>
      <c r="P33" s="18">
        <f>'[2]2014-15'!$J72/100</f>
        <v>73.152233963256052</v>
      </c>
      <c r="Q33" s="18">
        <f>'[2]2014-15'!$K72/100</f>
        <v>529.53655815791626</v>
      </c>
      <c r="R33" s="18">
        <f>'[2]2014-15'!$L72/100</f>
        <v>10.580074856501206</v>
      </c>
      <c r="S33" s="18">
        <f>'[2]2014-15'!$M72/100</f>
        <v>209.07544420177678</v>
      </c>
      <c r="T33" s="18">
        <f>'[2]2014-15'!$N72/100</f>
        <v>1570.0666853207056</v>
      </c>
      <c r="U33" s="18">
        <f>'[2]2014-15'!$O72/100</f>
        <v>2622.2151773780597</v>
      </c>
      <c r="V33" s="18">
        <f>'[2]2014-15'!$P72/100</f>
        <v>421.66043096827838</v>
      </c>
      <c r="W33" s="18">
        <f>'[2]2014-15'!$Q72/100</f>
        <v>900.05704629352999</v>
      </c>
      <c r="X33" s="18">
        <f t="shared" si="2"/>
        <v>7535.7702818621701</v>
      </c>
      <c r="Y33" s="18">
        <f t="shared" si="3"/>
        <v>13986.236424647279</v>
      </c>
      <c r="Z33" s="18">
        <f>'[2]2014-15'!$U72/100</f>
        <v>2017.5005462343545</v>
      </c>
      <c r="AA33" s="18">
        <f>'[2]2014-15'!$V72/100</f>
        <v>322.63146511104912</v>
      </c>
      <c r="AB33" s="18">
        <f t="shared" ref="AB33:AB36" si="25">Y33+Z33-AA33</f>
        <v>15681.105505770583</v>
      </c>
      <c r="AC33" s="18">
        <v>2664.9717760853837</v>
      </c>
      <c r="AD33" s="18">
        <f t="shared" si="5"/>
        <v>58841.544388904527</v>
      </c>
    </row>
    <row r="34" spans="1:30">
      <c r="A34" s="5">
        <v>25</v>
      </c>
      <c r="B34" s="6" t="s">
        <v>17</v>
      </c>
      <c r="C34" s="18">
        <v>1421.2436216087524</v>
      </c>
      <c r="D34" s="18">
        <v>287.23892261804349</v>
      </c>
      <c r="E34" s="18">
        <v>138.68519649217285</v>
      </c>
      <c r="F34" s="18">
        <v>12.084861599926221</v>
      </c>
      <c r="G34" s="18">
        <v>1859.2526023188948</v>
      </c>
      <c r="H34" s="18">
        <v>62.356095404752132</v>
      </c>
      <c r="I34" s="18">
        <v>1921.6086977236469</v>
      </c>
      <c r="J34" s="18">
        <f>'[2]2014-15'!$D73/100</f>
        <v>3478.0913066873145</v>
      </c>
      <c r="K34" s="18">
        <f>('[2]2014-15'!$E73/100)+('[2]2014-15'!$F73/100)</f>
        <v>349.25841150454681</v>
      </c>
      <c r="L34" s="18">
        <f>'[2]2014-15'!$G73/100</f>
        <v>981.38026694977873</v>
      </c>
      <c r="M34" s="18">
        <f t="shared" si="0"/>
        <v>4808.7299851416401</v>
      </c>
      <c r="N34" s="18">
        <f t="shared" si="24"/>
        <v>4871.0860805463926</v>
      </c>
      <c r="O34" s="18">
        <f>('[2]2014-15'!$H73/100)+('[2]2014-15'!$I73/100)</f>
        <v>1343.8912008605739</v>
      </c>
      <c r="P34" s="18">
        <f>'[2]2014-15'!$J73/100</f>
        <v>81.963032192577344</v>
      </c>
      <c r="Q34" s="18">
        <f>'[2]2014-15'!$K73/100</f>
        <v>593.31642537731227</v>
      </c>
      <c r="R34" s="18">
        <f>'[2]2014-15'!$L73/100</f>
        <v>11.854388705324617</v>
      </c>
      <c r="S34" s="18">
        <f>'[2]2014-15'!$M73/100</f>
        <v>234.25747151338103</v>
      </c>
      <c r="T34" s="18">
        <f>'[2]2014-15'!$N73/100</f>
        <v>1759.1728823766771</v>
      </c>
      <c r="U34" s="18">
        <f>'[2]2014-15'!$O73/100</f>
        <v>2938.0470746424267</v>
      </c>
      <c r="V34" s="18">
        <f>'[2]2014-15'!$P73/100</f>
        <v>472.44719136190173</v>
      </c>
      <c r="W34" s="18">
        <f>'[2]2014-15'!$Q73/100</f>
        <v>1008.4641392847636</v>
      </c>
      <c r="X34" s="18">
        <f t="shared" si="2"/>
        <v>8443.4138063149385</v>
      </c>
      <c r="Y34" s="18">
        <f t="shared" si="3"/>
        <v>15173.752489180226</v>
      </c>
      <c r="Z34" s="18">
        <f>'[2]2014-15'!$U73/100</f>
        <v>2188.7985454498694</v>
      </c>
      <c r="AA34" s="18">
        <f>'[2]2014-15'!$V73/100</f>
        <v>350.02482793350117</v>
      </c>
      <c r="AB34" s="18">
        <f t="shared" si="25"/>
        <v>17012.526206696592</v>
      </c>
      <c r="AC34" s="18">
        <v>1883.1713068310996</v>
      </c>
      <c r="AD34" s="18">
        <f t="shared" si="5"/>
        <v>90339.769648064379</v>
      </c>
    </row>
    <row r="35" spans="1:30">
      <c r="A35" s="5">
        <v>26</v>
      </c>
      <c r="B35" s="6" t="s">
        <v>18</v>
      </c>
      <c r="C35" s="18">
        <v>941.80209199005458</v>
      </c>
      <c r="D35" s="18">
        <v>172.14705656764886</v>
      </c>
      <c r="E35" s="18">
        <v>102.12498806170163</v>
      </c>
      <c r="F35" s="18">
        <v>34.328898675326691</v>
      </c>
      <c r="G35" s="18">
        <v>1250.4030352947318</v>
      </c>
      <c r="H35" s="18">
        <v>27.067055417541443</v>
      </c>
      <c r="I35" s="18">
        <v>1277.4700907122733</v>
      </c>
      <c r="J35" s="18">
        <f>'[2]2014-15'!$D74/100</f>
        <v>1253.9634770100229</v>
      </c>
      <c r="K35" s="18">
        <f>('[2]2014-15'!$E74/100)+('[2]2014-15'!$F74/100)</f>
        <v>125.9188599284843</v>
      </c>
      <c r="L35" s="18">
        <f>'[2]2014-15'!$G74/100</f>
        <v>353.81906433775026</v>
      </c>
      <c r="M35" s="18">
        <f t="shared" si="0"/>
        <v>1733.7014012762575</v>
      </c>
      <c r="N35" s="18">
        <f t="shared" si="24"/>
        <v>1760.768456693799</v>
      </c>
      <c r="O35" s="18">
        <f>('[2]2014-15'!$H74/100)+('[2]2014-15'!$I74/100)</f>
        <v>484.5158836728034</v>
      </c>
      <c r="P35" s="18">
        <f>'[2]2014-15'!$J74/100</f>
        <v>29.550302097267128</v>
      </c>
      <c r="Q35" s="18">
        <f>'[2]2014-15'!$K74/100</f>
        <v>213.90960217255122</v>
      </c>
      <c r="R35" s="18">
        <f>'[2]2014-15'!$L74/100</f>
        <v>4.2738873617769526</v>
      </c>
      <c r="S35" s="18">
        <f>'[2]2014-15'!$M74/100</f>
        <v>84.457332367814175</v>
      </c>
      <c r="T35" s="18">
        <f>'[2]2014-15'!$N74/100</f>
        <v>634.23825015906027</v>
      </c>
      <c r="U35" s="18">
        <f>'[2]2014-15'!$O74/100</f>
        <v>1059.2602092573409</v>
      </c>
      <c r="V35" s="18">
        <f>'[2]2014-15'!$P74/100</f>
        <v>170.33236638863499</v>
      </c>
      <c r="W35" s="18">
        <f>'[2]2014-15'!$Q74/100</f>
        <v>363.58366903883291</v>
      </c>
      <c r="X35" s="18">
        <f t="shared" si="2"/>
        <v>3044.1215025160814</v>
      </c>
      <c r="Y35" s="18">
        <f t="shared" si="3"/>
        <v>6055.2929945046126</v>
      </c>
      <c r="Z35" s="18">
        <f>'[2]2014-15'!$U74/100</f>
        <v>873.46992766313781</v>
      </c>
      <c r="AA35" s="18">
        <f>'[2]2014-15'!$V74/100</f>
        <v>139.68218398671257</v>
      </c>
      <c r="AB35" s="18">
        <f t="shared" si="25"/>
        <v>6789.0807381810382</v>
      </c>
      <c r="AC35" s="18">
        <v>1231.8050842454468</v>
      </c>
      <c r="AD35" s="18">
        <f t="shared" si="5"/>
        <v>55114.894596654063</v>
      </c>
    </row>
    <row r="36" spans="1:30">
      <c r="A36" s="5">
        <v>27</v>
      </c>
      <c r="B36" s="6" t="s">
        <v>19</v>
      </c>
      <c r="C36" s="18">
        <v>4154.1122533393236</v>
      </c>
      <c r="D36" s="18">
        <v>177.31085479372373</v>
      </c>
      <c r="E36" s="18">
        <v>417.16710513107495</v>
      </c>
      <c r="F36" s="18">
        <v>36.348161329967112</v>
      </c>
      <c r="G36" s="18">
        <v>4784.9383745940895</v>
      </c>
      <c r="H36" s="18">
        <v>210.04911193028431</v>
      </c>
      <c r="I36" s="18">
        <v>4994.9874865243737</v>
      </c>
      <c r="J36" s="18">
        <f>'[2]2014-15'!$D75/100</f>
        <v>4910.8533062137058</v>
      </c>
      <c r="K36" s="18">
        <f>('[2]2014-15'!$E75/100)+('[2]2014-15'!$F75/100)</f>
        <v>493.13162698239813</v>
      </c>
      <c r="L36" s="18">
        <f>'[2]2014-15'!$G75/100</f>
        <v>1385.6492264412198</v>
      </c>
      <c r="M36" s="18">
        <f t="shared" si="0"/>
        <v>6789.634159637324</v>
      </c>
      <c r="N36" s="18">
        <f t="shared" si="24"/>
        <v>6999.6832715676082</v>
      </c>
      <c r="O36" s="18">
        <f>('[2]2014-15'!$H75/100)+('[2]2014-15'!$I75/100)</f>
        <v>1897.4926087329923</v>
      </c>
      <c r="P36" s="18">
        <f>'[2]2014-15'!$J75/100</f>
        <v>115.7268145480589</v>
      </c>
      <c r="Q36" s="18">
        <f>'[2]2014-15'!$K75/100</f>
        <v>837.72669325642175</v>
      </c>
      <c r="R36" s="18">
        <f>'[2]2014-15'!$L75/100</f>
        <v>16.73767559084941</v>
      </c>
      <c r="S36" s="18">
        <f>'[2]2014-15'!$M75/100</f>
        <v>330.75729676068937</v>
      </c>
      <c r="T36" s="18">
        <f>'[2]2014-15'!$N75/100</f>
        <v>2483.8450758928452</v>
      </c>
      <c r="U36" s="18">
        <f>'[2]2014-15'!$O75/100</f>
        <v>4148.3437086823988</v>
      </c>
      <c r="V36" s="18">
        <f>'[2]2014-15'!$P75/100</f>
        <v>667.06668891931884</v>
      </c>
      <c r="W36" s="18">
        <f>'[2]2014-15'!$Q75/100</f>
        <v>1423.8900063038998</v>
      </c>
      <c r="X36" s="18">
        <f t="shared" si="2"/>
        <v>11921.586568687473</v>
      </c>
      <c r="Y36" s="18">
        <f t="shared" si="3"/>
        <v>23706.208214849172</v>
      </c>
      <c r="Z36" s="18">
        <f>'[2]2014-15'!$U75/100</f>
        <v>3419.5967054658163</v>
      </c>
      <c r="AA36" s="18">
        <f>'[2]2014-15'!$V75/100</f>
        <v>546.84966367547952</v>
      </c>
      <c r="AB36" s="18">
        <f t="shared" si="25"/>
        <v>26578.95525663951</v>
      </c>
      <c r="AC36" s="18">
        <v>2994.1727935190388</v>
      </c>
      <c r="AD36" s="18">
        <f t="shared" si="5"/>
        <v>88768.942507828251</v>
      </c>
    </row>
    <row r="37" spans="1:30">
      <c r="A37" s="5">
        <v>28</v>
      </c>
      <c r="B37" s="6" t="s">
        <v>20</v>
      </c>
      <c r="C37" s="18">
        <v>2018.0815931579709</v>
      </c>
      <c r="D37" s="18">
        <v>387.89782648980656</v>
      </c>
      <c r="E37" s="18">
        <v>657.02150989224867</v>
      </c>
      <c r="F37" s="18">
        <v>37.346154301705788</v>
      </c>
      <c r="G37" s="18">
        <v>3100.3470838417315</v>
      </c>
      <c r="H37" s="18">
        <v>1240.8645509916382</v>
      </c>
      <c r="I37" s="18">
        <v>4341.2116348333693</v>
      </c>
      <c r="J37" s="18">
        <f>'[2]2014-15'!$D76/100</f>
        <v>3484.8578016893148</v>
      </c>
      <c r="K37" s="18">
        <f>('[2]2014-15'!$E76/100)+('[2]2014-15'!$F76/100)</f>
        <v>349.93788052576207</v>
      </c>
      <c r="L37" s="18">
        <f>'[2]2014-15'!$G76/100</f>
        <v>983.28950511687606</v>
      </c>
      <c r="M37" s="18">
        <f t="shared" si="0"/>
        <v>4818.0851873319525</v>
      </c>
      <c r="N37" s="18">
        <f t="shared" si="24"/>
        <v>6058.9497383235921</v>
      </c>
      <c r="O37" s="18">
        <f>('[2]2014-15'!$H76/100)+('[2]2014-15'!$I76/100)</f>
        <v>1346.50569032966</v>
      </c>
      <c r="P37" s="18">
        <f>'[2]2014-15'!$J76/100</f>
        <v>82.122488169656918</v>
      </c>
      <c r="Q37" s="18">
        <f>'[2]2014-15'!$K76/100</f>
        <v>594.47070002766463</v>
      </c>
      <c r="R37" s="18">
        <f>'[2]2014-15'!$L76/100</f>
        <v>11.877450969898325</v>
      </c>
      <c r="S37" s="18">
        <f>'[2]2014-15'!$M76/100</f>
        <v>234.71321055827866</v>
      </c>
      <c r="T37" s="18">
        <f>'[2]2014-15'!$N76/100</f>
        <v>1762.5952866400066</v>
      </c>
      <c r="U37" s="18">
        <f>'[2]2014-15'!$O76/100</f>
        <v>2943.7629340300123</v>
      </c>
      <c r="V37" s="18">
        <f>'[2]2014-15'!$P76/100</f>
        <v>473.36631949200932</v>
      </c>
      <c r="W37" s="18">
        <f>'[2]2014-15'!$Q76/100</f>
        <v>1010.4260681004467</v>
      </c>
      <c r="X37" s="18">
        <f t="shared" si="2"/>
        <v>8459.8401483176331</v>
      </c>
      <c r="Y37" s="18">
        <f t="shared" si="3"/>
        <v>17619.136970482956</v>
      </c>
      <c r="Z37" s="18">
        <f>'[2]2014-15'!$U76/100</f>
        <v>2541.542796427369</v>
      </c>
      <c r="AA37" s="18">
        <f>'[2]2014-15'!$V76/100</f>
        <v>406.43442579695102</v>
      </c>
      <c r="AB37" s="18">
        <f>Y37+Z37-AA37</f>
        <v>19754.245341113376</v>
      </c>
      <c r="AC37" s="18">
        <v>2857.1370428936375</v>
      </c>
      <c r="AD37" s="18">
        <f t="shared" si="5"/>
        <v>69139.999392912447</v>
      </c>
    </row>
    <row r="38" spans="1:30" s="3" customFormat="1">
      <c r="A38" s="7"/>
      <c r="B38" s="8" t="s">
        <v>30</v>
      </c>
      <c r="C38" s="19">
        <v>9985.4195247458993</v>
      </c>
      <c r="D38" s="19">
        <v>1417.3441407539799</v>
      </c>
      <c r="E38" s="19">
        <v>1536.4734568474387</v>
      </c>
      <c r="F38" s="19">
        <v>156.37049932598347</v>
      </c>
      <c r="G38" s="35">
        <v>13095.607621673302</v>
      </c>
      <c r="H38" s="19">
        <v>1598.3315582806786</v>
      </c>
      <c r="I38" s="19">
        <v>14693.939179953981</v>
      </c>
      <c r="J38" s="19">
        <f>SUM(J33:J37)</f>
        <v>16231.972046572244</v>
      </c>
      <c r="K38" s="19">
        <f t="shared" ref="K38:AB38" si="26">SUM(K33:K37)</f>
        <v>1629.9608816111206</v>
      </c>
      <c r="L38" s="19">
        <f>SUM(L33:L37)</f>
        <v>4580.0226778286014</v>
      </c>
      <c r="M38" s="19">
        <f t="shared" si="0"/>
        <v>22441.955606011965</v>
      </c>
      <c r="N38" s="19">
        <f t="shared" si="26"/>
        <v>24040.287164292648</v>
      </c>
      <c r="O38" s="19">
        <f t="shared" si="26"/>
        <v>6271.8320143181754</v>
      </c>
      <c r="P38" s="19">
        <f>SUM(P33:P37)</f>
        <v>382.51487097081633</v>
      </c>
      <c r="Q38" s="19">
        <f>SUM(Q33:Q37)</f>
        <v>2768.9599789918657</v>
      </c>
      <c r="R38" s="19">
        <f t="shared" ref="R38:W38" si="27">SUM(R33:R37)</f>
        <v>55.323477484350512</v>
      </c>
      <c r="S38" s="19">
        <f t="shared" si="27"/>
        <v>1093.2607554019401</v>
      </c>
      <c r="T38" s="19">
        <f t="shared" si="27"/>
        <v>8209.9181803892934</v>
      </c>
      <c r="U38" s="19">
        <f t="shared" si="27"/>
        <v>13711.629103990237</v>
      </c>
      <c r="V38" s="19">
        <f t="shared" si="27"/>
        <v>2204.8729971301436</v>
      </c>
      <c r="W38" s="19">
        <f t="shared" si="27"/>
        <v>4706.4209290214731</v>
      </c>
      <c r="X38" s="19">
        <f t="shared" si="2"/>
        <v>39404.732307698294</v>
      </c>
      <c r="Y38" s="19">
        <f t="shared" si="3"/>
        <v>76540.62709366424</v>
      </c>
      <c r="Z38" s="19">
        <f t="shared" ref="Z38:AA38" si="28">SUM(Z33:Z37)</f>
        <v>11040.908521240548</v>
      </c>
      <c r="AA38" s="19">
        <f t="shared" si="28"/>
        <v>1765.6225665036932</v>
      </c>
      <c r="AB38" s="19">
        <f t="shared" si="26"/>
        <v>85815.913048401097</v>
      </c>
      <c r="AC38" s="19">
        <v>11631.258003574607</v>
      </c>
      <c r="AD38" s="19">
        <f t="shared" si="5"/>
        <v>73780.422566525041</v>
      </c>
    </row>
    <row r="39" spans="1:30">
      <c r="A39" s="5">
        <v>29</v>
      </c>
      <c r="B39" s="6" t="s">
        <v>21</v>
      </c>
      <c r="C39" s="18">
        <v>1242.1075002090665</v>
      </c>
      <c r="D39" s="18">
        <v>193.54954925882731</v>
      </c>
      <c r="E39" s="18">
        <v>430.49790884582887</v>
      </c>
      <c r="F39" s="18">
        <v>24.949467335384032</v>
      </c>
      <c r="G39" s="18">
        <v>1891.1044256491066</v>
      </c>
      <c r="H39" s="18">
        <v>44.679321114766829</v>
      </c>
      <c r="I39" s="18">
        <v>1935.7837467638735</v>
      </c>
      <c r="J39" s="18">
        <f>'[2]2014-15'!$D77/100</f>
        <v>2589.7223089918425</v>
      </c>
      <c r="K39" s="18">
        <f>('[2]2014-15'!$E77/100)+('[2]2014-15'!$F77/100)</f>
        <v>260.05133854230132</v>
      </c>
      <c r="L39" s="18">
        <f>'[2]2014-15'!$G77/100</f>
        <v>730.71755362996748</v>
      </c>
      <c r="M39" s="18">
        <f t="shared" si="0"/>
        <v>3580.4912011641113</v>
      </c>
      <c r="N39" s="18">
        <f t="shared" ref="N39:N44" si="29">L39+K39+J39+H39</f>
        <v>3625.1705222788783</v>
      </c>
      <c r="O39" s="18">
        <f>('[2]2014-15'!$H77/100)+('[2]2014-15'!$I77/100)</f>
        <v>1000.6364746764679</v>
      </c>
      <c r="P39" s="18">
        <f>'[2]2014-15'!$J77/100</f>
        <v>61.028154313723626</v>
      </c>
      <c r="Q39" s="18">
        <f>'[2]2014-15'!$K77/100</f>
        <v>441.77241124655012</v>
      </c>
      <c r="R39" s="18">
        <f>'[2]2014-15'!$L77/100</f>
        <v>8.8265580695406456</v>
      </c>
      <c r="S39" s="18">
        <f>'[2]2014-15'!$M77/100</f>
        <v>174.42377054903565</v>
      </c>
      <c r="T39" s="18">
        <f>'[2]2014-15'!$N77/100</f>
        <v>1309.8475161089073</v>
      </c>
      <c r="U39" s="18">
        <f>'[2]2014-15'!$O77/100</f>
        <v>2187.6153853236801</v>
      </c>
      <c r="V39" s="18">
        <f>'[2]2014-15'!$P77/100</f>
        <v>351.77542031114075</v>
      </c>
      <c r="W39" s="18">
        <f>'[2]2014-15'!$Q77/100</f>
        <v>750.88370288112139</v>
      </c>
      <c r="X39" s="18">
        <f t="shared" si="2"/>
        <v>6286.8093934801673</v>
      </c>
      <c r="Y39" s="18">
        <f t="shared" si="3"/>
        <v>11803.084341408152</v>
      </c>
      <c r="Z39" s="18">
        <f>'[2]2014-15'!$U77/100</f>
        <v>1702.5830524437747</v>
      </c>
      <c r="AA39" s="18">
        <f>'[2]2014-15'!$V77/100</f>
        <v>272.27098684481308</v>
      </c>
      <c r="AB39" s="18">
        <f t="shared" ref="AB39:AB44" si="30">Y39+Z39-AA39</f>
        <v>13233.396407007114</v>
      </c>
      <c r="AC39" s="18">
        <v>1346.546711586227</v>
      </c>
      <c r="AD39" s="18">
        <f t="shared" si="5"/>
        <v>98276.549139674637</v>
      </c>
    </row>
    <row r="40" spans="1:30">
      <c r="A40" s="5">
        <v>30</v>
      </c>
      <c r="B40" s="6" t="s">
        <v>22</v>
      </c>
      <c r="C40" s="18">
        <v>2490.9307901350294</v>
      </c>
      <c r="D40" s="18">
        <v>337.17555368514962</v>
      </c>
      <c r="E40" s="18">
        <v>466.13944364367495</v>
      </c>
      <c r="F40" s="18">
        <v>105.06047317530074</v>
      </c>
      <c r="G40" s="18">
        <v>3399.3062606391545</v>
      </c>
      <c r="H40" s="18">
        <v>1191.8354789505477</v>
      </c>
      <c r="I40" s="18">
        <v>4591.1417395897024</v>
      </c>
      <c r="J40" s="18">
        <f>'[2]2014-15'!$D78/100</f>
        <v>16796.154764016705</v>
      </c>
      <c r="K40" s="18">
        <f>('[2]2014-15'!$E78/100)+('[2]2014-15'!$F78/100)</f>
        <v>1686.6142418360553</v>
      </c>
      <c r="L40" s="18">
        <f>'[2]2014-15'!$G78/100</f>
        <v>4739.2128016731194</v>
      </c>
      <c r="M40" s="18">
        <f t="shared" si="0"/>
        <v>23221.981807525877</v>
      </c>
      <c r="N40" s="18">
        <f t="shared" si="29"/>
        <v>24413.817286476427</v>
      </c>
      <c r="O40" s="18">
        <f>('[2]2014-15'!$H78/100)+('[2]2014-15'!$I78/100)</f>
        <v>6489.8251958638784</v>
      </c>
      <c r="P40" s="18">
        <f>'[2]2014-15'!$J78/100</f>
        <v>395.81013039758489</v>
      </c>
      <c r="Q40" s="18">
        <f>'[2]2014-15'!$K78/100</f>
        <v>2865.2020967678441</v>
      </c>
      <c r="R40" s="18">
        <f>'[2]2014-15'!$L78/100</f>
        <v>57.246383079311144</v>
      </c>
      <c r="S40" s="18">
        <f>'[2]2014-15'!$M78/100</f>
        <v>1131.2597626752615</v>
      </c>
      <c r="T40" s="18">
        <f>'[2]2014-15'!$N78/100</f>
        <v>8495.2743857671139</v>
      </c>
      <c r="U40" s="18">
        <f>'[2]2014-15'!$O78/100</f>
        <v>14188.211009521143</v>
      </c>
      <c r="V40" s="18">
        <f>'[2]2014-15'!$P78/100</f>
        <v>2281.5088634051517</v>
      </c>
      <c r="W40" s="18">
        <f>'[2]2014-15'!$Q78/100</f>
        <v>4870.0043396849687</v>
      </c>
      <c r="X40" s="18">
        <f t="shared" si="2"/>
        <v>40774.342167162249</v>
      </c>
      <c r="Y40" s="18">
        <f t="shared" si="3"/>
        <v>68587.465714277831</v>
      </c>
      <c r="Z40" s="18">
        <f>'[2]2014-15'!$U78/100</f>
        <v>9893.6729971751756</v>
      </c>
      <c r="AA40" s="18">
        <f>'[2]2014-15'!$V78/100</f>
        <v>1582.1607683656432</v>
      </c>
      <c r="AB40" s="18">
        <f t="shared" si="30"/>
        <v>76898.97794308736</v>
      </c>
      <c r="AC40" s="18">
        <v>4887.2137496211135</v>
      </c>
      <c r="AD40" s="18">
        <f t="shared" si="5"/>
        <v>157347.27777979639</v>
      </c>
    </row>
    <row r="41" spans="1:30">
      <c r="A41" s="5">
        <v>31</v>
      </c>
      <c r="B41" s="6" t="s">
        <v>23</v>
      </c>
      <c r="C41" s="18">
        <v>1088.621422591882</v>
      </c>
      <c r="D41" s="18">
        <v>308.87746167599727</v>
      </c>
      <c r="E41" s="18">
        <v>448.4175443890436</v>
      </c>
      <c r="F41" s="18">
        <v>99.813298553302943</v>
      </c>
      <c r="G41" s="18">
        <v>1945.7297272102257</v>
      </c>
      <c r="H41" s="18">
        <v>381.95902223573421</v>
      </c>
      <c r="I41" s="18">
        <v>2327.6887494459597</v>
      </c>
      <c r="J41" s="18">
        <f>'[2]2014-15'!$D79/100</f>
        <v>1877.7948530138874</v>
      </c>
      <c r="K41" s="18">
        <f>('[2]2014-15'!$E79/100)+('[2]2014-15'!$F79/100)</f>
        <v>188.56194092261788</v>
      </c>
      <c r="L41" s="18">
        <f>'[2]2014-15'!$G79/100</f>
        <v>529.8396883901479</v>
      </c>
      <c r="M41" s="18">
        <f t="shared" si="0"/>
        <v>2596.196482326653</v>
      </c>
      <c r="N41" s="18">
        <f t="shared" si="29"/>
        <v>2978.1555045623873</v>
      </c>
      <c r="O41" s="18">
        <f>('[2]2014-15'!$H79/100)+('[2]2014-15'!$I79/100)</f>
        <v>725.55656464067306</v>
      </c>
      <c r="P41" s="18">
        <f>'[2]2014-15'!$J79/100</f>
        <v>44.251213213612736</v>
      </c>
      <c r="Q41" s="18">
        <f>'[2]2014-15'!$K79/100</f>
        <v>320.32699303781584</v>
      </c>
      <c r="R41" s="18">
        <f>'[2]2014-15'!$L79/100</f>
        <v>6.4000936530001624</v>
      </c>
      <c r="S41" s="18">
        <f>'[2]2014-15'!$M79/100</f>
        <v>126.47381437114777</v>
      </c>
      <c r="T41" s="18">
        <f>'[2]2014-15'!$N79/100</f>
        <v>949.76396327984799</v>
      </c>
      <c r="U41" s="18">
        <f>'[2]2014-15'!$O79/100</f>
        <v>1586.2291090715312</v>
      </c>
      <c r="V41" s="18">
        <f>'[2]2014-15'!$P79/100</f>
        <v>255.0706194959599</v>
      </c>
      <c r="W41" s="18">
        <f>'[2]2014-15'!$Q79/100</f>
        <v>544.46206359132088</v>
      </c>
      <c r="X41" s="18">
        <f t="shared" si="2"/>
        <v>4558.5344343549095</v>
      </c>
      <c r="Y41" s="18">
        <f t="shared" si="3"/>
        <v>9482.4196661275237</v>
      </c>
      <c r="Z41" s="18">
        <f>'[2]2014-15'!$U79/100</f>
        <v>1367.8295046863379</v>
      </c>
      <c r="AA41" s="18">
        <f>'[2]2014-15'!$V79/100</f>
        <v>218.73839783724722</v>
      </c>
      <c r="AB41" s="18">
        <f t="shared" si="30"/>
        <v>10631.510772976615</v>
      </c>
      <c r="AC41" s="18">
        <v>1235.9887663330821</v>
      </c>
      <c r="AD41" s="18">
        <f t="shared" si="5"/>
        <v>86016.241106446818</v>
      </c>
    </row>
    <row r="42" spans="1:30">
      <c r="A42" s="5">
        <v>32</v>
      </c>
      <c r="B42" s="6" t="s">
        <v>153</v>
      </c>
      <c r="C42" s="18">
        <v>907.4749175973418</v>
      </c>
      <c r="D42" s="18">
        <v>181.98831155037701</v>
      </c>
      <c r="E42" s="18">
        <v>357.2593829735921</v>
      </c>
      <c r="F42" s="18">
        <v>79.448263949551858</v>
      </c>
      <c r="G42" s="18">
        <v>1526.1708760708625</v>
      </c>
      <c r="H42" s="18">
        <v>35.038255513424758</v>
      </c>
      <c r="I42" s="18">
        <v>1561.2091315842872</v>
      </c>
      <c r="J42" s="18">
        <f>'[2]2014-15'!$D80/100</f>
        <v>2257.864000085011</v>
      </c>
      <c r="K42" s="18">
        <f>('[2]2014-15'!$E80/100)+('[2]2014-15'!$F80/100)</f>
        <v>226.72722609288505</v>
      </c>
      <c r="L42" s="18">
        <f>'[2]2014-15'!$G80/100</f>
        <v>637.08022008489752</v>
      </c>
      <c r="M42" s="18">
        <f t="shared" si="0"/>
        <v>3121.6714462627933</v>
      </c>
      <c r="N42" s="18">
        <f t="shared" si="29"/>
        <v>3156.709701776218</v>
      </c>
      <c r="O42" s="18">
        <f>('[2]2014-15'!$H80/100)+('[2]2014-15'!$I80/100)</f>
        <v>872.41055363325847</v>
      </c>
      <c r="P42" s="18">
        <f>'[2]2014-15'!$J80/100</f>
        <v>53.207740512623204</v>
      </c>
      <c r="Q42" s="18">
        <f>'[2]2014-15'!$K80/100</f>
        <v>385.16176816372251</v>
      </c>
      <c r="R42" s="18">
        <f>'[2]2014-15'!$L80/100</f>
        <v>7.6954844311604722</v>
      </c>
      <c r="S42" s="18">
        <f>'[2]2014-15'!$M80/100</f>
        <v>152.07234803297064</v>
      </c>
      <c r="T42" s="18">
        <f>'[2]2014-15'!$N80/100</f>
        <v>1141.9979439318292</v>
      </c>
      <c r="U42" s="18">
        <f>'[2]2014-15'!$O80/100</f>
        <v>1907.2848109638755</v>
      </c>
      <c r="V42" s="18">
        <f>'[2]2014-15'!$P80/100</f>
        <v>306.69738406991502</v>
      </c>
      <c r="W42" s="18">
        <f>'[2]2014-15'!$Q80/100</f>
        <v>654.66219103847334</v>
      </c>
      <c r="X42" s="18">
        <f t="shared" si="2"/>
        <v>5481.1902247778271</v>
      </c>
      <c r="Y42" s="18">
        <f t="shared" si="3"/>
        <v>10164.070802624909</v>
      </c>
      <c r="Z42" s="18">
        <f>'[2]2014-15'!$U80/100</f>
        <v>1466.1569970498542</v>
      </c>
      <c r="AA42" s="18">
        <f>'[2]2014-15'!$V80/100</f>
        <v>234.46257842354171</v>
      </c>
      <c r="AB42" s="18">
        <f t="shared" si="30"/>
        <v>11395.765221251222</v>
      </c>
      <c r="AC42" s="18">
        <v>1360.4596294384864</v>
      </c>
      <c r="AD42" s="18">
        <f t="shared" si="5"/>
        <v>83764.082187096486</v>
      </c>
    </row>
    <row r="43" spans="1:30">
      <c r="A43" s="5">
        <v>33</v>
      </c>
      <c r="B43" s="6" t="s">
        <v>24</v>
      </c>
      <c r="C43" s="18">
        <v>1244.9959148449168</v>
      </c>
      <c r="D43" s="18">
        <v>285.70275902133335</v>
      </c>
      <c r="E43" s="18">
        <v>700.47541400142768</v>
      </c>
      <c r="F43" s="18">
        <v>78.005882202885118</v>
      </c>
      <c r="G43" s="18">
        <v>2309.1799700705628</v>
      </c>
      <c r="H43" s="18">
        <v>2813.9034995481484</v>
      </c>
      <c r="I43" s="18">
        <v>5123.0834696187112</v>
      </c>
      <c r="J43" s="18">
        <f>'[2]2014-15'!$D81/100</f>
        <v>3947.0675619605959</v>
      </c>
      <c r="K43" s="18">
        <f>('[2]2014-15'!$E81/100)+('[2]2014-15'!$F81/100)</f>
        <v>396.35145406934981</v>
      </c>
      <c r="L43" s="18">
        <f>'[2]2014-15'!$G81/100</f>
        <v>1113.7068800287082</v>
      </c>
      <c r="M43" s="18">
        <f t="shared" si="0"/>
        <v>5457.1258960586538</v>
      </c>
      <c r="N43" s="18">
        <f t="shared" si="29"/>
        <v>8271.0293956068017</v>
      </c>
      <c r="O43" s="18">
        <f>('[2]2014-15'!$H81/100)+('[2]2014-15'!$I81/100)</f>
        <v>1525.0977901362833</v>
      </c>
      <c r="P43" s="18">
        <f>'[2]2014-15'!$J81/100</f>
        <v>93.01470177773524</v>
      </c>
      <c r="Q43" s="18">
        <f>'[2]2014-15'!$K81/100</f>
        <v>673.31757854732484</v>
      </c>
      <c r="R43" s="18">
        <f>'[2]2014-15'!$L81/100</f>
        <v>13.452801838668163</v>
      </c>
      <c r="S43" s="18">
        <f>'[2]2014-15'!$M81/100</f>
        <v>265.84410397150623</v>
      </c>
      <c r="T43" s="18">
        <f>'[2]2014-15'!$N81/100</f>
        <v>1996.3749101581425</v>
      </c>
      <c r="U43" s="18">
        <f>'[2]2014-15'!$O81/100</f>
        <v>3334.2052526158423</v>
      </c>
      <c r="V43" s="18">
        <f>'[2]2014-15'!$P81/100</f>
        <v>536.15066981667337</v>
      </c>
      <c r="W43" s="18">
        <f>'[2]2014-15'!$Q81/100</f>
        <v>1144.4426671370459</v>
      </c>
      <c r="X43" s="18">
        <f t="shared" si="2"/>
        <v>9581.9004759992222</v>
      </c>
      <c r="Y43" s="18">
        <f t="shared" si="3"/>
        <v>20162.109841676589</v>
      </c>
      <c r="Z43" s="18">
        <f>'[2]2014-15'!$U81/100</f>
        <v>2908.364076592798</v>
      </c>
      <c r="AA43" s="18">
        <f>'[2]2014-15'!$V81/100</f>
        <v>465.09517177522525</v>
      </c>
      <c r="AB43" s="18">
        <f t="shared" si="30"/>
        <v>22605.378746494163</v>
      </c>
      <c r="AC43" s="18">
        <v>2284.3115346051909</v>
      </c>
      <c r="AD43" s="18">
        <f t="shared" si="5"/>
        <v>98959.263673293855</v>
      </c>
    </row>
    <row r="44" spans="1:30">
      <c r="A44" s="5">
        <v>34</v>
      </c>
      <c r="B44" s="6" t="s">
        <v>55</v>
      </c>
      <c r="C44" s="18">
        <v>660.39818114535547</v>
      </c>
      <c r="D44" s="18">
        <v>126.402904355503</v>
      </c>
      <c r="E44" s="18">
        <v>607.48288897453892</v>
      </c>
      <c r="F44" s="18">
        <v>25.004033873910444</v>
      </c>
      <c r="G44" s="18">
        <v>1419.2880083493078</v>
      </c>
      <c r="H44" s="18">
        <v>1.8257934230123091E-2</v>
      </c>
      <c r="I44" s="18">
        <v>1419.306266283538</v>
      </c>
      <c r="J44" s="18">
        <f>'[2]2014-15'!$D82/100</f>
        <v>1283.7124346117782</v>
      </c>
      <c r="K44" s="18">
        <f>('[2]2014-15'!$E82/100)+('[2]2014-15'!$F82/100)</f>
        <v>128.90615173877353</v>
      </c>
      <c r="L44" s="18">
        <f>'[2]2014-15'!$G82/100</f>
        <v>362.21304752518279</v>
      </c>
      <c r="M44" s="18">
        <f t="shared" si="0"/>
        <v>1774.8316338757345</v>
      </c>
      <c r="N44" s="18">
        <f t="shared" si="29"/>
        <v>1774.8498918099647</v>
      </c>
      <c r="O44" s="18">
        <f>('[2]2014-15'!$H82/100)+('[2]2014-15'!$I82/100)</f>
        <v>496.01051070542485</v>
      </c>
      <c r="P44" s="18">
        <f>'[2]2014-15'!$J82/100</f>
        <v>30.25135176922949</v>
      </c>
      <c r="Q44" s="18">
        <f>'[2]2014-15'!$K82/100</f>
        <v>218.98438130472584</v>
      </c>
      <c r="R44" s="18">
        <f>'[2]2014-15'!$L82/100</f>
        <v>4.3752808203993228</v>
      </c>
      <c r="S44" s="18">
        <f>'[2]2014-15'!$M82/100</f>
        <v>86.460993276470276</v>
      </c>
      <c r="T44" s="18">
        <f>'[2]2014-15'!$N82/100</f>
        <v>649.28488202618803</v>
      </c>
      <c r="U44" s="18">
        <f>'[2]2014-15'!$O82/100</f>
        <v>1084.3900377030311</v>
      </c>
      <c r="V44" s="18">
        <f>'[2]2014-15'!$P82/100</f>
        <v>174.37332167864432</v>
      </c>
      <c r="W44" s="18">
        <f>'[2]2014-15'!$Q82/100</f>
        <v>372.20930714810004</v>
      </c>
      <c r="X44" s="18">
        <f t="shared" si="2"/>
        <v>3116.3400664322135</v>
      </c>
      <c r="Y44" s="18">
        <f t="shared" si="3"/>
        <v>6310.4779665914866</v>
      </c>
      <c r="Z44" s="18">
        <f>'[2]2014-15'!$U82/100</f>
        <v>910.28010326578737</v>
      </c>
      <c r="AA44" s="18">
        <f>'[2]2014-15'!$V82/100</f>
        <v>145.56873549612578</v>
      </c>
      <c r="AB44" s="18">
        <f t="shared" si="30"/>
        <v>7075.1893343611482</v>
      </c>
      <c r="AC44" s="18">
        <v>1100.9922644817498</v>
      </c>
      <c r="AD44" s="18">
        <f t="shared" si="5"/>
        <v>64261.935007250257</v>
      </c>
    </row>
    <row r="45" spans="1:30" s="3" customFormat="1">
      <c r="A45" s="8"/>
      <c r="B45" s="8" t="s">
        <v>31</v>
      </c>
      <c r="C45" s="19">
        <v>7634.5287265235929</v>
      </c>
      <c r="D45" s="19">
        <v>1433.6965395471877</v>
      </c>
      <c r="E45" s="19">
        <v>3010.2725828281059</v>
      </c>
      <c r="F45" s="19">
        <v>412.28141909033513</v>
      </c>
      <c r="G45" s="19">
        <v>12490.779267989219</v>
      </c>
      <c r="H45" s="19">
        <v>4467.4338352968516</v>
      </c>
      <c r="I45" s="19">
        <v>16958.213103286071</v>
      </c>
      <c r="J45" s="19">
        <f>SUM(J39:J44)</f>
        <v>28752.31592267982</v>
      </c>
      <c r="K45" s="19">
        <f t="shared" ref="K45:AB45" si="31">SUM(K39:K44)</f>
        <v>2887.2123532019828</v>
      </c>
      <c r="L45" s="19">
        <f>SUM(L39:L44)</f>
        <v>8112.7701913320225</v>
      </c>
      <c r="M45" s="19">
        <f t="shared" si="0"/>
        <v>39752.298467213826</v>
      </c>
      <c r="N45" s="19">
        <f t="shared" si="31"/>
        <v>44219.732302510674</v>
      </c>
      <c r="O45" s="19">
        <f t="shared" si="31"/>
        <v>11109.537089655985</v>
      </c>
      <c r="P45" s="19">
        <f>SUM(P39:P44)</f>
        <v>677.56329198450919</v>
      </c>
      <c r="Q45" s="19">
        <f>SUM(Q39:Q44)</f>
        <v>4904.7652290679835</v>
      </c>
      <c r="R45" s="19">
        <f t="shared" ref="R45:W45" si="32">SUM(R39:R44)</f>
        <v>97.996601892079909</v>
      </c>
      <c r="S45" s="19">
        <f t="shared" si="32"/>
        <v>1936.5347928763922</v>
      </c>
      <c r="T45" s="19">
        <f t="shared" si="32"/>
        <v>14542.543601272026</v>
      </c>
      <c r="U45" s="19">
        <f t="shared" si="32"/>
        <v>24287.935605199098</v>
      </c>
      <c r="V45" s="19">
        <f t="shared" si="32"/>
        <v>3905.5762787774852</v>
      </c>
      <c r="W45" s="19">
        <f t="shared" si="32"/>
        <v>8336.6642714810296</v>
      </c>
      <c r="X45" s="19">
        <f t="shared" si="2"/>
        <v>69799.116762206584</v>
      </c>
      <c r="Y45" s="19">
        <f t="shared" si="3"/>
        <v>126509.62833270649</v>
      </c>
      <c r="Z45" s="19">
        <f t="shared" ref="Z45:AA45" si="33">SUM(Z39:Z44)</f>
        <v>18248.88673121373</v>
      </c>
      <c r="AA45" s="19">
        <f t="shared" si="33"/>
        <v>2918.2966387425959</v>
      </c>
      <c r="AB45" s="19">
        <f t="shared" si="31"/>
        <v>141840.21842517762</v>
      </c>
      <c r="AC45" s="19">
        <v>12215.51265606585</v>
      </c>
      <c r="AD45" s="19">
        <f t="shared" si="5"/>
        <v>116114.83072283839</v>
      </c>
    </row>
    <row r="46" spans="1:30" s="3" customFormat="1">
      <c r="A46" s="8"/>
      <c r="B46" s="8" t="s">
        <v>32</v>
      </c>
      <c r="C46" s="19">
        <v>98833.323338560789</v>
      </c>
      <c r="D46" s="19">
        <v>31140.075434868857</v>
      </c>
      <c r="E46" s="19">
        <v>16622.776449627228</v>
      </c>
      <c r="F46" s="19">
        <v>3238.4857261684497</v>
      </c>
      <c r="G46" s="19">
        <v>149834.6609492253</v>
      </c>
      <c r="H46" s="19">
        <v>54334.077707566612</v>
      </c>
      <c r="I46" s="19">
        <v>204168.73865679192</v>
      </c>
      <c r="J46" s="19">
        <f>J45+J38+J32+J23+J17+J11</f>
        <v>307651.1712083093</v>
      </c>
      <c r="K46" s="19">
        <f t="shared" ref="K46:AB46" si="34">K45+K38+K32+K23+K17+K11</f>
        <v>30893.311842370033</v>
      </c>
      <c r="L46" s="19">
        <f>L45+L38+L32+L23+L17+L11</f>
        <v>86807.033486244793</v>
      </c>
      <c r="M46" s="19">
        <f t="shared" si="0"/>
        <v>425351.51653692411</v>
      </c>
      <c r="N46" s="19">
        <f t="shared" si="34"/>
        <v>479685.59424449073</v>
      </c>
      <c r="O46" s="19">
        <f t="shared" si="34"/>
        <v>118872.58426090147</v>
      </c>
      <c r="P46" s="19">
        <f>P45+P38+P32+P23+P17+P11</f>
        <v>7249.9600000000028</v>
      </c>
      <c r="Q46" s="19">
        <f>Q45+Q38+Q32+Q23+Q17+Q11</f>
        <v>52481.225209211465</v>
      </c>
      <c r="R46" s="19">
        <f t="shared" ref="R46:W46" si="35">R45+R38+R32+R23+R17+R11</f>
        <v>1048.5683806343914</v>
      </c>
      <c r="S46" s="19">
        <f t="shared" si="35"/>
        <v>20721.015959765304</v>
      </c>
      <c r="T46" s="19">
        <f t="shared" si="35"/>
        <v>155605.92000000004</v>
      </c>
      <c r="U46" s="19">
        <f t="shared" si="35"/>
        <v>259882.08585581867</v>
      </c>
      <c r="V46" s="19">
        <f t="shared" si="35"/>
        <v>41789.85510734102</v>
      </c>
      <c r="W46" s="19">
        <f t="shared" si="35"/>
        <v>89202.710974266389</v>
      </c>
      <c r="X46" s="19">
        <f t="shared" si="2"/>
        <v>746853.9257479388</v>
      </c>
      <c r="Y46" s="19">
        <f t="shared" si="3"/>
        <v>1376374.1809416548</v>
      </c>
      <c r="Z46" s="19">
        <f t="shared" ref="Z46:AA46" si="36">Z45+Z38+Z32+Z23+Z17+Z11</f>
        <v>198540.59217256581</v>
      </c>
      <c r="AA46" s="19">
        <f t="shared" si="36"/>
        <v>31749.900765186441</v>
      </c>
      <c r="AB46" s="19">
        <f t="shared" si="34"/>
        <v>1543164.8723490341</v>
      </c>
      <c r="AC46" s="19">
        <v>116927</v>
      </c>
      <c r="AD46" s="19">
        <f t="shared" si="5"/>
        <v>131976.77801953646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  <row r="49" spans="10:30"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</row>
    <row r="51" spans="10:30"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dimension ref="A1:AD47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96</v>
      </c>
      <c r="I1" s="16"/>
      <c r="J1" s="16"/>
      <c r="K1" s="16"/>
      <c r="L1" s="16"/>
      <c r="M1" s="16"/>
      <c r="N1" s="16"/>
      <c r="U1" s="27" t="s">
        <v>97</v>
      </c>
    </row>
    <row r="2" spans="1:30">
      <c r="B2" s="10"/>
      <c r="C2" s="16"/>
      <c r="D2" s="16"/>
      <c r="E2" s="10"/>
      <c r="H2" s="28" t="s">
        <v>94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1.1151168621655929</v>
      </c>
      <c r="D6" s="18">
        <v>573.46825731301624</v>
      </c>
      <c r="E6" s="18">
        <v>67.741016347357686</v>
      </c>
      <c r="F6" s="18">
        <v>816.94445395317859</v>
      </c>
      <c r="G6" s="18">
        <v>1459.2688444757182</v>
      </c>
      <c r="H6" s="18">
        <v>31490.005623833233</v>
      </c>
      <c r="I6" s="18">
        <v>32949.274468308948</v>
      </c>
      <c r="J6" s="18">
        <f>'[3]2014-15'!$D49/100</f>
        <v>52631.306913841843</v>
      </c>
      <c r="K6" s="18">
        <f>('[3]2014-15'!$E49/100)+('[3]2014-15'!$F49/100)</f>
        <v>3803.7162154902499</v>
      </c>
      <c r="L6" s="18">
        <f>'[3]2014-15'!$G49/100</f>
        <v>16225.549171491944</v>
      </c>
      <c r="M6" s="18">
        <f>J6+K6+L6</f>
        <v>72660.572300824031</v>
      </c>
      <c r="N6" s="18">
        <f>L6+K6+J6+H6</f>
        <v>104150.57792465728</v>
      </c>
      <c r="O6" s="18">
        <f>('[3]2014-15'!$H49/100)+('[3]2014-15'!$I49/100)</f>
        <v>21624.361196126021</v>
      </c>
      <c r="P6" s="18">
        <f>'[3]2014-15'!$J49/100</f>
        <v>1213.1278804227213</v>
      </c>
      <c r="Q6" s="18">
        <f>'[3]2014-15'!$K49/100</f>
        <v>8950.0296366856819</v>
      </c>
      <c r="R6" s="18">
        <f>'[3]2014-15'!$L49/100</f>
        <v>175.25769065035141</v>
      </c>
      <c r="S6" s="18">
        <f>'[3]2014-15'!$M49/100</f>
        <v>3116.3113038870733</v>
      </c>
      <c r="T6" s="18">
        <f>'[3]2014-15'!$N49/100</f>
        <v>30523.83363117</v>
      </c>
      <c r="U6" s="18">
        <f>'[3]2014-15'!$O49/100</f>
        <v>37523.886213437763</v>
      </c>
      <c r="V6" s="18">
        <f>'[3]2014-15'!$P49/100</f>
        <v>5898.1646003631286</v>
      </c>
      <c r="W6" s="18">
        <f>'[3]2014-15'!$Q49/100</f>
        <v>15907.879922599981</v>
      </c>
      <c r="X6" s="18">
        <f>SUM(O6:W6)</f>
        <v>124932.85207534273</v>
      </c>
      <c r="Y6" s="18">
        <f>X6+M6+I6</f>
        <v>230542.69884447573</v>
      </c>
      <c r="Z6" s="18">
        <f>'[3]2014-15'!$U49/100</f>
        <v>38837.600448109755</v>
      </c>
      <c r="AA6" s="18">
        <f>'[3]2014-15'!$V49/100</f>
        <v>6210.7700329294812</v>
      </c>
      <c r="AB6" s="18">
        <f>Y6+Z6-AA6</f>
        <v>263169.52925965597</v>
      </c>
      <c r="AC6" s="18">
        <v>13232.655041527494</v>
      </c>
      <c r="AD6" s="18">
        <f>AB6/AC6*10000</f>
        <v>198878.85570489211</v>
      </c>
    </row>
    <row r="7" spans="1:30" ht="15.75">
      <c r="A7" s="5">
        <v>2</v>
      </c>
      <c r="B7" s="6" t="s">
        <v>46</v>
      </c>
      <c r="C7" s="18">
        <v>2693.3258875982629</v>
      </c>
      <c r="D7" s="18">
        <v>676.21310187622123</v>
      </c>
      <c r="E7" s="18">
        <v>1216.4534447832239</v>
      </c>
      <c r="F7" s="18">
        <v>507.72607853373489</v>
      </c>
      <c r="G7" s="18">
        <v>5093.7185127914427</v>
      </c>
      <c r="H7" s="18">
        <v>543.97886576867643</v>
      </c>
      <c r="I7" s="18">
        <v>5637.6973785601194</v>
      </c>
      <c r="J7" s="18">
        <f>'[3]2014-15'!$D50/100</f>
        <v>43904.449304901071</v>
      </c>
      <c r="K7" s="18">
        <f>('[3]2014-15'!$E50/100)+('[3]2014-15'!$F50/100)</f>
        <v>3173.0176494876559</v>
      </c>
      <c r="L7" s="18">
        <f>'[3]2014-15'!$G50/100</f>
        <v>13535.172178226796</v>
      </c>
      <c r="M7" s="18">
        <f t="shared" ref="M7:M46" si="0">J7+K7+L7</f>
        <v>60612.639132615528</v>
      </c>
      <c r="N7" s="18">
        <f t="shared" ref="N7:N10" si="1">L7+K7+J7+H7</f>
        <v>61156.617998384194</v>
      </c>
      <c r="O7" s="18">
        <f>('[3]2014-15'!$H50/100)+('[3]2014-15'!$I50/100)</f>
        <v>18038.8009638517</v>
      </c>
      <c r="P7" s="18">
        <f>'[3]2014-15'!$J50/100</f>
        <v>1011.9777495468921</v>
      </c>
      <c r="Q7" s="18">
        <f>'[3]2014-15'!$K50/100</f>
        <v>7466.0149158843187</v>
      </c>
      <c r="R7" s="18">
        <f>'[3]2014-15'!$L50/100</f>
        <v>146.1980111390458</v>
      </c>
      <c r="S7" s="18">
        <f>'[3]2014-15'!$M50/100</f>
        <v>2599.5921378843245</v>
      </c>
      <c r="T7" s="18">
        <f>'[3]2014-15'!$N50/100</f>
        <v>25462.641625919568</v>
      </c>
      <c r="U7" s="18">
        <f>'[3]2014-15'!$O50/100</f>
        <v>31302.007428348265</v>
      </c>
      <c r="V7" s="18">
        <f>'[3]2014-15'!$P50/100</f>
        <v>4920.1831357241226</v>
      </c>
      <c r="W7" s="18">
        <f>'[3]2014-15'!$Q50/100</f>
        <v>13270.176033317552</v>
      </c>
      <c r="X7" s="18">
        <f t="shared" ref="X7:X46" si="2">SUM(O7:W7)</f>
        <v>104217.59200161578</v>
      </c>
      <c r="Y7" s="18">
        <f t="shared" ref="Y7:Y46" si="3">X7+M7+I7</f>
        <v>170467.92851279143</v>
      </c>
      <c r="Z7" s="18">
        <f>'[3]2014-15'!$U50/100</f>
        <v>28717.306295017264</v>
      </c>
      <c r="AA7" s="18">
        <f>'[3]2014-15'!$V50/100</f>
        <v>4592.3688205673134</v>
      </c>
      <c r="AB7" s="18">
        <f t="shared" ref="AB7:AB10" si="4">Y7+Z7-AA7</f>
        <v>194592.86598724138</v>
      </c>
      <c r="AC7" s="18">
        <v>11655.749412929428</v>
      </c>
      <c r="AD7" s="18">
        <f t="shared" ref="AD7:AD46" si="5">AB7/AC7*10000</f>
        <v>166950.11113689904</v>
      </c>
    </row>
    <row r="8" spans="1:30">
      <c r="A8" s="5">
        <v>3</v>
      </c>
      <c r="B8" s="6" t="s">
        <v>150</v>
      </c>
      <c r="C8" s="18">
        <v>2021.7135326971058</v>
      </c>
      <c r="D8" s="18">
        <v>300.01552629858719</v>
      </c>
      <c r="E8" s="18">
        <v>984.65342399893609</v>
      </c>
      <c r="F8" s="18">
        <v>125.27428073653354</v>
      </c>
      <c r="G8" s="18">
        <v>3431.6567637311623</v>
      </c>
      <c r="H8" s="18">
        <v>6906.7168963894437</v>
      </c>
      <c r="I8" s="18">
        <v>10338.373660120606</v>
      </c>
      <c r="J8" s="18">
        <f>'[3]2014-15'!$D51/100</f>
        <v>5677.6455035197905</v>
      </c>
      <c r="K8" s="18">
        <f>('[3]2014-15'!$E51/100)+('[3]2014-15'!$F51/100)</f>
        <v>410.32901392505283</v>
      </c>
      <c r="L8" s="18">
        <f>'[3]2014-15'!$G51/100</f>
        <v>1750.3444565126795</v>
      </c>
      <c r="M8" s="18">
        <f t="shared" si="0"/>
        <v>7838.3189739575228</v>
      </c>
      <c r="N8" s="18">
        <f t="shared" si="1"/>
        <v>14745.035870346966</v>
      </c>
      <c r="O8" s="18">
        <f>('[3]2014-15'!$H51/100)+('[3]2014-15'!$I51/100)</f>
        <v>2332.7457422377493</v>
      </c>
      <c r="P8" s="18">
        <f>'[3]2014-15'!$J51/100</f>
        <v>130.86716745893909</v>
      </c>
      <c r="Q8" s="18">
        <f>'[3]2014-15'!$K51/100</f>
        <v>965.49180521552171</v>
      </c>
      <c r="R8" s="18">
        <f>'[3]2014-15'!$L51/100</f>
        <v>18.906067464886291</v>
      </c>
      <c r="S8" s="18">
        <f>'[3]2014-15'!$M51/100</f>
        <v>336.17464394426929</v>
      </c>
      <c r="T8" s="18">
        <f>'[3]2014-15'!$N51/100</f>
        <v>3292.7836477611836</v>
      </c>
      <c r="U8" s="18">
        <f>'[3]2014-15'!$O51/100</f>
        <v>4047.9200750814448</v>
      </c>
      <c r="V8" s="18">
        <f>'[3]2014-15'!$P51/100</f>
        <v>636.26935536849044</v>
      </c>
      <c r="W8" s="18">
        <f>'[3]2014-15'!$Q51/100</f>
        <v>1716.0756251205478</v>
      </c>
      <c r="X8" s="18">
        <f t="shared" si="2"/>
        <v>13477.234129653032</v>
      </c>
      <c r="Y8" s="18">
        <f t="shared" si="3"/>
        <v>31653.926763731157</v>
      </c>
      <c r="Z8" s="18">
        <f>'[3]2014-15'!$U51/100</f>
        <v>5332.4723204218571</v>
      </c>
      <c r="AA8" s="18">
        <f>'[3]2014-15'!$V51/100</f>
        <v>852.74988431253382</v>
      </c>
      <c r="AB8" s="18">
        <f t="shared" si="4"/>
        <v>36133.649199840482</v>
      </c>
      <c r="AC8" s="18">
        <v>2731.6381596037713</v>
      </c>
      <c r="AD8" s="18">
        <f t="shared" si="5"/>
        <v>132278.31465453585</v>
      </c>
    </row>
    <row r="9" spans="1:30">
      <c r="A9" s="5">
        <v>4</v>
      </c>
      <c r="B9" s="6" t="s">
        <v>0</v>
      </c>
      <c r="C9" s="18">
        <v>4109.7533832371146</v>
      </c>
      <c r="D9" s="18">
        <v>191.93645523566988</v>
      </c>
      <c r="E9" s="18">
        <v>383.35213549545568</v>
      </c>
      <c r="F9" s="18">
        <v>331.31967449824629</v>
      </c>
      <c r="G9" s="18">
        <v>5016.3616484664863</v>
      </c>
      <c r="H9" s="18">
        <v>71.258574025986306</v>
      </c>
      <c r="I9" s="18">
        <v>5087.6202224924727</v>
      </c>
      <c r="J9" s="18">
        <f>'[3]2014-15'!$D52/100</f>
        <v>2914.8516505641846</v>
      </c>
      <c r="K9" s="18">
        <f>('[3]2014-15'!$E52/100)+('[3]2014-15'!$F52/100)</f>
        <v>210.65919011187614</v>
      </c>
      <c r="L9" s="18">
        <f>'[3]2014-15'!$G52/100</f>
        <v>898.61095148665618</v>
      </c>
      <c r="M9" s="18">
        <f t="shared" si="0"/>
        <v>4024.1217921627172</v>
      </c>
      <c r="N9" s="18">
        <f t="shared" si="1"/>
        <v>4095.3803661887032</v>
      </c>
      <c r="O9" s="18">
        <f>('[3]2014-15'!$H52/100)+('[3]2014-15'!$I52/100)</f>
        <v>1197.6104835874198</v>
      </c>
      <c r="P9" s="18">
        <f>'[3]2014-15'!$J52/100</f>
        <v>67.18601554744258</v>
      </c>
      <c r="Q9" s="18">
        <f>'[3]2014-15'!$K52/100</f>
        <v>495.67472648547465</v>
      </c>
      <c r="R9" s="18">
        <f>'[3]2014-15'!$L52/100</f>
        <v>9.7062033763005857</v>
      </c>
      <c r="S9" s="18">
        <f>'[3]2014-15'!$M52/100</f>
        <v>172.58900985827717</v>
      </c>
      <c r="T9" s="18">
        <f>'[3]2014-15'!$N52/100</f>
        <v>1690.4852274903897</v>
      </c>
      <c r="U9" s="18">
        <f>'[3]2014-15'!$O52/100</f>
        <v>2078.1654129142685</v>
      </c>
      <c r="V9" s="18">
        <f>'[3]2014-15'!$P52/100</f>
        <v>326.65490995334193</v>
      </c>
      <c r="W9" s="18">
        <f>'[3]2014-15'!$Q52/100</f>
        <v>881.01764459838068</v>
      </c>
      <c r="X9" s="18">
        <f t="shared" si="2"/>
        <v>6919.0896338112952</v>
      </c>
      <c r="Y9" s="18">
        <f t="shared" si="3"/>
        <v>16030.831648466485</v>
      </c>
      <c r="Z9" s="18">
        <f>'[3]2014-15'!$U52/100</f>
        <v>2700.5801421369665</v>
      </c>
      <c r="AA9" s="18">
        <f>'[3]2014-15'!$V52/100</f>
        <v>431.86710880138946</v>
      </c>
      <c r="AB9" s="18">
        <f t="shared" si="4"/>
        <v>18299.544681802061</v>
      </c>
      <c r="AC9" s="18">
        <v>1660.9056854175217</v>
      </c>
      <c r="AD9" s="18">
        <f t="shared" si="5"/>
        <v>110178.10850109701</v>
      </c>
    </row>
    <row r="10" spans="1:30">
      <c r="A10" s="5">
        <v>5</v>
      </c>
      <c r="B10" s="6" t="s">
        <v>1</v>
      </c>
      <c r="C10" s="18">
        <v>1713.0270278593898</v>
      </c>
      <c r="D10" s="18">
        <v>95.32270715286873</v>
      </c>
      <c r="E10" s="18">
        <v>1031.4584189912687</v>
      </c>
      <c r="F10" s="18">
        <v>100.38832454138419</v>
      </c>
      <c r="G10" s="18">
        <v>2940.1964785449113</v>
      </c>
      <c r="H10" s="18">
        <v>363.58932385098683</v>
      </c>
      <c r="I10" s="18">
        <v>3303.7858023958979</v>
      </c>
      <c r="J10" s="18">
        <f>'[3]2014-15'!$D53/100</f>
        <v>1296.1718154964296</v>
      </c>
      <c r="K10" s="18">
        <f>('[3]2014-15'!$E53/100)+('[3]2014-15'!$F53/100)</f>
        <v>93.675609475860526</v>
      </c>
      <c r="L10" s="18">
        <f>'[3]2014-15'!$G53/100</f>
        <v>399.59295636468801</v>
      </c>
      <c r="M10" s="18">
        <f t="shared" si="0"/>
        <v>1789.4403813369781</v>
      </c>
      <c r="N10" s="18">
        <f t="shared" si="1"/>
        <v>2153.0297051879652</v>
      </c>
      <c r="O10" s="18">
        <f>('[3]2014-15'!$H53/100)+('[3]2014-15'!$I53/100)</f>
        <v>532.55161526611676</v>
      </c>
      <c r="P10" s="18">
        <f>'[3]2014-15'!$J53/100</f>
        <v>29.876175595846984</v>
      </c>
      <c r="Q10" s="18">
        <f>'[3]2014-15'!$K53/100</f>
        <v>220.41588634537155</v>
      </c>
      <c r="R10" s="18">
        <f>'[3]2014-15'!$L53/100</f>
        <v>4.3161398108895206</v>
      </c>
      <c r="S10" s="18">
        <f>'[3]2014-15'!$M53/100</f>
        <v>76.746619403232771</v>
      </c>
      <c r="T10" s="18">
        <f>'[3]2014-15'!$N53/100</f>
        <v>751.72240959913108</v>
      </c>
      <c r="U10" s="18">
        <f>'[3]2014-15'!$O53/100</f>
        <v>924.11544705460506</v>
      </c>
      <c r="V10" s="18">
        <f>'[3]2014-15'!$P53/100</f>
        <v>145.25641042249765</v>
      </c>
      <c r="W10" s="18">
        <f>'[3]2014-15'!$Q53/100</f>
        <v>391.76959131434387</v>
      </c>
      <c r="X10" s="18">
        <f t="shared" si="2"/>
        <v>3076.7702948120354</v>
      </c>
      <c r="Y10" s="18">
        <f t="shared" si="3"/>
        <v>8169.996478544912</v>
      </c>
      <c r="Z10" s="18">
        <f>'[3]2014-15'!$U53/100</f>
        <v>1376.3309811439478</v>
      </c>
      <c r="AA10" s="18">
        <f>'[3]2014-15'!$V53/100</f>
        <v>220.09792351878684</v>
      </c>
      <c r="AB10" s="18">
        <f t="shared" si="4"/>
        <v>9326.2295361700744</v>
      </c>
      <c r="AC10" s="18">
        <v>872.43213397739271</v>
      </c>
      <c r="AD10" s="18">
        <f t="shared" si="5"/>
        <v>106899.19791986645</v>
      </c>
    </row>
    <row r="11" spans="1:30" s="3" customFormat="1">
      <c r="A11" s="7"/>
      <c r="B11" s="8" t="s">
        <v>27</v>
      </c>
      <c r="C11" s="19">
        <v>10538.934948254038</v>
      </c>
      <c r="D11" s="19">
        <v>1836.9560478763633</v>
      </c>
      <c r="E11" s="19">
        <v>3683.6584396162416</v>
      </c>
      <c r="F11" s="19">
        <v>1881.6528122630775</v>
      </c>
      <c r="G11" s="19">
        <v>17941.202248009722</v>
      </c>
      <c r="H11" s="19">
        <v>39375.549283868335</v>
      </c>
      <c r="I11" s="19">
        <v>57316.751531878042</v>
      </c>
      <c r="J11" s="19">
        <f>SUM(J6:J10)</f>
        <v>106424.42518832332</v>
      </c>
      <c r="K11" s="19">
        <f>SUM(K6:K10)</f>
        <v>7691.3976784906954</v>
      </c>
      <c r="L11" s="19">
        <f>SUM(L6:L10)</f>
        <v>32809.269714082766</v>
      </c>
      <c r="M11" s="19">
        <f t="shared" si="0"/>
        <v>146925.0925808968</v>
      </c>
      <c r="N11" s="19">
        <f t="shared" ref="N11:AB11" si="6">SUM(N6:N10)</f>
        <v>186300.64186476512</v>
      </c>
      <c r="O11" s="19">
        <f t="shared" si="6"/>
        <v>43726.070001069005</v>
      </c>
      <c r="P11" s="19">
        <f>SUM(P6:P10)</f>
        <v>2453.034988571842</v>
      </c>
      <c r="Q11" s="19">
        <f>SUM(Q6:Q10)</f>
        <v>18097.626970616369</v>
      </c>
      <c r="R11" s="19">
        <f t="shared" ref="R11:W11" si="7">SUM(R6:R10)</f>
        <v>354.38411244147363</v>
      </c>
      <c r="S11" s="19">
        <f t="shared" si="7"/>
        <v>6301.4137149771768</v>
      </c>
      <c r="T11" s="19">
        <f t="shared" si="7"/>
        <v>61721.466541940274</v>
      </c>
      <c r="U11" s="19">
        <f t="shared" si="7"/>
        <v>75876.094576836345</v>
      </c>
      <c r="V11" s="19">
        <f t="shared" si="7"/>
        <v>11926.528411831583</v>
      </c>
      <c r="W11" s="19">
        <f t="shared" si="7"/>
        <v>32166.918816950805</v>
      </c>
      <c r="X11" s="19">
        <f t="shared" si="2"/>
        <v>252623.53813523485</v>
      </c>
      <c r="Y11" s="19">
        <f t="shared" si="3"/>
        <v>456865.38224800967</v>
      </c>
      <c r="Z11" s="19">
        <f t="shared" ref="Z11:AA11" si="8">SUM(Z6:Z10)</f>
        <v>76964.290186829807</v>
      </c>
      <c r="AA11" s="19">
        <f t="shared" si="8"/>
        <v>12307.853770129504</v>
      </c>
      <c r="AB11" s="19">
        <f t="shared" si="6"/>
        <v>521521.81866470998</v>
      </c>
      <c r="AC11" s="19">
        <v>30153.380433455608</v>
      </c>
      <c r="AD11" s="19">
        <f t="shared" si="5"/>
        <v>172956.33563063931</v>
      </c>
    </row>
    <row r="12" spans="1:30">
      <c r="A12" s="5">
        <v>6</v>
      </c>
      <c r="B12" s="6" t="s">
        <v>2</v>
      </c>
      <c r="C12" s="18">
        <v>9262.3326321506975</v>
      </c>
      <c r="D12" s="18">
        <v>1417.4959600413877</v>
      </c>
      <c r="E12" s="18">
        <v>468.41366814309708</v>
      </c>
      <c r="F12" s="18">
        <v>28.130621633680573</v>
      </c>
      <c r="G12" s="18">
        <v>11176.372881968862</v>
      </c>
      <c r="H12" s="18">
        <v>222.43539082536793</v>
      </c>
      <c r="I12" s="18">
        <v>11398.808272794231</v>
      </c>
      <c r="J12" s="18">
        <f>'[3]2014-15'!$D54/100</f>
        <v>12671.838881596375</v>
      </c>
      <c r="K12" s="18">
        <f>('[3]2014-15'!$E54/100)+('[3]2014-15'!$F54/100)</f>
        <v>915.80623511614749</v>
      </c>
      <c r="L12" s="18">
        <f>'[3]2014-15'!$G54/100</f>
        <v>3906.563544073641</v>
      </c>
      <c r="M12" s="18">
        <f t="shared" si="0"/>
        <v>17494.208660786164</v>
      </c>
      <c r="N12" s="18">
        <f t="shared" ref="N12:N16" si="9">L12+K12+J12+H12</f>
        <v>17716.644051611533</v>
      </c>
      <c r="O12" s="18">
        <f>('[3]2014-15'!$H54/100)+('[3]2014-15'!$I54/100)</f>
        <v>5206.41490896908</v>
      </c>
      <c r="P12" s="18">
        <f>'[3]2014-15'!$J54/100</f>
        <v>292.08016948266794</v>
      </c>
      <c r="Q12" s="18">
        <f>'[3]2014-15'!$K54/100</f>
        <v>2154.8644750025428</v>
      </c>
      <c r="R12" s="18">
        <f>'[3]2014-15'!$L54/100</f>
        <v>42.196125251410777</v>
      </c>
      <c r="S12" s="18">
        <f>'[3]2014-15'!$M54/100</f>
        <v>750.3023782479728</v>
      </c>
      <c r="T12" s="18">
        <f>'[3]2014-15'!$N54/100</f>
        <v>7349.1069194999209</v>
      </c>
      <c r="U12" s="18">
        <f>'[3]2014-15'!$O54/100</f>
        <v>9034.4828618151805</v>
      </c>
      <c r="V12" s="18">
        <f>'[3]2014-15'!$P54/100</f>
        <v>1420.0785786164913</v>
      </c>
      <c r="W12" s="18">
        <f>'[3]2014-15'!$Q54/100</f>
        <v>3830.0795315032051</v>
      </c>
      <c r="X12" s="18">
        <f t="shared" si="2"/>
        <v>30079.605948388475</v>
      </c>
      <c r="Y12" s="18">
        <f t="shared" si="3"/>
        <v>58972.622881968869</v>
      </c>
      <c r="Z12" s="18">
        <f>'[3]2014-15'!$U54/100</f>
        <v>9934.6245894867261</v>
      </c>
      <c r="AA12" s="18">
        <f>'[3]2014-15'!$V54/100</f>
        <v>1588.709600409712</v>
      </c>
      <c r="AB12" s="18">
        <f t="shared" ref="AB12:AB16" si="10">Y12+Z12-AA12</f>
        <v>67318.53787104589</v>
      </c>
      <c r="AC12" s="18">
        <v>6347.7049725095731</v>
      </c>
      <c r="AD12" s="18">
        <f t="shared" si="5"/>
        <v>106051.77487389024</v>
      </c>
    </row>
    <row r="13" spans="1:30">
      <c r="A13" s="5">
        <v>7</v>
      </c>
      <c r="B13" s="6" t="s">
        <v>3</v>
      </c>
      <c r="C13" s="18">
        <v>3566.0942294122347</v>
      </c>
      <c r="D13" s="18">
        <v>289.8954082139764</v>
      </c>
      <c r="E13" s="18">
        <v>187.7909810547801</v>
      </c>
      <c r="F13" s="18">
        <v>13.072808894294301</v>
      </c>
      <c r="G13" s="18">
        <v>4056.8534275752854</v>
      </c>
      <c r="H13" s="18">
        <v>20.678464881412129</v>
      </c>
      <c r="I13" s="18">
        <v>4077.5318924566977</v>
      </c>
      <c r="J13" s="18">
        <f>'[3]2014-15'!$D55/100</f>
        <v>3110.4436893495931</v>
      </c>
      <c r="K13" s="18">
        <f>('[3]2014-15'!$E55/100)+('[3]2014-15'!$F55/100)</f>
        <v>224.79481875523769</v>
      </c>
      <c r="L13" s="18">
        <f>'[3]2014-15'!$G55/100</f>
        <v>958.90943976208905</v>
      </c>
      <c r="M13" s="18">
        <f t="shared" si="0"/>
        <v>4294.1479478669198</v>
      </c>
      <c r="N13" s="18">
        <f t="shared" si="9"/>
        <v>4314.8264127483317</v>
      </c>
      <c r="O13" s="18">
        <f>('[3]2014-15'!$H55/100)+('[3]2014-15'!$I55/100)</f>
        <v>1277.9724039308799</v>
      </c>
      <c r="P13" s="18">
        <f>'[3]2014-15'!$J55/100</f>
        <v>71.694323802598177</v>
      </c>
      <c r="Q13" s="18">
        <f>'[3]2014-15'!$K55/100</f>
        <v>528.93543473075658</v>
      </c>
      <c r="R13" s="18">
        <f>'[3]2014-15'!$L55/100</f>
        <v>10.357507914172691</v>
      </c>
      <c r="S13" s="18">
        <f>'[3]2014-15'!$M55/100</f>
        <v>184.17005766343783</v>
      </c>
      <c r="T13" s="18">
        <f>'[3]2014-15'!$N55/100</f>
        <v>1803.9199719712833</v>
      </c>
      <c r="U13" s="18">
        <f>'[3]2014-15'!$O55/100</f>
        <v>2217.6142284196981</v>
      </c>
      <c r="V13" s="18">
        <f>'[3]2014-15'!$P55/100</f>
        <v>348.57406999178556</v>
      </c>
      <c r="W13" s="18">
        <f>'[3]2014-15'!$Q55/100</f>
        <v>940.13558882705593</v>
      </c>
      <c r="X13" s="18">
        <f t="shared" si="2"/>
        <v>7383.3735872516681</v>
      </c>
      <c r="Y13" s="18">
        <f t="shared" si="3"/>
        <v>15755.053427575285</v>
      </c>
      <c r="Z13" s="18">
        <f>'[3]2014-15'!$U55/100</f>
        <v>2654.1220915938507</v>
      </c>
      <c r="AA13" s="18">
        <f>'[3]2014-15'!$V55/100</f>
        <v>424.43770366893239</v>
      </c>
      <c r="AB13" s="18">
        <f t="shared" si="10"/>
        <v>17984.737815500204</v>
      </c>
      <c r="AC13" s="18">
        <v>2118.9831762435829</v>
      </c>
      <c r="AD13" s="18">
        <f t="shared" si="5"/>
        <v>84874.377565293194</v>
      </c>
    </row>
    <row r="14" spans="1:30">
      <c r="A14" s="5">
        <v>8</v>
      </c>
      <c r="B14" s="6" t="s">
        <v>4</v>
      </c>
      <c r="C14" s="18">
        <v>1085.2900709011356</v>
      </c>
      <c r="D14" s="18">
        <v>491.78898510242811</v>
      </c>
      <c r="E14" s="18">
        <v>154.45745244348029</v>
      </c>
      <c r="F14" s="18">
        <v>33.67456333604521</v>
      </c>
      <c r="G14" s="18">
        <v>1765.2110717830892</v>
      </c>
      <c r="H14" s="18">
        <v>21.818724680023251</v>
      </c>
      <c r="I14" s="18">
        <v>1787.0297964631125</v>
      </c>
      <c r="J14" s="18">
        <f>'[3]2014-15'!$D56/100</f>
        <v>1570.7322177318817</v>
      </c>
      <c r="K14" s="18">
        <f>('[3]2014-15'!$E56/100)+('[3]2014-15'!$F56/100)</f>
        <v>113.51835926400712</v>
      </c>
      <c r="L14" s="18">
        <f>'[3]2014-15'!$G56/100</f>
        <v>484.23636668905363</v>
      </c>
      <c r="M14" s="18">
        <f t="shared" si="0"/>
        <v>2168.4869436849426</v>
      </c>
      <c r="N14" s="18">
        <f t="shared" si="9"/>
        <v>2190.3056683649656</v>
      </c>
      <c r="O14" s="18">
        <f>('[3]2014-15'!$H56/100)+('[3]2014-15'!$I56/100)</f>
        <v>645.35887117964228</v>
      </c>
      <c r="P14" s="18">
        <f>'[3]2014-15'!$J56/100</f>
        <v>36.204669002958369</v>
      </c>
      <c r="Q14" s="18">
        <f>'[3]2014-15'!$K56/100</f>
        <v>267.1052786701776</v>
      </c>
      <c r="R14" s="18">
        <f>'[3]2014-15'!$L56/100</f>
        <v>5.2304021551362254</v>
      </c>
      <c r="S14" s="18">
        <f>'[3]2014-15'!$M56/100</f>
        <v>93.003401445274321</v>
      </c>
      <c r="T14" s="18">
        <f>'[3]2014-15'!$N56/100</f>
        <v>910.95531736752969</v>
      </c>
      <c r="U14" s="18">
        <f>'[3]2014-15'!$O56/100</f>
        <v>1119.8653513665815</v>
      </c>
      <c r="V14" s="18">
        <f>'[3]2014-15'!$P56/100</f>
        <v>176.02521591268982</v>
      </c>
      <c r="W14" s="18">
        <f>'[3]2014-15'!$Q56/100</f>
        <v>474.75582453504393</v>
      </c>
      <c r="X14" s="18">
        <f t="shared" si="2"/>
        <v>3728.5043316350334</v>
      </c>
      <c r="Y14" s="18">
        <f t="shared" si="3"/>
        <v>7684.0210717830887</v>
      </c>
      <c r="Z14" s="18">
        <f>'[3]2014-15'!$U56/100</f>
        <v>1294.462768574112</v>
      </c>
      <c r="AA14" s="18">
        <f>'[3]2014-15'!$V56/100</f>
        <v>207.00585203621446</v>
      </c>
      <c r="AB14" s="18">
        <f t="shared" si="10"/>
        <v>8771.4779883209867</v>
      </c>
      <c r="AC14" s="18">
        <v>1695.3402801206332</v>
      </c>
      <c r="AD14" s="18">
        <f t="shared" si="5"/>
        <v>51738.745850460451</v>
      </c>
    </row>
    <row r="15" spans="1:30">
      <c r="A15" s="5">
        <v>9</v>
      </c>
      <c r="B15" s="6" t="s">
        <v>5</v>
      </c>
      <c r="C15" s="18">
        <v>6244.8030852992715</v>
      </c>
      <c r="D15" s="18">
        <v>966.03237599512761</v>
      </c>
      <c r="E15" s="18">
        <v>357.86782302600756</v>
      </c>
      <c r="F15" s="18">
        <v>8.7608708916277607</v>
      </c>
      <c r="G15" s="18">
        <v>7577.4641552120347</v>
      </c>
      <c r="H15" s="18">
        <v>24.214708631017626</v>
      </c>
      <c r="I15" s="18">
        <v>7601.6788638430526</v>
      </c>
      <c r="J15" s="18">
        <f>'[3]2014-15'!$D57/100</f>
        <v>6192.7069096982841</v>
      </c>
      <c r="K15" s="18">
        <f>('[3]2014-15'!$E57/100)+('[3]2014-15'!$F57/100)</f>
        <v>447.55300735279525</v>
      </c>
      <c r="L15" s="18">
        <f>'[3]2014-15'!$G57/100</f>
        <v>1909.1312064972028</v>
      </c>
      <c r="M15" s="18">
        <f t="shared" si="0"/>
        <v>8549.3911235482828</v>
      </c>
      <c r="N15" s="18">
        <f t="shared" si="9"/>
        <v>8573.6058321792989</v>
      </c>
      <c r="O15" s="18">
        <f>('[3]2014-15'!$H57/100)+('[3]2014-15'!$I57/100)</f>
        <v>2544.3664398506958</v>
      </c>
      <c r="P15" s="18">
        <f>'[3]2014-15'!$J57/100</f>
        <v>142.73910050798392</v>
      </c>
      <c r="Q15" s="18">
        <f>'[3]2014-15'!$K57/100</f>
        <v>1053.0787400707941</v>
      </c>
      <c r="R15" s="18">
        <f>'[3]2014-15'!$L57/100</f>
        <v>20.62117730887584</v>
      </c>
      <c r="S15" s="18">
        <f>'[3]2014-15'!$M57/100</f>
        <v>366.67154353480322</v>
      </c>
      <c r="T15" s="18">
        <f>'[3]2014-15'!$N57/100</f>
        <v>3591.496516468118</v>
      </c>
      <c r="U15" s="18">
        <f>'[3]2014-15'!$O57/100</f>
        <v>4415.1369794614511</v>
      </c>
      <c r="V15" s="18">
        <f>'[3]2014-15'!$P57/100</f>
        <v>693.99007581171156</v>
      </c>
      <c r="W15" s="18">
        <f>'[3]2014-15'!$Q57/100</f>
        <v>1871.7535948062691</v>
      </c>
      <c r="X15" s="18">
        <f t="shared" si="2"/>
        <v>14699.8541678207</v>
      </c>
      <c r="Y15" s="18">
        <f t="shared" si="3"/>
        <v>30850.924155212037</v>
      </c>
      <c r="Z15" s="18">
        <f>'[3]2014-15'!$U57/100</f>
        <v>5197.197186467195</v>
      </c>
      <c r="AA15" s="18">
        <f>'[3]2014-15'!$V57/100</f>
        <v>831.11716914804606</v>
      </c>
      <c r="AB15" s="18">
        <f t="shared" si="10"/>
        <v>35217.004172531182</v>
      </c>
      <c r="AC15" s="18">
        <v>4377.3436951512804</v>
      </c>
      <c r="AD15" s="18">
        <f t="shared" si="5"/>
        <v>80452.910772212257</v>
      </c>
    </row>
    <row r="16" spans="1:30">
      <c r="A16" s="5">
        <v>10</v>
      </c>
      <c r="B16" s="6" t="s">
        <v>6</v>
      </c>
      <c r="C16" s="18">
        <v>6129.9299483993327</v>
      </c>
      <c r="D16" s="18">
        <v>4675.1263038386905</v>
      </c>
      <c r="E16" s="18">
        <v>559.07584742796894</v>
      </c>
      <c r="F16" s="18">
        <v>15.393101555995528</v>
      </c>
      <c r="G16" s="18">
        <v>11379.525201221988</v>
      </c>
      <c r="H16" s="18">
        <v>170.42998846208414</v>
      </c>
      <c r="I16" s="18">
        <v>11549.955189684073</v>
      </c>
      <c r="J16" s="18">
        <f>'[3]2014-15'!$D58/100</f>
        <v>7355.2195356205002</v>
      </c>
      <c r="K16" s="18">
        <f>('[3]2014-15'!$E58/100)+('[3]2014-15'!$F58/100)</f>
        <v>531.56893599335012</v>
      </c>
      <c r="L16" s="18">
        <f>'[3]2014-15'!$G58/100</f>
        <v>2267.5187685856599</v>
      </c>
      <c r="M16" s="18">
        <f t="shared" si="0"/>
        <v>10154.30724019951</v>
      </c>
      <c r="N16" s="18">
        <f t="shared" si="9"/>
        <v>10324.737228661596</v>
      </c>
      <c r="O16" s="18">
        <f>('[3]2014-15'!$H58/100)+('[3]2014-15'!$I58/100)</f>
        <v>3022.0021740184061</v>
      </c>
      <c r="P16" s="18">
        <f>'[3]2014-15'!$J58/100</f>
        <v>169.53449208278008</v>
      </c>
      <c r="Q16" s="18">
        <f>'[3]2014-15'!$K58/100</f>
        <v>1250.7656884883484</v>
      </c>
      <c r="R16" s="18">
        <f>'[3]2014-15'!$L58/100</f>
        <v>24.492243602261397</v>
      </c>
      <c r="S16" s="18">
        <f>'[3]2014-15'!$M58/100</f>
        <v>435.50417281006207</v>
      </c>
      <c r="T16" s="18">
        <f>'[3]2014-15'!$N58/100</f>
        <v>4265.7024989620086</v>
      </c>
      <c r="U16" s="18">
        <f>'[3]2014-15'!$O58/100</f>
        <v>5243.9591017811526</v>
      </c>
      <c r="V16" s="18">
        <f>'[3]2014-15'!$P58/100</f>
        <v>824.26787470646627</v>
      </c>
      <c r="W16" s="18">
        <f>'[3]2014-15'!$Q58/100</f>
        <v>2223.1245248869241</v>
      </c>
      <c r="X16" s="18">
        <f t="shared" si="2"/>
        <v>17459.35277133841</v>
      </c>
      <c r="Y16" s="18">
        <f t="shared" si="3"/>
        <v>39163.61520122199</v>
      </c>
      <c r="Z16" s="18">
        <f>'[3]2014-15'!$U58/100</f>
        <v>6597.5667280387797</v>
      </c>
      <c r="AA16" s="18">
        <f>'[3]2014-15'!$V58/100</f>
        <v>1055.0592531972497</v>
      </c>
      <c r="AB16" s="18">
        <f t="shared" si="10"/>
        <v>44706.122676063518</v>
      </c>
      <c r="AC16" s="18">
        <v>4679.2675918678633</v>
      </c>
      <c r="AD16" s="18">
        <f t="shared" si="5"/>
        <v>95540.855055519045</v>
      </c>
    </row>
    <row r="17" spans="1:30" s="3" customFormat="1">
      <c r="A17" s="7"/>
      <c r="B17" s="8" t="s">
        <v>28</v>
      </c>
      <c r="C17" s="19">
        <v>26288.449966162669</v>
      </c>
      <c r="D17" s="19">
        <v>7840.3390331916107</v>
      </c>
      <c r="E17" s="19">
        <v>1727.605772095334</v>
      </c>
      <c r="F17" s="19">
        <v>99.031966311643373</v>
      </c>
      <c r="G17" s="19">
        <v>35955.426737761263</v>
      </c>
      <c r="H17" s="19">
        <v>459.57727747990509</v>
      </c>
      <c r="I17" s="19">
        <v>36415.004015241168</v>
      </c>
      <c r="J17" s="19">
        <f>SUM(J12:J16)</f>
        <v>30900.941233996637</v>
      </c>
      <c r="K17" s="19">
        <f t="shared" ref="K17:AB17" si="11">SUM(K12:K16)</f>
        <v>2233.2413564815379</v>
      </c>
      <c r="L17" s="19">
        <f>SUM(L12:L16)</f>
        <v>9526.3593256076456</v>
      </c>
      <c r="M17" s="19">
        <f t="shared" si="0"/>
        <v>42660.541916085815</v>
      </c>
      <c r="N17" s="19">
        <f t="shared" si="11"/>
        <v>43120.119193565719</v>
      </c>
      <c r="O17" s="19">
        <f t="shared" si="11"/>
        <v>12696.114797948703</v>
      </c>
      <c r="P17" s="19">
        <f>SUM(P12:P16)</f>
        <v>712.25275487898841</v>
      </c>
      <c r="Q17" s="19">
        <f>SUM(Q12:Q16)</f>
        <v>5254.7496169626193</v>
      </c>
      <c r="R17" s="19">
        <f t="shared" ref="R17:W17" si="12">SUM(R12:R16)</f>
        <v>102.89745623185694</v>
      </c>
      <c r="S17" s="19">
        <f t="shared" si="12"/>
        <v>1829.6515537015503</v>
      </c>
      <c r="T17" s="19">
        <f t="shared" si="12"/>
        <v>17921.181224268861</v>
      </c>
      <c r="U17" s="19">
        <f t="shared" si="12"/>
        <v>22031.058522844061</v>
      </c>
      <c r="V17" s="19">
        <f t="shared" si="12"/>
        <v>3462.9358150391445</v>
      </c>
      <c r="W17" s="19">
        <f t="shared" si="12"/>
        <v>9339.849064558497</v>
      </c>
      <c r="X17" s="19">
        <f t="shared" si="2"/>
        <v>73350.690806434286</v>
      </c>
      <c r="Y17" s="19">
        <f t="shared" si="3"/>
        <v>152426.23673776127</v>
      </c>
      <c r="Z17" s="19">
        <f t="shared" ref="Z17:AA17" si="13">SUM(Z12:Z16)</f>
        <v>25677.973364160662</v>
      </c>
      <c r="AA17" s="19">
        <f t="shared" si="13"/>
        <v>4106.3295784601551</v>
      </c>
      <c r="AB17" s="19">
        <f t="shared" si="11"/>
        <v>173997.88052346179</v>
      </c>
      <c r="AC17" s="19">
        <v>19218.639715892932</v>
      </c>
      <c r="AD17" s="19">
        <f t="shared" si="5"/>
        <v>90536.00207696986</v>
      </c>
    </row>
    <row r="18" spans="1:30">
      <c r="A18" s="5">
        <v>11</v>
      </c>
      <c r="B18" s="6" t="s">
        <v>7</v>
      </c>
      <c r="C18" s="18">
        <v>6574.2027641797185</v>
      </c>
      <c r="D18" s="18">
        <v>4298.3043424239677</v>
      </c>
      <c r="E18" s="18">
        <v>893.99961889526253</v>
      </c>
      <c r="F18" s="18">
        <v>160.15955504927126</v>
      </c>
      <c r="G18" s="18">
        <v>11926.666280548221</v>
      </c>
      <c r="H18" s="18">
        <v>446.43087399901475</v>
      </c>
      <c r="I18" s="18">
        <v>12373.097154547237</v>
      </c>
      <c r="J18" s="18">
        <f>'[3]2014-15'!$D59/100</f>
        <v>33108.553469721628</v>
      </c>
      <c r="K18" s="18">
        <f>('[3]2014-15'!$E59/100)+('[3]2014-15'!$F59/100)</f>
        <v>2392.7876598307598</v>
      </c>
      <c r="L18" s="18">
        <f>'[3]2014-15'!$G59/100</f>
        <v>10206.93754003391</v>
      </c>
      <c r="M18" s="18">
        <f t="shared" si="0"/>
        <v>45708.278669586303</v>
      </c>
      <c r="N18" s="18">
        <f t="shared" ref="N18:N22" si="14">L18+K18+J18+H18</f>
        <v>46154.709543585312</v>
      </c>
      <c r="O18" s="18">
        <f>('[3]2014-15'!$H59/100)+('[3]2014-15'!$I59/100)</f>
        <v>13603.145369020265</v>
      </c>
      <c r="P18" s="18">
        <f>'[3]2014-15'!$J59/100</f>
        <v>763.13722097640914</v>
      </c>
      <c r="Q18" s="18">
        <f>'[3]2014-15'!$K59/100</f>
        <v>5630.1572610933845</v>
      </c>
      <c r="R18" s="18">
        <f>'[3]2014-15'!$L59/100</f>
        <v>110.248613650729</v>
      </c>
      <c r="S18" s="18">
        <f>'[3]2014-15'!$M59/100</f>
        <v>1960.3647616416688</v>
      </c>
      <c r="T18" s="18">
        <f>'[3]2014-15'!$N59/100</f>
        <v>19201.498825268485</v>
      </c>
      <c r="U18" s="18">
        <f>'[3]2014-15'!$O59/100</f>
        <v>23604.992274334305</v>
      </c>
      <c r="V18" s="18">
        <f>'[3]2014-15'!$P59/100</f>
        <v>3710.3334402092169</v>
      </c>
      <c r="W18" s="18">
        <f>'[3]2014-15'!$Q59/100</f>
        <v>10007.102690220217</v>
      </c>
      <c r="X18" s="18">
        <f t="shared" si="2"/>
        <v>78590.980456414676</v>
      </c>
      <c r="Y18" s="18">
        <f t="shared" si="3"/>
        <v>136672.35628054821</v>
      </c>
      <c r="Z18" s="18">
        <f>'[3]2014-15'!$U59/100</f>
        <v>23024.0488730742</v>
      </c>
      <c r="AA18" s="18">
        <f>'[3]2014-15'!$V59/100</f>
        <v>3681.9234743569941</v>
      </c>
      <c r="AB18" s="18">
        <f t="shared" ref="AB18:AB22" si="15">Y18+Z18-AA18</f>
        <v>156014.48167926542</v>
      </c>
      <c r="AC18" s="18">
        <v>9873.8662285576356</v>
      </c>
      <c r="AD18" s="18">
        <f t="shared" si="5"/>
        <v>158007.48973895694</v>
      </c>
    </row>
    <row r="19" spans="1:30">
      <c r="A19" s="5">
        <v>12</v>
      </c>
      <c r="B19" s="6" t="s">
        <v>8</v>
      </c>
      <c r="C19" s="18">
        <v>3302.9391034530036</v>
      </c>
      <c r="D19" s="18">
        <v>1682.0602028709918</v>
      </c>
      <c r="E19" s="18">
        <v>518.83743918321318</v>
      </c>
      <c r="F19" s="18">
        <v>10.506179414353953</v>
      </c>
      <c r="G19" s="18">
        <v>5514.3429249215624</v>
      </c>
      <c r="H19" s="18">
        <v>166.7295711396913</v>
      </c>
      <c r="I19" s="18">
        <v>5681.0724960612533</v>
      </c>
      <c r="J19" s="18">
        <f>'[3]2014-15'!$D60/100</f>
        <v>5408.1507466630301</v>
      </c>
      <c r="K19" s="18">
        <f>('[3]2014-15'!$E60/100)+('[3]2014-15'!$F60/100)</f>
        <v>390.85236330104794</v>
      </c>
      <c r="L19" s="18">
        <f>'[3]2014-15'!$G60/100</f>
        <v>1667.2627189454017</v>
      </c>
      <c r="M19" s="18">
        <f t="shared" si="0"/>
        <v>7466.2658289094798</v>
      </c>
      <c r="N19" s="18">
        <f t="shared" si="14"/>
        <v>7632.9954000491707</v>
      </c>
      <c r="O19" s="18">
        <f>('[3]2014-15'!$H60/100)+('[3]2014-15'!$I60/100)</f>
        <v>2222.0197826435347</v>
      </c>
      <c r="P19" s="18">
        <f>'[3]2014-15'!$J60/100</f>
        <v>124.65543489250537</v>
      </c>
      <c r="Q19" s="18">
        <f>'[3]2014-15'!$K60/100</f>
        <v>919.66383319218085</v>
      </c>
      <c r="R19" s="18">
        <f>'[3]2014-15'!$L60/100</f>
        <v>18.008673280728718</v>
      </c>
      <c r="S19" s="18">
        <f>'[3]2014-15'!$M60/100</f>
        <v>320.21779988364511</v>
      </c>
      <c r="T19" s="18">
        <f>'[3]2014-15'!$N60/100</f>
        <v>3136.4885905961683</v>
      </c>
      <c r="U19" s="18">
        <f>'[3]2014-15'!$O60/100</f>
        <v>3855.7817607514303</v>
      </c>
      <c r="V19" s="18">
        <f>'[3]2014-15'!$P60/100</f>
        <v>606.06823500721782</v>
      </c>
      <c r="W19" s="18">
        <f>'[3]2014-15'!$Q60/100</f>
        <v>1634.6204897034156</v>
      </c>
      <c r="X19" s="18">
        <f t="shared" si="2"/>
        <v>12837.524599950826</v>
      </c>
      <c r="Y19" s="18">
        <f t="shared" si="3"/>
        <v>25984.862924921559</v>
      </c>
      <c r="Z19" s="18">
        <f>'[3]2014-15'!$U60/100</f>
        <v>4377.4525458201751</v>
      </c>
      <c r="AA19" s="18">
        <f>'[3]2014-15'!$V60/100</f>
        <v>700.02654073532062</v>
      </c>
      <c r="AB19" s="18">
        <f t="shared" si="15"/>
        <v>29662.288930006413</v>
      </c>
      <c r="AC19" s="18">
        <v>3092.3442060575226</v>
      </c>
      <c r="AD19" s="18">
        <f t="shared" si="5"/>
        <v>95921.692261494143</v>
      </c>
    </row>
    <row r="20" spans="1:30">
      <c r="A20" s="5">
        <v>13</v>
      </c>
      <c r="B20" s="6" t="s">
        <v>9</v>
      </c>
      <c r="C20" s="18">
        <v>4411.8358949071016</v>
      </c>
      <c r="D20" s="18">
        <v>1841.8996258368943</v>
      </c>
      <c r="E20" s="18">
        <v>843.26854119395955</v>
      </c>
      <c r="F20" s="18">
        <v>13.82575651946992</v>
      </c>
      <c r="G20" s="18">
        <v>7110.8298184574251</v>
      </c>
      <c r="H20" s="18">
        <v>58.670983304024638</v>
      </c>
      <c r="I20" s="18">
        <v>7169.50080176145</v>
      </c>
      <c r="J20" s="18">
        <f>'[3]2014-15'!$D61/100</f>
        <v>5152.2887144169281</v>
      </c>
      <c r="K20" s="18">
        <f>('[3]2014-15'!$E61/100)+('[3]2014-15'!$F61/100)</f>
        <v>372.36096306703945</v>
      </c>
      <c r="L20" s="18">
        <f>'[3]2014-15'!$G61/100</f>
        <v>1588.3837735275531</v>
      </c>
      <c r="M20" s="18">
        <f t="shared" si="0"/>
        <v>7113.0334510115208</v>
      </c>
      <c r="N20" s="18">
        <f t="shared" si="14"/>
        <v>7171.7044343155458</v>
      </c>
      <c r="O20" s="18">
        <f>('[3]2014-15'!$H61/100)+('[3]2014-15'!$I61/100)</f>
        <v>2116.8950322602332</v>
      </c>
      <c r="P20" s="18">
        <f>'[3]2014-15'!$J61/100</f>
        <v>118.75793047811788</v>
      </c>
      <c r="Q20" s="18">
        <f>'[3]2014-15'!$K61/100</f>
        <v>876.15412564769679</v>
      </c>
      <c r="R20" s="18">
        <f>'[3]2014-15'!$L61/100</f>
        <v>17.156674888023705</v>
      </c>
      <c r="S20" s="18">
        <f>'[3]2014-15'!$M61/100</f>
        <v>305.06815245745997</v>
      </c>
      <c r="T20" s="18">
        <f>'[3]2014-15'!$N61/100</f>
        <v>2988.0999116375024</v>
      </c>
      <c r="U20" s="18">
        <f>'[3]2014-15'!$O61/100</f>
        <v>3673.3629999925815</v>
      </c>
      <c r="V20" s="18">
        <f>'[3]2014-15'!$P61/100</f>
        <v>577.39487556278345</v>
      </c>
      <c r="W20" s="18">
        <f>'[3]2014-15'!$Q61/100</f>
        <v>1557.2858627600563</v>
      </c>
      <c r="X20" s="18">
        <f t="shared" si="2"/>
        <v>12230.175565684456</v>
      </c>
      <c r="Y20" s="18">
        <f t="shared" si="3"/>
        <v>26512.709818457424</v>
      </c>
      <c r="Z20" s="18">
        <f>'[3]2014-15'!$U61/100</f>
        <v>4466.3744975960217</v>
      </c>
      <c r="AA20" s="18">
        <f>'[3]2014-15'!$V61/100</f>
        <v>714.24662094076257</v>
      </c>
      <c r="AB20" s="18">
        <f t="shared" si="15"/>
        <v>30264.837695112685</v>
      </c>
      <c r="AC20" s="18">
        <v>2913.0933616675552</v>
      </c>
      <c r="AD20" s="18">
        <f t="shared" si="5"/>
        <v>103892.43988317646</v>
      </c>
    </row>
    <row r="21" spans="1:30">
      <c r="A21" s="5">
        <v>14</v>
      </c>
      <c r="B21" s="6" t="s">
        <v>10</v>
      </c>
      <c r="C21" s="18">
        <v>6587.3625585407299</v>
      </c>
      <c r="D21" s="18">
        <v>2902.5644227930975</v>
      </c>
      <c r="E21" s="18">
        <v>565.26318228605942</v>
      </c>
      <c r="F21" s="18">
        <v>15.742228738048032</v>
      </c>
      <c r="G21" s="18">
        <v>10070.932392357934</v>
      </c>
      <c r="H21" s="18">
        <v>341.08145085787726</v>
      </c>
      <c r="I21" s="18">
        <v>10412.013843215811</v>
      </c>
      <c r="J21" s="18">
        <f>'[3]2014-15'!$D62/100</f>
        <v>8334.9664812099309</v>
      </c>
      <c r="K21" s="18">
        <f>('[3]2014-15'!$E62/100)+('[3]2014-15'!$F62/100)</f>
        <v>602.37620950674</v>
      </c>
      <c r="L21" s="18">
        <f>'[3]2014-15'!$G62/100</f>
        <v>2569.5620423220289</v>
      </c>
      <c r="M21" s="18">
        <f t="shared" si="0"/>
        <v>11506.9047330387</v>
      </c>
      <c r="N21" s="18">
        <f t="shared" si="14"/>
        <v>11847.986183896577</v>
      </c>
      <c r="O21" s="18">
        <f>('[3]2014-15'!$H62/100)+('[3]2014-15'!$I62/100)</f>
        <v>3424.5458894330641</v>
      </c>
      <c r="P21" s="18">
        <f>'[3]2014-15'!$J62/100</f>
        <v>192.11721717830602</v>
      </c>
      <c r="Q21" s="18">
        <f>'[3]2014-15'!$K62/100</f>
        <v>1417.373069411499</v>
      </c>
      <c r="R21" s="18">
        <f>'[3]2014-15'!$L62/100</f>
        <v>27.754716019806107</v>
      </c>
      <c r="S21" s="18">
        <f>'[3]2014-15'!$M62/100</f>
        <v>493.51520579632825</v>
      </c>
      <c r="T21" s="18">
        <f>'[3]2014-15'!$N62/100</f>
        <v>4833.9124584215888</v>
      </c>
      <c r="U21" s="18">
        <f>'[3]2014-15'!$O62/100</f>
        <v>5942.4770573478654</v>
      </c>
      <c r="V21" s="18">
        <f>'[3]2014-15'!$P62/100</f>
        <v>934.06390848630963</v>
      </c>
      <c r="W21" s="18">
        <f>'[3]2014-15'!$Q62/100</f>
        <v>2519.2542940086514</v>
      </c>
      <c r="X21" s="18">
        <f t="shared" si="2"/>
        <v>19785.013816103419</v>
      </c>
      <c r="Y21" s="18">
        <f t="shared" si="3"/>
        <v>41703.932392357929</v>
      </c>
      <c r="Z21" s="18">
        <f>'[3]2014-15'!$U62/100</f>
        <v>7025.5127205829112</v>
      </c>
      <c r="AA21" s="18">
        <f>'[3]2014-15'!$V62/100</f>
        <v>1123.494844365054</v>
      </c>
      <c r="AB21" s="18">
        <f t="shared" si="15"/>
        <v>47605.950268575783</v>
      </c>
      <c r="AC21" s="18">
        <v>4469.4408122118029</v>
      </c>
      <c r="AD21" s="18">
        <f t="shared" si="5"/>
        <v>106514.33203568237</v>
      </c>
    </row>
    <row r="22" spans="1:30">
      <c r="A22" s="5">
        <v>15</v>
      </c>
      <c r="B22" s="6" t="s">
        <v>11</v>
      </c>
      <c r="C22" s="18">
        <v>4587.3656592313964</v>
      </c>
      <c r="D22" s="18">
        <v>1900.5731666377262</v>
      </c>
      <c r="E22" s="18">
        <v>560.02464661465217</v>
      </c>
      <c r="F22" s="18">
        <v>17.795547944867163</v>
      </c>
      <c r="G22" s="18">
        <v>7065.7590204286416</v>
      </c>
      <c r="H22" s="18">
        <v>95.794996236564131</v>
      </c>
      <c r="I22" s="18">
        <v>7161.5540166652054</v>
      </c>
      <c r="J22" s="18">
        <f>'[3]2014-15'!$D63/100</f>
        <v>9172.6329140512371</v>
      </c>
      <c r="K22" s="18">
        <f>('[3]2014-15'!$E63/100)+('[3]2014-15'!$F63/100)</f>
        <v>662.915184892365</v>
      </c>
      <c r="L22" s="18">
        <f>'[3]2014-15'!$G63/100</f>
        <v>2827.8037370917305</v>
      </c>
      <c r="M22" s="18">
        <f t="shared" si="0"/>
        <v>12663.351836035332</v>
      </c>
      <c r="N22" s="18">
        <f t="shared" si="14"/>
        <v>12759.146832271897</v>
      </c>
      <c r="O22" s="18">
        <f>('[3]2014-15'!$H63/100)+('[3]2014-15'!$I63/100)</f>
        <v>3768.7136969185158</v>
      </c>
      <c r="P22" s="18">
        <f>'[3]2014-15'!$J63/100</f>
        <v>211.42505055279474</v>
      </c>
      <c r="Q22" s="18">
        <f>'[3]2014-15'!$K63/100</f>
        <v>1559.8194542572976</v>
      </c>
      <c r="R22" s="18">
        <f>'[3]2014-15'!$L63/100</f>
        <v>30.544072643524586</v>
      </c>
      <c r="S22" s="18">
        <f>'[3]2014-15'!$M63/100</f>
        <v>543.11362024998095</v>
      </c>
      <c r="T22" s="18">
        <f>'[3]2014-15'!$N63/100</f>
        <v>5319.7219952495479</v>
      </c>
      <c r="U22" s="18">
        <f>'[3]2014-15'!$O63/100</f>
        <v>6539.6976424685981</v>
      </c>
      <c r="V22" s="18">
        <f>'[3]2014-15'!$P63/100</f>
        <v>1027.9375892061335</v>
      </c>
      <c r="W22" s="18">
        <f>'[3]2014-15'!$Q63/100</f>
        <v>2772.4400461817104</v>
      </c>
      <c r="X22" s="18">
        <f t="shared" si="2"/>
        <v>21773.413167728104</v>
      </c>
      <c r="Y22" s="18">
        <f t="shared" si="3"/>
        <v>41598.319020428644</v>
      </c>
      <c r="Z22" s="18">
        <f>'[3]2014-15'!$U63/100</f>
        <v>7007.7209190575277</v>
      </c>
      <c r="AA22" s="18">
        <f>'[3]2014-15'!$V63/100</f>
        <v>1120.6496431561552</v>
      </c>
      <c r="AB22" s="18">
        <f t="shared" si="15"/>
        <v>47485.390296330021</v>
      </c>
      <c r="AC22" s="18">
        <v>4011.0775219104808</v>
      </c>
      <c r="AD22" s="18">
        <f t="shared" si="5"/>
        <v>118385.62091343643</v>
      </c>
    </row>
    <row r="23" spans="1:30" s="3" customFormat="1">
      <c r="A23" s="7"/>
      <c r="B23" s="8" t="s">
        <v>29</v>
      </c>
      <c r="C23" s="19">
        <v>25463.705980311952</v>
      </c>
      <c r="D23" s="19">
        <v>12625.401760562678</v>
      </c>
      <c r="E23" s="19">
        <v>3381.3934281731472</v>
      </c>
      <c r="F23" s="19">
        <v>218.02926766601036</v>
      </c>
      <c r="G23" s="19">
        <v>41688.53043671378</v>
      </c>
      <c r="H23" s="19">
        <v>1108.7078755371722</v>
      </c>
      <c r="I23" s="19">
        <v>42797.238312250956</v>
      </c>
      <c r="J23" s="19">
        <f>SUM(J18:J22)</f>
        <v>61176.592326062753</v>
      </c>
      <c r="K23" s="19">
        <f t="shared" ref="K23:AB23" si="16">SUM(K18:K22)</f>
        <v>4421.2923805979517</v>
      </c>
      <c r="L23" s="19">
        <f>SUM(L18:L22)</f>
        <v>18859.949811920626</v>
      </c>
      <c r="M23" s="19">
        <f t="shared" si="0"/>
        <v>84457.834518581323</v>
      </c>
      <c r="N23" s="19">
        <f t="shared" si="16"/>
        <v>85566.5423941185</v>
      </c>
      <c r="O23" s="19">
        <f t="shared" si="16"/>
        <v>25135.319770275615</v>
      </c>
      <c r="P23" s="19">
        <f>SUM(P18:P22)</f>
        <v>1410.0928540781331</v>
      </c>
      <c r="Q23" s="19">
        <f>SUM(Q18:Q22)</f>
        <v>10403.16774360206</v>
      </c>
      <c r="R23" s="19">
        <f t="shared" ref="R23:W23" si="17">SUM(R18:R22)</f>
        <v>203.71275048281211</v>
      </c>
      <c r="S23" s="19">
        <f t="shared" si="17"/>
        <v>3622.2795400290829</v>
      </c>
      <c r="T23" s="19">
        <f t="shared" si="17"/>
        <v>35479.721781173292</v>
      </c>
      <c r="U23" s="19">
        <f t="shared" si="17"/>
        <v>43616.311734894785</v>
      </c>
      <c r="V23" s="19">
        <f t="shared" si="17"/>
        <v>6855.7980484716609</v>
      </c>
      <c r="W23" s="19">
        <f t="shared" si="17"/>
        <v>18490.70338287405</v>
      </c>
      <c r="X23" s="19">
        <f t="shared" si="2"/>
        <v>145217.10760588149</v>
      </c>
      <c r="Y23" s="19">
        <f t="shared" si="3"/>
        <v>272472.18043671374</v>
      </c>
      <c r="Z23" s="19">
        <f t="shared" ref="Z23:AA23" si="18">SUM(Z18:Z22)</f>
        <v>45901.109556130839</v>
      </c>
      <c r="AA23" s="19">
        <f t="shared" si="18"/>
        <v>7340.3411235542862</v>
      </c>
      <c r="AB23" s="19">
        <f t="shared" si="16"/>
        <v>311032.94886929035</v>
      </c>
      <c r="AC23" s="19">
        <v>24359.822130404995</v>
      </c>
      <c r="AD23" s="19">
        <f t="shared" si="5"/>
        <v>127682.7668134206</v>
      </c>
    </row>
    <row r="24" spans="1:30">
      <c r="A24" s="5">
        <v>16</v>
      </c>
      <c r="B24" s="6" t="s">
        <v>197</v>
      </c>
      <c r="C24" s="18">
        <v>1861.9828814612169</v>
      </c>
      <c r="D24" s="18">
        <v>1814.2159550229453</v>
      </c>
      <c r="E24" s="18">
        <v>441.21870800760945</v>
      </c>
      <c r="F24" s="18">
        <v>21.731063316804008</v>
      </c>
      <c r="G24" s="18">
        <v>4139.1486078085754</v>
      </c>
      <c r="H24" s="18">
        <v>62.552462718626302</v>
      </c>
      <c r="I24" s="18">
        <v>4201.7010705272014</v>
      </c>
      <c r="J24" s="18">
        <f>'[3]2014-15'!$D64/100</f>
        <v>7392.954328924824</v>
      </c>
      <c r="K24" s="18">
        <f>('[3]2014-15'!$E64/100)+('[3]2014-15'!$F64/100)</f>
        <v>534.29606654731481</v>
      </c>
      <c r="L24" s="18">
        <f>'[3]2014-15'!$G64/100</f>
        <v>2279.151915853648</v>
      </c>
      <c r="M24" s="18">
        <f t="shared" si="0"/>
        <v>10206.402311325786</v>
      </c>
      <c r="N24" s="18">
        <f t="shared" ref="N24:N31" si="19">L24+K24+J24+H24</f>
        <v>10268.954774044412</v>
      </c>
      <c r="O24" s="18">
        <f>('[3]2014-15'!$H64/100)+('[3]2014-15'!$I64/100)</f>
        <v>3037.5060793538682</v>
      </c>
      <c r="P24" s="18">
        <f>'[3]2014-15'!$J64/100</f>
        <v>170.40426204487514</v>
      </c>
      <c r="Q24" s="18">
        <f>'[3]2014-15'!$K64/100</f>
        <v>1257.1825445044983</v>
      </c>
      <c r="R24" s="18">
        <f>'[3]2014-15'!$L64/100</f>
        <v>24.617897193621197</v>
      </c>
      <c r="S24" s="18">
        <f>'[3]2014-15'!$M64/100</f>
        <v>437.73845825383052</v>
      </c>
      <c r="T24" s="18">
        <f>'[3]2014-15'!$N64/100</f>
        <v>4287.5870125807442</v>
      </c>
      <c r="U24" s="18">
        <f>'[3]2014-15'!$O64/100</f>
        <v>5270.8624065491113</v>
      </c>
      <c r="V24" s="18">
        <f>'[3]2014-15'!$P64/100</f>
        <v>828.49665098279797</v>
      </c>
      <c r="W24" s="18">
        <f>'[3]2014-15'!$Q64/100</f>
        <v>2234.5299144922396</v>
      </c>
      <c r="X24" s="18">
        <f t="shared" si="2"/>
        <v>17548.925225955587</v>
      </c>
      <c r="Y24" s="18">
        <f t="shared" si="3"/>
        <v>31957.028607808574</v>
      </c>
      <c r="Z24" s="18">
        <f>'[3]2014-15'!$U64/100</f>
        <v>5383.5333532559744</v>
      </c>
      <c r="AA24" s="18">
        <f>'[3]2014-15'!$V64/100</f>
        <v>860.91538189522487</v>
      </c>
      <c r="AB24" s="18">
        <f t="shared" ref="AB24:AB31" si="20">Y24+Z24-AA24</f>
        <v>36479.646579169326</v>
      </c>
      <c r="AC24" s="18">
        <v>3848.981332382702</v>
      </c>
      <c r="AD24" s="18">
        <f t="shared" si="5"/>
        <v>94777.405835290687</v>
      </c>
    </row>
    <row r="25" spans="1:30">
      <c r="A25" s="5">
        <v>17</v>
      </c>
      <c r="B25" s="6" t="s">
        <v>12</v>
      </c>
      <c r="C25" s="18">
        <v>1373.0005819083424</v>
      </c>
      <c r="D25" s="18">
        <v>775.40917219679773</v>
      </c>
      <c r="E25" s="18">
        <v>542.43884339452143</v>
      </c>
      <c r="F25" s="18">
        <v>17.898216673179657</v>
      </c>
      <c r="G25" s="18">
        <v>2708.7468141728414</v>
      </c>
      <c r="H25" s="18">
        <v>86.297479148070295</v>
      </c>
      <c r="I25" s="18">
        <v>2795.0442933209115</v>
      </c>
      <c r="J25" s="18">
        <f>'[3]2014-15'!$D65/100</f>
        <v>2373.5651525049475</v>
      </c>
      <c r="K25" s="18">
        <f>('[3]2014-15'!$E65/100)+('[3]2014-15'!$F65/100)</f>
        <v>171.53988355039741</v>
      </c>
      <c r="L25" s="18">
        <f>'[3]2014-15'!$G65/100</f>
        <v>731.73934587552833</v>
      </c>
      <c r="M25" s="18">
        <f t="shared" si="0"/>
        <v>3276.8443819308732</v>
      </c>
      <c r="N25" s="18">
        <f t="shared" si="19"/>
        <v>3363.1418610789433</v>
      </c>
      <c r="O25" s="18">
        <f>('[3]2014-15'!$H65/100)+('[3]2014-15'!$I65/100)</f>
        <v>975.21481395716899</v>
      </c>
      <c r="P25" s="18">
        <f>'[3]2014-15'!$J65/100</f>
        <v>54.709605961661545</v>
      </c>
      <c r="Q25" s="18">
        <f>'[3]2014-15'!$K65/100</f>
        <v>403.62817693848092</v>
      </c>
      <c r="R25" s="18">
        <f>'[3]2014-15'!$L65/100</f>
        <v>7.9037662491858729</v>
      </c>
      <c r="S25" s="18">
        <f>'[3]2014-15'!$M65/100</f>
        <v>140.53931678672205</v>
      </c>
      <c r="T25" s="18">
        <f>'[3]2014-15'!$N65/100</f>
        <v>1376.5629636825436</v>
      </c>
      <c r="U25" s="18">
        <f>'[3]2014-15'!$O65/100</f>
        <v>1692.2511319845801</v>
      </c>
      <c r="V25" s="18">
        <f>'[3]2014-15'!$P65/100</f>
        <v>265.99525605696721</v>
      </c>
      <c r="W25" s="18">
        <f>'[3]2014-15'!$Q65/100</f>
        <v>717.41310730374619</v>
      </c>
      <c r="X25" s="18">
        <f t="shared" si="2"/>
        <v>5634.2181389210564</v>
      </c>
      <c r="Y25" s="18">
        <f t="shared" si="3"/>
        <v>11706.106814172843</v>
      </c>
      <c r="Z25" s="18">
        <f>'[3]2014-15'!$U65/100</f>
        <v>1972.0299169328209</v>
      </c>
      <c r="AA25" s="18">
        <f>'[3]2014-15'!$V65/100</f>
        <v>315.35996484877802</v>
      </c>
      <c r="AB25" s="18">
        <f t="shared" si="20"/>
        <v>13362.776766256886</v>
      </c>
      <c r="AC25" s="18">
        <v>2017.0610922003943</v>
      </c>
      <c r="AD25" s="18">
        <f t="shared" si="5"/>
        <v>66248.745850724576</v>
      </c>
    </row>
    <row r="26" spans="1:30">
      <c r="A26" s="5">
        <v>18</v>
      </c>
      <c r="B26" s="6" t="s">
        <v>13</v>
      </c>
      <c r="C26" s="18">
        <v>2090.3521068292916</v>
      </c>
      <c r="D26" s="18">
        <v>677.00529919592532</v>
      </c>
      <c r="E26" s="18">
        <v>153.50828673737368</v>
      </c>
      <c r="F26" s="18">
        <v>7.5288517518308185</v>
      </c>
      <c r="G26" s="18">
        <v>2928.3945445144209</v>
      </c>
      <c r="H26" s="18">
        <v>95.591610001608572</v>
      </c>
      <c r="I26" s="18">
        <v>3023.9861545160293</v>
      </c>
      <c r="J26" s="18">
        <f>'[3]2014-15'!$D66/100</f>
        <v>2398.101285708718</v>
      </c>
      <c r="K26" s="18">
        <f>('[3]2014-15'!$E66/100)+('[3]2014-15'!$F66/100)</f>
        <v>173.31313398260482</v>
      </c>
      <c r="L26" s="18">
        <f>'[3]2014-15'!$G66/100</f>
        <v>739.30351745173061</v>
      </c>
      <c r="M26" s="18">
        <f t="shared" si="0"/>
        <v>3310.7179371430539</v>
      </c>
      <c r="N26" s="18">
        <f t="shared" si="19"/>
        <v>3406.3095471446618</v>
      </c>
      <c r="O26" s="18">
        <f>('[3]2014-15'!$H66/100)+('[3]2014-15'!$I66/100)</f>
        <v>985.29585199073244</v>
      </c>
      <c r="P26" s="18">
        <f>'[3]2014-15'!$J66/100</f>
        <v>55.2751527628456</v>
      </c>
      <c r="Q26" s="18">
        <f>'[3]2014-15'!$K66/100</f>
        <v>407.80058177165176</v>
      </c>
      <c r="R26" s="18">
        <f>'[3]2014-15'!$L66/100</f>
        <v>7.9854694462929023</v>
      </c>
      <c r="S26" s="18">
        <f>'[3]2014-15'!$M66/100</f>
        <v>141.99210665154069</v>
      </c>
      <c r="T26" s="18">
        <f>'[3]2014-15'!$N66/100</f>
        <v>1390.7928373410134</v>
      </c>
      <c r="U26" s="18">
        <f>'[3]2014-15'!$O66/100</f>
        <v>1709.744352739353</v>
      </c>
      <c r="V26" s="18">
        <f>'[3]2014-15'!$P66/100</f>
        <v>268.74491516251027</v>
      </c>
      <c r="W26" s="18">
        <f>'[3]2014-15'!$Q66/100</f>
        <v>724.82918498939921</v>
      </c>
      <c r="X26" s="18">
        <f t="shared" si="2"/>
        <v>5692.46045285534</v>
      </c>
      <c r="Y26" s="18">
        <f t="shared" si="3"/>
        <v>12027.164544514422</v>
      </c>
      <c r="Z26" s="18">
        <f>'[3]2014-15'!$U66/100</f>
        <v>2026.1158277609707</v>
      </c>
      <c r="AA26" s="18">
        <f>'[3]2014-15'!$V66/100</f>
        <v>324.00919009182513</v>
      </c>
      <c r="AB26" s="18">
        <f t="shared" si="20"/>
        <v>13729.271182183567</v>
      </c>
      <c r="AC26" s="18">
        <v>1899.5327122875162</v>
      </c>
      <c r="AD26" s="18">
        <f t="shared" si="5"/>
        <v>72277.097906095354</v>
      </c>
    </row>
    <row r="27" spans="1:30">
      <c r="A27" s="5">
        <v>19</v>
      </c>
      <c r="B27" s="6" t="s">
        <v>14</v>
      </c>
      <c r="C27" s="18">
        <v>1312.3684740621957</v>
      </c>
      <c r="D27" s="18">
        <v>838.71534891572594</v>
      </c>
      <c r="E27" s="18">
        <v>104.05332548071783</v>
      </c>
      <c r="F27" s="18">
        <v>5.5439854980901773</v>
      </c>
      <c r="G27" s="18">
        <v>2260.6811339567294</v>
      </c>
      <c r="H27" s="18">
        <v>54.740648713398471</v>
      </c>
      <c r="I27" s="18">
        <v>2315.4217826701279</v>
      </c>
      <c r="J27" s="18">
        <f>'[3]2014-15'!$D67/100</f>
        <v>1138.4827130696895</v>
      </c>
      <c r="K27" s="18">
        <f>('[3]2014-15'!$E67/100)+('[3]2014-15'!$F67/100)</f>
        <v>82.279263250056488</v>
      </c>
      <c r="L27" s="18">
        <f>'[3]2014-15'!$G67/100</f>
        <v>350.9794516796922</v>
      </c>
      <c r="M27" s="18">
        <f t="shared" si="0"/>
        <v>1571.741427999438</v>
      </c>
      <c r="N27" s="18">
        <f t="shared" si="19"/>
        <v>1626.4820767128367</v>
      </c>
      <c r="O27" s="18">
        <f>('[3]2014-15'!$H67/100)+('[3]2014-15'!$I67/100)</f>
        <v>467.76268435184477</v>
      </c>
      <c r="P27" s="18">
        <f>'[3]2014-15'!$J67/100</f>
        <v>26.241512924333456</v>
      </c>
      <c r="Q27" s="18">
        <f>'[3]2014-15'!$K67/100</f>
        <v>193.60062708509813</v>
      </c>
      <c r="R27" s="18">
        <f>'[3]2014-15'!$L67/100</f>
        <v>3.7910487661758081</v>
      </c>
      <c r="S27" s="18">
        <f>'[3]2014-15'!$M67/100</f>
        <v>67.409812829215923</v>
      </c>
      <c r="T27" s="18">
        <f>'[3]2014-15'!$N67/100</f>
        <v>660.26969428271798</v>
      </c>
      <c r="U27" s="18">
        <f>'[3]2014-15'!$O67/100</f>
        <v>811.68981517268128</v>
      </c>
      <c r="V27" s="18">
        <f>'[3]2014-15'!$P67/100</f>
        <v>127.58486973058623</v>
      </c>
      <c r="W27" s="18">
        <f>'[3]2014-15'!$Q67/100</f>
        <v>344.10785814451015</v>
      </c>
      <c r="X27" s="18">
        <f t="shared" si="2"/>
        <v>2702.4579232871638</v>
      </c>
      <c r="Y27" s="18">
        <f t="shared" si="3"/>
        <v>6589.6211339567299</v>
      </c>
      <c r="Z27" s="18">
        <f>'[3]2014-15'!$U67/100</f>
        <v>1110.0983635039281</v>
      </c>
      <c r="AA27" s="18">
        <f>'[3]2014-15'!$V67/100</f>
        <v>177.52295636456643</v>
      </c>
      <c r="AB27" s="18">
        <f t="shared" si="20"/>
        <v>7522.196541096092</v>
      </c>
      <c r="AC27" s="18">
        <v>1210.1913064574287</v>
      </c>
      <c r="AD27" s="18">
        <f t="shared" si="5"/>
        <v>62157.086247096609</v>
      </c>
    </row>
    <row r="28" spans="1:30">
      <c r="A28" s="5">
        <v>20</v>
      </c>
      <c r="B28" s="6" t="s">
        <v>151</v>
      </c>
      <c r="C28" s="18">
        <v>1837.0507184582705</v>
      </c>
      <c r="D28" s="18">
        <v>530.11539115363109</v>
      </c>
      <c r="E28" s="18">
        <v>262.32664867778027</v>
      </c>
      <c r="F28" s="18">
        <v>19.198628143577981</v>
      </c>
      <c r="G28" s="18">
        <v>2648.6913864332596</v>
      </c>
      <c r="H28" s="18">
        <v>80.654493681952985</v>
      </c>
      <c r="I28" s="18">
        <v>2729.3458801152124</v>
      </c>
      <c r="J28" s="18">
        <f>'[3]2014-15'!$D68/100</f>
        <v>3177.285534963004</v>
      </c>
      <c r="K28" s="18">
        <f>('[3]2014-15'!$E68/100)+('[3]2014-15'!$F68/100)</f>
        <v>229.62554455213333</v>
      </c>
      <c r="L28" s="18">
        <f>'[3]2014-15'!$G68/100</f>
        <v>979.51591367103231</v>
      </c>
      <c r="M28" s="18">
        <f t="shared" si="0"/>
        <v>4386.42699318617</v>
      </c>
      <c r="N28" s="18">
        <f t="shared" si="19"/>
        <v>4467.0814868681227</v>
      </c>
      <c r="O28" s="18">
        <f>('[3]2014-15'!$H68/100)+('[3]2014-15'!$I68/100)</f>
        <v>1305.4353779156654</v>
      </c>
      <c r="P28" s="18">
        <f>'[3]2014-15'!$J68/100</f>
        <v>73.234998189143084</v>
      </c>
      <c r="Q28" s="18">
        <f>'[3]2014-15'!$K68/100</f>
        <v>540.30198696534421</v>
      </c>
      <c r="R28" s="18">
        <f>'[3]2014-15'!$L68/100</f>
        <v>10.580085467114527</v>
      </c>
      <c r="S28" s="18">
        <f>'[3]2014-15'!$M68/100</f>
        <v>188.12777810155538</v>
      </c>
      <c r="T28" s="18">
        <f>'[3]2014-15'!$N68/100</f>
        <v>1842.6852904621212</v>
      </c>
      <c r="U28" s="18">
        <f>'[3]2014-15'!$O68/100</f>
        <v>2265.2696251059274</v>
      </c>
      <c r="V28" s="18">
        <f>'[3]2014-15'!$P68/100</f>
        <v>356.06474865316375</v>
      </c>
      <c r="W28" s="18">
        <f>'[3]2014-15'!$Q68/100</f>
        <v>960.33862227184147</v>
      </c>
      <c r="X28" s="18">
        <f t="shared" si="2"/>
        <v>7542.0385131318762</v>
      </c>
      <c r="Y28" s="18">
        <f t="shared" si="3"/>
        <v>14657.811386433259</v>
      </c>
      <c r="Z28" s="18">
        <f>'[3]2014-15'!$U68/100</f>
        <v>2469.2789011465575</v>
      </c>
      <c r="AA28" s="18">
        <f>'[3]2014-15'!$V68/100</f>
        <v>394.87824235373154</v>
      </c>
      <c r="AB28" s="18">
        <f t="shared" si="20"/>
        <v>16732.212045226086</v>
      </c>
      <c r="AC28" s="18">
        <v>2662.2854437565657</v>
      </c>
      <c r="AD28" s="18">
        <f t="shared" si="5"/>
        <v>62849.053562101995</v>
      </c>
    </row>
    <row r="29" spans="1:30">
      <c r="A29" s="5">
        <v>21</v>
      </c>
      <c r="B29" s="6" t="s">
        <v>15</v>
      </c>
      <c r="C29" s="18">
        <v>1393.7683673806234</v>
      </c>
      <c r="D29" s="18">
        <v>295.82098960364283</v>
      </c>
      <c r="E29" s="18">
        <v>528.43211834826673</v>
      </c>
      <c r="F29" s="18">
        <v>45.173175154118617</v>
      </c>
      <c r="G29" s="18">
        <v>2263.1946504866519</v>
      </c>
      <c r="H29" s="18">
        <v>66.116549715379946</v>
      </c>
      <c r="I29" s="18">
        <v>2329.3112002020316</v>
      </c>
      <c r="J29" s="18">
        <f>'[3]2014-15'!$D69/100</f>
        <v>4685.8267515999651</v>
      </c>
      <c r="K29" s="18">
        <f>('[3]2014-15'!$E69/100)+('[3]2014-15'!$F69/100)</f>
        <v>338.64929911803614</v>
      </c>
      <c r="L29" s="18">
        <f>'[3]2014-15'!$G69/100</f>
        <v>1444.5796014839598</v>
      </c>
      <c r="M29" s="18">
        <f t="shared" si="0"/>
        <v>6469.0556522019606</v>
      </c>
      <c r="N29" s="18">
        <f t="shared" si="19"/>
        <v>6535.1722019173412</v>
      </c>
      <c r="O29" s="18">
        <f>('[3]2014-15'!$H69/100)+('[3]2014-15'!$I69/100)</f>
        <v>1925.2421442800739</v>
      </c>
      <c r="P29" s="18">
        <f>'[3]2014-15'!$J69/100</f>
        <v>108.00619267353872</v>
      </c>
      <c r="Q29" s="18">
        <f>'[3]2014-15'!$K69/100</f>
        <v>796.83159621796642</v>
      </c>
      <c r="R29" s="18">
        <f>'[3]2014-15'!$L69/100</f>
        <v>15.603396978482934</v>
      </c>
      <c r="S29" s="18">
        <f>'[3]2014-15'!$M69/100</f>
        <v>277.44883663960502</v>
      </c>
      <c r="T29" s="18">
        <f>'[3]2014-15'!$N69/100</f>
        <v>2717.5725737623075</v>
      </c>
      <c r="U29" s="18">
        <f>'[3]2014-15'!$O69/100</f>
        <v>3340.795434374385</v>
      </c>
      <c r="V29" s="18">
        <f>'[3]2014-15'!$P69/100</f>
        <v>525.12048608188434</v>
      </c>
      <c r="W29" s="18">
        <f>'[3]2014-15'!$Q69/100</f>
        <v>1416.2971370744135</v>
      </c>
      <c r="X29" s="18">
        <f t="shared" si="2"/>
        <v>11122.917798082657</v>
      </c>
      <c r="Y29" s="18">
        <f t="shared" si="3"/>
        <v>19921.28465048665</v>
      </c>
      <c r="Z29" s="18">
        <f>'[3]2014-15'!$U69/100</f>
        <v>3355.972223568865</v>
      </c>
      <c r="AA29" s="18">
        <f>'[3]2014-15'!$V69/100</f>
        <v>536.67506429325942</v>
      </c>
      <c r="AB29" s="18">
        <f t="shared" si="20"/>
        <v>22740.581809762254</v>
      </c>
      <c r="AC29" s="18">
        <v>3472.0160108462246</v>
      </c>
      <c r="AD29" s="18">
        <f t="shared" si="5"/>
        <v>65496.765391412337</v>
      </c>
    </row>
    <row r="30" spans="1:30">
      <c r="A30" s="5">
        <v>22</v>
      </c>
      <c r="B30" s="6" t="s">
        <v>196</v>
      </c>
      <c r="C30" s="18">
        <v>1801.9906164134366</v>
      </c>
      <c r="D30" s="18">
        <v>327.65615610617959</v>
      </c>
      <c r="E30" s="18">
        <v>204.63067251799333</v>
      </c>
      <c r="F30" s="18">
        <v>13.004382634198425</v>
      </c>
      <c r="G30" s="18">
        <v>2347.2818276718081</v>
      </c>
      <c r="H30" s="18">
        <v>73.279484639840987</v>
      </c>
      <c r="I30" s="18">
        <v>2420.5613123116491</v>
      </c>
      <c r="J30" s="18">
        <f>'[3]2014-15'!$D70/100</f>
        <v>1965.2189189667715</v>
      </c>
      <c r="K30" s="18">
        <f>('[3]2014-15'!$E70/100)+('[3]2014-15'!$F70/100)</f>
        <v>142.02830040490963</v>
      </c>
      <c r="L30" s="18">
        <f>'[3]2014-15'!$G70/100</f>
        <v>605.85149927286909</v>
      </c>
      <c r="M30" s="18">
        <f t="shared" si="0"/>
        <v>2713.0987186445504</v>
      </c>
      <c r="N30" s="18">
        <f t="shared" si="19"/>
        <v>2786.378203284391</v>
      </c>
      <c r="O30" s="18">
        <f>('[3]2014-15'!$H70/100)+('[3]2014-15'!$I70/100)</f>
        <v>807.43964429318271</v>
      </c>
      <c r="P30" s="18">
        <f>'[3]2014-15'!$J70/100</f>
        <v>45.297409498790003</v>
      </c>
      <c r="Q30" s="18">
        <f>'[3]2014-15'!$K70/100</f>
        <v>334.1883110773033</v>
      </c>
      <c r="R30" s="18">
        <f>'[3]2014-15'!$L70/100</f>
        <v>6.5440086814548639</v>
      </c>
      <c r="S30" s="18">
        <f>'[3]2014-15'!$M70/100</f>
        <v>116.36104613199777</v>
      </c>
      <c r="T30" s="18">
        <f>'[3]2014-15'!$N70/100</f>
        <v>1139.7401821993021</v>
      </c>
      <c r="U30" s="18">
        <f>'[3]2014-15'!$O70/100</f>
        <v>1401.1176127646236</v>
      </c>
      <c r="V30" s="18">
        <f>'[3]2014-15'!$P70/100</f>
        <v>220.23364684423726</v>
      </c>
      <c r="W30" s="18">
        <f>'[3]2014-15'!$Q70/100</f>
        <v>593.98993522471744</v>
      </c>
      <c r="X30" s="18">
        <f t="shared" si="2"/>
        <v>4664.9117967156089</v>
      </c>
      <c r="Y30" s="18">
        <f t="shared" si="3"/>
        <v>9798.5718276718089</v>
      </c>
      <c r="Z30" s="18">
        <f>'[3]2014-15'!$U70/100</f>
        <v>1650.6834504524634</v>
      </c>
      <c r="AA30" s="18">
        <f>'[3]2014-15'!$V70/100</f>
        <v>263.97138828441098</v>
      </c>
      <c r="AB30" s="18">
        <f t="shared" si="20"/>
        <v>11185.28388983986</v>
      </c>
      <c r="AC30" s="18">
        <v>1705.0554818190033</v>
      </c>
      <c r="AD30" s="18">
        <f t="shared" si="5"/>
        <v>65600.703373634926</v>
      </c>
    </row>
    <row r="31" spans="1:30">
      <c r="A31" s="5">
        <v>23</v>
      </c>
      <c r="B31" s="6" t="s">
        <v>16</v>
      </c>
      <c r="C31" s="18">
        <v>1546.6055935959548</v>
      </c>
      <c r="D31" s="18">
        <v>302.31109829487275</v>
      </c>
      <c r="E31" s="18">
        <v>932.80930888934165</v>
      </c>
      <c r="F31" s="18">
        <v>14.955085382911726</v>
      </c>
      <c r="G31" s="18">
        <v>2796.6810861630811</v>
      </c>
      <c r="H31" s="18">
        <v>28.307037304307354</v>
      </c>
      <c r="I31" s="18">
        <v>2824.9881234673885</v>
      </c>
      <c r="J31" s="18">
        <f>'[3]2014-15'!$D71/100</f>
        <v>3493.9595376540369</v>
      </c>
      <c r="K31" s="18">
        <f>('[3]2014-15'!$E71/100)+('[3]2014-15'!$F71/100)</f>
        <v>252.51188558546411</v>
      </c>
      <c r="L31" s="18">
        <f>'[3]2014-15'!$G71/100</f>
        <v>1077.1424007048402</v>
      </c>
      <c r="M31" s="18">
        <f t="shared" si="0"/>
        <v>4823.6138239443408</v>
      </c>
      <c r="N31" s="18">
        <f t="shared" si="19"/>
        <v>4851.9208612486482</v>
      </c>
      <c r="O31" s="18">
        <f>('[3]2014-15'!$H71/100)+('[3]2014-15'!$I71/100)</f>
        <v>1435.5456377050327</v>
      </c>
      <c r="P31" s="18">
        <f>'[3]2014-15'!$J71/100</f>
        <v>80.534191087743096</v>
      </c>
      <c r="Q31" s="18">
        <f>'[3]2014-15'!$K71/100</f>
        <v>594.15285777674774</v>
      </c>
      <c r="R31" s="18">
        <f>'[3]2014-15'!$L71/100</f>
        <v>11.6345824510387</v>
      </c>
      <c r="S31" s="18">
        <f>'[3]2014-15'!$M71/100</f>
        <v>206.87811572567571</v>
      </c>
      <c r="T31" s="18">
        <f>'[3]2014-15'!$N71/100</f>
        <v>2026.3422266138557</v>
      </c>
      <c r="U31" s="18">
        <f>'[3]2014-15'!$O71/100</f>
        <v>2491.0447376864408</v>
      </c>
      <c r="V31" s="18">
        <f>'[3]2014-15'!$P71/100</f>
        <v>391.55304453730656</v>
      </c>
      <c r="W31" s="18">
        <f>'[3]2014-15'!$Q71/100</f>
        <v>1056.0537451675107</v>
      </c>
      <c r="X31" s="18">
        <f t="shared" si="2"/>
        <v>8293.7391387513526</v>
      </c>
      <c r="Y31" s="18">
        <f t="shared" si="3"/>
        <v>15942.341086163082</v>
      </c>
      <c r="Z31" s="18">
        <f>'[3]2014-15'!$U71/100</f>
        <v>2685.672877151374</v>
      </c>
      <c r="AA31" s="18">
        <f>'[3]2014-15'!$V71/100</f>
        <v>429.48319234987861</v>
      </c>
      <c r="AB31" s="18">
        <f t="shared" si="20"/>
        <v>18198.530770964579</v>
      </c>
      <c r="AC31" s="18">
        <v>2533.2636808561683</v>
      </c>
      <c r="AD31" s="18">
        <f t="shared" si="5"/>
        <v>71838.280825208101</v>
      </c>
    </row>
    <row r="32" spans="1:30" s="50" customFormat="1" ht="25.5">
      <c r="A32" s="47"/>
      <c r="B32" s="48" t="s">
        <v>198</v>
      </c>
      <c r="C32" s="49">
        <v>13217.119340109333</v>
      </c>
      <c r="D32" s="49">
        <v>5561.2494104897223</v>
      </c>
      <c r="E32" s="49">
        <v>3169.4179120536041</v>
      </c>
      <c r="F32" s="49">
        <v>145.03338855471142</v>
      </c>
      <c r="G32" s="49">
        <v>22092.820051207367</v>
      </c>
      <c r="H32" s="49">
        <v>547.53976592318486</v>
      </c>
      <c r="I32" s="49">
        <v>22640.359817130549</v>
      </c>
      <c r="J32" s="49">
        <f>SUM(J24:J31)</f>
        <v>26625.394223391959</v>
      </c>
      <c r="K32" s="49">
        <f t="shared" ref="K32:AB32" si="21">SUM(K24:K31)</f>
        <v>1924.2433769909169</v>
      </c>
      <c r="L32" s="49">
        <f>SUM(L24:L31)</f>
        <v>8208.2636459933001</v>
      </c>
      <c r="M32" s="49">
        <f t="shared" si="0"/>
        <v>36757.901246376176</v>
      </c>
      <c r="N32" s="49">
        <f t="shared" si="21"/>
        <v>37305.441012299358</v>
      </c>
      <c r="O32" s="49">
        <f t="shared" si="21"/>
        <v>10939.442233847569</v>
      </c>
      <c r="P32" s="49">
        <f>SUM(P24:P31)</f>
        <v>613.70332514293068</v>
      </c>
      <c r="Q32" s="49">
        <f>SUM(Q24:Q31)</f>
        <v>4527.686682337091</v>
      </c>
      <c r="R32" s="49">
        <f t="shared" ref="R32:W32" si="22">SUM(R24:R31)</f>
        <v>88.660255233366811</v>
      </c>
      <c r="S32" s="49">
        <f t="shared" si="22"/>
        <v>1576.4954711201431</v>
      </c>
      <c r="T32" s="49">
        <f t="shared" si="22"/>
        <v>15441.552780924605</v>
      </c>
      <c r="U32" s="49">
        <f t="shared" si="22"/>
        <v>18982.775116377103</v>
      </c>
      <c r="V32" s="49">
        <f t="shared" si="22"/>
        <v>2983.7936180494535</v>
      </c>
      <c r="W32" s="49">
        <f t="shared" si="22"/>
        <v>8047.5595046683784</v>
      </c>
      <c r="X32" s="49">
        <f t="shared" si="2"/>
        <v>63201.668987700643</v>
      </c>
      <c r="Y32" s="49">
        <f t="shared" si="3"/>
        <v>122599.93005120737</v>
      </c>
      <c r="Z32" s="49">
        <f t="shared" ref="Z32:AA32" si="23">SUM(Z24:Z31)</f>
        <v>20653.384913772952</v>
      </c>
      <c r="AA32" s="49">
        <f t="shared" si="23"/>
        <v>3302.8153804816748</v>
      </c>
      <c r="AB32" s="49">
        <f t="shared" si="21"/>
        <v>139950.49958449867</v>
      </c>
      <c r="AC32" s="49">
        <v>19348.387060606005</v>
      </c>
      <c r="AD32" s="49">
        <f t="shared" si="5"/>
        <v>72331.868876782391</v>
      </c>
    </row>
    <row r="33" spans="1:30">
      <c r="A33" s="5">
        <v>24</v>
      </c>
      <c r="B33" s="6" t="s">
        <v>152</v>
      </c>
      <c r="C33" s="18">
        <v>1348.3061568544781</v>
      </c>
      <c r="D33" s="18">
        <v>386.84778410248441</v>
      </c>
      <c r="E33" s="18">
        <v>219.38472272502872</v>
      </c>
      <c r="F33" s="18">
        <v>31.833427841502971</v>
      </c>
      <c r="G33" s="18">
        <v>1986.3720915234942</v>
      </c>
      <c r="H33" s="18">
        <v>49.852201827683594</v>
      </c>
      <c r="I33" s="18">
        <v>2036.2242933511777</v>
      </c>
      <c r="J33" s="18">
        <f>'[3]2014-15'!$D72/100</f>
        <v>2662.5263106251869</v>
      </c>
      <c r="K33" s="18">
        <f>('[3]2014-15'!$E72/100)+('[3]2014-15'!$F72/100)</f>
        <v>192.42339010264934</v>
      </c>
      <c r="L33" s="18">
        <f>'[3]2014-15'!$G72/100</f>
        <v>820.82232242799057</v>
      </c>
      <c r="M33" s="18">
        <f t="shared" si="0"/>
        <v>3675.7720231558264</v>
      </c>
      <c r="N33" s="18">
        <f t="shared" ref="N33:N37" si="24">L33+K33+J33+H33</f>
        <v>3725.6242249835104</v>
      </c>
      <c r="O33" s="18">
        <f>('[3]2014-15'!$H72/100)+('[3]2014-15'!$I72/100)</f>
        <v>1093.9388362405598</v>
      </c>
      <c r="P33" s="18">
        <f>'[3]2014-15'!$J72/100</f>
        <v>61.370030295200358</v>
      </c>
      <c r="Q33" s="18">
        <f>'[3]2014-15'!$K72/100</f>
        <v>452.76643856783443</v>
      </c>
      <c r="R33" s="18">
        <f>'[3]2014-15'!$L72/100</f>
        <v>8.8659818624653788</v>
      </c>
      <c r="S33" s="18">
        <f>'[3]2014-15'!$M72/100</f>
        <v>157.64877076453269</v>
      </c>
      <c r="T33" s="18">
        <f>'[3]2014-15'!$N72/100</f>
        <v>1544.1476738773938</v>
      </c>
      <c r="U33" s="18">
        <f>'[3]2014-15'!$O72/100</f>
        <v>1898.2681635425674</v>
      </c>
      <c r="V33" s="18">
        <f>'[3]2014-15'!$P72/100</f>
        <v>298.37789243144982</v>
      </c>
      <c r="W33" s="18">
        <f>'[3]2014-15'!$Q72/100</f>
        <v>804.75198743448573</v>
      </c>
      <c r="X33" s="18">
        <f t="shared" si="2"/>
        <v>6320.1357750164898</v>
      </c>
      <c r="Y33" s="18">
        <f t="shared" si="3"/>
        <v>12032.132091523494</v>
      </c>
      <c r="Z33" s="18">
        <f>'[3]2014-15'!$U72/100</f>
        <v>2026.9526688620449</v>
      </c>
      <c r="AA33" s="18">
        <f>'[3]2014-15'!$V72/100</f>
        <v>324.14301472498744</v>
      </c>
      <c r="AB33" s="18">
        <f t="shared" ref="AB33:AB36" si="25">Y33+Z33-AA33</f>
        <v>13734.941745660552</v>
      </c>
      <c r="AC33" s="18">
        <v>2664.9717760853837</v>
      </c>
      <c r="AD33" s="18">
        <f t="shared" si="5"/>
        <v>51538.788774101049</v>
      </c>
    </row>
    <row r="34" spans="1:30">
      <c r="A34" s="5">
        <v>25</v>
      </c>
      <c r="B34" s="6" t="s">
        <v>17</v>
      </c>
      <c r="C34" s="18">
        <v>1321.4025652795401</v>
      </c>
      <c r="D34" s="18">
        <v>282.92269321963431</v>
      </c>
      <c r="E34" s="18">
        <v>137.37650055995692</v>
      </c>
      <c r="F34" s="18">
        <v>10.608848870084662</v>
      </c>
      <c r="G34" s="18">
        <v>1752.3106079292158</v>
      </c>
      <c r="H34" s="18">
        <v>53.601212974557882</v>
      </c>
      <c r="I34" s="18">
        <v>1805.9118209037738</v>
      </c>
      <c r="J34" s="18">
        <f>'[3]2014-15'!$D73/100</f>
        <v>2983.2233148695855</v>
      </c>
      <c r="K34" s="18">
        <f>('[3]2014-15'!$E73/100)+('[3]2014-15'!$F73/100)</f>
        <v>215.60047740736815</v>
      </c>
      <c r="L34" s="18">
        <f>'[3]2014-15'!$G73/100</f>
        <v>919.68904865304557</v>
      </c>
      <c r="M34" s="18">
        <f t="shared" si="0"/>
        <v>4118.5128409299996</v>
      </c>
      <c r="N34" s="18">
        <f t="shared" si="24"/>
        <v>4172.1140539045573</v>
      </c>
      <c r="O34" s="18">
        <f>('[3]2014-15'!$H73/100)+('[3]2014-15'!$I73/100)</f>
        <v>1225.7020065081897</v>
      </c>
      <c r="P34" s="18">
        <f>'[3]2014-15'!$J73/100</f>
        <v>68.761951564679705</v>
      </c>
      <c r="Q34" s="18">
        <f>'[3]2014-15'!$K73/100</f>
        <v>507.30142659468152</v>
      </c>
      <c r="R34" s="18">
        <f>'[3]2014-15'!$L73/100</f>
        <v>9.9338750929026709</v>
      </c>
      <c r="S34" s="18">
        <f>'[3]2014-15'!$M73/100</f>
        <v>176.63731119894666</v>
      </c>
      <c r="T34" s="18">
        <f>'[3]2014-15'!$N73/100</f>
        <v>1730.1377732605461</v>
      </c>
      <c r="U34" s="18">
        <f>'[3]2014-15'!$O73/100</f>
        <v>2126.9115053458909</v>
      </c>
      <c r="V34" s="18">
        <f>'[3]2014-15'!$P73/100</f>
        <v>334.31702882745958</v>
      </c>
      <c r="W34" s="18">
        <f>'[3]2014-15'!$Q73/100</f>
        <v>901.68306770214519</v>
      </c>
      <c r="X34" s="18">
        <f t="shared" si="2"/>
        <v>7081.3859460954418</v>
      </c>
      <c r="Y34" s="18">
        <f t="shared" si="3"/>
        <v>13005.810607929216</v>
      </c>
      <c r="Z34" s="18">
        <f>'[3]2014-15'!$U73/100</f>
        <v>2190.9801456574992</v>
      </c>
      <c r="AA34" s="18">
        <f>'[3]2014-15'!$V73/100</f>
        <v>350.37370162901902</v>
      </c>
      <c r="AB34" s="18">
        <f t="shared" si="25"/>
        <v>14846.417051957695</v>
      </c>
      <c r="AC34" s="18">
        <v>1883.1713068310996</v>
      </c>
      <c r="AD34" s="18">
        <f t="shared" si="5"/>
        <v>78837.315533128291</v>
      </c>
    </row>
    <row r="35" spans="1:30">
      <c r="A35" s="5">
        <v>26</v>
      </c>
      <c r="B35" s="6" t="s">
        <v>18</v>
      </c>
      <c r="C35" s="18">
        <v>875.64136184660981</v>
      </c>
      <c r="D35" s="18">
        <v>169.56026860857085</v>
      </c>
      <c r="E35" s="18">
        <v>101.16129071090691</v>
      </c>
      <c r="F35" s="18">
        <v>30.136058647557356</v>
      </c>
      <c r="G35" s="18">
        <v>1176.4989798136451</v>
      </c>
      <c r="H35" s="18">
        <v>23.266803230903275</v>
      </c>
      <c r="I35" s="18">
        <v>1199.7657830445482</v>
      </c>
      <c r="J35" s="18">
        <f>'[3]2014-15'!$D74/100</f>
        <v>1075.5318293420612</v>
      </c>
      <c r="K35" s="18">
        <f>('[3]2014-15'!$E74/100)+('[3]2014-15'!$F74/100)</f>
        <v>77.729741088157695</v>
      </c>
      <c r="L35" s="18">
        <f>'[3]2014-15'!$G74/100</f>
        <v>331.57251084534107</v>
      </c>
      <c r="M35" s="18">
        <f t="shared" si="0"/>
        <v>1484.83408127556</v>
      </c>
      <c r="N35" s="18">
        <f t="shared" si="24"/>
        <v>1508.1008845064632</v>
      </c>
      <c r="O35" s="18">
        <f>('[3]2014-15'!$H74/100)+('[3]2014-15'!$I74/100)</f>
        <v>441.89837036910473</v>
      </c>
      <c r="P35" s="18">
        <f>'[3]2014-15'!$J74/100</f>
        <v>24.790523453898128</v>
      </c>
      <c r="Q35" s="18">
        <f>'[3]2014-15'!$K74/100</f>
        <v>182.8957385300763</v>
      </c>
      <c r="R35" s="18">
        <f>'[3]2014-15'!$L74/100</f>
        <v>3.5814277790974618</v>
      </c>
      <c r="S35" s="18">
        <f>'[3]2014-15'!$M74/100</f>
        <v>63.68247710351887</v>
      </c>
      <c r="T35" s="18">
        <f>'[3]2014-15'!$N74/100</f>
        <v>623.76096184742482</v>
      </c>
      <c r="U35" s="18">
        <f>'[3]2014-15'!$O74/100</f>
        <v>766.80850903491489</v>
      </c>
      <c r="V35" s="18">
        <f>'[3]2014-15'!$P74/100</f>
        <v>120.53023446242378</v>
      </c>
      <c r="W35" s="18">
        <f>'[3]2014-15'!$Q74/100</f>
        <v>325.08087291307766</v>
      </c>
      <c r="X35" s="18">
        <f t="shared" si="2"/>
        <v>2553.0291154935367</v>
      </c>
      <c r="Y35" s="18">
        <f t="shared" si="3"/>
        <v>5237.6289798136449</v>
      </c>
      <c r="Z35" s="18">
        <f>'[3]2014-15'!$U74/100</f>
        <v>882.33955199192098</v>
      </c>
      <c r="AA35" s="18">
        <f>'[3]2014-15'!$V74/100</f>
        <v>141.10058255791549</v>
      </c>
      <c r="AB35" s="18">
        <f t="shared" si="25"/>
        <v>5978.8679492476504</v>
      </c>
      <c r="AC35" s="18">
        <v>1231.8050842454468</v>
      </c>
      <c r="AD35" s="18">
        <f t="shared" si="5"/>
        <v>48537.451466276907</v>
      </c>
    </row>
    <row r="36" spans="1:30">
      <c r="A36" s="5">
        <v>27</v>
      </c>
      <c r="B36" s="6" t="s">
        <v>19</v>
      </c>
      <c r="C36" s="18">
        <v>3862.289690917512</v>
      </c>
      <c r="D36" s="18">
        <v>174.64647241426673</v>
      </c>
      <c r="E36" s="18">
        <v>413.23052857245028</v>
      </c>
      <c r="F36" s="18">
        <v>31.908693952889859</v>
      </c>
      <c r="G36" s="18">
        <v>4482.0753858571188</v>
      </c>
      <c r="H36" s="18">
        <v>180.55792478041982</v>
      </c>
      <c r="I36" s="18">
        <v>4662.6333106375387</v>
      </c>
      <c r="J36" s="18">
        <f>'[3]2014-15'!$D75/100</f>
        <v>4211.6653904267678</v>
      </c>
      <c r="K36" s="18">
        <f>('[3]2014-15'!$E75/100)+('[3]2014-15'!$F75/100)</f>
        <v>304.38119209181514</v>
      </c>
      <c r="L36" s="18">
        <f>'[3]2014-15'!$G75/100</f>
        <v>1298.4018048061826</v>
      </c>
      <c r="M36" s="18">
        <f t="shared" si="0"/>
        <v>5814.4483873247655</v>
      </c>
      <c r="N36" s="18">
        <f t="shared" si="24"/>
        <v>5995.0063121051853</v>
      </c>
      <c r="O36" s="18">
        <f>('[3]2014-15'!$H75/100)+('[3]2014-15'!$I75/100)</f>
        <v>1730.4258430994664</v>
      </c>
      <c r="P36" s="18">
        <f>'[3]2014-15'!$J75/100</f>
        <v>97.076987210333442</v>
      </c>
      <c r="Q36" s="18">
        <f>'[3]2014-15'!$K75/100</f>
        <v>716.19977299498566</v>
      </c>
      <c r="R36" s="18">
        <f>'[3]2014-15'!$L75/100</f>
        <v>14.024480739696042</v>
      </c>
      <c r="S36" s="18">
        <f>'[3]2014-15'!$M75/100</f>
        <v>249.37363774497325</v>
      </c>
      <c r="T36" s="18">
        <f>'[3]2014-15'!$N75/100</f>
        <v>2442.5799248723106</v>
      </c>
      <c r="U36" s="18">
        <f>'[3]2014-15'!$O75/100</f>
        <v>3002.7385247749671</v>
      </c>
      <c r="V36" s="18">
        <f>'[3]2014-15'!$P75/100</f>
        <v>471.98325808353809</v>
      </c>
      <c r="W36" s="18">
        <f>'[3]2014-15'!$Q75/100</f>
        <v>1272.9812583745436</v>
      </c>
      <c r="X36" s="18">
        <f t="shared" si="2"/>
        <v>9997.383687894815</v>
      </c>
      <c r="Y36" s="18">
        <f t="shared" si="3"/>
        <v>20474.465385857118</v>
      </c>
      <c r="Z36" s="18">
        <f>'[3]2014-15'!$U75/100</f>
        <v>3449.1619558119287</v>
      </c>
      <c r="AA36" s="18">
        <f>'[3]2014-15'!$V75/100</f>
        <v>551.57763267323014</v>
      </c>
      <c r="AB36" s="18">
        <f t="shared" si="25"/>
        <v>23372.049708995815</v>
      </c>
      <c r="AC36" s="18">
        <v>2994.1727935190388</v>
      </c>
      <c r="AD36" s="18">
        <f t="shared" si="5"/>
        <v>78058.453271585386</v>
      </c>
    </row>
    <row r="37" spans="1:30">
      <c r="A37" s="5">
        <v>28</v>
      </c>
      <c r="B37" s="6" t="s">
        <v>20</v>
      </c>
      <c r="C37" s="18">
        <v>1876.3132186470893</v>
      </c>
      <c r="D37" s="18">
        <v>382.0690342529665</v>
      </c>
      <c r="E37" s="18">
        <v>650.82155921890558</v>
      </c>
      <c r="F37" s="18">
        <v>32.784794727651473</v>
      </c>
      <c r="G37" s="18">
        <v>2941.988606846613</v>
      </c>
      <c r="H37" s="18">
        <v>1066.6454440188234</v>
      </c>
      <c r="I37" s="18">
        <v>4008.6340508654366</v>
      </c>
      <c r="J37" s="18">
        <f>'[3]2014-15'!$D76/100</f>
        <v>2984.5113781787636</v>
      </c>
      <c r="K37" s="18">
        <f>('[3]2014-15'!$E76/100)+('[3]2014-15'!$F76/100)</f>
        <v>215.69356700713277</v>
      </c>
      <c r="L37" s="18">
        <f>'[3]2014-15'!$G76/100</f>
        <v>920.08614186209832</v>
      </c>
      <c r="M37" s="18">
        <f t="shared" si="0"/>
        <v>4120.2910870479946</v>
      </c>
      <c r="N37" s="18">
        <f t="shared" si="24"/>
        <v>5186.9365310668181</v>
      </c>
      <c r="O37" s="18">
        <f>('[3]2014-15'!$H76/100)+('[3]2014-15'!$I76/100)</f>
        <v>1226.2312266221181</v>
      </c>
      <c r="P37" s="18">
        <f>'[3]2014-15'!$J76/100</f>
        <v>68.791640842862961</v>
      </c>
      <c r="Q37" s="18">
        <f>'[3]2014-15'!$K76/100</f>
        <v>507.52046361783471</v>
      </c>
      <c r="R37" s="18">
        <f>'[3]2014-15'!$L76/100</f>
        <v>9.9381642320902568</v>
      </c>
      <c r="S37" s="18">
        <f>'[3]2014-15'!$M76/100</f>
        <v>176.71357771190037</v>
      </c>
      <c r="T37" s="18">
        <f>'[3]2014-15'!$N76/100</f>
        <v>1730.8847930945799</v>
      </c>
      <c r="U37" s="18">
        <f>'[3]2014-15'!$O76/100</f>
        <v>2127.8298397723652</v>
      </c>
      <c r="V37" s="18">
        <f>'[3]2014-15'!$P76/100</f>
        <v>334.46137655239176</v>
      </c>
      <c r="W37" s="18">
        <f>'[3]2014-15'!$Q76/100</f>
        <v>902.07238648703981</v>
      </c>
      <c r="X37" s="18">
        <f t="shared" si="2"/>
        <v>7084.4434689331829</v>
      </c>
      <c r="Y37" s="18">
        <f t="shared" si="3"/>
        <v>15213.368606846612</v>
      </c>
      <c r="Z37" s="18">
        <f>'[3]2014-15'!$U76/100</f>
        <v>2562.8689799502749</v>
      </c>
      <c r="AA37" s="18">
        <f>'[3]2014-15'!$V76/100</f>
        <v>409.8448327225226</v>
      </c>
      <c r="AB37" s="18">
        <f>Y37+Z37-AA37</f>
        <v>17366.392754074364</v>
      </c>
      <c r="AC37" s="18">
        <v>2857.1370428936375</v>
      </c>
      <c r="AD37" s="18">
        <f t="shared" si="5"/>
        <v>60782.498330868002</v>
      </c>
    </row>
    <row r="38" spans="1:30" s="3" customFormat="1">
      <c r="A38" s="7"/>
      <c r="B38" s="8" t="s">
        <v>30</v>
      </c>
      <c r="C38" s="19">
        <v>9283.9529935452301</v>
      </c>
      <c r="D38" s="19">
        <v>1396.0462525979228</v>
      </c>
      <c r="E38" s="19">
        <v>1521.9746017872485</v>
      </c>
      <c r="F38" s="19">
        <v>137.27182403968632</v>
      </c>
      <c r="G38" s="35">
        <v>12339.245671970088</v>
      </c>
      <c r="H38" s="19">
        <v>1373.9235868323879</v>
      </c>
      <c r="I38" s="19">
        <v>13713.169258802474</v>
      </c>
      <c r="J38" s="19">
        <f>SUM(J33:J37)</f>
        <v>13917.458223442367</v>
      </c>
      <c r="K38" s="19">
        <f t="shared" ref="K38:AB38" si="26">SUM(K33:K37)</f>
        <v>1005.828367697123</v>
      </c>
      <c r="L38" s="19">
        <f>SUM(L33:L37)</f>
        <v>4290.5718285946577</v>
      </c>
      <c r="M38" s="19">
        <f t="shared" si="0"/>
        <v>19213.858419734148</v>
      </c>
      <c r="N38" s="19">
        <f t="shared" si="26"/>
        <v>20587.782006566533</v>
      </c>
      <c r="O38" s="19">
        <f t="shared" si="26"/>
        <v>5718.1962828394389</v>
      </c>
      <c r="P38" s="19">
        <f>SUM(P33:P37)</f>
        <v>320.79113336697458</v>
      </c>
      <c r="Q38" s="19">
        <f>SUM(Q33:Q37)</f>
        <v>2366.6838403054126</v>
      </c>
      <c r="R38" s="19">
        <f t="shared" ref="R38:W38" si="27">SUM(R33:R37)</f>
        <v>46.343929706251814</v>
      </c>
      <c r="S38" s="19">
        <f t="shared" si="27"/>
        <v>824.05577452387183</v>
      </c>
      <c r="T38" s="19">
        <f t="shared" si="27"/>
        <v>8071.5111269522549</v>
      </c>
      <c r="U38" s="19">
        <f t="shared" si="27"/>
        <v>9922.5565424707056</v>
      </c>
      <c r="V38" s="19">
        <f t="shared" si="27"/>
        <v>1559.6697903572631</v>
      </c>
      <c r="W38" s="19">
        <f t="shared" si="27"/>
        <v>4206.5695729112922</v>
      </c>
      <c r="X38" s="19">
        <f t="shared" si="2"/>
        <v>33036.37799343346</v>
      </c>
      <c r="Y38" s="19">
        <f t="shared" si="3"/>
        <v>65963.405671970075</v>
      </c>
      <c r="Z38" s="19">
        <f t="shared" ref="Z38:AA38" si="28">SUM(Z33:Z37)</f>
        <v>11112.303302273669</v>
      </c>
      <c r="AA38" s="19">
        <f t="shared" si="28"/>
        <v>1777.0397643076747</v>
      </c>
      <c r="AB38" s="19">
        <f t="shared" si="26"/>
        <v>75298.669209936081</v>
      </c>
      <c r="AC38" s="19">
        <v>11631.258003574607</v>
      </c>
      <c r="AD38" s="19">
        <f t="shared" si="5"/>
        <v>64738.198728628253</v>
      </c>
    </row>
    <row r="39" spans="1:30">
      <c r="A39" s="5">
        <v>29</v>
      </c>
      <c r="B39" s="6" t="s">
        <v>21</v>
      </c>
      <c r="C39" s="18">
        <v>1154.8505915342994</v>
      </c>
      <c r="D39" s="18">
        <v>190.64115423023756</v>
      </c>
      <c r="E39" s="18">
        <v>426.43553682355031</v>
      </c>
      <c r="F39" s="18">
        <v>21.902206008864759</v>
      </c>
      <c r="G39" s="18">
        <v>1793.8294885969522</v>
      </c>
      <c r="H39" s="18">
        <v>38.40628235437535</v>
      </c>
      <c r="I39" s="18">
        <v>1832.2357709513276</v>
      </c>
      <c r="J39" s="18">
        <f>'[3]2014-15'!$D77/100</f>
        <v>2221.2598903256439</v>
      </c>
      <c r="K39" s="18">
        <f>('[3]2014-15'!$E77/100)+('[3]2014-15'!$F77/100)</f>
        <v>160.53263274425126</v>
      </c>
      <c r="L39" s="18">
        <f>'[3]2014-15'!$G77/100</f>
        <v>684.78560929793002</v>
      </c>
      <c r="M39" s="18">
        <f t="shared" si="0"/>
        <v>3066.5781323678252</v>
      </c>
      <c r="N39" s="18">
        <f t="shared" ref="N39:N44" si="29">L39+K39+J39+H39</f>
        <v>3104.9844147222007</v>
      </c>
      <c r="O39" s="18">
        <f>('[3]2014-15'!$H77/100)+('[3]2014-15'!$I77/100)</f>
        <v>912.63791449260793</v>
      </c>
      <c r="P39" s="18">
        <f>'[3]2014-15'!$J77/100</f>
        <v>51.199038379000719</v>
      </c>
      <c r="Q39" s="18">
        <f>'[3]2014-15'!$K77/100</f>
        <v>377.72844747594974</v>
      </c>
      <c r="R39" s="18">
        <f>'[3]2014-15'!$L77/100</f>
        <v>7.3966029258973718</v>
      </c>
      <c r="S39" s="18">
        <f>'[3]2014-15'!$M77/100</f>
        <v>131.52128858256162</v>
      </c>
      <c r="T39" s="18">
        <f>'[3]2014-15'!$N77/100</f>
        <v>1288.2326379408103</v>
      </c>
      <c r="U39" s="18">
        <f>'[3]2014-15'!$O77/100</f>
        <v>1583.6639495100944</v>
      </c>
      <c r="V39" s="18">
        <f>'[3]2014-15'!$P77/100</f>
        <v>248.92705922678863</v>
      </c>
      <c r="W39" s="18">
        <f>'[3]2014-15'!$Q77/100</f>
        <v>671.37864674408888</v>
      </c>
      <c r="X39" s="18">
        <f t="shared" si="2"/>
        <v>5272.685585277799</v>
      </c>
      <c r="Y39" s="18">
        <f t="shared" si="3"/>
        <v>10171.499488596952</v>
      </c>
      <c r="Z39" s="18">
        <f>'[3]2014-15'!$U77/100</f>
        <v>1713.5074546983296</v>
      </c>
      <c r="AA39" s="18">
        <f>'[3]2014-15'!$V77/100</f>
        <v>274.01797814621727</v>
      </c>
      <c r="AB39" s="18">
        <f t="shared" ref="AB39:AB44" si="30">Y39+Z39-AA39</f>
        <v>11610.988965149063</v>
      </c>
      <c r="AC39" s="18">
        <v>1346.546711586227</v>
      </c>
      <c r="AD39" s="18">
        <f t="shared" si="5"/>
        <v>86227.895885404228</v>
      </c>
    </row>
    <row r="40" spans="1:30">
      <c r="A40" s="5">
        <v>30</v>
      </c>
      <c r="B40" s="6" t="s">
        <v>22</v>
      </c>
      <c r="C40" s="18">
        <v>2315.945194738983</v>
      </c>
      <c r="D40" s="18">
        <v>332.1089456364349</v>
      </c>
      <c r="E40" s="18">
        <v>461.74074205784052</v>
      </c>
      <c r="F40" s="18">
        <v>92.228667487855532</v>
      </c>
      <c r="G40" s="18">
        <v>3202.023549921114</v>
      </c>
      <c r="H40" s="18">
        <v>1024.500121811571</v>
      </c>
      <c r="I40" s="18">
        <v>4226.5236717326852</v>
      </c>
      <c r="J40" s="18">
        <f>'[3]2014-15'!$D78/100</f>
        <v>14402.964483190206</v>
      </c>
      <c r="K40" s="18">
        <f>('[3]2014-15'!$E78/100)+('[3]2014-15'!$F78/100)</f>
        <v>1040.9163816799035</v>
      </c>
      <c r="L40" s="18">
        <f>'[3]2014-15'!$G78/100</f>
        <v>4440.2471103333673</v>
      </c>
      <c r="M40" s="18">
        <f t="shared" si="0"/>
        <v>19884.127975203475</v>
      </c>
      <c r="N40" s="18">
        <f t="shared" si="29"/>
        <v>20908.628097015047</v>
      </c>
      <c r="O40" s="18">
        <f>('[3]2014-15'!$H78/100)+('[3]2014-15'!$I78/100)</f>
        <v>5917.6738056179283</v>
      </c>
      <c r="P40" s="18">
        <f>'[3]2014-15'!$J78/100</f>
        <v>331.98183362421946</v>
      </c>
      <c r="Q40" s="18">
        <f>'[3]2014-15'!$K78/100</f>
        <v>2449.2448798907099</v>
      </c>
      <c r="R40" s="18">
        <f>'[3]2014-15'!$L78/100</f>
        <v>47.96062347406928</v>
      </c>
      <c r="S40" s="18">
        <f>'[3]2014-15'!$M78/100</f>
        <v>852.80270736817522</v>
      </c>
      <c r="T40" s="18">
        <f>'[3]2014-15'!$N78/100</f>
        <v>8353.0833159859521</v>
      </c>
      <c r="U40" s="18">
        <f>'[3]2014-15'!$O78/100</f>
        <v>10268.701882857427</v>
      </c>
      <c r="V40" s="18">
        <f>'[3]2014-15'!$P78/100</f>
        <v>1614.0783924310663</v>
      </c>
      <c r="W40" s="18">
        <f>'[3]2014-15'!$Q78/100</f>
        <v>4353.3144617354019</v>
      </c>
      <c r="X40" s="18">
        <f t="shared" si="2"/>
        <v>34188.841902984954</v>
      </c>
      <c r="Y40" s="18">
        <f t="shared" si="3"/>
        <v>58299.493549921113</v>
      </c>
      <c r="Z40" s="18">
        <f>'[3]2014-15'!$U78/100</f>
        <v>9821.2281202903214</v>
      </c>
      <c r="AA40" s="18">
        <f>'[3]2014-15'!$V78/100</f>
        <v>1570.5756429921828</v>
      </c>
      <c r="AB40" s="18">
        <f t="shared" si="30"/>
        <v>66550.146027219249</v>
      </c>
      <c r="AC40" s="18">
        <v>4887.2137496211135</v>
      </c>
      <c r="AD40" s="18">
        <f t="shared" si="5"/>
        <v>136171.95694045225</v>
      </c>
    </row>
    <row r="41" spans="1:30">
      <c r="A41" s="5">
        <v>31</v>
      </c>
      <c r="B41" s="6" t="s">
        <v>23</v>
      </c>
      <c r="C41" s="18">
        <v>1012.1467696037093</v>
      </c>
      <c r="D41" s="18">
        <v>304.23607822962936</v>
      </c>
      <c r="E41" s="18">
        <v>444.18607462067996</v>
      </c>
      <c r="F41" s="18">
        <v>87.622368764495874</v>
      </c>
      <c r="G41" s="18">
        <v>1848.1912912185146</v>
      </c>
      <c r="H41" s="18">
        <v>328.33144483339805</v>
      </c>
      <c r="I41" s="18">
        <v>2176.5227360519125</v>
      </c>
      <c r="J41" s="18">
        <f>'[3]2014-15'!$D79/100</f>
        <v>1609.2846757477932</v>
      </c>
      <c r="K41" s="18">
        <f>('[3]2014-15'!$E79/100)+('[3]2014-15'!$F79/100)</f>
        <v>116.30458324932798</v>
      </c>
      <c r="L41" s="18">
        <f>'[3]2014-15'!$G79/100</f>
        <v>496.12158938061737</v>
      </c>
      <c r="M41" s="18">
        <f t="shared" si="0"/>
        <v>2221.7108483777388</v>
      </c>
      <c r="N41" s="18">
        <f t="shared" si="29"/>
        <v>2550.0422932111364</v>
      </c>
      <c r="O41" s="18">
        <f>('[3]2014-15'!$H79/100)+('[3]2014-15'!$I79/100)</f>
        <v>661.19872631566011</v>
      </c>
      <c r="P41" s="18">
        <f>'[3]2014-15'!$J79/100</f>
        <v>37.0932857677765</v>
      </c>
      <c r="Q41" s="18">
        <f>'[3]2014-15'!$K79/100</f>
        <v>273.66117974963078</v>
      </c>
      <c r="R41" s="18">
        <f>'[3]2014-15'!$L79/100</f>
        <v>5.3587784991214491</v>
      </c>
      <c r="S41" s="18">
        <f>'[3]2014-15'!$M79/100</f>
        <v>95.286100997164397</v>
      </c>
      <c r="T41" s="18">
        <f>'[3]2014-15'!$N79/100</f>
        <v>933.31404040810958</v>
      </c>
      <c r="U41" s="18">
        <f>'[3]2014-15'!$O79/100</f>
        <v>1147.3516163420184</v>
      </c>
      <c r="V41" s="18">
        <f>'[3]2014-15'!$P79/100</f>
        <v>180.34562436271509</v>
      </c>
      <c r="W41" s="18">
        <f>'[3]2014-15'!$Q79/100</f>
        <v>486.40835434666644</v>
      </c>
      <c r="X41" s="18">
        <f t="shared" si="2"/>
        <v>3820.0177067888626</v>
      </c>
      <c r="Y41" s="18">
        <f t="shared" si="3"/>
        <v>8218.2512912185139</v>
      </c>
      <c r="Z41" s="18">
        <f>'[3]2014-15'!$U79/100</f>
        <v>1384.460065880568</v>
      </c>
      <c r="AA41" s="18">
        <f>'[3]2014-15'!$V79/100</f>
        <v>221.39789764939255</v>
      </c>
      <c r="AB41" s="18">
        <f t="shared" si="30"/>
        <v>9381.3134594496896</v>
      </c>
      <c r="AC41" s="18">
        <v>1235.9887663330821</v>
      </c>
      <c r="AD41" s="18">
        <f t="shared" si="5"/>
        <v>75901.284178189308</v>
      </c>
    </row>
    <row r="42" spans="1:30">
      <c r="A42" s="5">
        <v>32</v>
      </c>
      <c r="B42" s="6" t="s">
        <v>153</v>
      </c>
      <c r="C42" s="18">
        <v>843.72563986082923</v>
      </c>
      <c r="D42" s="18">
        <v>179.25364281773761</v>
      </c>
      <c r="E42" s="18">
        <v>353.88812264394392</v>
      </c>
      <c r="F42" s="18">
        <v>69.744665113627519</v>
      </c>
      <c r="G42" s="18">
        <v>1446.6120704361383</v>
      </c>
      <c r="H42" s="18">
        <v>30.118835758419358</v>
      </c>
      <c r="I42" s="18">
        <v>1476.7309061945577</v>
      </c>
      <c r="J42" s="18">
        <f>'[3]2014-15'!$D80/100</f>
        <v>1936.633161498632</v>
      </c>
      <c r="K42" s="18">
        <f>('[3]2014-15'!$E80/100)+('[3]2014-15'!$F80/100)</f>
        <v>139.96237965185617</v>
      </c>
      <c r="L42" s="18">
        <f>'[3]2014-15'!$G80/100</f>
        <v>597.03888106897534</v>
      </c>
      <c r="M42" s="18">
        <f t="shared" si="0"/>
        <v>2673.6344222194639</v>
      </c>
      <c r="N42" s="18">
        <f t="shared" si="29"/>
        <v>2703.7532579778826</v>
      </c>
      <c r="O42" s="18">
        <f>('[3]2014-15'!$H80/100)+('[3]2014-15'!$I80/100)</f>
        <v>795.69475744156364</v>
      </c>
      <c r="P42" s="18">
        <f>'[3]2014-15'!$J80/100</f>
        <v>44.638520685248459</v>
      </c>
      <c r="Q42" s="18">
        <f>'[3]2014-15'!$K80/100</f>
        <v>329.32726179829194</v>
      </c>
      <c r="R42" s="18">
        <f>'[3]2014-15'!$L80/100</f>
        <v>6.4488205865143691</v>
      </c>
      <c r="S42" s="18">
        <f>'[3]2014-15'!$M80/100</f>
        <v>114.66847712028833</v>
      </c>
      <c r="T42" s="18">
        <f>'[3]2014-15'!$N80/100</f>
        <v>1123.1617053127823</v>
      </c>
      <c r="U42" s="18">
        <f>'[3]2014-15'!$O80/100</f>
        <v>1380.7371819249463</v>
      </c>
      <c r="V42" s="18">
        <f>'[3]2014-15'!$P80/100</f>
        <v>217.03016373390616</v>
      </c>
      <c r="W42" s="18">
        <f>'[3]2014-15'!$Q80/100</f>
        <v>585.34985341857612</v>
      </c>
      <c r="X42" s="18">
        <f t="shared" si="2"/>
        <v>4597.0567420221178</v>
      </c>
      <c r="Y42" s="18">
        <f t="shared" si="3"/>
        <v>8747.4220704361396</v>
      </c>
      <c r="Z42" s="18">
        <f>'[3]2014-15'!$U80/100</f>
        <v>1473.6050416055775</v>
      </c>
      <c r="AA42" s="18">
        <f>'[3]2014-15'!$V80/100</f>
        <v>235.65364304640414</v>
      </c>
      <c r="AB42" s="18">
        <f t="shared" si="30"/>
        <v>9985.3734689953126</v>
      </c>
      <c r="AC42" s="18">
        <v>1360.4596294384864</v>
      </c>
      <c r="AD42" s="18">
        <f t="shared" si="5"/>
        <v>73397.058265644067</v>
      </c>
    </row>
    <row r="43" spans="1:30">
      <c r="A43" s="5">
        <v>33</v>
      </c>
      <c r="B43" s="6" t="s">
        <v>24</v>
      </c>
      <c r="C43" s="18">
        <v>1157.5360977004293</v>
      </c>
      <c r="D43" s="18">
        <v>281.40961296558697</v>
      </c>
      <c r="E43" s="18">
        <v>693.86541273159003</v>
      </c>
      <c r="F43" s="18">
        <v>68.478452022411844</v>
      </c>
      <c r="G43" s="18">
        <v>2201.2895754200185</v>
      </c>
      <c r="H43" s="18">
        <v>2418.8275386729788</v>
      </c>
      <c r="I43" s="18">
        <v>4620.1171140929973</v>
      </c>
      <c r="J43" s="18">
        <f>'[3]2014-15'!$D81/100</f>
        <v>3374.9596815669611</v>
      </c>
      <c r="K43" s="18">
        <f>('[3]2014-15'!$E81/100)+('[3]2014-15'!$F81/100)</f>
        <v>243.91164917141498</v>
      </c>
      <c r="L43" s="18">
        <f>'[3]2014-15'!$G81/100</f>
        <v>1040.4562887771592</v>
      </c>
      <c r="M43" s="18">
        <f t="shared" si="0"/>
        <v>4659.3276195155349</v>
      </c>
      <c r="N43" s="18">
        <f t="shared" si="29"/>
        <v>7078.1551581885142</v>
      </c>
      <c r="O43" s="18">
        <f>('[3]2014-15'!$H81/100)+('[3]2014-15'!$I81/100)</f>
        <v>1386.6527634595484</v>
      </c>
      <c r="P43" s="18">
        <f>'[3]2014-15'!$J81/100</f>
        <v>77.791298090199902</v>
      </c>
      <c r="Q43" s="18">
        <f>'[3]2014-15'!$K81/100</f>
        <v>573.91676064763476</v>
      </c>
      <c r="R43" s="18">
        <f>'[3]2014-15'!$L81/100</f>
        <v>11.238323243573339</v>
      </c>
      <c r="S43" s="18">
        <f>'[3]2014-15'!$M81/100</f>
        <v>199.83210797040255</v>
      </c>
      <c r="T43" s="18">
        <f>'[3]2014-15'!$N81/100</f>
        <v>1957.3275655247576</v>
      </c>
      <c r="U43" s="18">
        <f>'[3]2014-15'!$O81/100</f>
        <v>2406.2028950444419</v>
      </c>
      <c r="V43" s="18">
        <f>'[3]2014-15'!$P81/100</f>
        <v>378.217241575581</v>
      </c>
      <c r="W43" s="18">
        <f>'[3]2014-15'!$Q81/100</f>
        <v>1020.0858862553462</v>
      </c>
      <c r="X43" s="18">
        <f t="shared" si="2"/>
        <v>8011.264841811485</v>
      </c>
      <c r="Y43" s="18">
        <f t="shared" si="3"/>
        <v>17290.709575420016</v>
      </c>
      <c r="Z43" s="18">
        <f>'[3]2014-15'!$U81/100</f>
        <v>2912.821240144684</v>
      </c>
      <c r="AA43" s="18">
        <f>'[3]2014-15'!$V81/100</f>
        <v>465.80794541470141</v>
      </c>
      <c r="AB43" s="18">
        <f t="shared" si="30"/>
        <v>19737.722870149999</v>
      </c>
      <c r="AC43" s="18">
        <v>2284.3115346051909</v>
      </c>
      <c r="AD43" s="18">
        <f t="shared" si="5"/>
        <v>86405.564964068573</v>
      </c>
    </row>
    <row r="44" spans="1:30">
      <c r="A44" s="5">
        <v>34</v>
      </c>
      <c r="B44" s="6" t="s">
        <v>55</v>
      </c>
      <c r="C44" s="18">
        <v>614.0058167393089</v>
      </c>
      <c r="D44" s="18">
        <v>124.50349627093425</v>
      </c>
      <c r="E44" s="18">
        <v>601.75040702404726</v>
      </c>
      <c r="F44" s="18">
        <v>21.950107936065475</v>
      </c>
      <c r="G44" s="18">
        <v>1362.2098279703559</v>
      </c>
      <c r="H44" s="18">
        <v>1.569449489728178E-2</v>
      </c>
      <c r="I44" s="18">
        <v>1362.2255224652533</v>
      </c>
      <c r="J44" s="18">
        <f>'[3]2014-15'!$D82/100</f>
        <v>1101.1534500121372</v>
      </c>
      <c r="K44" s="18">
        <f>('[3]2014-15'!$E82/100)+('[3]2014-15'!$F82/100)</f>
        <v>79.58144076510942</v>
      </c>
      <c r="L44" s="18">
        <f>'[3]2014-15'!$G82/100</f>
        <v>339.47132412611677</v>
      </c>
      <c r="M44" s="18">
        <f t="shared" si="0"/>
        <v>1520.2062149033634</v>
      </c>
      <c r="N44" s="18">
        <f t="shared" si="29"/>
        <v>1520.2219093982608</v>
      </c>
      <c r="O44" s="18">
        <f>('[3]2014-15'!$H82/100)+('[3]2014-15'!$I82/100)</f>
        <v>452.42539719568231</v>
      </c>
      <c r="P44" s="18">
        <f>'[3]2014-15'!$J82/100</f>
        <v>25.381090251476731</v>
      </c>
      <c r="Q44" s="18">
        <f>'[3]2014-15'!$K82/100</f>
        <v>187.25273207219922</v>
      </c>
      <c r="R44" s="18">
        <f>'[3]2014-15'!$L82/100</f>
        <v>3.6667455553918575</v>
      </c>
      <c r="S44" s="18">
        <f>'[3]2014-15'!$M82/100</f>
        <v>65.199538920903947</v>
      </c>
      <c r="T44" s="18">
        <f>'[3]2014-15'!$N82/100</f>
        <v>638.6203702975057</v>
      </c>
      <c r="U44" s="18">
        <f>'[3]2014-15'!$O82/100</f>
        <v>785.07563624499267</v>
      </c>
      <c r="V44" s="18">
        <f>'[3]2014-15'!$P82/100</f>
        <v>123.4015394879205</v>
      </c>
      <c r="W44" s="18">
        <f>'[3]2014-15'!$Q82/100</f>
        <v>332.82504057566672</v>
      </c>
      <c r="X44" s="18">
        <f t="shared" si="2"/>
        <v>2613.8480906017398</v>
      </c>
      <c r="Y44" s="18">
        <f t="shared" si="3"/>
        <v>5496.2798279703566</v>
      </c>
      <c r="Z44" s="18">
        <f>'[3]2014-15'!$U82/100</f>
        <v>925.91229728649955</v>
      </c>
      <c r="AA44" s="18">
        <f>'[3]2014-15'!$V82/100</f>
        <v>148.06858000383414</v>
      </c>
      <c r="AB44" s="18">
        <f t="shared" si="30"/>
        <v>6274.1235452530218</v>
      </c>
      <c r="AC44" s="18">
        <v>1100.9922644817498</v>
      </c>
      <c r="AD44" s="18">
        <f t="shared" si="5"/>
        <v>56986.081988562619</v>
      </c>
    </row>
    <row r="45" spans="1:30" s="3" customFormat="1">
      <c r="A45" s="8"/>
      <c r="B45" s="8" t="s">
        <v>31</v>
      </c>
      <c r="C45" s="19">
        <v>7098.2101101775588</v>
      </c>
      <c r="D45" s="19">
        <v>1412.1529301505607</v>
      </c>
      <c r="E45" s="19">
        <v>2981.8662959016519</v>
      </c>
      <c r="F45" s="19">
        <v>361.92646733332094</v>
      </c>
      <c r="G45" s="19">
        <v>11854.155803563091</v>
      </c>
      <c r="H45" s="19">
        <v>3840.19991792564</v>
      </c>
      <c r="I45" s="19">
        <v>15694.355721488735</v>
      </c>
      <c r="J45" s="19">
        <f>SUM(J39:J44)</f>
        <v>24646.25534234137</v>
      </c>
      <c r="K45" s="19">
        <f t="shared" ref="K45:AB45" si="31">SUM(K39:K44)</f>
        <v>1781.2090672618631</v>
      </c>
      <c r="L45" s="19">
        <f>SUM(L39:L44)</f>
        <v>7598.1208029841664</v>
      </c>
      <c r="M45" s="19">
        <f t="shared" si="0"/>
        <v>34025.585212587401</v>
      </c>
      <c r="N45" s="19">
        <f t="shared" si="31"/>
        <v>37865.785130513039</v>
      </c>
      <c r="O45" s="19">
        <f t="shared" si="31"/>
        <v>10126.283364522989</v>
      </c>
      <c r="P45" s="19">
        <f>SUM(P39:P44)</f>
        <v>568.08506679792174</v>
      </c>
      <c r="Q45" s="19">
        <f>SUM(Q39:Q44)</f>
        <v>4191.1312616344167</v>
      </c>
      <c r="R45" s="19">
        <f t="shared" ref="R45:W45" si="32">SUM(R39:R44)</f>
        <v>82.069894284567653</v>
      </c>
      <c r="S45" s="19">
        <f t="shared" si="32"/>
        <v>1459.3102209594961</v>
      </c>
      <c r="T45" s="19">
        <f t="shared" si="32"/>
        <v>14293.739635469918</v>
      </c>
      <c r="U45" s="19">
        <f t="shared" si="32"/>
        <v>17571.733161923923</v>
      </c>
      <c r="V45" s="19">
        <f t="shared" si="32"/>
        <v>2762.0000208179777</v>
      </c>
      <c r="W45" s="19">
        <f t="shared" si="32"/>
        <v>7449.3622430757468</v>
      </c>
      <c r="X45" s="19">
        <f t="shared" si="2"/>
        <v>58503.714869486954</v>
      </c>
      <c r="Y45" s="19">
        <f t="shared" si="3"/>
        <v>108223.6558035631</v>
      </c>
      <c r="Z45" s="19">
        <f t="shared" ref="Z45:AA45" si="33">SUM(Z39:Z44)</f>
        <v>18231.534219905981</v>
      </c>
      <c r="AA45" s="19">
        <f t="shared" si="33"/>
        <v>2915.5216872527326</v>
      </c>
      <c r="AB45" s="19">
        <f t="shared" si="31"/>
        <v>123539.66833621635</v>
      </c>
      <c r="AC45" s="19">
        <v>12215.51265606585</v>
      </c>
      <c r="AD45" s="19">
        <f t="shared" si="5"/>
        <v>101133.42911962874</v>
      </c>
    </row>
    <row r="46" spans="1:30" s="3" customFormat="1">
      <c r="A46" s="8"/>
      <c r="B46" s="8" t="s">
        <v>32</v>
      </c>
      <c r="C46" s="19">
        <v>91890.373338560777</v>
      </c>
      <c r="D46" s="19">
        <v>30672.14543486886</v>
      </c>
      <c r="E46" s="19">
        <v>16465.916449627228</v>
      </c>
      <c r="F46" s="19">
        <v>2842.9457261684502</v>
      </c>
      <c r="G46" s="19">
        <v>141871.38094922531</v>
      </c>
      <c r="H46" s="19">
        <v>46705.497707566617</v>
      </c>
      <c r="I46" s="19">
        <v>188576.87865679196</v>
      </c>
      <c r="J46" s="19">
        <f>J45+J38+J32+J23+J17+J11</f>
        <v>263691.06653755839</v>
      </c>
      <c r="K46" s="19">
        <f t="shared" ref="K46:AB46" si="34">K45+K38+K32+K23+K17+K11</f>
        <v>19057.212227520089</v>
      </c>
      <c r="L46" s="19">
        <f>L45+L38+L32+L23+L17+L11</f>
        <v>81292.535129183161</v>
      </c>
      <c r="M46" s="19">
        <f t="shared" si="0"/>
        <v>364040.81389426161</v>
      </c>
      <c r="N46" s="19">
        <f t="shared" si="34"/>
        <v>410746.31160182826</v>
      </c>
      <c r="O46" s="19">
        <f t="shared" si="34"/>
        <v>108341.42645050332</v>
      </c>
      <c r="P46" s="19">
        <f>P45+P38+P32+P23+P17+P11</f>
        <v>6077.9601228367901</v>
      </c>
      <c r="Q46" s="19">
        <f>Q45+Q38+Q32+Q23+Q17+Q11</f>
        <v>44841.046115457968</v>
      </c>
      <c r="R46" s="19">
        <f t="shared" ref="R46:W46" si="35">R45+R38+R32+R23+R17+R11</f>
        <v>878.06839838032897</v>
      </c>
      <c r="S46" s="19">
        <f t="shared" si="35"/>
        <v>15613.20627531132</v>
      </c>
      <c r="T46" s="19">
        <f t="shared" si="35"/>
        <v>152929.17309072922</v>
      </c>
      <c r="U46" s="19">
        <f t="shared" si="35"/>
        <v>188000.52965534694</v>
      </c>
      <c r="V46" s="19">
        <f t="shared" si="35"/>
        <v>29550.725704567085</v>
      </c>
      <c r="W46" s="19">
        <f t="shared" si="35"/>
        <v>79700.962585038767</v>
      </c>
      <c r="X46" s="19">
        <f t="shared" si="2"/>
        <v>625933.09839817171</v>
      </c>
      <c r="Y46" s="19">
        <f t="shared" si="3"/>
        <v>1178550.7909492252</v>
      </c>
      <c r="Z46" s="19">
        <f t="shared" ref="Z46:AA46" si="36">Z45+Z38+Z32+Z23+Z17+Z11</f>
        <v>198540.5955430739</v>
      </c>
      <c r="AA46" s="19">
        <f t="shared" si="36"/>
        <v>31749.901304186031</v>
      </c>
      <c r="AB46" s="19">
        <f t="shared" si="34"/>
        <v>1345341.4851881133</v>
      </c>
      <c r="AC46" s="19">
        <v>116927</v>
      </c>
      <c r="AD46" s="19">
        <f t="shared" si="5"/>
        <v>115058.24020013455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dimension ref="A1:AD47"/>
  <sheetViews>
    <sheetView topLeftCell="A22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85546875" style="12" bestFit="1" customWidth="1"/>
    <col min="17" max="17" width="8.5703125" style="12" customWidth="1"/>
    <col min="18" max="18" width="6.85546875" style="12" bestFit="1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4" width="8.28515625" style="12" bestFit="1" customWidth="1"/>
    <col min="25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0"/>
      <c r="D1" s="10"/>
      <c r="E1" s="10"/>
      <c r="H1" s="24" t="s">
        <v>98</v>
      </c>
      <c r="I1" s="10"/>
      <c r="J1" s="10"/>
      <c r="K1" s="10"/>
      <c r="L1" s="10"/>
      <c r="M1" s="10"/>
      <c r="N1" s="10"/>
      <c r="U1" s="24" t="s">
        <v>100</v>
      </c>
    </row>
    <row r="2" spans="1:30">
      <c r="B2" s="10"/>
      <c r="C2" s="10"/>
      <c r="D2" s="10"/>
      <c r="E2" s="10"/>
      <c r="H2" s="23" t="s">
        <v>99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 t="s">
        <v>149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1.3720199546447578</v>
      </c>
      <c r="D6" s="14">
        <v>339.8012409634041</v>
      </c>
      <c r="E6" s="14">
        <v>57.676513223770115</v>
      </c>
      <c r="F6" s="14">
        <v>1596.8534885984104</v>
      </c>
      <c r="G6" s="14">
        <v>1995.7032627402295</v>
      </c>
      <c r="H6" s="14">
        <v>35634.521062401218</v>
      </c>
      <c r="I6" s="14">
        <v>37630.224325141447</v>
      </c>
      <c r="J6" s="18">
        <v>76747.085502393951</v>
      </c>
      <c r="K6" s="18">
        <v>8511.9069719593663</v>
      </c>
      <c r="L6" s="18">
        <v>20664.589012785254</v>
      </c>
      <c r="M6" s="18">
        <v>105923.58148713858</v>
      </c>
      <c r="N6" s="18">
        <v>141558.10254953979</v>
      </c>
      <c r="O6" s="18">
        <v>32144.843913547593</v>
      </c>
      <c r="P6" s="18">
        <v>1884.5221237418084</v>
      </c>
      <c r="Q6" s="18">
        <v>12654.861685112479</v>
      </c>
      <c r="R6" s="18">
        <v>269.23008836755321</v>
      </c>
      <c r="S6" s="18">
        <v>5976.6968384393713</v>
      </c>
      <c r="T6" s="18">
        <v>36681.93681931802</v>
      </c>
      <c r="U6" s="18">
        <v>72362.14721439463</v>
      </c>
      <c r="V6" s="18">
        <v>11687.38663296101</v>
      </c>
      <c r="W6" s="18">
        <v>25005.720987307202</v>
      </c>
      <c r="X6" s="18">
        <v>198667.34630318967</v>
      </c>
      <c r="Y6" s="18">
        <v>342221.15211546968</v>
      </c>
      <c r="Z6" s="18">
        <v>55034.267412963593</v>
      </c>
      <c r="AA6" s="18">
        <v>6154.8909900605449</v>
      </c>
      <c r="AB6" s="18">
        <v>391100.52853837278</v>
      </c>
      <c r="AC6" s="18">
        <v>13456.439349486569</v>
      </c>
      <c r="AD6" s="18">
        <v>290641.91379370744</v>
      </c>
    </row>
    <row r="7" spans="1:30" ht="15.75">
      <c r="A7" s="5">
        <v>2</v>
      </c>
      <c r="B7" s="6" t="s">
        <v>46</v>
      </c>
      <c r="C7" s="14">
        <v>3748.5987236975525</v>
      </c>
      <c r="D7" s="14">
        <v>1029.4031933662709</v>
      </c>
      <c r="E7" s="14">
        <v>1197.7072881845243</v>
      </c>
      <c r="F7" s="14">
        <v>860.02977289926571</v>
      </c>
      <c r="G7" s="14">
        <v>6835.7389781476131</v>
      </c>
      <c r="H7" s="14">
        <v>1334.751799546093</v>
      </c>
      <c r="I7" s="14">
        <v>8170.4907776937061</v>
      </c>
      <c r="J7" s="18">
        <v>61548.744487101219</v>
      </c>
      <c r="K7" s="18">
        <v>6826.2812051509218</v>
      </c>
      <c r="L7" s="18">
        <v>16572.349304902342</v>
      </c>
      <c r="M7" s="18">
        <v>84947.374997154475</v>
      </c>
      <c r="N7" s="18">
        <v>86282.12679670057</v>
      </c>
      <c r="O7" s="18">
        <v>25779.152024619587</v>
      </c>
      <c r="P7" s="18">
        <v>1511.3273672243342</v>
      </c>
      <c r="Q7" s="18">
        <v>10148.800352194476</v>
      </c>
      <c r="R7" s="18">
        <v>215.91404818437474</v>
      </c>
      <c r="S7" s="18">
        <v>4793.1225554421344</v>
      </c>
      <c r="T7" s="18">
        <v>29417.75758395113</v>
      </c>
      <c r="U7" s="18">
        <v>58032.16213725604</v>
      </c>
      <c r="V7" s="18">
        <v>9372.9158427995426</v>
      </c>
      <c r="W7" s="18">
        <v>20053.80037155297</v>
      </c>
      <c r="X7" s="18">
        <v>159324.95228322459</v>
      </c>
      <c r="Y7" s="18">
        <v>252442.81805807276</v>
      </c>
      <c r="Z7" s="18">
        <v>40596.571759722239</v>
      </c>
      <c r="AA7" s="18">
        <v>4540.2162233998097</v>
      </c>
      <c r="AB7" s="18">
        <v>288499.17359439522</v>
      </c>
      <c r="AC7" s="18">
        <v>11823.612859151173</v>
      </c>
      <c r="AD7" s="18">
        <v>244002.5540679846</v>
      </c>
    </row>
    <row r="8" spans="1:30">
      <c r="A8" s="5">
        <v>3</v>
      </c>
      <c r="B8" s="6" t="s">
        <v>150</v>
      </c>
      <c r="C8" s="14">
        <v>3577.9014905830904</v>
      </c>
      <c r="D8" s="14">
        <v>386.70665971117376</v>
      </c>
      <c r="E8" s="14">
        <v>950.32056443019871</v>
      </c>
      <c r="F8" s="14">
        <v>198.06966859877269</v>
      </c>
      <c r="G8" s="14">
        <v>5112.9983833232354</v>
      </c>
      <c r="H8" s="14">
        <v>8249.7425547410949</v>
      </c>
      <c r="I8" s="14">
        <v>13362.740938064329</v>
      </c>
      <c r="J8" s="18">
        <v>8482.4552534052964</v>
      </c>
      <c r="K8" s="18">
        <v>940.7767023093237</v>
      </c>
      <c r="L8" s="18">
        <v>2283.949292452206</v>
      </c>
      <c r="M8" s="18">
        <v>11707.181248166826</v>
      </c>
      <c r="N8" s="18">
        <v>19956.923802907921</v>
      </c>
      <c r="O8" s="18">
        <v>3552.8020163822343</v>
      </c>
      <c r="P8" s="18">
        <v>208.28640571886703</v>
      </c>
      <c r="Q8" s="18">
        <v>1398.6758882023132</v>
      </c>
      <c r="R8" s="18">
        <v>29.756598084456087</v>
      </c>
      <c r="S8" s="18">
        <v>660.57314311498499</v>
      </c>
      <c r="T8" s="18">
        <v>4054.2632419363931</v>
      </c>
      <c r="U8" s="18">
        <v>7997.8108845225488</v>
      </c>
      <c r="V8" s="18">
        <v>1291.7459144457878</v>
      </c>
      <c r="W8" s="18">
        <v>2763.7519778826613</v>
      </c>
      <c r="X8" s="18">
        <v>21957.666070290248</v>
      </c>
      <c r="Y8" s="18">
        <v>47027.588256521398</v>
      </c>
      <c r="Z8" s="18">
        <v>7562.7378676021099</v>
      </c>
      <c r="AA8" s="18">
        <v>845.79716147051602</v>
      </c>
      <c r="AB8" s="18">
        <v>53744.528962652992</v>
      </c>
      <c r="AC8" s="18">
        <v>2758.7112730299364</v>
      </c>
      <c r="AD8" s="18">
        <v>194817.520369301</v>
      </c>
    </row>
    <row r="9" spans="1:30">
      <c r="A9" s="5">
        <v>4</v>
      </c>
      <c r="B9" s="6" t="s">
        <v>0</v>
      </c>
      <c r="C9" s="14">
        <v>4361.6615985775743</v>
      </c>
      <c r="D9" s="14">
        <v>224.05546318945105</v>
      </c>
      <c r="E9" s="14">
        <v>380.83920721972322</v>
      </c>
      <c r="F9" s="14">
        <v>470.53181115507238</v>
      </c>
      <c r="G9" s="14">
        <v>5437.0880801418207</v>
      </c>
      <c r="H9" s="14">
        <v>216.69827488460126</v>
      </c>
      <c r="I9" s="14">
        <v>5653.7863550264219</v>
      </c>
      <c r="J9" s="18">
        <v>4067.1577355316026</v>
      </c>
      <c r="K9" s="18">
        <v>451.08251418941569</v>
      </c>
      <c r="L9" s="18">
        <v>1095.1053385904704</v>
      </c>
      <c r="M9" s="18">
        <v>5613.3455883114893</v>
      </c>
      <c r="N9" s="18">
        <v>5830.0438631960906</v>
      </c>
      <c r="O9" s="18">
        <v>1703.4933603617162</v>
      </c>
      <c r="P9" s="18">
        <v>99.868922489803978</v>
      </c>
      <c r="Q9" s="18">
        <v>670.63548091454561</v>
      </c>
      <c r="R9" s="18">
        <v>14.267658887291489</v>
      </c>
      <c r="S9" s="18">
        <v>316.73083896622654</v>
      </c>
      <c r="T9" s="18">
        <v>1943.9334029735514</v>
      </c>
      <c r="U9" s="18">
        <v>3834.7810197107929</v>
      </c>
      <c r="V9" s="18">
        <v>619.36482201546653</v>
      </c>
      <c r="W9" s="18">
        <v>1325.160569685725</v>
      </c>
      <c r="X9" s="18">
        <v>10528.23607600512</v>
      </c>
      <c r="Y9" s="18">
        <v>21795.36801934303</v>
      </c>
      <c r="Z9" s="18">
        <v>3505.0203760069326</v>
      </c>
      <c r="AA9" s="18">
        <v>391.99246844488857</v>
      </c>
      <c r="AB9" s="18">
        <v>24908.395926905072</v>
      </c>
      <c r="AC9" s="18">
        <v>1673.4642178541312</v>
      </c>
      <c r="AD9" s="18">
        <v>148843.31353582747</v>
      </c>
    </row>
    <row r="10" spans="1:30">
      <c r="A10" s="5">
        <v>5</v>
      </c>
      <c r="B10" s="6" t="s">
        <v>1</v>
      </c>
      <c r="C10" s="14">
        <v>2921.1648217382981</v>
      </c>
      <c r="D10" s="14">
        <v>143.51189782636536</v>
      </c>
      <c r="E10" s="14">
        <v>998.39879438521302</v>
      </c>
      <c r="F10" s="14">
        <v>157.03272060305525</v>
      </c>
      <c r="G10" s="14">
        <v>4220.1082345529321</v>
      </c>
      <c r="H10" s="14">
        <v>446.43496197636591</v>
      </c>
      <c r="I10" s="14">
        <v>4666.5431965292983</v>
      </c>
      <c r="J10" s="18">
        <v>1844.5738848432507</v>
      </c>
      <c r="K10" s="18">
        <v>204.57899095336569</v>
      </c>
      <c r="L10" s="18">
        <v>496.66200331234018</v>
      </c>
      <c r="M10" s="18">
        <v>2545.8148791089561</v>
      </c>
      <c r="N10" s="18">
        <v>2992.2498410853223</v>
      </c>
      <c r="O10" s="18">
        <v>772.58360010873457</v>
      </c>
      <c r="P10" s="18">
        <v>45.29345019564358</v>
      </c>
      <c r="Q10" s="18">
        <v>304.15262322806774</v>
      </c>
      <c r="R10" s="18">
        <v>6.4707967314451107</v>
      </c>
      <c r="S10" s="18">
        <v>143.64661320548257</v>
      </c>
      <c r="T10" s="18">
        <v>881.63012653130033</v>
      </c>
      <c r="U10" s="18">
        <v>1739.1843107669745</v>
      </c>
      <c r="V10" s="18">
        <v>280.89989377581645</v>
      </c>
      <c r="W10" s="18">
        <v>600.99871679719843</v>
      </c>
      <c r="X10" s="18">
        <v>4774.8601313406625</v>
      </c>
      <c r="Y10" s="18">
        <v>11987.218206978916</v>
      </c>
      <c r="Z10" s="18">
        <v>1927.7235424177559</v>
      </c>
      <c r="AA10" s="18">
        <v>215.59164535657652</v>
      </c>
      <c r="AB10" s="18">
        <v>13699.350104040095</v>
      </c>
      <c r="AC10" s="18">
        <v>878.65167975586053</v>
      </c>
      <c r="AD10" s="18">
        <v>155913.32059874461</v>
      </c>
    </row>
    <row r="11" spans="1:30" s="3" customFormat="1">
      <c r="A11" s="7"/>
      <c r="B11" s="8" t="s">
        <v>27</v>
      </c>
      <c r="C11" s="15">
        <v>14610.698654551161</v>
      </c>
      <c r="D11" s="15">
        <v>2123.4784550566651</v>
      </c>
      <c r="E11" s="15">
        <v>3584.9423674434297</v>
      </c>
      <c r="F11" s="15">
        <v>3282.5174618545766</v>
      </c>
      <c r="G11" s="15">
        <v>23601.636938905831</v>
      </c>
      <c r="H11" s="15">
        <v>45882.148653549375</v>
      </c>
      <c r="I11" s="15">
        <v>69483.785592455199</v>
      </c>
      <c r="J11" s="19">
        <v>152690.01686327529</v>
      </c>
      <c r="K11" s="19">
        <v>16934.626384562394</v>
      </c>
      <c r="L11" s="19">
        <v>41112.654952042612</v>
      </c>
      <c r="M11" s="19">
        <v>210737.29819988032</v>
      </c>
      <c r="N11" s="19">
        <v>256619.44685342969</v>
      </c>
      <c r="O11" s="19">
        <v>63952.874915019871</v>
      </c>
      <c r="P11" s="19">
        <v>3749.2982693704575</v>
      </c>
      <c r="Q11" s="19">
        <v>25177.126029651878</v>
      </c>
      <c r="R11" s="19">
        <v>535.63919025512075</v>
      </c>
      <c r="S11" s="19">
        <v>11890.7699891682</v>
      </c>
      <c r="T11" s="19">
        <v>72979.521174710389</v>
      </c>
      <c r="U11" s="19">
        <v>143966.08556665099</v>
      </c>
      <c r="V11" s="19">
        <v>23252.313105997622</v>
      </c>
      <c r="W11" s="19">
        <v>49749.432623225759</v>
      </c>
      <c r="X11" s="19">
        <v>395253.06086405029</v>
      </c>
      <c r="Y11" s="19">
        <v>675474.14465638564</v>
      </c>
      <c r="Z11" s="19">
        <v>108626.32095871262</v>
      </c>
      <c r="AA11" s="19">
        <v>12148.488488732337</v>
      </c>
      <c r="AB11" s="19">
        <v>771951.97712636623</v>
      </c>
      <c r="AC11" s="19">
        <v>30590.879379277674</v>
      </c>
      <c r="AD11" s="19">
        <v>252347.10240114512</v>
      </c>
    </row>
    <row r="12" spans="1:30">
      <c r="A12" s="5">
        <v>6</v>
      </c>
      <c r="B12" s="6" t="s">
        <v>2</v>
      </c>
      <c r="C12" s="14">
        <v>9858.3678734448604</v>
      </c>
      <c r="D12" s="14">
        <v>1754.0549148297644</v>
      </c>
      <c r="E12" s="14">
        <v>522.25344691635337</v>
      </c>
      <c r="F12" s="14">
        <v>39.491482476744402</v>
      </c>
      <c r="G12" s="14">
        <v>12174.167717667722</v>
      </c>
      <c r="H12" s="14">
        <v>1226.8768824787223</v>
      </c>
      <c r="I12" s="14">
        <v>13401.044600146444</v>
      </c>
      <c r="J12" s="18">
        <v>17576.801098451142</v>
      </c>
      <c r="K12" s="18">
        <v>1949.4172949405684</v>
      </c>
      <c r="L12" s="18">
        <v>4732.6536047761128</v>
      </c>
      <c r="M12" s="18">
        <v>24258.871998167822</v>
      </c>
      <c r="N12" s="18">
        <v>25485.748880646544</v>
      </c>
      <c r="O12" s="18">
        <v>7361.889042569047</v>
      </c>
      <c r="P12" s="18">
        <v>431.59776449891729</v>
      </c>
      <c r="Q12" s="18">
        <v>2898.2466931684858</v>
      </c>
      <c r="R12" s="18">
        <v>61.65971882811494</v>
      </c>
      <c r="S12" s="18">
        <v>1368.7974060163335</v>
      </c>
      <c r="T12" s="18">
        <v>8400.9849124367447</v>
      </c>
      <c r="U12" s="18">
        <v>16572.552043094598</v>
      </c>
      <c r="V12" s="18">
        <v>2676.6732425538739</v>
      </c>
      <c r="W12" s="18">
        <v>5726.8700334366968</v>
      </c>
      <c r="X12" s="18">
        <v>45499.270856602809</v>
      </c>
      <c r="Y12" s="18">
        <v>83159.187454917075</v>
      </c>
      <c r="Z12" s="18">
        <v>13373.238127057783</v>
      </c>
      <c r="AA12" s="18">
        <v>1495.6285733490729</v>
      </c>
      <c r="AB12" s="18">
        <v>95036.797008625785</v>
      </c>
      <c r="AC12" s="18">
        <v>6414.7189083709736</v>
      </c>
      <c r="AD12" s="18">
        <v>148154.2657849064</v>
      </c>
    </row>
    <row r="13" spans="1:30">
      <c r="A13" s="5">
        <v>7</v>
      </c>
      <c r="B13" s="6" t="s">
        <v>3</v>
      </c>
      <c r="C13" s="14">
        <v>4076.9915496729936</v>
      </c>
      <c r="D13" s="14">
        <v>586.74811706999947</v>
      </c>
      <c r="E13" s="14">
        <v>202.30191827880563</v>
      </c>
      <c r="F13" s="14">
        <v>19.766203146391238</v>
      </c>
      <c r="G13" s="14">
        <v>4885.8077881681902</v>
      </c>
      <c r="H13" s="14">
        <v>295.78072366399044</v>
      </c>
      <c r="I13" s="14">
        <v>5181.5885118321803</v>
      </c>
      <c r="J13" s="18">
        <v>4303.0795451914109</v>
      </c>
      <c r="K13" s="18">
        <v>477.24825694479301</v>
      </c>
      <c r="L13" s="18">
        <v>1158.6286268542365</v>
      </c>
      <c r="M13" s="18">
        <v>5938.9564289904401</v>
      </c>
      <c r="N13" s="18">
        <v>6234.7371526544302</v>
      </c>
      <c r="O13" s="18">
        <v>1802.307141988377</v>
      </c>
      <c r="P13" s="18">
        <v>105.66197465415286</v>
      </c>
      <c r="Q13" s="18">
        <v>709.5367349517843</v>
      </c>
      <c r="R13" s="18">
        <v>15.095276629994721</v>
      </c>
      <c r="S13" s="18">
        <v>335.10330385766133</v>
      </c>
      <c r="T13" s="18">
        <v>2056.694283202291</v>
      </c>
      <c r="U13" s="18">
        <v>4057.2234565790554</v>
      </c>
      <c r="V13" s="18">
        <v>655.2920417475566</v>
      </c>
      <c r="W13" s="18">
        <v>1402.0285694091767</v>
      </c>
      <c r="X13" s="18">
        <v>11138.942783020049</v>
      </c>
      <c r="Y13" s="18">
        <v>22259.487723842671</v>
      </c>
      <c r="Z13" s="18">
        <v>3579.6577497625508</v>
      </c>
      <c r="AA13" s="18">
        <v>400.33972045431619</v>
      </c>
      <c r="AB13" s="18">
        <v>25438.805753150904</v>
      </c>
      <c r="AC13" s="18">
        <v>2137.8119803850836</v>
      </c>
      <c r="AD13" s="18">
        <v>118994.58879713368</v>
      </c>
    </row>
    <row r="14" spans="1:30">
      <c r="A14" s="5">
        <v>8</v>
      </c>
      <c r="B14" s="6" t="s">
        <v>4</v>
      </c>
      <c r="C14" s="14">
        <v>1363.2815516685487</v>
      </c>
      <c r="D14" s="14">
        <v>709.44135724704074</v>
      </c>
      <c r="E14" s="14">
        <v>163.60561119355552</v>
      </c>
      <c r="F14" s="14">
        <v>18.712414883410748</v>
      </c>
      <c r="G14" s="14">
        <v>2255.0409349925558</v>
      </c>
      <c r="H14" s="14">
        <v>79.051378621475479</v>
      </c>
      <c r="I14" s="14">
        <v>2334.0923136140314</v>
      </c>
      <c r="J14" s="18">
        <v>2194.978753366187</v>
      </c>
      <c r="K14" s="18">
        <v>243.44188227835096</v>
      </c>
      <c r="L14" s="18">
        <v>591.01050591286787</v>
      </c>
      <c r="M14" s="18">
        <v>3029.4311415574057</v>
      </c>
      <c r="N14" s="18">
        <v>3108.4825201788813</v>
      </c>
      <c r="O14" s="18">
        <v>919.34760725615399</v>
      </c>
      <c r="P14" s="18">
        <v>53.897630050495728</v>
      </c>
      <c r="Q14" s="18">
        <v>361.93104068744435</v>
      </c>
      <c r="R14" s="18">
        <v>7.7000230023750769</v>
      </c>
      <c r="S14" s="18">
        <v>170.93447249245801</v>
      </c>
      <c r="T14" s="18">
        <v>1049.1091801552827</v>
      </c>
      <c r="U14" s="18">
        <v>2069.5688265399726</v>
      </c>
      <c r="V14" s="18">
        <v>334.26110156228913</v>
      </c>
      <c r="W14" s="18">
        <v>715.16756526252937</v>
      </c>
      <c r="X14" s="18">
        <v>5681.9174470090011</v>
      </c>
      <c r="Y14" s="18">
        <v>11045.440902180439</v>
      </c>
      <c r="Z14" s="18">
        <v>1776.2717012521339</v>
      </c>
      <c r="AA14" s="18">
        <v>198.65366078010172</v>
      </c>
      <c r="AB14" s="18">
        <v>12623.058942652471</v>
      </c>
      <c r="AC14" s="18">
        <v>1708.2343593939272</v>
      </c>
      <c r="AD14" s="18">
        <v>73895.357936314234</v>
      </c>
    </row>
    <row r="15" spans="1:30">
      <c r="A15" s="5">
        <v>9</v>
      </c>
      <c r="B15" s="6" t="s">
        <v>5</v>
      </c>
      <c r="C15" s="14">
        <v>6636.2145142014515</v>
      </c>
      <c r="D15" s="14">
        <v>947.69807863810206</v>
      </c>
      <c r="E15" s="14">
        <v>376.06099349686411</v>
      </c>
      <c r="F15" s="14">
        <v>29.424223731377428</v>
      </c>
      <c r="G15" s="14">
        <v>7989.397810067795</v>
      </c>
      <c r="H15" s="14">
        <v>190.2295643623477</v>
      </c>
      <c r="I15" s="14">
        <v>8179.6273744301425</v>
      </c>
      <c r="J15" s="18">
        <v>8661.2850652005982</v>
      </c>
      <c r="K15" s="18">
        <v>960.61045510723488</v>
      </c>
      <c r="L15" s="18">
        <v>2332.1002357719808</v>
      </c>
      <c r="M15" s="18">
        <v>11953.995756079814</v>
      </c>
      <c r="N15" s="18">
        <v>12144.225320442161</v>
      </c>
      <c r="O15" s="18">
        <v>3627.7033152344211</v>
      </c>
      <c r="P15" s="18">
        <v>212.67756578060414</v>
      </c>
      <c r="Q15" s="18">
        <v>1428.1632168562944</v>
      </c>
      <c r="R15" s="18">
        <v>30.383936122340284</v>
      </c>
      <c r="S15" s="18">
        <v>674.49955561363754</v>
      </c>
      <c r="T15" s="18">
        <v>4139.7365053801395</v>
      </c>
      <c r="U15" s="18">
        <v>8166.4232700319708</v>
      </c>
      <c r="V15" s="18">
        <v>1318.9789114810453</v>
      </c>
      <c r="W15" s="18">
        <v>2822.0182735822746</v>
      </c>
      <c r="X15" s="18">
        <v>22420.584550082727</v>
      </c>
      <c r="Y15" s="18">
        <v>42554.207680592684</v>
      </c>
      <c r="Z15" s="18">
        <v>6843.3515282092194</v>
      </c>
      <c r="AA15" s="18">
        <v>765.34284260991888</v>
      </c>
      <c r="AB15" s="18">
        <v>48632.216366191984</v>
      </c>
      <c r="AC15" s="18">
        <v>4418.1909483578156</v>
      </c>
      <c r="AD15" s="18">
        <v>110072.69023596172</v>
      </c>
    </row>
    <row r="16" spans="1:30">
      <c r="A16" s="5">
        <v>10</v>
      </c>
      <c r="B16" s="6" t="s">
        <v>6</v>
      </c>
      <c r="C16" s="14">
        <v>7185.2876670425876</v>
      </c>
      <c r="D16" s="14">
        <v>7076.0623393916521</v>
      </c>
      <c r="E16" s="14">
        <v>642.02375078236003</v>
      </c>
      <c r="F16" s="14">
        <v>12.676152017794379</v>
      </c>
      <c r="G16" s="15">
        <v>14916.049909234396</v>
      </c>
      <c r="H16" s="14">
        <v>321.64920765759848</v>
      </c>
      <c r="I16" s="14">
        <v>15237.699116891994</v>
      </c>
      <c r="J16" s="18">
        <v>10316.108430688399</v>
      </c>
      <c r="K16" s="18">
        <v>1144.1444935642064</v>
      </c>
      <c r="L16" s="18">
        <v>2777.6708331791333</v>
      </c>
      <c r="M16" s="18">
        <v>14237.923757431738</v>
      </c>
      <c r="N16" s="18">
        <v>14559.572965089335</v>
      </c>
      <c r="O16" s="18">
        <v>4320.8115738723018</v>
      </c>
      <c r="P16" s="18">
        <v>253.31169830475531</v>
      </c>
      <c r="Q16" s="18">
        <v>1701.0277910151035</v>
      </c>
      <c r="R16" s="18">
        <v>36.189084787028989</v>
      </c>
      <c r="S16" s="18">
        <v>803.36930372124505</v>
      </c>
      <c r="T16" s="18">
        <v>4930.6737213355418</v>
      </c>
      <c r="U16" s="18">
        <v>9726.6984414391354</v>
      </c>
      <c r="V16" s="18">
        <v>1570.9827544297184</v>
      </c>
      <c r="W16" s="18">
        <v>3361.1925117932342</v>
      </c>
      <c r="X16" s="18">
        <v>26704.256880698067</v>
      </c>
      <c r="Y16" s="18">
        <v>56179.879755021801</v>
      </c>
      <c r="Z16" s="18">
        <v>9034.5628979259582</v>
      </c>
      <c r="AA16" s="18">
        <v>1010.4022892195586</v>
      </c>
      <c r="AB16" s="18">
        <v>64204.0403637282</v>
      </c>
      <c r="AC16" s="18">
        <v>4716.6782883988999</v>
      </c>
      <c r="AD16" s="18">
        <v>136121.30494811124</v>
      </c>
    </row>
    <row r="17" spans="1:30" s="3" customFormat="1">
      <c r="A17" s="7"/>
      <c r="B17" s="8" t="s">
        <v>28</v>
      </c>
      <c r="C17" s="15">
        <v>29120.143156030441</v>
      </c>
      <c r="D17" s="15">
        <v>11074.00480717656</v>
      </c>
      <c r="E17" s="15">
        <v>1906.2457206679387</v>
      </c>
      <c r="F17" s="15">
        <v>120.07047625571819</v>
      </c>
      <c r="G17" s="15">
        <v>42220.464160130665</v>
      </c>
      <c r="H17" s="15">
        <v>2113.5877567841344</v>
      </c>
      <c r="I17" s="15">
        <v>44334.051916914796</v>
      </c>
      <c r="J17" s="19">
        <v>43052.252892897734</v>
      </c>
      <c r="K17" s="19">
        <v>4774.8623828351538</v>
      </c>
      <c r="L17" s="19">
        <v>11592.06380649433</v>
      </c>
      <c r="M17" s="19">
        <v>59419.179082227223</v>
      </c>
      <c r="N17" s="19">
        <v>61532.766839011354</v>
      </c>
      <c r="O17" s="19">
        <v>18032.058680920301</v>
      </c>
      <c r="P17" s="19">
        <v>1057.1466332889254</v>
      </c>
      <c r="Q17" s="19">
        <v>7098.9054766791123</v>
      </c>
      <c r="R17" s="19">
        <v>151.02803936985401</v>
      </c>
      <c r="S17" s="19">
        <v>3352.7040417013359</v>
      </c>
      <c r="T17" s="19">
        <v>20577.198602509998</v>
      </c>
      <c r="U17" s="19">
        <v>40592.466037684731</v>
      </c>
      <c r="V17" s="19">
        <v>6556.1880517744839</v>
      </c>
      <c r="W17" s="19">
        <v>14027.27695348391</v>
      </c>
      <c r="X17" s="19">
        <v>111444.97251741267</v>
      </c>
      <c r="Y17" s="19">
        <v>215198.20351655467</v>
      </c>
      <c r="Z17" s="19">
        <v>34607.082004207645</v>
      </c>
      <c r="AA17" s="19">
        <v>3870.3670864129681</v>
      </c>
      <c r="AB17" s="19">
        <v>245934.91843434935</v>
      </c>
      <c r="AC17" s="19">
        <v>19395.634484906699</v>
      </c>
      <c r="AD17" s="19">
        <v>126799.10967889763</v>
      </c>
    </row>
    <row r="18" spans="1:30">
      <c r="A18" s="5">
        <v>11</v>
      </c>
      <c r="B18" s="6" t="s">
        <v>7</v>
      </c>
      <c r="C18" s="14">
        <v>9213.9903482236768</v>
      </c>
      <c r="D18" s="14">
        <v>5111.714622574329</v>
      </c>
      <c r="E18" s="14">
        <v>911.47084071486415</v>
      </c>
      <c r="F18" s="14">
        <v>222.52324970704416</v>
      </c>
      <c r="G18" s="14">
        <v>15459.699061219915</v>
      </c>
      <c r="H18" s="14">
        <v>858.39471205581106</v>
      </c>
      <c r="I18" s="14">
        <v>16318.093773275727</v>
      </c>
      <c r="J18" s="18">
        <v>46465.086036832159</v>
      </c>
      <c r="K18" s="18">
        <v>5153.3747138484705</v>
      </c>
      <c r="L18" s="18">
        <v>12510.988529523933</v>
      </c>
      <c r="M18" s="18">
        <v>64129.449280204557</v>
      </c>
      <c r="N18" s="18">
        <v>64987.843992260365</v>
      </c>
      <c r="O18" s="18">
        <v>19461.493922618589</v>
      </c>
      <c r="P18" s="18">
        <v>1140.9486372644783</v>
      </c>
      <c r="Q18" s="18">
        <v>7661.6490793597695</v>
      </c>
      <c r="R18" s="18">
        <v>163.00031640044583</v>
      </c>
      <c r="S18" s="18">
        <v>3618.4792034283264</v>
      </c>
      <c r="T18" s="18">
        <v>22208.391877683582</v>
      </c>
      <c r="U18" s="18">
        <v>43810.307246414988</v>
      </c>
      <c r="V18" s="18">
        <v>7075.9094223756028</v>
      </c>
      <c r="W18" s="18">
        <v>15139.245607600382</v>
      </c>
      <c r="X18" s="18">
        <v>120279.42531314616</v>
      </c>
      <c r="Y18" s="18">
        <v>200726.96836662645</v>
      </c>
      <c r="Z18" s="18">
        <v>32279.891488261157</v>
      </c>
      <c r="AA18" s="18">
        <v>3610.1000816525961</v>
      </c>
      <c r="AB18" s="18">
        <v>229396.75977323498</v>
      </c>
      <c r="AC18" s="18">
        <v>9998.5774899191911</v>
      </c>
      <c r="AD18" s="18">
        <v>229429.39633614721</v>
      </c>
    </row>
    <row r="19" spans="1:30">
      <c r="A19" s="5">
        <v>12</v>
      </c>
      <c r="B19" s="6" t="s">
        <v>8</v>
      </c>
      <c r="C19" s="14">
        <v>4880.389247586415</v>
      </c>
      <c r="D19" s="14">
        <v>2800.9086906484026</v>
      </c>
      <c r="E19" s="14">
        <v>538.11686402018665</v>
      </c>
      <c r="F19" s="14">
        <v>19.438812618086622</v>
      </c>
      <c r="G19" s="14">
        <v>8238.8536148730909</v>
      </c>
      <c r="H19" s="14">
        <v>423.32821385229096</v>
      </c>
      <c r="I19" s="14">
        <v>8662.1818287253827</v>
      </c>
      <c r="J19" s="18">
        <v>7553.6579334279568</v>
      </c>
      <c r="K19" s="18">
        <v>837.7651503826296</v>
      </c>
      <c r="L19" s="18">
        <v>2033.8653346332553</v>
      </c>
      <c r="M19" s="18">
        <v>10425.288418443843</v>
      </c>
      <c r="N19" s="18">
        <v>10848.616632296134</v>
      </c>
      <c r="O19" s="18">
        <v>3163.7834017657669</v>
      </c>
      <c r="P19" s="18">
        <v>185.4798185173922</v>
      </c>
      <c r="Q19" s="18">
        <v>1245.5260774847486</v>
      </c>
      <c r="R19" s="18">
        <v>26.498361202936394</v>
      </c>
      <c r="S19" s="18">
        <v>588.24283937092468</v>
      </c>
      <c r="T19" s="18">
        <v>3610.336487111314</v>
      </c>
      <c r="U19" s="18">
        <v>7122.0803214585103</v>
      </c>
      <c r="V19" s="18">
        <v>1150.3045383834415</v>
      </c>
      <c r="W19" s="18">
        <v>2461.1314094913369</v>
      </c>
      <c r="X19" s="18">
        <v>19553.383254786368</v>
      </c>
      <c r="Y19" s="18">
        <v>38640.853501955593</v>
      </c>
      <c r="Z19" s="18">
        <v>6214.0257860490356</v>
      </c>
      <c r="AA19" s="18">
        <v>694.9606694237184</v>
      </c>
      <c r="AB19" s="18">
        <v>44159.918618580916</v>
      </c>
      <c r="AC19" s="18">
        <v>3116.6758088769925</v>
      </c>
      <c r="AD19" s="18">
        <v>141689.16283433634</v>
      </c>
    </row>
    <row r="20" spans="1:30">
      <c r="A20" s="5">
        <v>13</v>
      </c>
      <c r="B20" s="6" t="s">
        <v>9</v>
      </c>
      <c r="C20" s="14">
        <v>5449.1254083148851</v>
      </c>
      <c r="D20" s="14">
        <v>2679.2264539710445</v>
      </c>
      <c r="E20" s="14">
        <v>865.468423008375</v>
      </c>
      <c r="F20" s="14">
        <v>25.577385023798186</v>
      </c>
      <c r="G20" s="14">
        <v>9019.3976703181033</v>
      </c>
      <c r="H20" s="14">
        <v>78.7332727629164</v>
      </c>
      <c r="I20" s="14">
        <v>9098.1309430810197</v>
      </c>
      <c r="J20" s="18">
        <v>7240.5892716161252</v>
      </c>
      <c r="K20" s="18">
        <v>803.04316312104186</v>
      </c>
      <c r="L20" s="18">
        <v>1949.5698179139611</v>
      </c>
      <c r="M20" s="18">
        <v>9993.2022526511282</v>
      </c>
      <c r="N20" s="18">
        <v>10071.935525414045</v>
      </c>
      <c r="O20" s="18">
        <v>3032.6573374691548</v>
      </c>
      <c r="P20" s="18">
        <v>177.79242797255861</v>
      </c>
      <c r="Q20" s="18">
        <v>1193.904044058497</v>
      </c>
      <c r="R20" s="18">
        <v>25.40011098362244</v>
      </c>
      <c r="S20" s="18">
        <v>563.86254572176904</v>
      </c>
      <c r="T20" s="18">
        <v>3460.7025981171605</v>
      </c>
      <c r="U20" s="18">
        <v>6826.8988113601936</v>
      </c>
      <c r="V20" s="18">
        <v>1102.6290537796065</v>
      </c>
      <c r="W20" s="18">
        <v>2359.1274368858612</v>
      </c>
      <c r="X20" s="18">
        <v>18742.974366348426</v>
      </c>
      <c r="Y20" s="18">
        <v>37834.307562080576</v>
      </c>
      <c r="Z20" s="18">
        <v>6084.3211644314397</v>
      </c>
      <c r="AA20" s="18">
        <v>680.45483797559575</v>
      </c>
      <c r="AB20" s="18">
        <v>43238.173888536425</v>
      </c>
      <c r="AC20" s="18">
        <v>2938.1926095673625</v>
      </c>
      <c r="AD20" s="18">
        <v>147159.0859896114</v>
      </c>
    </row>
    <row r="21" spans="1:30">
      <c r="A21" s="5">
        <v>14</v>
      </c>
      <c r="B21" s="6" t="s">
        <v>10</v>
      </c>
      <c r="C21" s="14">
        <v>4880.0022456097477</v>
      </c>
      <c r="D21" s="14">
        <v>5335.4326318622343</v>
      </c>
      <c r="E21" s="14">
        <v>617.63455455778433</v>
      </c>
      <c r="F21" s="14">
        <v>27.695192503768677</v>
      </c>
      <c r="G21" s="14">
        <v>10860.764624533535</v>
      </c>
      <c r="H21" s="14">
        <v>606.2076601349662</v>
      </c>
      <c r="I21" s="14">
        <v>11466.9722846685</v>
      </c>
      <c r="J21" s="18">
        <v>11684.714390598789</v>
      </c>
      <c r="K21" s="18">
        <v>1295.9345783051185</v>
      </c>
      <c r="L21" s="18">
        <v>3146.1757672344406</v>
      </c>
      <c r="M21" s="18">
        <v>16126.824736138349</v>
      </c>
      <c r="N21" s="18">
        <v>16733.032396273316</v>
      </c>
      <c r="O21" s="18">
        <v>4894.040181479796</v>
      </c>
      <c r="P21" s="18">
        <v>286.9177719849809</v>
      </c>
      <c r="Q21" s="18">
        <v>1926.6978475483429</v>
      </c>
      <c r="R21" s="18">
        <v>40.990177898448067</v>
      </c>
      <c r="S21" s="18">
        <v>909.94980590084333</v>
      </c>
      <c r="T21" s="18">
        <v>5584.8108396813468</v>
      </c>
      <c r="U21" s="18">
        <v>11017.10921471136</v>
      </c>
      <c r="V21" s="18">
        <v>1779.4001411870115</v>
      </c>
      <c r="W21" s="18">
        <v>3807.1114486630581</v>
      </c>
      <c r="X21" s="18">
        <v>30247.027429055186</v>
      </c>
      <c r="Y21" s="18">
        <v>57840.824449862033</v>
      </c>
      <c r="Z21" s="18">
        <v>9301.6675895805474</v>
      </c>
      <c r="AA21" s="18">
        <v>1040.2745912842258</v>
      </c>
      <c r="AB21" s="18">
        <v>66102.217448158364</v>
      </c>
      <c r="AC21" s="18">
        <v>4511.4840352526535</v>
      </c>
      <c r="AD21" s="18">
        <v>146519.89662744422</v>
      </c>
    </row>
    <row r="22" spans="1:30">
      <c r="A22" s="5">
        <v>15</v>
      </c>
      <c r="B22" s="6" t="s">
        <v>11</v>
      </c>
      <c r="C22" s="14">
        <v>6185.4299377624375</v>
      </c>
      <c r="D22" s="14">
        <v>2794.4672544701789</v>
      </c>
      <c r="E22" s="14">
        <v>589.47380488010322</v>
      </c>
      <c r="F22" s="14">
        <v>24.861218243131834</v>
      </c>
      <c r="G22" s="14">
        <v>9594.2322153558507</v>
      </c>
      <c r="H22" s="14">
        <v>353.0702365404556</v>
      </c>
      <c r="I22" s="14">
        <v>9947.3024518963066</v>
      </c>
      <c r="J22" s="18">
        <v>12833.553055704529</v>
      </c>
      <c r="K22" s="18">
        <v>1423.350593899157</v>
      </c>
      <c r="L22" s="18">
        <v>3455.5071079752738</v>
      </c>
      <c r="M22" s="18">
        <v>17712.41075757896</v>
      </c>
      <c r="N22" s="18">
        <v>18065.480994119414</v>
      </c>
      <c r="O22" s="18">
        <v>5375.221184379513</v>
      </c>
      <c r="P22" s="18">
        <v>315.12746707410889</v>
      </c>
      <c r="Q22" s="18">
        <v>2116.1303753147408</v>
      </c>
      <c r="R22" s="18">
        <v>45.02032358152853</v>
      </c>
      <c r="S22" s="18">
        <v>999.41587972849652</v>
      </c>
      <c r="T22" s="18">
        <v>6133.9082686343172</v>
      </c>
      <c r="U22" s="18">
        <v>12100.309079120243</v>
      </c>
      <c r="V22" s="18">
        <v>1954.3503893963293</v>
      </c>
      <c r="W22" s="18">
        <v>4181.4258468061444</v>
      </c>
      <c r="X22" s="18">
        <v>33220.908814035422</v>
      </c>
      <c r="Y22" s="18">
        <v>60880.622023510688</v>
      </c>
      <c r="Z22" s="18">
        <v>9790.5123962198322</v>
      </c>
      <c r="AA22" s="18">
        <v>1094.9457377781882</v>
      </c>
      <c r="AB22" s="18">
        <v>69576.188681952321</v>
      </c>
      <c r="AC22" s="18">
        <v>4048.502731373665</v>
      </c>
      <c r="AD22" s="18">
        <v>171856.59316165256</v>
      </c>
    </row>
    <row r="23" spans="1:30" s="3" customFormat="1">
      <c r="A23" s="7"/>
      <c r="B23" s="8" t="s">
        <v>29</v>
      </c>
      <c r="C23" s="15">
        <v>30608.937187497162</v>
      </c>
      <c r="D23" s="15">
        <v>18721.749653526189</v>
      </c>
      <c r="E23" s="15">
        <v>3522.1644871813132</v>
      </c>
      <c r="F23" s="15">
        <v>320.09585809582944</v>
      </c>
      <c r="G23" s="15">
        <v>53172.947186300495</v>
      </c>
      <c r="H23" s="15">
        <v>2319.73409534644</v>
      </c>
      <c r="I23" s="15">
        <v>55492.681281646932</v>
      </c>
      <c r="J23" s="19">
        <v>85777.600688179562</v>
      </c>
      <c r="K23" s="19">
        <v>9513.4681995564169</v>
      </c>
      <c r="L23" s="19">
        <v>23096.106557280862</v>
      </c>
      <c r="M23" s="19">
        <v>118387.17544501685</v>
      </c>
      <c r="N23" s="19">
        <v>120706.90954036325</v>
      </c>
      <c r="O23" s="19">
        <v>35927.196027712816</v>
      </c>
      <c r="P23" s="19">
        <v>2106.2661228135189</v>
      </c>
      <c r="Q23" s="19">
        <v>14143.907423766099</v>
      </c>
      <c r="R23" s="19">
        <v>300.90929006698127</v>
      </c>
      <c r="S23" s="19">
        <v>6679.9502741503602</v>
      </c>
      <c r="T23" s="19">
        <v>40998.150071227719</v>
      </c>
      <c r="U23" s="19">
        <v>80876.704673065295</v>
      </c>
      <c r="V23" s="19">
        <v>13062.593545121992</v>
      </c>
      <c r="W23" s="19">
        <v>27948.041749446784</v>
      </c>
      <c r="X23" s="19">
        <v>222043.71917737153</v>
      </c>
      <c r="Y23" s="19">
        <v>395923.5759040353</v>
      </c>
      <c r="Z23" s="19">
        <v>63670.418424542018</v>
      </c>
      <c r="AA23" s="19">
        <v>7120.7359181143247</v>
      </c>
      <c r="AB23" s="19">
        <v>452473.25841046299</v>
      </c>
      <c r="AC23" s="19">
        <v>24613.432674989865</v>
      </c>
      <c r="AD23" s="19">
        <v>183831.8386489134</v>
      </c>
    </row>
    <row r="24" spans="1:30">
      <c r="A24" s="5">
        <v>16</v>
      </c>
      <c r="B24" s="6" t="s">
        <v>197</v>
      </c>
      <c r="C24" s="14">
        <v>4214.018740962023</v>
      </c>
      <c r="D24" s="14">
        <v>1387.2793072934737</v>
      </c>
      <c r="E24" s="14">
        <v>442.53918932034145</v>
      </c>
      <c r="F24" s="14">
        <v>30.948635878795809</v>
      </c>
      <c r="G24" s="14">
        <v>6074.7858734546335</v>
      </c>
      <c r="H24" s="14">
        <v>242.81344701915867</v>
      </c>
      <c r="I24" s="14">
        <v>6317.5993204737924</v>
      </c>
      <c r="J24" s="18">
        <v>10348.62379829959</v>
      </c>
      <c r="K24" s="18">
        <v>1147.7507254159277</v>
      </c>
      <c r="L24" s="18">
        <v>2786.4257807303848</v>
      </c>
      <c r="M24" s="18">
        <v>14282.800304445904</v>
      </c>
      <c r="N24" s="18">
        <v>14525.613751465062</v>
      </c>
      <c r="O24" s="18">
        <v>4334.4303505308726</v>
      </c>
      <c r="P24" s="18">
        <v>254.11011207152919</v>
      </c>
      <c r="Q24" s="18">
        <v>1706.3892647058192</v>
      </c>
      <c r="R24" s="18">
        <v>36.30314925264301</v>
      </c>
      <c r="S24" s="18">
        <v>805.90144541145219</v>
      </c>
      <c r="T24" s="18">
        <v>4946.2147240011536</v>
      </c>
      <c r="U24" s="18">
        <v>9757.3560462512141</v>
      </c>
      <c r="V24" s="18">
        <v>1575.9343388488164</v>
      </c>
      <c r="W24" s="18">
        <v>3371.7866627627823</v>
      </c>
      <c r="X24" s="18">
        <v>26788.426093836282</v>
      </c>
      <c r="Y24" s="18">
        <v>47388.825718755979</v>
      </c>
      <c r="Z24" s="18">
        <v>7620.8302457088939</v>
      </c>
      <c r="AA24" s="18">
        <v>852.29406369904314</v>
      </c>
      <c r="AB24" s="18">
        <v>54157.361900765827</v>
      </c>
      <c r="AC24" s="18">
        <v>3890.1569496824045</v>
      </c>
      <c r="AD24" s="18">
        <v>139216.39306914667</v>
      </c>
    </row>
    <row r="25" spans="1:30">
      <c r="A25" s="5">
        <v>17</v>
      </c>
      <c r="B25" s="6" t="s">
        <v>12</v>
      </c>
      <c r="C25" s="14">
        <v>1919.8310861071661</v>
      </c>
      <c r="D25" s="14">
        <v>682.99436299357694</v>
      </c>
      <c r="E25" s="14">
        <v>539.21444700580241</v>
      </c>
      <c r="F25" s="14">
        <v>34.386236425994277</v>
      </c>
      <c r="G25" s="14">
        <v>3176.4261325325397</v>
      </c>
      <c r="H25" s="14">
        <v>325.7766814262136</v>
      </c>
      <c r="I25" s="14">
        <v>3502.2028139587533</v>
      </c>
      <c r="J25" s="18">
        <v>3284.8336051616729</v>
      </c>
      <c r="K25" s="18">
        <v>364.31608943156425</v>
      </c>
      <c r="L25" s="18">
        <v>884.46011964759657</v>
      </c>
      <c r="M25" s="18">
        <v>4533.6098142408337</v>
      </c>
      <c r="N25" s="18">
        <v>4859.3864956670477</v>
      </c>
      <c r="O25" s="18">
        <v>1375.8237570676754</v>
      </c>
      <c r="P25" s="18">
        <v>80.658979571864549</v>
      </c>
      <c r="Q25" s="18">
        <v>541.63770076498474</v>
      </c>
      <c r="R25" s="18">
        <v>11.523252459701542</v>
      </c>
      <c r="S25" s="18">
        <v>255.80716836676203</v>
      </c>
      <c r="T25" s="18">
        <v>1570.0147826819375</v>
      </c>
      <c r="U25" s="18">
        <v>3097.1549128609599</v>
      </c>
      <c r="V25" s="18">
        <v>500.22903302653918</v>
      </c>
      <c r="W25" s="18">
        <v>1070.2638684284766</v>
      </c>
      <c r="X25" s="18">
        <v>8503.1134552289022</v>
      </c>
      <c r="Y25" s="18">
        <v>16538.926083428487</v>
      </c>
      <c r="Z25" s="18">
        <v>2659.7060842765482</v>
      </c>
      <c r="AA25" s="18">
        <v>297.45469111971607</v>
      </c>
      <c r="AB25" s="18">
        <v>18901.177476585319</v>
      </c>
      <c r="AC25" s="18">
        <v>2032.9964388423516</v>
      </c>
      <c r="AD25" s="18">
        <v>92972.014684630776</v>
      </c>
    </row>
    <row r="26" spans="1:30">
      <c r="A26" s="5">
        <v>18</v>
      </c>
      <c r="B26" s="6" t="s">
        <v>13</v>
      </c>
      <c r="C26" s="14">
        <v>1235.2777125397051</v>
      </c>
      <c r="D26" s="14">
        <v>648.62426612830325</v>
      </c>
      <c r="E26" s="14">
        <v>160.85270071046668</v>
      </c>
      <c r="F26" s="14">
        <v>6.1385724057115647</v>
      </c>
      <c r="G26" s="14">
        <v>2050.8932517841868</v>
      </c>
      <c r="H26" s="14">
        <v>269.9491084924573</v>
      </c>
      <c r="I26" s="14">
        <v>2320.8423602766443</v>
      </c>
      <c r="J26" s="18">
        <v>3336.851731856952</v>
      </c>
      <c r="K26" s="18">
        <v>370.08534376073362</v>
      </c>
      <c r="L26" s="18">
        <v>898.46629593867419</v>
      </c>
      <c r="M26" s="18">
        <v>4605.4033715563601</v>
      </c>
      <c r="N26" s="18">
        <v>4875.3524800488176</v>
      </c>
      <c r="O26" s="18">
        <v>1397.6110933860393</v>
      </c>
      <c r="P26" s="18">
        <v>81.936282937212525</v>
      </c>
      <c r="Q26" s="18">
        <v>550.21499323333364</v>
      </c>
      <c r="R26" s="18">
        <v>11.705732937692428</v>
      </c>
      <c r="S26" s="18">
        <v>259.85809188165581</v>
      </c>
      <c r="T26" s="18">
        <v>1594.8772986251126</v>
      </c>
      <c r="U26" s="18">
        <v>3146.200988253926</v>
      </c>
      <c r="V26" s="18">
        <v>508.15058411385849</v>
      </c>
      <c r="W26" s="18">
        <v>1087.2124047006973</v>
      </c>
      <c r="X26" s="18">
        <v>8637.7674700695279</v>
      </c>
      <c r="Y26" s="18">
        <v>15564.013201902533</v>
      </c>
      <c r="Z26" s="18">
        <v>2502.9255472702489</v>
      </c>
      <c r="AA26" s="18">
        <v>279.92075889897711</v>
      </c>
      <c r="AB26" s="18">
        <v>17787.017990273805</v>
      </c>
      <c r="AC26" s="18">
        <v>1917.1043839184701</v>
      </c>
      <c r="AD26" s="18">
        <v>92780.644285617804</v>
      </c>
    </row>
    <row r="27" spans="1:30">
      <c r="A27" s="5">
        <v>19</v>
      </c>
      <c r="B27" s="6" t="s">
        <v>14</v>
      </c>
      <c r="C27" s="14">
        <v>1029.7405597404284</v>
      </c>
      <c r="D27" s="14">
        <v>486.51391926374743</v>
      </c>
      <c r="E27" s="14">
        <v>111.45071910689929</v>
      </c>
      <c r="F27" s="14">
        <v>6.8035844163303159</v>
      </c>
      <c r="G27" s="14">
        <v>1634.5087825274052</v>
      </c>
      <c r="H27" s="14">
        <v>260.12335763827383</v>
      </c>
      <c r="I27" s="14">
        <v>1894.6321401656789</v>
      </c>
      <c r="J27" s="18">
        <v>1554.4006900697566</v>
      </c>
      <c r="K27" s="18">
        <v>172.39630644489426</v>
      </c>
      <c r="L27" s="18">
        <v>418.53122123418439</v>
      </c>
      <c r="M27" s="18">
        <v>2145.3282177488354</v>
      </c>
      <c r="N27" s="18">
        <v>2405.4515753871092</v>
      </c>
      <c r="O27" s="18">
        <v>651.04710145435308</v>
      </c>
      <c r="P27" s="18">
        <v>38.168257079998391</v>
      </c>
      <c r="Q27" s="18">
        <v>256.30583373048836</v>
      </c>
      <c r="R27" s="18">
        <v>5.4528642020290441</v>
      </c>
      <c r="S27" s="18">
        <v>121.04930928899057</v>
      </c>
      <c r="T27" s="18">
        <v>742.93932508048908</v>
      </c>
      <c r="U27" s="18">
        <v>1465.5901371196142</v>
      </c>
      <c r="V27" s="18">
        <v>236.71103245764252</v>
      </c>
      <c r="W27" s="18">
        <v>506.45454096298783</v>
      </c>
      <c r="X27" s="18">
        <v>4023.7184013765927</v>
      </c>
      <c r="Y27" s="18">
        <v>8063.6787592911069</v>
      </c>
      <c r="Z27" s="18">
        <v>1296.7598589942886</v>
      </c>
      <c r="AA27" s="18">
        <v>145.02628903017012</v>
      </c>
      <c r="AB27" s="18">
        <v>9215.4123292552249</v>
      </c>
      <c r="AC27" s="18">
        <v>1219.1812551885469</v>
      </c>
      <c r="AD27" s="18">
        <v>75586.893171434611</v>
      </c>
    </row>
    <row r="28" spans="1:30">
      <c r="A28" s="5">
        <v>20</v>
      </c>
      <c r="B28" s="6" t="s">
        <v>151</v>
      </c>
      <c r="C28" s="14">
        <v>1609.4711441239456</v>
      </c>
      <c r="D28" s="14">
        <v>1017.5801399183453</v>
      </c>
      <c r="E28" s="14">
        <v>275.0555008634658</v>
      </c>
      <c r="F28" s="14">
        <v>24.093896692417889</v>
      </c>
      <c r="G28" s="14">
        <v>2926.200681598174</v>
      </c>
      <c r="H28" s="14">
        <v>176.3604179018306</v>
      </c>
      <c r="I28" s="14">
        <v>3102.5610995000047</v>
      </c>
      <c r="J28" s="18">
        <v>4449.5232679770097</v>
      </c>
      <c r="K28" s="18">
        <v>493.49011599153874</v>
      </c>
      <c r="L28" s="18">
        <v>1198.0594316210475</v>
      </c>
      <c r="M28" s="18">
        <v>6141.0728155895958</v>
      </c>
      <c r="N28" s="18">
        <v>6317.4332334914261</v>
      </c>
      <c r="O28" s="18">
        <v>1863.6438113908268</v>
      </c>
      <c r="P28" s="18">
        <v>109.25789538086195</v>
      </c>
      <c r="Q28" s="18">
        <v>733.68390672219493</v>
      </c>
      <c r="R28" s="18">
        <v>15.609003713809654</v>
      </c>
      <c r="S28" s="18">
        <v>346.50764226676836</v>
      </c>
      <c r="T28" s="18">
        <v>2126.6883338120624</v>
      </c>
      <c r="U28" s="18">
        <v>4195.3001295558415</v>
      </c>
      <c r="V28" s="18">
        <v>677.59314148263456</v>
      </c>
      <c r="W28" s="18">
        <v>1449.7428356689038</v>
      </c>
      <c r="X28" s="18">
        <v>11518.026699993903</v>
      </c>
      <c r="Y28" s="18">
        <v>20761.660615083503</v>
      </c>
      <c r="Z28" s="18">
        <v>3338.7848033200121</v>
      </c>
      <c r="AA28" s="18">
        <v>373.40110933982913</v>
      </c>
      <c r="AB28" s="18">
        <v>23727.044309063687</v>
      </c>
      <c r="AC28" s="18">
        <v>2683.5113004621517</v>
      </c>
      <c r="AD28" s="18">
        <v>88417.903457225751</v>
      </c>
    </row>
    <row r="29" spans="1:30">
      <c r="A29" s="5">
        <v>21</v>
      </c>
      <c r="B29" s="6" t="s">
        <v>15</v>
      </c>
      <c r="C29" s="14">
        <v>1655.8579673748961</v>
      </c>
      <c r="D29" s="14">
        <v>1047.6184093312327</v>
      </c>
      <c r="E29" s="14">
        <v>544.23692985280172</v>
      </c>
      <c r="F29" s="14">
        <v>49.415507865978086</v>
      </c>
      <c r="G29" s="14">
        <v>3297.1288144249088</v>
      </c>
      <c r="H29" s="14">
        <v>56.236065806958486</v>
      </c>
      <c r="I29" s="14">
        <v>3353.3648802318671</v>
      </c>
      <c r="J29" s="18">
        <v>6593.7017312059106</v>
      </c>
      <c r="K29" s="18">
        <v>731.29781241167063</v>
      </c>
      <c r="L29" s="18">
        <v>1775.3916706584328</v>
      </c>
      <c r="M29" s="18">
        <v>9100.3912142760146</v>
      </c>
      <c r="N29" s="18">
        <v>9156.6272800829738</v>
      </c>
      <c r="O29" s="18">
        <v>2761.7141624940418</v>
      </c>
      <c r="P29" s="18">
        <v>161.90812600205646</v>
      </c>
      <c r="Q29" s="18">
        <v>1087.2384645628624</v>
      </c>
      <c r="R29" s="18">
        <v>23.130818429665084</v>
      </c>
      <c r="S29" s="18">
        <v>513.48603054485136</v>
      </c>
      <c r="T29" s="18">
        <v>3151.5170735959546</v>
      </c>
      <c r="U29" s="18">
        <v>6216.9711362713269</v>
      </c>
      <c r="V29" s="18">
        <v>1004.1181495110197</v>
      </c>
      <c r="W29" s="18">
        <v>2148.35865993786</v>
      </c>
      <c r="X29" s="18">
        <v>17068.442621349637</v>
      </c>
      <c r="Y29" s="18">
        <v>29522.198715857521</v>
      </c>
      <c r="Z29" s="18">
        <v>4747.6100430423976</v>
      </c>
      <c r="AA29" s="18">
        <v>530.96050246249763</v>
      </c>
      <c r="AB29" s="18">
        <v>33738.848256437421</v>
      </c>
      <c r="AC29" s="18">
        <v>3502.607194185257</v>
      </c>
      <c r="AD29" s="18">
        <v>96324.955628618321</v>
      </c>
    </row>
    <row r="30" spans="1:30">
      <c r="A30" s="5">
        <v>22</v>
      </c>
      <c r="B30" s="6" t="s">
        <v>196</v>
      </c>
      <c r="C30" s="14">
        <v>1305.4191342857237</v>
      </c>
      <c r="D30" s="14">
        <v>769.68352818442816</v>
      </c>
      <c r="E30" s="14">
        <v>229.30066462074993</v>
      </c>
      <c r="F30" s="14">
        <v>13.453704522517846</v>
      </c>
      <c r="G30" s="14">
        <v>2317.8570316134196</v>
      </c>
      <c r="H30" s="14">
        <v>180.43740812098218</v>
      </c>
      <c r="I30" s="14">
        <v>2498.2944397344017</v>
      </c>
      <c r="J30" s="18">
        <v>2742.8961850693568</v>
      </c>
      <c r="K30" s="18">
        <v>304.21060302445409</v>
      </c>
      <c r="L30" s="18">
        <v>738.54038883895828</v>
      </c>
      <c r="M30" s="18">
        <v>3785.6471769327691</v>
      </c>
      <c r="N30" s="18">
        <v>3966.0845850537512</v>
      </c>
      <c r="O30" s="18">
        <v>1148.8380198798473</v>
      </c>
      <c r="P30" s="18">
        <v>67.351724303966833</v>
      </c>
      <c r="Q30" s="18">
        <v>452.27739413756177</v>
      </c>
      <c r="R30" s="18">
        <v>9.6221267225347926</v>
      </c>
      <c r="S30" s="18">
        <v>213.60366781563417</v>
      </c>
      <c r="T30" s="18">
        <v>1310.9910806909286</v>
      </c>
      <c r="U30" s="18">
        <v>2586.1810417751822</v>
      </c>
      <c r="V30" s="18">
        <v>417.70039864223094</v>
      </c>
      <c r="W30" s="18">
        <v>893.6899199755826</v>
      </c>
      <c r="X30" s="18">
        <v>7100.2553739434688</v>
      </c>
      <c r="Y30" s="18">
        <v>13384.196990610639</v>
      </c>
      <c r="Z30" s="18">
        <v>2152.3785760259243</v>
      </c>
      <c r="AA30" s="18">
        <v>240.71648679129612</v>
      </c>
      <c r="AB30" s="18">
        <v>15295.859079845266</v>
      </c>
      <c r="AC30" s="18">
        <v>1718.0713618490108</v>
      </c>
      <c r="AD30" s="18">
        <v>89029.241855144253</v>
      </c>
    </row>
    <row r="31" spans="1:30">
      <c r="A31" s="5">
        <v>23</v>
      </c>
      <c r="B31" s="6" t="s">
        <v>16</v>
      </c>
      <c r="C31" s="14">
        <v>1523.238424958422</v>
      </c>
      <c r="D31" s="14">
        <v>540.0727807240329</v>
      </c>
      <c r="E31" s="14">
        <v>911.23097297034622</v>
      </c>
      <c r="F31" s="14">
        <v>11.458668490661587</v>
      </c>
      <c r="G31" s="14">
        <v>2986.0008471434626</v>
      </c>
      <c r="H31" s="14">
        <v>20.905861764845717</v>
      </c>
      <c r="I31" s="14">
        <v>3006.9067089083082</v>
      </c>
      <c r="J31" s="18">
        <v>4914.0067721986406</v>
      </c>
      <c r="K31" s="18">
        <v>545.00530190463633</v>
      </c>
      <c r="L31" s="18">
        <v>1323.1242553225147</v>
      </c>
      <c r="M31" s="18">
        <v>6782.1363294257917</v>
      </c>
      <c r="N31" s="18">
        <v>6803.0421911906378</v>
      </c>
      <c r="O31" s="18">
        <v>2058.1886549621991</v>
      </c>
      <c r="P31" s="18">
        <v>120.6632723289088</v>
      </c>
      <c r="Q31" s="18">
        <v>810.27280208497393</v>
      </c>
      <c r="R31" s="18">
        <v>17.238419789589624</v>
      </c>
      <c r="S31" s="18">
        <v>382.67940140284753</v>
      </c>
      <c r="T31" s="18">
        <v>2348.6922632634532</v>
      </c>
      <c r="U31" s="18">
        <v>4633.2454077526945</v>
      </c>
      <c r="V31" s="18">
        <v>748.32674996997503</v>
      </c>
      <c r="W31" s="18">
        <v>1601.0807637966177</v>
      </c>
      <c r="X31" s="18">
        <v>12720.387735351258</v>
      </c>
      <c r="Y31" s="18">
        <v>22509.430773685359</v>
      </c>
      <c r="Z31" s="18">
        <v>3619.8523228171812</v>
      </c>
      <c r="AA31" s="18">
        <v>404.83497817596259</v>
      </c>
      <c r="AB31" s="18">
        <v>25724.448118326574</v>
      </c>
      <c r="AC31" s="18">
        <v>2555.0833463539302</v>
      </c>
      <c r="AD31" s="18">
        <v>100679.48724660985</v>
      </c>
    </row>
    <row r="32" spans="1:30" s="50" customFormat="1" ht="25.5">
      <c r="A32" s="47"/>
      <c r="B32" s="48" t="s">
        <v>198</v>
      </c>
      <c r="C32" s="51">
        <v>14492.854770092308</v>
      </c>
      <c r="D32" s="51">
        <v>6580.3667138371393</v>
      </c>
      <c r="E32" s="51">
        <v>3213.8811244508734</v>
      </c>
      <c r="F32" s="51">
        <v>176.69880669840737</v>
      </c>
      <c r="G32" s="51">
        <v>24463.801415078731</v>
      </c>
      <c r="H32" s="51">
        <v>1532.6023481707205</v>
      </c>
      <c r="I32" s="51">
        <v>25996.403763249455</v>
      </c>
      <c r="J32" s="49">
        <v>37224.837781838891</v>
      </c>
      <c r="K32" s="49">
        <v>4128.5522983854198</v>
      </c>
      <c r="L32" s="49">
        <v>10022.999163991792</v>
      </c>
      <c r="M32" s="49">
        <v>51376.389244216101</v>
      </c>
      <c r="N32" s="49">
        <v>52908.991592386832</v>
      </c>
      <c r="O32" s="49">
        <v>15591.296951165856</v>
      </c>
      <c r="P32" s="49">
        <v>914.05464967639864</v>
      </c>
      <c r="Q32" s="49">
        <v>6138.0203599422184</v>
      </c>
      <c r="R32" s="49">
        <v>130.58536750766518</v>
      </c>
      <c r="S32" s="49">
        <v>2898.8927569789621</v>
      </c>
      <c r="T32" s="49">
        <v>17791.934881751091</v>
      </c>
      <c r="U32" s="49">
        <v>35097.999799840763</v>
      </c>
      <c r="V32" s="49">
        <v>5668.7634280527163</v>
      </c>
      <c r="W32" s="49">
        <v>12128.589656233908</v>
      </c>
      <c r="X32" s="49">
        <v>96360.137851149571</v>
      </c>
      <c r="Y32" s="49">
        <v>173732.93085861512</v>
      </c>
      <c r="Z32" s="49">
        <v>27938.84748145549</v>
      </c>
      <c r="AA32" s="49">
        <v>3124.6088795174919</v>
      </c>
      <c r="AB32" s="49">
        <v>198547.16946055312</v>
      </c>
      <c r="AC32" s="49">
        <v>19518.712230482124</v>
      </c>
      <c r="AD32" s="49">
        <v>101721.44920016012</v>
      </c>
    </row>
    <row r="33" spans="1:30">
      <c r="A33" s="5">
        <v>24</v>
      </c>
      <c r="B33" s="6" t="s">
        <v>152</v>
      </c>
      <c r="C33" s="14">
        <v>2134.6302760302324</v>
      </c>
      <c r="D33" s="14">
        <v>764.86405868436282</v>
      </c>
      <c r="E33" s="14">
        <v>229.29214724298399</v>
      </c>
      <c r="F33" s="14">
        <v>45.016197641884808</v>
      </c>
      <c r="G33" s="14">
        <v>3173.8026795994642</v>
      </c>
      <c r="H33" s="14">
        <v>128.30219482953962</v>
      </c>
      <c r="I33" s="14">
        <v>3302.1048744290038</v>
      </c>
      <c r="J33" s="18">
        <v>3726.914640823803</v>
      </c>
      <c r="K33" s="18">
        <v>413.34665033157552</v>
      </c>
      <c r="L33" s="18">
        <v>1003.4929513506248</v>
      </c>
      <c r="M33" s="18">
        <v>5143.7542425060037</v>
      </c>
      <c r="N33" s="18">
        <v>5272.0564373355437</v>
      </c>
      <c r="O33" s="18">
        <v>1560.9855230875119</v>
      </c>
      <c r="P33" s="18">
        <v>91.514264651921295</v>
      </c>
      <c r="Q33" s="18">
        <v>614.53264294153189</v>
      </c>
      <c r="R33" s="18">
        <v>13.074080292677973</v>
      </c>
      <c r="S33" s="18">
        <v>290.23433013948414</v>
      </c>
      <c r="T33" s="18">
        <v>1781.3112574994873</v>
      </c>
      <c r="U33" s="18">
        <v>3513.977685658987</v>
      </c>
      <c r="V33" s="18">
        <v>567.55109422353371</v>
      </c>
      <c r="W33" s="18">
        <v>1214.3026284567284</v>
      </c>
      <c r="X33" s="18">
        <v>9647.4835069518631</v>
      </c>
      <c r="Y33" s="18">
        <v>18093.342623886871</v>
      </c>
      <c r="Z33" s="18">
        <v>2909.6794570701891</v>
      </c>
      <c r="AA33" s="18">
        <v>325.41107052270979</v>
      </c>
      <c r="AB33" s="18">
        <v>20677.61101043435</v>
      </c>
      <c r="AC33" s="18">
        <v>2686.6263613218889</v>
      </c>
      <c r="AD33" s="18">
        <v>76964.967321546108</v>
      </c>
    </row>
    <row r="34" spans="1:30">
      <c r="A34" s="5">
        <v>25</v>
      </c>
      <c r="B34" s="6" t="s">
        <v>17</v>
      </c>
      <c r="C34" s="14">
        <v>1950.5975810271325</v>
      </c>
      <c r="D34" s="14">
        <v>412.93734322461313</v>
      </c>
      <c r="E34" s="14">
        <v>142.64239186900969</v>
      </c>
      <c r="F34" s="14">
        <v>11.919061421089953</v>
      </c>
      <c r="G34" s="14">
        <v>2518.096377541845</v>
      </c>
      <c r="H34" s="14">
        <v>118.27445081243968</v>
      </c>
      <c r="I34" s="14">
        <v>2636.3708283542846</v>
      </c>
      <c r="J34" s="18">
        <v>4181.4059080437182</v>
      </c>
      <c r="K34" s="18">
        <v>463.75361185747187</v>
      </c>
      <c r="L34" s="18">
        <v>1125.8673084420943</v>
      </c>
      <c r="M34" s="18">
        <v>5771.0268283432843</v>
      </c>
      <c r="N34" s="18">
        <v>5889.3012791557239</v>
      </c>
      <c r="O34" s="18">
        <v>1751.3452057936247</v>
      </c>
      <c r="P34" s="18">
        <v>102.67428255379542</v>
      </c>
      <c r="Q34" s="18">
        <v>689.47391381989144</v>
      </c>
      <c r="R34" s="18">
        <v>14.668443430182162</v>
      </c>
      <c r="S34" s="18">
        <v>325.62794153345487</v>
      </c>
      <c r="T34" s="18">
        <v>1998.5393103950294</v>
      </c>
      <c r="U34" s="18">
        <v>3942.5016324764651</v>
      </c>
      <c r="V34" s="18">
        <v>636.76304053435308</v>
      </c>
      <c r="W34" s="18">
        <v>1362.3848878008225</v>
      </c>
      <c r="X34" s="18">
        <v>10823.978658337619</v>
      </c>
      <c r="Y34" s="18">
        <v>19231.376315035188</v>
      </c>
      <c r="Z34" s="18">
        <v>3092.6922552575647</v>
      </c>
      <c r="AA34" s="18">
        <v>345.8787513982785</v>
      </c>
      <c r="AB34" s="18">
        <v>21978.189818894472</v>
      </c>
      <c r="AC34" s="18">
        <v>1902.4442582171739</v>
      </c>
      <c r="AD34" s="18">
        <v>115526.06455597685</v>
      </c>
    </row>
    <row r="35" spans="1:30">
      <c r="A35" s="5">
        <v>26</v>
      </c>
      <c r="B35" s="6" t="s">
        <v>18</v>
      </c>
      <c r="C35" s="14">
        <v>1555.9555403343641</v>
      </c>
      <c r="D35" s="14">
        <v>422.36542670184667</v>
      </c>
      <c r="E35" s="14">
        <v>103.93026923072119</v>
      </c>
      <c r="F35" s="14">
        <v>35.869724757374577</v>
      </c>
      <c r="G35" s="14">
        <v>2118.1209610243063</v>
      </c>
      <c r="H35" s="14">
        <v>43.034352357987416</v>
      </c>
      <c r="I35" s="14">
        <v>2161.1553133822936</v>
      </c>
      <c r="J35" s="18">
        <v>1508.8749096442593</v>
      </c>
      <c r="K35" s="18">
        <v>167.34710874219334</v>
      </c>
      <c r="L35" s="18">
        <v>406.27314607965803</v>
      </c>
      <c r="M35" s="18">
        <v>2082.4951644661105</v>
      </c>
      <c r="N35" s="18">
        <v>2125.5295168240978</v>
      </c>
      <c r="O35" s="18">
        <v>631.97902745205886</v>
      </c>
      <c r="P35" s="18">
        <v>37.05037306067905</v>
      </c>
      <c r="Q35" s="18">
        <v>248.79906717876705</v>
      </c>
      <c r="R35" s="18">
        <v>5.2931589857758992</v>
      </c>
      <c r="S35" s="18">
        <v>117.50397872489943</v>
      </c>
      <c r="T35" s="18">
        <v>721.17988248685253</v>
      </c>
      <c r="U35" s="18">
        <v>1422.6654683372763</v>
      </c>
      <c r="V35" s="18">
        <v>229.77816466055231</v>
      </c>
      <c r="W35" s="18">
        <v>491.6213397332956</v>
      </c>
      <c r="X35" s="18">
        <v>3905.8704606201572</v>
      </c>
      <c r="Y35" s="18">
        <v>8149.5209384685613</v>
      </c>
      <c r="Z35" s="18">
        <v>1310.5645620690948</v>
      </c>
      <c r="AA35" s="18">
        <v>146.57017153410203</v>
      </c>
      <c r="AB35" s="18">
        <v>9313.5153290035541</v>
      </c>
      <c r="AC35" s="18">
        <v>1241.3084016608075</v>
      </c>
      <c r="AD35" s="18">
        <v>75029.825920315561</v>
      </c>
    </row>
    <row r="36" spans="1:30">
      <c r="A36" s="5">
        <v>27</v>
      </c>
      <c r="B36" s="6" t="s">
        <v>19</v>
      </c>
      <c r="C36" s="14">
        <v>4883.2331207449988</v>
      </c>
      <c r="D36" s="14">
        <v>663.30147400902399</v>
      </c>
      <c r="E36" s="14">
        <v>424.08748606979128</v>
      </c>
      <c r="F36" s="14">
        <v>50.295369910796751</v>
      </c>
      <c r="G36" s="14">
        <v>6020.9174507346106</v>
      </c>
      <c r="H36" s="14">
        <v>107.81514733862882</v>
      </c>
      <c r="I36" s="14">
        <v>6128.7325980732394</v>
      </c>
      <c r="J36" s="18">
        <v>5957.3801329729558</v>
      </c>
      <c r="K36" s="18">
        <v>660.72431489118867</v>
      </c>
      <c r="L36" s="18">
        <v>1604.0584633924382</v>
      </c>
      <c r="M36" s="18">
        <v>8222.1629112565824</v>
      </c>
      <c r="N36" s="18">
        <v>8329.9780585952121</v>
      </c>
      <c r="O36" s="18">
        <v>2495.1964397672359</v>
      </c>
      <c r="P36" s="18">
        <v>146.2832703891701</v>
      </c>
      <c r="Q36" s="18">
        <v>982.31510805785763</v>
      </c>
      <c r="R36" s="18">
        <v>20.898591381550045</v>
      </c>
      <c r="S36" s="18">
        <v>463.93234053181544</v>
      </c>
      <c r="T36" s="18">
        <v>2847.381633007521</v>
      </c>
      <c r="U36" s="18">
        <v>5617.005719140333</v>
      </c>
      <c r="V36" s="18">
        <v>907.21627378806147</v>
      </c>
      <c r="W36" s="18">
        <v>1941.032476286048</v>
      </c>
      <c r="X36" s="18">
        <v>15421.261852349591</v>
      </c>
      <c r="Y36" s="18">
        <v>29772.157361679412</v>
      </c>
      <c r="Z36" s="18">
        <v>4787.8071211648203</v>
      </c>
      <c r="AA36" s="18">
        <v>535.45604034448604</v>
      </c>
      <c r="AB36" s="18">
        <v>34024.508442499748</v>
      </c>
      <c r="AC36" s="18">
        <v>3023.534971268668</v>
      </c>
      <c r="AD36" s="18">
        <v>112532.21400056485</v>
      </c>
    </row>
    <row r="37" spans="1:30">
      <c r="A37" s="5">
        <v>28</v>
      </c>
      <c r="B37" s="6" t="s">
        <v>20</v>
      </c>
      <c r="C37" s="14">
        <v>3748.834551300853</v>
      </c>
      <c r="D37" s="14">
        <v>810.39388580110506</v>
      </c>
      <c r="E37" s="14">
        <v>649.84995096665955</v>
      </c>
      <c r="F37" s="14">
        <v>49.7940531643303</v>
      </c>
      <c r="G37" s="14">
        <v>5258.8724412329475</v>
      </c>
      <c r="H37" s="14">
        <v>1418.2057684587544</v>
      </c>
      <c r="I37" s="14">
        <v>6677.0782096917019</v>
      </c>
      <c r="J37" s="18">
        <v>4234.7698219650274</v>
      </c>
      <c r="K37" s="18">
        <v>469.67212547899123</v>
      </c>
      <c r="L37" s="18">
        <v>1140.2358455934252</v>
      </c>
      <c r="M37" s="18">
        <v>5844.6777930374437</v>
      </c>
      <c r="N37" s="18">
        <v>7262.8835614961981</v>
      </c>
      <c r="O37" s="18">
        <v>1773.6962132929643</v>
      </c>
      <c r="P37" s="18">
        <v>103.98463167957458</v>
      </c>
      <c r="Q37" s="18">
        <v>698.27311375341003</v>
      </c>
      <c r="R37" s="18">
        <v>14.855644952775807</v>
      </c>
      <c r="S37" s="18">
        <v>329.78366853640784</v>
      </c>
      <c r="T37" s="18">
        <v>2024.0450570442874</v>
      </c>
      <c r="U37" s="18">
        <v>3992.8166036552675</v>
      </c>
      <c r="V37" s="18">
        <v>644.8895340704097</v>
      </c>
      <c r="W37" s="18">
        <v>1379.7719082143249</v>
      </c>
      <c r="X37" s="18">
        <v>10962.116375199421</v>
      </c>
      <c r="Y37" s="18">
        <v>23483.872377928565</v>
      </c>
      <c r="Z37" s="18">
        <v>3776.5570698970987</v>
      </c>
      <c r="AA37" s="18">
        <v>422.36043424616923</v>
      </c>
      <c r="AB37" s="18">
        <v>26838.069013579494</v>
      </c>
      <c r="AC37" s="18">
        <v>2880.4693395557479</v>
      </c>
      <c r="AD37" s="18">
        <v>93172.55575342699</v>
      </c>
    </row>
    <row r="38" spans="1:30" s="3" customFormat="1">
      <c r="A38" s="7"/>
      <c r="B38" s="8" t="s">
        <v>30</v>
      </c>
      <c r="C38" s="15">
        <v>14273.251069437581</v>
      </c>
      <c r="D38" s="15">
        <v>3073.862188420952</v>
      </c>
      <c r="E38" s="15">
        <v>1549.8022453791657</v>
      </c>
      <c r="F38" s="15">
        <v>192.89440689547641</v>
      </c>
      <c r="G38" s="36">
        <v>19089.809910133172</v>
      </c>
      <c r="H38" s="15">
        <v>1815.6319137973499</v>
      </c>
      <c r="I38" s="15">
        <v>20905.441823930523</v>
      </c>
      <c r="J38" s="19">
        <v>19609.345413449762</v>
      </c>
      <c r="K38" s="19">
        <v>2174.8438113014208</v>
      </c>
      <c r="L38" s="19">
        <v>5279.9277148582414</v>
      </c>
      <c r="M38" s="19">
        <v>27064.116939609426</v>
      </c>
      <c r="N38" s="19">
        <v>28879.748853406774</v>
      </c>
      <c r="O38" s="19">
        <v>8213.202409393396</v>
      </c>
      <c r="P38" s="19">
        <v>481.50682233514044</v>
      </c>
      <c r="Q38" s="19">
        <v>3233.3938457514582</v>
      </c>
      <c r="R38" s="19">
        <v>68.789919042961884</v>
      </c>
      <c r="S38" s="19">
        <v>1527.0822594660617</v>
      </c>
      <c r="T38" s="19">
        <v>9372.4571404331782</v>
      </c>
      <c r="U38" s="19">
        <v>18488.967109268331</v>
      </c>
      <c r="V38" s="19">
        <v>2986.1981072769099</v>
      </c>
      <c r="W38" s="19">
        <v>6389.1132404912196</v>
      </c>
      <c r="X38" s="19">
        <v>50760.710853458644</v>
      </c>
      <c r="Y38" s="19">
        <v>98730.269616998601</v>
      </c>
      <c r="Z38" s="19">
        <v>15877.300465458768</v>
      </c>
      <c r="AA38" s="19">
        <v>1775.6764680457457</v>
      </c>
      <c r="AB38" s="19">
        <v>112831.89361441162</v>
      </c>
      <c r="AC38" s="19">
        <v>11734.383332024287</v>
      </c>
      <c r="AD38" s="19">
        <v>96154.940930285011</v>
      </c>
    </row>
    <row r="39" spans="1:30">
      <c r="A39" s="5">
        <v>29</v>
      </c>
      <c r="B39" s="6" t="s">
        <v>21</v>
      </c>
      <c r="C39" s="14">
        <v>2371.8015383434827</v>
      </c>
      <c r="D39" s="14">
        <v>392.22475792896904</v>
      </c>
      <c r="E39" s="14">
        <v>417.10130353149333</v>
      </c>
      <c r="F39" s="14">
        <v>36.831434434269383</v>
      </c>
      <c r="G39" s="14">
        <v>3217.9590342382144</v>
      </c>
      <c r="H39" s="14">
        <v>61.123534792985694</v>
      </c>
      <c r="I39" s="14">
        <v>3279.0825690311999</v>
      </c>
      <c r="J39" s="18">
        <v>3119.6216759238041</v>
      </c>
      <c r="K39" s="18">
        <v>345.99267606511393</v>
      </c>
      <c r="L39" s="18">
        <v>839.97586861237755</v>
      </c>
      <c r="M39" s="18">
        <v>4305.5902206012952</v>
      </c>
      <c r="N39" s="18">
        <v>4366.7137553942812</v>
      </c>
      <c r="O39" s="18">
        <v>1306.6261889353757</v>
      </c>
      <c r="P39" s="18">
        <v>76.60220616194637</v>
      </c>
      <c r="Q39" s="18">
        <v>514.39583093305987</v>
      </c>
      <c r="R39" s="18">
        <v>10.943686186703488</v>
      </c>
      <c r="S39" s="18">
        <v>242.94125158719078</v>
      </c>
      <c r="T39" s="18">
        <v>1491.0503046117949</v>
      </c>
      <c r="U39" s="18">
        <v>2941.3823533321438</v>
      </c>
      <c r="V39" s="18">
        <v>475.06982755651342</v>
      </c>
      <c r="W39" s="18">
        <v>1016.4345486666465</v>
      </c>
      <c r="X39" s="18">
        <v>8075.4461979713751</v>
      </c>
      <c r="Y39" s="18">
        <v>15660.11898760387</v>
      </c>
      <c r="Z39" s="18">
        <v>2518.3807909951929</v>
      </c>
      <c r="AA39" s="18">
        <v>281.64923362615116</v>
      </c>
      <c r="AB39" s="18">
        <v>17896.850544972913</v>
      </c>
      <c r="AC39" s="18">
        <v>1359.2347767508272</v>
      </c>
      <c r="AD39" s="18">
        <v>131668.57448831841</v>
      </c>
    </row>
    <row r="40" spans="1:30">
      <c r="A40" s="5">
        <v>30</v>
      </c>
      <c r="B40" s="6" t="s">
        <v>22</v>
      </c>
      <c r="C40" s="14">
        <v>3967.4382728363153</v>
      </c>
      <c r="D40" s="14">
        <v>851.28259459790627</v>
      </c>
      <c r="E40" s="14">
        <v>499.08394130063328</v>
      </c>
      <c r="F40" s="14">
        <v>225.34699301367155</v>
      </c>
      <c r="G40" s="14">
        <v>5543.1518017485269</v>
      </c>
      <c r="H40" s="14">
        <v>1233.945197873144</v>
      </c>
      <c r="I40" s="14">
        <v>6777.0969996216709</v>
      </c>
      <c r="J40" s="18">
        <v>20307.227171868279</v>
      </c>
      <c r="K40" s="18">
        <v>2252.2448561254687</v>
      </c>
      <c r="L40" s="18">
        <v>5467.8363451708365</v>
      </c>
      <c r="M40" s="18">
        <v>28027.308373164582</v>
      </c>
      <c r="N40" s="18">
        <v>29261.253571037727</v>
      </c>
      <c r="O40" s="18">
        <v>8505.5040655100383</v>
      </c>
      <c r="P40" s="18">
        <v>498.6432856273459</v>
      </c>
      <c r="Q40" s="18">
        <v>3348.4678849483462</v>
      </c>
      <c r="R40" s="18">
        <v>71.238100185726722</v>
      </c>
      <c r="S40" s="18">
        <v>1581.4299610346684</v>
      </c>
      <c r="T40" s="18">
        <v>9706.0157948378983</v>
      </c>
      <c r="U40" s="18">
        <v>19146.975452000064</v>
      </c>
      <c r="V40" s="18">
        <v>3092.47463727587</v>
      </c>
      <c r="W40" s="18">
        <v>6616.4969439753131</v>
      </c>
      <c r="X40" s="18">
        <v>52567.246125395264</v>
      </c>
      <c r="Y40" s="18">
        <v>87371.651498181513</v>
      </c>
      <c r="Z40" s="18">
        <v>14050.665202095488</v>
      </c>
      <c r="AA40" s="18">
        <v>1571.3902759494874</v>
      </c>
      <c r="AB40" s="18">
        <v>99850.926424327525</v>
      </c>
      <c r="AC40" s="18">
        <v>4952.9151732268037</v>
      </c>
      <c r="AD40" s="18">
        <v>201600.31604029078</v>
      </c>
    </row>
    <row r="41" spans="1:30">
      <c r="A41" s="5">
        <v>31</v>
      </c>
      <c r="B41" s="6" t="s">
        <v>23</v>
      </c>
      <c r="C41" s="14">
        <v>1421.6281026567387</v>
      </c>
      <c r="D41" s="14">
        <v>446.25196124424389</v>
      </c>
      <c r="E41" s="14">
        <v>439.33759534653387</v>
      </c>
      <c r="F41" s="14">
        <v>131.47798997633217</v>
      </c>
      <c r="G41" s="14">
        <v>2438.6956492238487</v>
      </c>
      <c r="H41" s="14">
        <v>840.00474989206589</v>
      </c>
      <c r="I41" s="14">
        <v>3278.7003991159145</v>
      </c>
      <c r="J41" s="18">
        <v>2172.1042732186611</v>
      </c>
      <c r="K41" s="18">
        <v>240.90490715059062</v>
      </c>
      <c r="L41" s="18">
        <v>584.85142211137293</v>
      </c>
      <c r="M41" s="18">
        <v>2997.8606024806245</v>
      </c>
      <c r="N41" s="18">
        <v>3837.8653523726903</v>
      </c>
      <c r="O41" s="18">
        <v>909.76683178914527</v>
      </c>
      <c r="P41" s="18">
        <v>53.335947953710956</v>
      </c>
      <c r="Q41" s="18">
        <v>358.15925729670226</v>
      </c>
      <c r="R41" s="18">
        <v>7.6197789348490463</v>
      </c>
      <c r="S41" s="18">
        <v>169.15311711871684</v>
      </c>
      <c r="T41" s="18">
        <v>1038.1761234788814</v>
      </c>
      <c r="U41" s="18">
        <v>2048.0012778955834</v>
      </c>
      <c r="V41" s="18">
        <v>330.7776742534594</v>
      </c>
      <c r="W41" s="18">
        <v>707.71460643608793</v>
      </c>
      <c r="X41" s="18">
        <v>5622.7046151571367</v>
      </c>
      <c r="Y41" s="18">
        <v>11899.265616753677</v>
      </c>
      <c r="Z41" s="18">
        <v>1913.579454436888</v>
      </c>
      <c r="AA41" s="18">
        <v>214.00980691721244</v>
      </c>
      <c r="AB41" s="18">
        <v>13598.835264273352</v>
      </c>
      <c r="AC41" s="18">
        <v>1245.7839916188291</v>
      </c>
      <c r="AD41" s="18">
        <v>109158.85382828205</v>
      </c>
    </row>
    <row r="42" spans="1:30">
      <c r="A42" s="5">
        <v>32</v>
      </c>
      <c r="B42" s="6" t="s">
        <v>153</v>
      </c>
      <c r="C42" s="14">
        <v>1089.2695025604576</v>
      </c>
      <c r="D42" s="14">
        <v>307.04861160054458</v>
      </c>
      <c r="E42" s="14">
        <v>445.66249957403966</v>
      </c>
      <c r="F42" s="14">
        <v>108.4481125009043</v>
      </c>
      <c r="G42" s="14">
        <v>1950.428726235946</v>
      </c>
      <c r="H42" s="14">
        <v>104.72123291227095</v>
      </c>
      <c r="I42" s="14">
        <v>2055.149959148217</v>
      </c>
      <c r="J42" s="18">
        <v>2705.6720283211571</v>
      </c>
      <c r="K42" s="18">
        <v>300.08212625851331</v>
      </c>
      <c r="L42" s="18">
        <v>728.51757304714511</v>
      </c>
      <c r="M42" s="18">
        <v>3734.2717276268154</v>
      </c>
      <c r="N42" s="18">
        <v>3838.9929605390862</v>
      </c>
      <c r="O42" s="18">
        <v>1133.2470081736508</v>
      </c>
      <c r="P42" s="18">
        <v>66.437686377048735</v>
      </c>
      <c r="Q42" s="18">
        <v>446.13948607356491</v>
      </c>
      <c r="R42" s="18">
        <v>9.4915437441047814</v>
      </c>
      <c r="S42" s="18">
        <v>210.7048280943057</v>
      </c>
      <c r="T42" s="18">
        <v>1293.1994713151271</v>
      </c>
      <c r="U42" s="18">
        <v>2551.083684098181</v>
      </c>
      <c r="V42" s="18">
        <v>412.031738925002</v>
      </c>
      <c r="W42" s="18">
        <v>881.56155221360143</v>
      </c>
      <c r="X42" s="18">
        <v>7003.8969990145861</v>
      </c>
      <c r="Y42" s="18">
        <v>12793.318685789618</v>
      </c>
      <c r="Z42" s="18">
        <v>2057.3565285673426</v>
      </c>
      <c r="AA42" s="18">
        <v>230.08946527811128</v>
      </c>
      <c r="AB42" s="18">
        <v>14620.585749078849</v>
      </c>
      <c r="AC42" s="18">
        <v>1370.8650128039139</v>
      </c>
      <c r="AD42" s="18">
        <v>106652.26417278295</v>
      </c>
    </row>
    <row r="43" spans="1:30">
      <c r="A43" s="5">
        <v>33</v>
      </c>
      <c r="B43" s="6" t="s">
        <v>24</v>
      </c>
      <c r="C43" s="14">
        <v>2186.1615031982701</v>
      </c>
      <c r="D43" s="14">
        <v>346.18138327897844</v>
      </c>
      <c r="E43" s="14">
        <v>821.74721935589628</v>
      </c>
      <c r="F43" s="14">
        <v>101.79799239471677</v>
      </c>
      <c r="G43" s="14">
        <v>3455.8880982278615</v>
      </c>
      <c r="H43" s="14">
        <v>3581.440925408157</v>
      </c>
      <c r="I43" s="14">
        <v>7037.329023636019</v>
      </c>
      <c r="J43" s="18">
        <v>4744.2321582897739</v>
      </c>
      <c r="K43" s="18">
        <v>526.1758478565406</v>
      </c>
      <c r="L43" s="18">
        <v>1277.4114755046858</v>
      </c>
      <c r="M43" s="18">
        <v>6547.8194816510004</v>
      </c>
      <c r="N43" s="18">
        <v>10129.260407059157</v>
      </c>
      <c r="O43" s="18">
        <v>1987.0800463569497</v>
      </c>
      <c r="P43" s="18">
        <v>116.49446234913434</v>
      </c>
      <c r="Q43" s="18">
        <v>782.27858911133501</v>
      </c>
      <c r="R43" s="18">
        <v>16.642847540740828</v>
      </c>
      <c r="S43" s="18">
        <v>369.45816451086489</v>
      </c>
      <c r="T43" s="18">
        <v>2267.5470103830048</v>
      </c>
      <c r="U43" s="18">
        <v>4473.1708521585642</v>
      </c>
      <c r="V43" s="18">
        <v>722.47271863802689</v>
      </c>
      <c r="W43" s="18">
        <v>1545.764830972035</v>
      </c>
      <c r="X43" s="18">
        <v>12280.909522020655</v>
      </c>
      <c r="Y43" s="18">
        <v>25866.058027307674</v>
      </c>
      <c r="Z43" s="18">
        <v>4159.6480659517201</v>
      </c>
      <c r="AA43" s="18">
        <v>465.20434642722785</v>
      </c>
      <c r="AB43" s="18">
        <v>29560.501746832168</v>
      </c>
      <c r="AC43" s="18">
        <v>2306.5212098713678</v>
      </c>
      <c r="AD43" s="18">
        <v>128160.54593523865</v>
      </c>
    </row>
    <row r="44" spans="1:30">
      <c r="A44" s="5">
        <v>34</v>
      </c>
      <c r="B44" s="6" t="s">
        <v>55</v>
      </c>
      <c r="C44" s="14">
        <v>661.25325414739211</v>
      </c>
      <c r="D44" s="14">
        <v>203.7436560327528</v>
      </c>
      <c r="E44" s="14">
        <v>800.62879942400571</v>
      </c>
      <c r="F44" s="14">
        <v>32.739052830461681</v>
      </c>
      <c r="G44" s="14">
        <v>1698.3647624346124</v>
      </c>
      <c r="H44" s="14">
        <v>129.83043335195273</v>
      </c>
      <c r="I44" s="14">
        <v>1828.1951957865651</v>
      </c>
      <c r="J44" s="18">
        <v>1514.3133607603534</v>
      </c>
      <c r="K44" s="18">
        <v>167.95027939901647</v>
      </c>
      <c r="L44" s="18">
        <v>407.73747995559</v>
      </c>
      <c r="M44" s="18">
        <v>2090.0011201149596</v>
      </c>
      <c r="N44" s="18">
        <v>2219.8315534669123</v>
      </c>
      <c r="O44" s="18">
        <v>634.25687502260735</v>
      </c>
      <c r="P44" s="18">
        <v>37.183914046373523</v>
      </c>
      <c r="Q44" s="18">
        <v>249.69581584622324</v>
      </c>
      <c r="R44" s="18">
        <v>5.3122371652922142</v>
      </c>
      <c r="S44" s="18">
        <v>117.92749934954325</v>
      </c>
      <c r="T44" s="18">
        <v>723.77923748423939</v>
      </c>
      <c r="U44" s="18">
        <v>1427.7931940053581</v>
      </c>
      <c r="V44" s="18">
        <v>230.60635612166345</v>
      </c>
      <c r="W44" s="18">
        <v>493.39329485474343</v>
      </c>
      <c r="X44" s="18">
        <v>3919.948423896044</v>
      </c>
      <c r="Y44" s="18">
        <v>7838.1447397975689</v>
      </c>
      <c r="Z44" s="18">
        <v>1260.4906235768683</v>
      </c>
      <c r="AA44" s="18">
        <v>140.97003097894577</v>
      </c>
      <c r="AB44" s="18">
        <v>8957.6653323954906</v>
      </c>
      <c r="AC44" s="18">
        <v>1108.6377340476095</v>
      </c>
      <c r="AD44" s="18">
        <v>80798.849410359428</v>
      </c>
    </row>
    <row r="45" spans="1:30" s="3" customFormat="1">
      <c r="A45" s="8"/>
      <c r="B45" s="8" t="s">
        <v>31</v>
      </c>
      <c r="C45" s="15">
        <v>11697.552173742657</v>
      </c>
      <c r="D45" s="15">
        <v>2546.732964683395</v>
      </c>
      <c r="E45" s="15">
        <v>3423.5613585326018</v>
      </c>
      <c r="F45" s="15">
        <v>636.64157515035583</v>
      </c>
      <c r="G45" s="15">
        <v>18304.488072109008</v>
      </c>
      <c r="H45" s="15">
        <v>5951.0660742305763</v>
      </c>
      <c r="I45" s="15">
        <v>24255.554146339586</v>
      </c>
      <c r="J45" s="19">
        <v>34563.17066838203</v>
      </c>
      <c r="K45" s="19">
        <v>3833.3506928552433</v>
      </c>
      <c r="L45" s="19">
        <v>9306.3301644020084</v>
      </c>
      <c r="M45" s="19">
        <v>47702.851525639278</v>
      </c>
      <c r="N45" s="19">
        <v>53653.917599869848</v>
      </c>
      <c r="O45" s="19">
        <v>14476.481015787767</v>
      </c>
      <c r="P45" s="19">
        <v>848.69750251555979</v>
      </c>
      <c r="Q45" s="19">
        <v>5699.1368642092311</v>
      </c>
      <c r="R45" s="19">
        <v>121.2481937574171</v>
      </c>
      <c r="S45" s="19">
        <v>2691.6148216952902</v>
      </c>
      <c r="T45" s="19">
        <v>16519.767942110946</v>
      </c>
      <c r="U45" s="19">
        <v>32588.406813489892</v>
      </c>
      <c r="V45" s="19">
        <v>5263.4329527705349</v>
      </c>
      <c r="W45" s="19">
        <v>11261.365777118426</v>
      </c>
      <c r="X45" s="19">
        <v>89470.151883455052</v>
      </c>
      <c r="Y45" s="19">
        <v>161428.55755543392</v>
      </c>
      <c r="Z45" s="19">
        <v>25960.120665623497</v>
      </c>
      <c r="AA45" s="19">
        <v>2903.3131591771357</v>
      </c>
      <c r="AB45" s="19">
        <v>184485.36506188032</v>
      </c>
      <c r="AC45" s="19">
        <v>12343.957898319351</v>
      </c>
      <c r="AD45" s="19">
        <v>149453.98111492122</v>
      </c>
    </row>
    <row r="46" spans="1:30" s="3" customFormat="1">
      <c r="A46" s="8"/>
      <c r="B46" s="8" t="s">
        <v>32</v>
      </c>
      <c r="C46" s="15">
        <v>114803.43701135131</v>
      </c>
      <c r="D46" s="15">
        <v>44120.194782700899</v>
      </c>
      <c r="E46" s="15">
        <v>17200.597303655322</v>
      </c>
      <c r="F46" s="15">
        <v>4728.9185849503638</v>
      </c>
      <c r="G46" s="15">
        <v>180853.14768265787</v>
      </c>
      <c r="H46" s="15">
        <v>59614.770841878599</v>
      </c>
      <c r="I46" s="15">
        <v>240467.91852453654</v>
      </c>
      <c r="J46" s="19">
        <v>372917.22430802323</v>
      </c>
      <c r="K46" s="19">
        <v>41359.703769496045</v>
      </c>
      <c r="L46" s="19">
        <v>100410.08235906984</v>
      </c>
      <c r="M46" s="19">
        <v>514687.01043658919</v>
      </c>
      <c r="N46" s="19">
        <v>574301.78127846774</v>
      </c>
      <c r="O46" s="19">
        <v>156193.11000000002</v>
      </c>
      <c r="P46" s="19">
        <v>9156.9700000000012</v>
      </c>
      <c r="Q46" s="19">
        <v>61490.489999999991</v>
      </c>
      <c r="R46" s="19">
        <v>1308.2</v>
      </c>
      <c r="S46" s="19">
        <v>29041.01414316021</v>
      </c>
      <c r="T46" s="19">
        <v>178239.02981274333</v>
      </c>
      <c r="U46" s="19">
        <v>351610.63</v>
      </c>
      <c r="V46" s="19">
        <v>56789.48919099426</v>
      </c>
      <c r="W46" s="19">
        <v>121503.82</v>
      </c>
      <c r="X46" s="19">
        <v>965332.75314689777</v>
      </c>
      <c r="Y46" s="19">
        <v>1720487.682108023</v>
      </c>
      <c r="Z46" s="19">
        <v>276680.09000000003</v>
      </c>
      <c r="AA46" s="19">
        <v>30943.190000000002</v>
      </c>
      <c r="AB46" s="19">
        <v>1966224.5821080236</v>
      </c>
      <c r="AC46" s="19">
        <v>118197</v>
      </c>
      <c r="AD46" s="19">
        <v>166351.4794883139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dimension ref="A1:AD47"/>
  <sheetViews>
    <sheetView topLeftCell="A19" zoomScaleSheetLayoutView="110" zoomScalePageLayoutView="115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102</v>
      </c>
      <c r="I1" s="16"/>
      <c r="J1" s="16"/>
      <c r="K1" s="16"/>
      <c r="L1" s="16"/>
      <c r="M1" s="16"/>
      <c r="N1" s="16"/>
      <c r="U1" s="27" t="s">
        <v>103</v>
      </c>
    </row>
    <row r="2" spans="1:30">
      <c r="B2" s="10"/>
      <c r="C2" s="16"/>
      <c r="D2" s="16"/>
      <c r="E2" s="10"/>
      <c r="H2" s="28" t="s">
        <v>101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1.2622667832860368</v>
      </c>
      <c r="D6" s="18">
        <v>335.7440536230323</v>
      </c>
      <c r="E6" s="18">
        <v>57.134171636200357</v>
      </c>
      <c r="F6" s="18">
        <v>1453.7757892260211</v>
      </c>
      <c r="G6" s="18">
        <v>1847.9162812685397</v>
      </c>
      <c r="H6" s="18">
        <v>33591.770192955228</v>
      </c>
      <c r="I6" s="18">
        <v>35439.686474223767</v>
      </c>
      <c r="J6" s="18">
        <v>65982.831302087347</v>
      </c>
      <c r="K6" s="18">
        <v>5685.5279256272406</v>
      </c>
      <c r="L6" s="18">
        <v>19286.877181874552</v>
      </c>
      <c r="M6" s="18">
        <v>90955.236409589153</v>
      </c>
      <c r="N6" s="18">
        <v>124547.00660254438</v>
      </c>
      <c r="O6" s="18">
        <v>29296.491351716151</v>
      </c>
      <c r="P6" s="18">
        <v>1553.4758374223466</v>
      </c>
      <c r="Q6" s="18">
        <v>10884.631277515315</v>
      </c>
      <c r="R6" s="18">
        <v>224.35669218425454</v>
      </c>
      <c r="S6" s="18">
        <v>4589.1667997936429</v>
      </c>
      <c r="T6" s="18">
        <v>35649.971011903624</v>
      </c>
      <c r="U6" s="18">
        <v>53398.3324291803</v>
      </c>
      <c r="V6" s="18">
        <v>8789.1908643305942</v>
      </c>
      <c r="W6" s="18">
        <v>22540.366285294742</v>
      </c>
      <c r="X6" s="18">
        <v>166925.98254934096</v>
      </c>
      <c r="Y6" s="18">
        <v>293320.90543315385</v>
      </c>
      <c r="Z6" s="18">
        <v>54482.85189962032</v>
      </c>
      <c r="AA6" s="18">
        <v>6093.2220965802508</v>
      </c>
      <c r="AB6" s="18">
        <v>341710.53523619391</v>
      </c>
      <c r="AC6" s="18">
        <v>13456.439349486569</v>
      </c>
      <c r="AD6" s="18">
        <v>253938.30147886177</v>
      </c>
    </row>
    <row r="7" spans="1:30" ht="15.75">
      <c r="A7" s="5">
        <v>2</v>
      </c>
      <c r="B7" s="6" t="s">
        <v>46</v>
      </c>
      <c r="C7" s="18">
        <v>3448.7338444118977</v>
      </c>
      <c r="D7" s="18">
        <v>1017.1122388293693</v>
      </c>
      <c r="E7" s="18">
        <v>1186.4450527300733</v>
      </c>
      <c r="F7" s="18">
        <v>782.97130624795773</v>
      </c>
      <c r="G7" s="18">
        <v>6435.2624422192985</v>
      </c>
      <c r="H7" s="18">
        <v>1258.2370796136215</v>
      </c>
      <c r="I7" s="18">
        <v>7693.4995218329204</v>
      </c>
      <c r="J7" s="18">
        <v>53515.406377632076</v>
      </c>
      <c r="K7" s="18">
        <v>4611.2500995647943</v>
      </c>
      <c r="L7" s="18">
        <v>15642.630814341008</v>
      </c>
      <c r="M7" s="18">
        <v>73769.287291537883</v>
      </c>
      <c r="N7" s="18">
        <v>75027.524371151507</v>
      </c>
      <c r="O7" s="18">
        <v>23760.933097096062</v>
      </c>
      <c r="P7" s="18">
        <v>1259.9473089730727</v>
      </c>
      <c r="Q7" s="18">
        <v>8827.9853196976965</v>
      </c>
      <c r="R7" s="18">
        <v>181.96460077338131</v>
      </c>
      <c r="S7" s="18">
        <v>3722.0458925339403</v>
      </c>
      <c r="T7" s="18">
        <v>28913.925765299387</v>
      </c>
      <c r="U7" s="18">
        <v>43308.74264477149</v>
      </c>
      <c r="V7" s="18">
        <v>7128.4773865158995</v>
      </c>
      <c r="W7" s="18">
        <v>18281.374682690614</v>
      </c>
      <c r="X7" s="18">
        <v>135385.39669835154</v>
      </c>
      <c r="Y7" s="18">
        <v>216848.18351172234</v>
      </c>
      <c r="Z7" s="18">
        <v>40278.436504105848</v>
      </c>
      <c r="AA7" s="18">
        <v>4504.6367942466804</v>
      </c>
      <c r="AB7" s="18">
        <v>252621.9832215815</v>
      </c>
      <c r="AC7" s="18">
        <v>11823.612859151173</v>
      </c>
      <c r="AD7" s="18">
        <v>213658.87587063419</v>
      </c>
    </row>
    <row r="8" spans="1:30">
      <c r="A8" s="5">
        <v>3</v>
      </c>
      <c r="B8" s="6" t="s">
        <v>150</v>
      </c>
      <c r="C8" s="18">
        <v>3291.6913417647647</v>
      </c>
      <c r="D8" s="18">
        <v>382.08942712023514</v>
      </c>
      <c r="E8" s="18">
        <v>941.38454637353061</v>
      </c>
      <c r="F8" s="18">
        <v>180.32267258385465</v>
      </c>
      <c r="G8" s="18">
        <v>4795.4879878423853</v>
      </c>
      <c r="H8" s="18">
        <v>7776.8256114519636</v>
      </c>
      <c r="I8" s="18">
        <v>12572.31359929435</v>
      </c>
      <c r="J8" s="18">
        <v>7197.9028718076424</v>
      </c>
      <c r="K8" s="18">
        <v>620.22009325811177</v>
      </c>
      <c r="L8" s="18">
        <v>2103.9574373527144</v>
      </c>
      <c r="M8" s="18">
        <v>9922.080402418469</v>
      </c>
      <c r="N8" s="18">
        <v>17698.906013870434</v>
      </c>
      <c r="O8" s="18">
        <v>3195.8813387223431</v>
      </c>
      <c r="P8" s="18">
        <v>169.46481335838584</v>
      </c>
      <c r="Q8" s="18">
        <v>1187.3773402099573</v>
      </c>
      <c r="R8" s="18">
        <v>24.474513250103929</v>
      </c>
      <c r="S8" s="18">
        <v>500.62078628011199</v>
      </c>
      <c r="T8" s="18">
        <v>3888.966624539537</v>
      </c>
      <c r="U8" s="18">
        <v>5825.0912056509023</v>
      </c>
      <c r="V8" s="18">
        <v>958.79095993307817</v>
      </c>
      <c r="W8" s="18">
        <v>2458.8724675018107</v>
      </c>
      <c r="X8" s="18">
        <v>18209.54004944623</v>
      </c>
      <c r="Y8" s="18">
        <v>40703.934051159049</v>
      </c>
      <c r="Z8" s="18">
        <v>7560.5467269969522</v>
      </c>
      <c r="AA8" s="18">
        <v>845.55210993803269</v>
      </c>
      <c r="AB8" s="18">
        <v>47418.928668217966</v>
      </c>
      <c r="AC8" s="18">
        <v>2758.7112730299364</v>
      </c>
      <c r="AD8" s="18">
        <v>171887.97222747054</v>
      </c>
    </row>
    <row r="9" spans="1:30">
      <c r="A9" s="5">
        <v>4</v>
      </c>
      <c r="B9" s="6" t="s">
        <v>0</v>
      </c>
      <c r="C9" s="18">
        <v>4012.7554538696545</v>
      </c>
      <c r="D9" s="18">
        <v>221.38026698882481</v>
      </c>
      <c r="E9" s="18">
        <v>377.25811452344647</v>
      </c>
      <c r="F9" s="18">
        <v>428.37227084515848</v>
      </c>
      <c r="G9" s="18">
        <v>5039.7661062270845</v>
      </c>
      <c r="H9" s="18">
        <v>204.27603442140537</v>
      </c>
      <c r="I9" s="18">
        <v>5244.0421406484902</v>
      </c>
      <c r="J9" s="18">
        <v>3533.4831160375579</v>
      </c>
      <c r="K9" s="18">
        <v>304.46885249570011</v>
      </c>
      <c r="L9" s="18">
        <v>1032.8422339325696</v>
      </c>
      <c r="M9" s="18">
        <v>4870.7942024658278</v>
      </c>
      <c r="N9" s="18">
        <v>5075.0702368872335</v>
      </c>
      <c r="O9" s="18">
        <v>1568.8726219778714</v>
      </c>
      <c r="P9" s="18">
        <v>83.19104431231824</v>
      </c>
      <c r="Q9" s="18">
        <v>582.88891344039655</v>
      </c>
      <c r="R9" s="18">
        <v>12.014649389227106</v>
      </c>
      <c r="S9" s="18">
        <v>245.75701108536651</v>
      </c>
      <c r="T9" s="18">
        <v>1909.1113274765594</v>
      </c>
      <c r="U9" s="18">
        <v>2859.5636522360091</v>
      </c>
      <c r="V9" s="18">
        <v>470.67482419114151</v>
      </c>
      <c r="W9" s="18">
        <v>1207.0716294932861</v>
      </c>
      <c r="X9" s="18">
        <v>8939.1456736021755</v>
      </c>
      <c r="Y9" s="18">
        <v>19053.982016716494</v>
      </c>
      <c r="Z9" s="18">
        <v>3539.1793132654875</v>
      </c>
      <c r="AA9" s="18">
        <v>395.81271617500011</v>
      </c>
      <c r="AB9" s="18">
        <v>22197.348613806978</v>
      </c>
      <c r="AC9" s="18">
        <v>1673.4642178541312</v>
      </c>
      <c r="AD9" s="18">
        <v>132643.10271462181</v>
      </c>
    </row>
    <row r="10" spans="1:30">
      <c r="A10" s="5">
        <v>5</v>
      </c>
      <c r="B10" s="6" t="s">
        <v>1</v>
      </c>
      <c r="C10" s="18">
        <v>2687.4895736765293</v>
      </c>
      <c r="D10" s="18">
        <v>141.79838243894929</v>
      </c>
      <c r="E10" s="18">
        <v>989.01068895183084</v>
      </c>
      <c r="F10" s="18">
        <v>142.96262553766962</v>
      </c>
      <c r="G10" s="18">
        <v>3961.2612706049795</v>
      </c>
      <c r="H10" s="18">
        <v>420.84305335687458</v>
      </c>
      <c r="I10" s="18">
        <v>4382.1043239618539</v>
      </c>
      <c r="J10" s="18">
        <v>1594.8781146896185</v>
      </c>
      <c r="K10" s="18">
        <v>137.42550721300583</v>
      </c>
      <c r="L10" s="18">
        <v>466.18518349492558</v>
      </c>
      <c r="M10" s="18">
        <v>2198.4888053975501</v>
      </c>
      <c r="N10" s="18">
        <v>2619.3318587544245</v>
      </c>
      <c r="O10" s="18">
        <v>708.12864455799206</v>
      </c>
      <c r="P10" s="18">
        <v>37.549231609369428</v>
      </c>
      <c r="Q10" s="18">
        <v>263.09359371831192</v>
      </c>
      <c r="R10" s="18">
        <v>5.4229497459819278</v>
      </c>
      <c r="S10" s="18">
        <v>110.92524447976417</v>
      </c>
      <c r="T10" s="18">
        <v>861.69928501394486</v>
      </c>
      <c r="U10" s="18">
        <v>1290.6968384293396</v>
      </c>
      <c r="V10" s="18">
        <v>212.4444780366276</v>
      </c>
      <c r="W10" s="18">
        <v>544.82561866615572</v>
      </c>
      <c r="X10" s="18">
        <v>4034.7858842574869</v>
      </c>
      <c r="Y10" s="18">
        <v>10615.37901361689</v>
      </c>
      <c r="Z10" s="18">
        <v>1971.7521400802807</v>
      </c>
      <c r="AA10" s="18">
        <v>220.51569053418601</v>
      </c>
      <c r="AB10" s="18">
        <v>12366.615463162983</v>
      </c>
      <c r="AC10" s="18">
        <v>878.65167975586053</v>
      </c>
      <c r="AD10" s="18">
        <v>140745.36870627885</v>
      </c>
    </row>
    <row r="11" spans="1:30" s="3" customFormat="1">
      <c r="A11" s="7"/>
      <c r="B11" s="8" t="s">
        <v>27</v>
      </c>
      <c r="C11" s="19">
        <v>13441.932480506133</v>
      </c>
      <c r="D11" s="19">
        <v>2098.1243690004108</v>
      </c>
      <c r="E11" s="19">
        <v>3551.2325742150815</v>
      </c>
      <c r="F11" s="19">
        <v>2988.4046644406617</v>
      </c>
      <c r="G11" s="19">
        <v>22079.694088162287</v>
      </c>
      <c r="H11" s="19">
        <v>43251.951971799092</v>
      </c>
      <c r="I11" s="19">
        <v>65331.646059961378</v>
      </c>
      <c r="J11" s="19">
        <v>131824.50178225426</v>
      </c>
      <c r="K11" s="19">
        <v>11358.89247815885</v>
      </c>
      <c r="L11" s="19">
        <v>38532.492850995768</v>
      </c>
      <c r="M11" s="19">
        <v>181715.8871114089</v>
      </c>
      <c r="N11" s="19">
        <v>224967.83908320797</v>
      </c>
      <c r="O11" s="19">
        <v>58530.307054070414</v>
      </c>
      <c r="P11" s="19">
        <v>3103.6282356754932</v>
      </c>
      <c r="Q11" s="19">
        <v>21745.97644458168</v>
      </c>
      <c r="R11" s="19">
        <v>448.2334053429488</v>
      </c>
      <c r="S11" s="19">
        <v>9168.5157341728245</v>
      </c>
      <c r="T11" s="19">
        <v>71223.674014233053</v>
      </c>
      <c r="U11" s="19">
        <v>106682.42677026805</v>
      </c>
      <c r="V11" s="19">
        <v>17559.578513007342</v>
      </c>
      <c r="W11" s="19">
        <v>45032.510683646608</v>
      </c>
      <c r="X11" s="19">
        <v>333494.8508549984</v>
      </c>
      <c r="Y11" s="19">
        <v>580542.38402636873</v>
      </c>
      <c r="Z11" s="19">
        <v>107832.76658406889</v>
      </c>
      <c r="AA11" s="19">
        <v>12059.73940747415</v>
      </c>
      <c r="AB11" s="19">
        <v>676315.41120296344</v>
      </c>
      <c r="AC11" s="19">
        <v>30590.879379277674</v>
      </c>
      <c r="AD11" s="19">
        <v>221084.00442424056</v>
      </c>
    </row>
    <row r="12" spans="1:30">
      <c r="A12" s="5">
        <v>6</v>
      </c>
      <c r="B12" s="6" t="s">
        <v>2</v>
      </c>
      <c r="C12" s="18">
        <v>9069.758979770535</v>
      </c>
      <c r="D12" s="18">
        <v>1733.1117029256895</v>
      </c>
      <c r="E12" s="18">
        <v>517.34261323929843</v>
      </c>
      <c r="F12" s="18">
        <v>35.953054876516006</v>
      </c>
      <c r="G12" s="18">
        <v>11356.166350812038</v>
      </c>
      <c r="H12" s="18">
        <v>1156.5460980689118</v>
      </c>
      <c r="I12" s="18">
        <v>12512.71244888095</v>
      </c>
      <c r="J12" s="18">
        <v>15264.075909840518</v>
      </c>
      <c r="K12" s="18">
        <v>1315.2562285023816</v>
      </c>
      <c r="L12" s="18">
        <v>4461.7115021948293</v>
      </c>
      <c r="M12" s="18">
        <v>21041.04364053773</v>
      </c>
      <c r="N12" s="18">
        <v>22197.589738606643</v>
      </c>
      <c r="O12" s="18">
        <v>6777.27613471529</v>
      </c>
      <c r="P12" s="18">
        <v>359.3718644469206</v>
      </c>
      <c r="Q12" s="18">
        <v>2517.9858880254237</v>
      </c>
      <c r="R12" s="18">
        <v>51.901343316149088</v>
      </c>
      <c r="S12" s="18">
        <v>1061.630563779006</v>
      </c>
      <c r="T12" s="18">
        <v>8247.0523463593236</v>
      </c>
      <c r="U12" s="18">
        <v>12352.852758413263</v>
      </c>
      <c r="V12" s="18">
        <v>2033.2391607296022</v>
      </c>
      <c r="W12" s="18">
        <v>5214.3543286155518</v>
      </c>
      <c r="X12" s="18">
        <v>38615.664388400532</v>
      </c>
      <c r="Y12" s="18">
        <v>72169.420477819207</v>
      </c>
      <c r="Z12" s="18">
        <v>13405.099245175195</v>
      </c>
      <c r="AA12" s="18">
        <v>1499.1918388934764</v>
      </c>
      <c r="AB12" s="18">
        <v>84075.327884100931</v>
      </c>
      <c r="AC12" s="18">
        <v>6414.7189083709736</v>
      </c>
      <c r="AD12" s="18">
        <v>131066.26975405843</v>
      </c>
    </row>
    <row r="13" spans="1:30">
      <c r="A13" s="5">
        <v>7</v>
      </c>
      <c r="B13" s="6" t="s">
        <v>3</v>
      </c>
      <c r="C13" s="18">
        <v>3750.8572608352092</v>
      </c>
      <c r="D13" s="18">
        <v>579.74241271820244</v>
      </c>
      <c r="E13" s="18">
        <v>200.39964060293329</v>
      </c>
      <c r="F13" s="18">
        <v>17.995155964100757</v>
      </c>
      <c r="G13" s="18">
        <v>4548.9944701204458</v>
      </c>
      <c r="H13" s="18">
        <v>278.8250774979615</v>
      </c>
      <c r="I13" s="18">
        <v>4827.8195476184073</v>
      </c>
      <c r="J13" s="18">
        <v>3736.9897922166092</v>
      </c>
      <c r="K13" s="18">
        <v>322.00436692626948</v>
      </c>
      <c r="L13" s="18">
        <v>1092.3275302089162</v>
      </c>
      <c r="M13" s="18">
        <v>5151.3216893517947</v>
      </c>
      <c r="N13" s="18">
        <v>5430.1467668497562</v>
      </c>
      <c r="O13" s="18">
        <v>1659.2299385864949</v>
      </c>
      <c r="P13" s="18">
        <v>87.982331651154965</v>
      </c>
      <c r="Q13" s="18">
        <v>616.45969373293019</v>
      </c>
      <c r="R13" s="18">
        <v>12.706618554598458</v>
      </c>
      <c r="S13" s="18">
        <v>259.91108819038635</v>
      </c>
      <c r="T13" s="18">
        <v>2019.0642798331601</v>
      </c>
      <c r="U13" s="18">
        <v>3024.2567539371903</v>
      </c>
      <c r="V13" s="18">
        <v>497.78277005836617</v>
      </c>
      <c r="W13" s="18">
        <v>1276.5914565764499</v>
      </c>
      <c r="X13" s="18">
        <v>9453.9849311207308</v>
      </c>
      <c r="Y13" s="18">
        <v>19433.12616809093</v>
      </c>
      <c r="Z13" s="18">
        <v>3609.6033921890189</v>
      </c>
      <c r="AA13" s="18">
        <v>403.68876412158647</v>
      </c>
      <c r="AB13" s="18">
        <v>22639.040796158362</v>
      </c>
      <c r="AC13" s="18">
        <v>2137.8119803850836</v>
      </c>
      <c r="AD13" s="18">
        <v>105898.18470415905</v>
      </c>
    </row>
    <row r="14" spans="1:30">
      <c r="A14" s="5">
        <v>8</v>
      </c>
      <c r="B14" s="6" t="s">
        <v>4</v>
      </c>
      <c r="C14" s="18">
        <v>1254.2273988889692</v>
      </c>
      <c r="D14" s="18">
        <v>700.97070986153324</v>
      </c>
      <c r="E14" s="18">
        <v>162.06720115538653</v>
      </c>
      <c r="F14" s="18">
        <v>17.035786883198899</v>
      </c>
      <c r="G14" s="18">
        <v>2134.3010967890878</v>
      </c>
      <c r="H14" s="18">
        <v>74.519754017144621</v>
      </c>
      <c r="I14" s="18">
        <v>2208.8208508062326</v>
      </c>
      <c r="J14" s="18">
        <v>1907.7977398026205</v>
      </c>
      <c r="K14" s="18">
        <v>164.38878284013853</v>
      </c>
      <c r="L14" s="18">
        <v>557.65204325609159</v>
      </c>
      <c r="M14" s="18">
        <v>2629.8385658988504</v>
      </c>
      <c r="N14" s="18">
        <v>2704.3583199159953</v>
      </c>
      <c r="O14" s="18">
        <v>847.06549994896864</v>
      </c>
      <c r="P14" s="18">
        <v>44.916497715953263</v>
      </c>
      <c r="Q14" s="18">
        <v>314.71330556819726</v>
      </c>
      <c r="R14" s="18">
        <v>6.4869479198170232</v>
      </c>
      <c r="S14" s="18">
        <v>132.68909313909009</v>
      </c>
      <c r="T14" s="18">
        <v>1030.7671371232459</v>
      </c>
      <c r="U14" s="18">
        <v>1543.9352314424923</v>
      </c>
      <c r="V14" s="18">
        <v>254.12668924277125</v>
      </c>
      <c r="W14" s="18">
        <v>651.7219556179931</v>
      </c>
      <c r="X14" s="18">
        <v>4826.4223577185294</v>
      </c>
      <c r="Y14" s="18">
        <v>9665.0817744236119</v>
      </c>
      <c r="Z14" s="18">
        <v>1795.2393071241822</v>
      </c>
      <c r="AA14" s="18">
        <v>200.77494906052661</v>
      </c>
      <c r="AB14" s="18">
        <v>11259.546132487267</v>
      </c>
      <c r="AC14" s="18">
        <v>1708.2343593939272</v>
      </c>
      <c r="AD14" s="18">
        <v>65913.357090429301</v>
      </c>
    </row>
    <row r="15" spans="1:30">
      <c r="A15" s="5">
        <v>9</v>
      </c>
      <c r="B15" s="6" t="s">
        <v>5</v>
      </c>
      <c r="C15" s="18">
        <v>6105.3581033419132</v>
      </c>
      <c r="D15" s="18">
        <v>936.38267367888557</v>
      </c>
      <c r="E15" s="18">
        <v>372.52483111747642</v>
      </c>
      <c r="F15" s="18">
        <v>26.78782016188083</v>
      </c>
      <c r="G15" s="18">
        <v>7441.0534283001562</v>
      </c>
      <c r="H15" s="18">
        <v>179.32464417792769</v>
      </c>
      <c r="I15" s="18">
        <v>7620.3780724780836</v>
      </c>
      <c r="J15" s="18">
        <v>7530.762476978869</v>
      </c>
      <c r="K15" s="18">
        <v>648.90153270483631</v>
      </c>
      <c r="L15" s="18">
        <v>2201.2527821728386</v>
      </c>
      <c r="M15" s="18">
        <v>10380.916791856544</v>
      </c>
      <c r="N15" s="18">
        <v>10560.241436034472</v>
      </c>
      <c r="O15" s="18">
        <v>3343.6715797865513</v>
      </c>
      <c r="P15" s="18">
        <v>177.30153911997172</v>
      </c>
      <c r="Q15" s="18">
        <v>1242.2863824255116</v>
      </c>
      <c r="R15" s="18">
        <v>25.606311909001594</v>
      </c>
      <c r="S15" s="18">
        <v>523.77147895122027</v>
      </c>
      <c r="T15" s="18">
        <v>4068.8078808363475</v>
      </c>
      <c r="U15" s="18">
        <v>6094.4665491823716</v>
      </c>
      <c r="V15" s="18">
        <v>1003.129260414329</v>
      </c>
      <c r="W15" s="18">
        <v>2572.5804923634332</v>
      </c>
      <c r="X15" s="18">
        <v>19051.621474988737</v>
      </c>
      <c r="Y15" s="18">
        <v>37052.916339323361</v>
      </c>
      <c r="Z15" s="18">
        <v>6882.3889342263228</v>
      </c>
      <c r="AA15" s="18">
        <v>769.70868574483461</v>
      </c>
      <c r="AB15" s="18">
        <v>43165.596587804845</v>
      </c>
      <c r="AC15" s="18">
        <v>4418.1909483578156</v>
      </c>
      <c r="AD15" s="18">
        <v>97699.708075878749</v>
      </c>
    </row>
    <row r="16" spans="1:30">
      <c r="A16" s="5">
        <v>10</v>
      </c>
      <c r="B16" s="6" t="s">
        <v>6</v>
      </c>
      <c r="C16" s="18">
        <v>6610.5087755892091</v>
      </c>
      <c r="D16" s="18">
        <v>6991.574977127565</v>
      </c>
      <c r="E16" s="18">
        <v>635.98669755575656</v>
      </c>
      <c r="F16" s="18">
        <v>11.540371759586353</v>
      </c>
      <c r="G16" s="18">
        <v>14249.610822032117</v>
      </c>
      <c r="H16" s="18">
        <v>303.21064923138624</v>
      </c>
      <c r="I16" s="18">
        <v>14552.821471263504</v>
      </c>
      <c r="J16" s="18">
        <v>8967.4978688306237</v>
      </c>
      <c r="K16" s="18">
        <v>772.70039114896838</v>
      </c>
      <c r="L16" s="18">
        <v>2621.2126186738319</v>
      </c>
      <c r="M16" s="18">
        <v>12361.410878653423</v>
      </c>
      <c r="N16" s="18">
        <v>12664.62152788481</v>
      </c>
      <c r="O16" s="18">
        <v>3981.5845815700609</v>
      </c>
      <c r="P16" s="18">
        <v>211.12751584705131</v>
      </c>
      <c r="Q16" s="18">
        <v>1479.2925047009608</v>
      </c>
      <c r="R16" s="18">
        <v>30.491540288853052</v>
      </c>
      <c r="S16" s="18">
        <v>623.69775113842184</v>
      </c>
      <c r="T16" s="18">
        <v>4845.0639774684232</v>
      </c>
      <c r="U16" s="18">
        <v>7257.182251932787</v>
      </c>
      <c r="V16" s="18">
        <v>1194.5084621147023</v>
      </c>
      <c r="W16" s="18">
        <v>3063.3830443048587</v>
      </c>
      <c r="X16" s="18">
        <v>22686.331629366119</v>
      </c>
      <c r="Y16" s="18">
        <v>49600.563979283048</v>
      </c>
      <c r="Z16" s="18">
        <v>9213.0500498315832</v>
      </c>
      <c r="AA16" s="18">
        <v>1030.363833449122</v>
      </c>
      <c r="AB16" s="18">
        <v>57783.250195665511</v>
      </c>
      <c r="AC16" s="18">
        <v>4716.6782883988999</v>
      </c>
      <c r="AD16" s="18">
        <v>122508.3558015578</v>
      </c>
    </row>
    <row r="17" spans="1:30" s="3" customFormat="1">
      <c r="A17" s="7"/>
      <c r="B17" s="8" t="s">
        <v>28</v>
      </c>
      <c r="C17" s="19">
        <v>26790.710518425836</v>
      </c>
      <c r="D17" s="19">
        <v>10941.782476311875</v>
      </c>
      <c r="E17" s="19">
        <v>1888.3209836708513</v>
      </c>
      <c r="F17" s="19">
        <v>109.31218964528284</v>
      </c>
      <c r="G17" s="19">
        <v>39730.126168053845</v>
      </c>
      <c r="H17" s="19">
        <v>1992.4262229933317</v>
      </c>
      <c r="I17" s="19">
        <v>41722.552391047182</v>
      </c>
      <c r="J17" s="19">
        <v>37407.123787669239</v>
      </c>
      <c r="K17" s="19">
        <v>3223.2513021225941</v>
      </c>
      <c r="L17" s="19">
        <v>10934.156476506507</v>
      </c>
      <c r="M17" s="19">
        <v>51564.531566298334</v>
      </c>
      <c r="N17" s="19">
        <v>53556.957789291679</v>
      </c>
      <c r="O17" s="19">
        <v>16608.827734607366</v>
      </c>
      <c r="P17" s="19">
        <v>880.69974878105188</v>
      </c>
      <c r="Q17" s="19">
        <v>6170.737774453024</v>
      </c>
      <c r="R17" s="19">
        <v>127.19276198841922</v>
      </c>
      <c r="S17" s="19">
        <v>2601.6999751981248</v>
      </c>
      <c r="T17" s="19">
        <v>20210.755621620501</v>
      </c>
      <c r="U17" s="19">
        <v>30272.693544908107</v>
      </c>
      <c r="V17" s="19">
        <v>4982.7863425597707</v>
      </c>
      <c r="W17" s="19">
        <v>12778.631277478287</v>
      </c>
      <c r="X17" s="19">
        <v>94634.024781594635</v>
      </c>
      <c r="Y17" s="19">
        <v>187921.10873894015</v>
      </c>
      <c r="Z17" s="19">
        <v>34905.380928546299</v>
      </c>
      <c r="AA17" s="19">
        <v>3903.728071269546</v>
      </c>
      <c r="AB17" s="19">
        <v>218922.76159621694</v>
      </c>
      <c r="AC17" s="19">
        <v>19395.634484906699</v>
      </c>
      <c r="AD17" s="19">
        <v>112872.18356614129</v>
      </c>
    </row>
    <row r="18" spans="1:30">
      <c r="A18" s="5">
        <v>11</v>
      </c>
      <c r="B18" s="6" t="s">
        <v>7</v>
      </c>
      <c r="C18" s="18">
        <v>8476.9276997084598</v>
      </c>
      <c r="D18" s="18">
        <v>5050.6813438390827</v>
      </c>
      <c r="E18" s="18">
        <v>902.90013289729939</v>
      </c>
      <c r="F18" s="18">
        <v>202.5852185399541</v>
      </c>
      <c r="G18" s="18">
        <v>14633.094394984795</v>
      </c>
      <c r="H18" s="18">
        <v>809.18718822493815</v>
      </c>
      <c r="I18" s="18">
        <v>15442.281583209733</v>
      </c>
      <c r="J18" s="18">
        <v>40403.747519210592</v>
      </c>
      <c r="K18" s="18">
        <v>3481.4607116320758</v>
      </c>
      <c r="L18" s="18">
        <v>11810.073934578671</v>
      </c>
      <c r="M18" s="18">
        <v>55695.28216542134</v>
      </c>
      <c r="N18" s="18">
        <v>56504.46935364628</v>
      </c>
      <c r="O18" s="18">
        <v>17939.333860261773</v>
      </c>
      <c r="P18" s="18">
        <v>951.25117055140902</v>
      </c>
      <c r="Q18" s="18">
        <v>6665.0655223174581</v>
      </c>
      <c r="R18" s="18">
        <v>137.38196689009169</v>
      </c>
      <c r="S18" s="18">
        <v>2810.117920728575</v>
      </c>
      <c r="T18" s="18">
        <v>21829.806320944648</v>
      </c>
      <c r="U18" s="18">
        <v>32697.789695290398</v>
      </c>
      <c r="V18" s="18">
        <v>5381.9492369878308</v>
      </c>
      <c r="W18" s="18">
        <v>13802.306606275706</v>
      </c>
      <c r="X18" s="18">
        <v>102215.00230024787</v>
      </c>
      <c r="Y18" s="18">
        <v>173352.56604887894</v>
      </c>
      <c r="Z18" s="18">
        <v>32199.348927660933</v>
      </c>
      <c r="AA18" s="18">
        <v>3601.0924087270191</v>
      </c>
      <c r="AB18" s="18">
        <v>201950.82256781287</v>
      </c>
      <c r="AC18" s="18">
        <v>9998.5774899191911</v>
      </c>
      <c r="AD18" s="18">
        <v>201979.55436303274</v>
      </c>
    </row>
    <row r="19" spans="1:30">
      <c r="A19" s="5">
        <v>12</v>
      </c>
      <c r="B19" s="6" t="s">
        <v>8</v>
      </c>
      <c r="C19" s="18">
        <v>4489.9880762519224</v>
      </c>
      <c r="D19" s="18">
        <v>2767.4661662802828</v>
      </c>
      <c r="E19" s="18">
        <v>533.0568640649451</v>
      </c>
      <c r="F19" s="18">
        <v>17.697099550616688</v>
      </c>
      <c r="G19" s="18">
        <v>7808.2082061477668</v>
      </c>
      <c r="H19" s="18">
        <v>399.06090083316894</v>
      </c>
      <c r="I19" s="18">
        <v>8207.2691069809352</v>
      </c>
      <c r="J19" s="18">
        <v>6562.0457793497408</v>
      </c>
      <c r="K19" s="18">
        <v>565.4303368239531</v>
      </c>
      <c r="L19" s="18">
        <v>1918.0954880327031</v>
      </c>
      <c r="M19" s="18">
        <v>9045.5716042063978</v>
      </c>
      <c r="N19" s="18">
        <v>9444.6325050395662</v>
      </c>
      <c r="O19" s="18">
        <v>2913.5596886428775</v>
      </c>
      <c r="P19" s="18">
        <v>154.49442470281858</v>
      </c>
      <c r="Q19" s="18">
        <v>1082.4853575529735</v>
      </c>
      <c r="R19" s="18">
        <v>22.312453951486965</v>
      </c>
      <c r="S19" s="18">
        <v>456.3963387907117</v>
      </c>
      <c r="T19" s="18">
        <v>3545.4183640828746</v>
      </c>
      <c r="U19" s="18">
        <v>5310.5072187184569</v>
      </c>
      <c r="V19" s="18">
        <v>874.09211876840675</v>
      </c>
      <c r="W19" s="18">
        <v>2241.6576028730742</v>
      </c>
      <c r="X19" s="18">
        <v>16600.923568083679</v>
      </c>
      <c r="Y19" s="18">
        <v>33853.76427927101</v>
      </c>
      <c r="Z19" s="18">
        <v>6288.1628679953083</v>
      </c>
      <c r="AA19" s="18">
        <v>703.25197008329633</v>
      </c>
      <c r="AB19" s="18">
        <v>39438.675177183017</v>
      </c>
      <c r="AC19" s="18">
        <v>3116.6758088769925</v>
      </c>
      <c r="AD19" s="18">
        <v>126540.83259109856</v>
      </c>
    </row>
    <row r="20" spans="1:30">
      <c r="A20" s="5">
        <v>13</v>
      </c>
      <c r="B20" s="6" t="s">
        <v>9</v>
      </c>
      <c r="C20" s="18">
        <v>5013.2288364980477</v>
      </c>
      <c r="D20" s="18">
        <v>2647.236801372303</v>
      </c>
      <c r="E20" s="18">
        <v>857.33028336902498</v>
      </c>
      <c r="F20" s="18">
        <v>23.28565730344301</v>
      </c>
      <c r="G20" s="18">
        <v>8541.0815785428185</v>
      </c>
      <c r="H20" s="18">
        <v>74.219883594330838</v>
      </c>
      <c r="I20" s="18">
        <v>8615.3014621371494</v>
      </c>
      <c r="J20" s="18">
        <v>6297.2706138771409</v>
      </c>
      <c r="K20" s="18">
        <v>542.61551412537915</v>
      </c>
      <c r="L20" s="18">
        <v>1840.7013235734555</v>
      </c>
      <c r="M20" s="18">
        <v>8680.5874515759751</v>
      </c>
      <c r="N20" s="18">
        <v>8754.807335170306</v>
      </c>
      <c r="O20" s="18">
        <v>2795.9990566975216</v>
      </c>
      <c r="P20" s="18">
        <v>148.26065428414643</v>
      </c>
      <c r="Q20" s="18">
        <v>1038.8076312302296</v>
      </c>
      <c r="R20" s="18">
        <v>21.412157933178761</v>
      </c>
      <c r="S20" s="18">
        <v>437.98098172254225</v>
      </c>
      <c r="T20" s="18">
        <v>3402.3625602093666</v>
      </c>
      <c r="U20" s="18">
        <v>5096.2309891919158</v>
      </c>
      <c r="V20" s="18">
        <v>838.82295223599431</v>
      </c>
      <c r="W20" s="18">
        <v>2151.2078738264649</v>
      </c>
      <c r="X20" s="18">
        <v>15931.08485733136</v>
      </c>
      <c r="Y20" s="18">
        <v>33226.97377104449</v>
      </c>
      <c r="Z20" s="18">
        <v>6171.7397500281804</v>
      </c>
      <c r="AA20" s="18">
        <v>690.23150786048427</v>
      </c>
      <c r="AB20" s="18">
        <v>38708.482013212182</v>
      </c>
      <c r="AC20" s="18">
        <v>2938.1926095673625</v>
      </c>
      <c r="AD20" s="18">
        <v>131742.49328369205</v>
      </c>
    </row>
    <row r="21" spans="1:30">
      <c r="A21" s="5">
        <v>14</v>
      </c>
      <c r="B21" s="6" t="s">
        <v>10</v>
      </c>
      <c r="C21" s="18">
        <v>4489.6320320569675</v>
      </c>
      <c r="D21" s="18">
        <v>5271.7281860867424</v>
      </c>
      <c r="E21" s="18">
        <v>611.82683689015732</v>
      </c>
      <c r="F21" s="18">
        <v>25.213709728168091</v>
      </c>
      <c r="G21" s="18">
        <v>10398.400764762035</v>
      </c>
      <c r="H21" s="18">
        <v>571.45677285246211</v>
      </c>
      <c r="I21" s="18">
        <v>10969.857537614496</v>
      </c>
      <c r="J21" s="18">
        <v>10151.865414665381</v>
      </c>
      <c r="K21" s="18">
        <v>874.75352562604382</v>
      </c>
      <c r="L21" s="18">
        <v>2967.4049681674874</v>
      </c>
      <c r="M21" s="18">
        <v>13994.023908458912</v>
      </c>
      <c r="N21" s="18">
        <v>14565.480681311374</v>
      </c>
      <c r="O21" s="18">
        <v>4507.4458227305868</v>
      </c>
      <c r="P21" s="18">
        <v>239.01183558255951</v>
      </c>
      <c r="Q21" s="18">
        <v>1674.667631519128</v>
      </c>
      <c r="R21" s="18">
        <v>34.518660369489297</v>
      </c>
      <c r="S21" s="18">
        <v>706.07160677389538</v>
      </c>
      <c r="T21" s="18">
        <v>5484.9678409922799</v>
      </c>
      <c r="U21" s="18">
        <v>8215.6626730179651</v>
      </c>
      <c r="V21" s="18">
        <v>1352.2712044590307</v>
      </c>
      <c r="W21" s="18">
        <v>3467.9743261992221</v>
      </c>
      <c r="X21" s="18">
        <v>25682.591601644159</v>
      </c>
      <c r="Y21" s="18">
        <v>50646.473047717562</v>
      </c>
      <c r="Z21" s="18">
        <v>9407.3222867863878</v>
      </c>
      <c r="AA21" s="18">
        <v>1052.090741011634</v>
      </c>
      <c r="AB21" s="18">
        <v>59001.704593492315</v>
      </c>
      <c r="AC21" s="18">
        <v>4511.4840352526535</v>
      </c>
      <c r="AD21" s="18">
        <v>130781.14459112364</v>
      </c>
    </row>
    <row r="22" spans="1:30">
      <c r="A22" s="5">
        <v>15</v>
      </c>
      <c r="B22" s="6" t="s">
        <v>11</v>
      </c>
      <c r="C22" s="18">
        <v>5690.6335249344811</v>
      </c>
      <c r="D22" s="18">
        <v>2761.1016401016868</v>
      </c>
      <c r="E22" s="18">
        <v>583.93088729891872</v>
      </c>
      <c r="F22" s="18">
        <v>22.633658898946599</v>
      </c>
      <c r="G22" s="18">
        <v>9058.2997112340327</v>
      </c>
      <c r="H22" s="18">
        <v>332.83046591450744</v>
      </c>
      <c r="I22" s="18">
        <v>9391.1301771485396</v>
      </c>
      <c r="J22" s="18">
        <v>11156.869564302606</v>
      </c>
      <c r="K22" s="18">
        <v>961.3514943002516</v>
      </c>
      <c r="L22" s="18">
        <v>3261.1691371008415</v>
      </c>
      <c r="M22" s="18">
        <v>15379.3901957037</v>
      </c>
      <c r="N22" s="18">
        <v>15712.220661618207</v>
      </c>
      <c r="O22" s="18">
        <v>4953.6694053999527</v>
      </c>
      <c r="P22" s="18">
        <v>262.67328860240332</v>
      </c>
      <c r="Q22" s="18">
        <v>1840.454691354312</v>
      </c>
      <c r="R22" s="18">
        <v>37.935903949288878</v>
      </c>
      <c r="S22" s="18">
        <v>775.97057270420521</v>
      </c>
      <c r="T22" s="18">
        <v>6027.9631640844009</v>
      </c>
      <c r="U22" s="18">
        <v>9028.9885733470783</v>
      </c>
      <c r="V22" s="18">
        <v>1486.1419874535518</v>
      </c>
      <c r="W22" s="18">
        <v>3811.2933563777215</v>
      </c>
      <c r="X22" s="18">
        <v>28225.090943272917</v>
      </c>
      <c r="Y22" s="18">
        <v>52995.611316125156</v>
      </c>
      <c r="Z22" s="18">
        <v>9843.6626559241413</v>
      </c>
      <c r="AA22" s="18">
        <v>1100.8899261893594</v>
      </c>
      <c r="AB22" s="18">
        <v>61738.384045859937</v>
      </c>
      <c r="AC22" s="18">
        <v>4048.502731373665</v>
      </c>
      <c r="AD22" s="18">
        <v>152496.83189644775</v>
      </c>
    </row>
    <row r="23" spans="1:30" s="3" customFormat="1">
      <c r="A23" s="7"/>
      <c r="B23" s="8" t="s">
        <v>29</v>
      </c>
      <c r="C23" s="19">
        <v>28160.410169449879</v>
      </c>
      <c r="D23" s="19">
        <v>18498.214137680097</v>
      </c>
      <c r="E23" s="19">
        <v>3489.0450045203452</v>
      </c>
      <c r="F23" s="19">
        <v>291.41534402112848</v>
      </c>
      <c r="G23" s="19">
        <v>50439.084655671446</v>
      </c>
      <c r="H23" s="19">
        <v>2186.7552114194077</v>
      </c>
      <c r="I23" s="19">
        <v>52625.83986709085</v>
      </c>
      <c r="J23" s="19">
        <v>74571.798891405459</v>
      </c>
      <c r="K23" s="19">
        <v>6425.6115825077031</v>
      </c>
      <c r="L23" s="19">
        <v>21797.444851453158</v>
      </c>
      <c r="M23" s="19">
        <v>102794.85532536633</v>
      </c>
      <c r="N23" s="19">
        <v>104981.61053678572</v>
      </c>
      <c r="O23" s="19">
        <v>33110.007833732714</v>
      </c>
      <c r="P23" s="19">
        <v>1755.6913737233369</v>
      </c>
      <c r="Q23" s="19">
        <v>12301.480833974103</v>
      </c>
      <c r="R23" s="19">
        <v>253.56114309353555</v>
      </c>
      <c r="S23" s="19">
        <v>5186.5374207199293</v>
      </c>
      <c r="T23" s="19">
        <v>40290.518250313573</v>
      </c>
      <c r="U23" s="19">
        <v>60349.179149565811</v>
      </c>
      <c r="V23" s="19">
        <v>9933.2774999048142</v>
      </c>
      <c r="W23" s="19">
        <v>25474.43976555219</v>
      </c>
      <c r="X23" s="19">
        <v>188654.69327057997</v>
      </c>
      <c r="Y23" s="19">
        <v>344075.38846303715</v>
      </c>
      <c r="Z23" s="19">
        <v>63910.236488394949</v>
      </c>
      <c r="AA23" s="19">
        <v>7147.5565538717938</v>
      </c>
      <c r="AB23" s="19">
        <v>400838.06839756027</v>
      </c>
      <c r="AC23" s="19">
        <v>24613.432674989865</v>
      </c>
      <c r="AD23" s="19">
        <v>162853.37916513317</v>
      </c>
    </row>
    <row r="24" spans="1:30">
      <c r="A24" s="5">
        <v>16</v>
      </c>
      <c r="B24" s="6" t="s">
        <v>197</v>
      </c>
      <c r="C24" s="18">
        <v>3876.9231182490016</v>
      </c>
      <c r="D24" s="18">
        <v>1370.7153535328782</v>
      </c>
      <c r="E24" s="18">
        <v>438.37792170753238</v>
      </c>
      <c r="F24" s="18">
        <v>28.175645337166042</v>
      </c>
      <c r="G24" s="18">
        <v>5714.1920388265789</v>
      </c>
      <c r="H24" s="18">
        <v>228.89415288460347</v>
      </c>
      <c r="I24" s="18">
        <v>5943.0861917111824</v>
      </c>
      <c r="J24" s="18">
        <v>8997.5173232657526</v>
      </c>
      <c r="K24" s="18">
        <v>775.28707079176229</v>
      </c>
      <c r="L24" s="18">
        <v>2629.9873486957435</v>
      </c>
      <c r="M24" s="18">
        <v>12402.791742753259</v>
      </c>
      <c r="N24" s="18">
        <v>12631.685895637862</v>
      </c>
      <c r="O24" s="18">
        <v>3994.9132713199069</v>
      </c>
      <c r="P24" s="18">
        <v>211.83428298931094</v>
      </c>
      <c r="Q24" s="18">
        <v>1484.2445609590895</v>
      </c>
      <c r="R24" s="18">
        <v>30.593613288227793</v>
      </c>
      <c r="S24" s="18">
        <v>625.78563189350621</v>
      </c>
      <c r="T24" s="18">
        <v>4861.2832372256453</v>
      </c>
      <c r="U24" s="18">
        <v>7281.4762807829702</v>
      </c>
      <c r="V24" s="18">
        <v>1198.5071798033305</v>
      </c>
      <c r="W24" s="18">
        <v>3073.6379770699386</v>
      </c>
      <c r="X24" s="18">
        <v>22762.276035331928</v>
      </c>
      <c r="Y24" s="18">
        <v>41108.153969796374</v>
      </c>
      <c r="Z24" s="18">
        <v>7635.628498451124</v>
      </c>
      <c r="AA24" s="18">
        <v>853.94906224364672</v>
      </c>
      <c r="AB24" s="18">
        <v>47889.833406003847</v>
      </c>
      <c r="AC24" s="18">
        <v>3890.1569496824045</v>
      </c>
      <c r="AD24" s="18">
        <v>123105.14466495655</v>
      </c>
    </row>
    <row r="25" spans="1:30">
      <c r="A25" s="5">
        <v>17</v>
      </c>
      <c r="B25" s="6" t="s">
        <v>12</v>
      </c>
      <c r="C25" s="18">
        <v>1766.2563881153465</v>
      </c>
      <c r="D25" s="18">
        <v>674.83948964695117</v>
      </c>
      <c r="E25" s="18">
        <v>534.14412630012646</v>
      </c>
      <c r="F25" s="18">
        <v>31.305237678748782</v>
      </c>
      <c r="G25" s="18">
        <v>3006.545241741173</v>
      </c>
      <c r="H25" s="18">
        <v>307.10151534040386</v>
      </c>
      <c r="I25" s="18">
        <v>3313.6467570815767</v>
      </c>
      <c r="J25" s="18">
        <v>2850.4994478622179</v>
      </c>
      <c r="K25" s="18">
        <v>245.61835091021595</v>
      </c>
      <c r="L25" s="18">
        <v>833.20511825597612</v>
      </c>
      <c r="M25" s="18">
        <v>3929.3229170284103</v>
      </c>
      <c r="N25" s="18">
        <v>4236.4244323688145</v>
      </c>
      <c r="O25" s="18">
        <v>1265.6266906771143</v>
      </c>
      <c r="P25" s="18">
        <v>67.111124658568727</v>
      </c>
      <c r="Q25" s="18">
        <v>470.2228569837032</v>
      </c>
      <c r="R25" s="18">
        <v>9.6923489728331784</v>
      </c>
      <c r="S25" s="18">
        <v>198.25486677085911</v>
      </c>
      <c r="T25" s="18">
        <v>1540.1009729408297</v>
      </c>
      <c r="U25" s="18">
        <v>2306.8412510107978</v>
      </c>
      <c r="V25" s="18">
        <v>379.69852477575398</v>
      </c>
      <c r="W25" s="18">
        <v>973.75787584326099</v>
      </c>
      <c r="X25" s="18">
        <v>7211.3065126337215</v>
      </c>
      <c r="Y25" s="18">
        <v>14454.276186743708</v>
      </c>
      <c r="Z25" s="18">
        <v>2684.807575573609</v>
      </c>
      <c r="AA25" s="18">
        <v>300.26197737760435</v>
      </c>
      <c r="AB25" s="18">
        <v>16838.821784939712</v>
      </c>
      <c r="AC25" s="18">
        <v>2032.9964388423516</v>
      </c>
      <c r="AD25" s="18">
        <v>82827.600989445098</v>
      </c>
    </row>
    <row r="26" spans="1:30">
      <c r="A26" s="5">
        <v>18</v>
      </c>
      <c r="B26" s="6" t="s">
        <v>13</v>
      </c>
      <c r="C26" s="18">
        <v>1136.4630808712595</v>
      </c>
      <c r="D26" s="18">
        <v>640.87976774527021</v>
      </c>
      <c r="E26" s="18">
        <v>159.34017673507068</v>
      </c>
      <c r="F26" s="18">
        <v>5.5885577528263219</v>
      </c>
      <c r="G26" s="18">
        <v>1942.2715831044268</v>
      </c>
      <c r="H26" s="18">
        <v>254.47426107936906</v>
      </c>
      <c r="I26" s="18">
        <v>2196.7458441837957</v>
      </c>
      <c r="J26" s="18">
        <v>2896.9817117600182</v>
      </c>
      <c r="K26" s="18">
        <v>249.62357778851393</v>
      </c>
      <c r="L26" s="18">
        <v>846.79195133423502</v>
      </c>
      <c r="M26" s="18">
        <v>3993.3972408827672</v>
      </c>
      <c r="N26" s="18">
        <v>4247.8715019621359</v>
      </c>
      <c r="O26" s="18">
        <v>1286.2648963348192</v>
      </c>
      <c r="P26" s="18">
        <v>68.205486213066621</v>
      </c>
      <c r="Q26" s="18">
        <v>477.8906440957079</v>
      </c>
      <c r="R26" s="18">
        <v>9.8503992833086595</v>
      </c>
      <c r="S26" s="18">
        <v>201.48775111440028</v>
      </c>
      <c r="T26" s="18">
        <v>1565.2149507411709</v>
      </c>
      <c r="U26" s="18">
        <v>2344.4582391074746</v>
      </c>
      <c r="V26" s="18">
        <v>385.89015798005744</v>
      </c>
      <c r="W26" s="18">
        <v>989.6366617842491</v>
      </c>
      <c r="X26" s="18">
        <v>7328.8991866542547</v>
      </c>
      <c r="Y26" s="18">
        <v>13519.042271720817</v>
      </c>
      <c r="Z26" s="18">
        <v>2511.0926781463913</v>
      </c>
      <c r="AA26" s="18">
        <v>280.83414982080069</v>
      </c>
      <c r="AB26" s="18">
        <v>15749.300800046407</v>
      </c>
      <c r="AC26" s="18">
        <v>1917.1043839184701</v>
      </c>
      <c r="AD26" s="18">
        <v>82151.503758264764</v>
      </c>
    </row>
    <row r="27" spans="1:30">
      <c r="A27" s="5">
        <v>19</v>
      </c>
      <c r="B27" s="6" t="s">
        <v>14</v>
      </c>
      <c r="C27" s="18">
        <v>947.36763817641304</v>
      </c>
      <c r="D27" s="18">
        <v>480.70499958895402</v>
      </c>
      <c r="E27" s="18">
        <v>110.40272995918991</v>
      </c>
      <c r="F27" s="18">
        <v>6.1939848427158388</v>
      </c>
      <c r="G27" s="18">
        <v>1544.6693525672727</v>
      </c>
      <c r="H27" s="18">
        <v>245.21177193046276</v>
      </c>
      <c r="I27" s="18">
        <v>1789.8811244977355</v>
      </c>
      <c r="J27" s="18">
        <v>1346.5415079977327</v>
      </c>
      <c r="K27" s="18">
        <v>116.02714214682595</v>
      </c>
      <c r="L27" s="18">
        <v>393.59603358255481</v>
      </c>
      <c r="M27" s="18">
        <v>1856.1646837271135</v>
      </c>
      <c r="N27" s="18">
        <v>2101.3764556575761</v>
      </c>
      <c r="O27" s="18">
        <v>597.86676117571267</v>
      </c>
      <c r="P27" s="18">
        <v>31.702484653679189</v>
      </c>
      <c r="Q27" s="18">
        <v>222.12759781893598</v>
      </c>
      <c r="R27" s="18">
        <v>4.5785485809186879</v>
      </c>
      <c r="S27" s="18">
        <v>93.653204342745028</v>
      </c>
      <c r="T27" s="18">
        <v>727.52509674324278</v>
      </c>
      <c r="U27" s="18">
        <v>1089.723942650488</v>
      </c>
      <c r="V27" s="18">
        <v>179.36499672697758</v>
      </c>
      <c r="W27" s="18">
        <v>459.99145853054461</v>
      </c>
      <c r="X27" s="18">
        <v>3406.5340912232446</v>
      </c>
      <c r="Y27" s="18">
        <v>7052.5798994480938</v>
      </c>
      <c r="Z27" s="18">
        <v>1309.980499731623</v>
      </c>
      <c r="AA27" s="18">
        <v>146.50485150373689</v>
      </c>
      <c r="AB27" s="18">
        <v>8216.0555476759801</v>
      </c>
      <c r="AC27" s="18">
        <v>1219.1812551885469</v>
      </c>
      <c r="AD27" s="18">
        <v>67389.943150047562</v>
      </c>
    </row>
    <row r="28" spans="1:30">
      <c r="A28" s="5">
        <v>20</v>
      </c>
      <c r="B28" s="6" t="s">
        <v>151</v>
      </c>
      <c r="C28" s="18">
        <v>1480.7233356974359</v>
      </c>
      <c r="D28" s="18">
        <v>1005.4303512660574</v>
      </c>
      <c r="E28" s="18">
        <v>272.46910947691771</v>
      </c>
      <c r="F28" s="18">
        <v>21.935089179843313</v>
      </c>
      <c r="G28" s="18">
        <v>2780.5578856202542</v>
      </c>
      <c r="H28" s="18">
        <v>166.25054729703265</v>
      </c>
      <c r="I28" s="18">
        <v>2946.8084329172871</v>
      </c>
      <c r="J28" s="18">
        <v>3867.0137771586465</v>
      </c>
      <c r="K28" s="18">
        <v>333.20811467096348</v>
      </c>
      <c r="L28" s="18">
        <v>1130.3337293790273</v>
      </c>
      <c r="M28" s="18">
        <v>5330.5556212086376</v>
      </c>
      <c r="N28" s="18">
        <v>5496.80616850567</v>
      </c>
      <c r="O28" s="18">
        <v>1716.9608130457957</v>
      </c>
      <c r="P28" s="18">
        <v>91.043569171686016</v>
      </c>
      <c r="Q28" s="18">
        <v>637.90865409729861</v>
      </c>
      <c r="R28" s="18">
        <v>13.148729791575461</v>
      </c>
      <c r="S28" s="18">
        <v>268.9543763169749</v>
      </c>
      <c r="T28" s="18">
        <v>2089.3151496816195</v>
      </c>
      <c r="U28" s="18">
        <v>3129.4820653506149</v>
      </c>
      <c r="V28" s="18">
        <v>515.10251214952211</v>
      </c>
      <c r="W28" s="18">
        <v>1321.0088934858973</v>
      </c>
      <c r="X28" s="18">
        <v>9782.9247630909849</v>
      </c>
      <c r="Y28" s="18">
        <v>18060.288817216911</v>
      </c>
      <c r="Z28" s="18">
        <v>3354.6059034857217</v>
      </c>
      <c r="AA28" s="18">
        <v>375.17050051082589</v>
      </c>
      <c r="AB28" s="18">
        <v>21039.724220191805</v>
      </c>
      <c r="AC28" s="18">
        <v>2683.5113004621517</v>
      </c>
      <c r="AD28" s="18">
        <v>78403.710156049521</v>
      </c>
    </row>
    <row r="29" spans="1:30">
      <c r="A29" s="5">
        <v>21</v>
      </c>
      <c r="B29" s="6" t="s">
        <v>15</v>
      </c>
      <c r="C29" s="18">
        <v>1523.3994979308018</v>
      </c>
      <c r="D29" s="18">
        <v>1035.1099672318794</v>
      </c>
      <c r="E29" s="18">
        <v>539.11938192813261</v>
      </c>
      <c r="F29" s="18">
        <v>44.987889910251887</v>
      </c>
      <c r="G29" s="18">
        <v>3142.6167370010658</v>
      </c>
      <c r="H29" s="18">
        <v>53.012330257932263</v>
      </c>
      <c r="I29" s="18">
        <v>3195.629067258998</v>
      </c>
      <c r="J29" s="18">
        <v>5735.0007547244104</v>
      </c>
      <c r="K29" s="18">
        <v>494.16653243019363</v>
      </c>
      <c r="L29" s="18">
        <v>1676.349029157657</v>
      </c>
      <c r="M29" s="18">
        <v>7905.5163163122616</v>
      </c>
      <c r="N29" s="18">
        <v>7958.5286465701938</v>
      </c>
      <c r="O29" s="18">
        <v>2546.3502656266614</v>
      </c>
      <c r="P29" s="18">
        <v>135.02277674740301</v>
      </c>
      <c r="Q29" s="18">
        <v>946.05471392484071</v>
      </c>
      <c r="R29" s="18">
        <v>19.500312029857806</v>
      </c>
      <c r="S29" s="18">
        <v>398.87459420887507</v>
      </c>
      <c r="T29" s="18">
        <v>3098.5728654645181</v>
      </c>
      <c r="U29" s="18">
        <v>4641.1993959508409</v>
      </c>
      <c r="V29" s="18">
        <v>763.92624029090848</v>
      </c>
      <c r="W29" s="18">
        <v>1959.1311119418522</v>
      </c>
      <c r="X29" s="18">
        <v>14508.632276185757</v>
      </c>
      <c r="Y29" s="18">
        <v>25609.777659757019</v>
      </c>
      <c r="Z29" s="18">
        <v>4756.884686995254</v>
      </c>
      <c r="AA29" s="18">
        <v>531.99775479972072</v>
      </c>
      <c r="AB29" s="18">
        <v>29834.664591952551</v>
      </c>
      <c r="AC29" s="18">
        <v>3502.607194185257</v>
      </c>
      <c r="AD29" s="18">
        <v>85178.448332663829</v>
      </c>
    </row>
    <row r="30" spans="1:30">
      <c r="A30" s="5">
        <v>22</v>
      </c>
      <c r="B30" s="6" t="s">
        <v>196</v>
      </c>
      <c r="C30" s="18">
        <v>1200.9936195873531</v>
      </c>
      <c r="D30" s="18">
        <v>760.49359627661954</v>
      </c>
      <c r="E30" s="18">
        <v>227.14451336384684</v>
      </c>
      <c r="F30" s="18">
        <v>12.248255741611024</v>
      </c>
      <c r="G30" s="18">
        <v>2200.8799849694306</v>
      </c>
      <c r="H30" s="18">
        <v>170.09382382882163</v>
      </c>
      <c r="I30" s="18">
        <v>2370.9738087982523</v>
      </c>
      <c r="J30" s="18">
        <v>2382.2347563938374</v>
      </c>
      <c r="K30" s="18">
        <v>205.26949155709394</v>
      </c>
      <c r="L30" s="18">
        <v>696.33067054379808</v>
      </c>
      <c r="M30" s="18">
        <v>3283.8349184947292</v>
      </c>
      <c r="N30" s="18">
        <v>3453.928742323551</v>
      </c>
      <c r="O30" s="18">
        <v>1057.7163568342037</v>
      </c>
      <c r="P30" s="18">
        <v>56.086470678751624</v>
      </c>
      <c r="Q30" s="18">
        <v>392.97717948954033</v>
      </c>
      <c r="R30" s="18">
        <v>8.1001421036926153</v>
      </c>
      <c r="S30" s="18">
        <v>165.68662540874098</v>
      </c>
      <c r="T30" s="18">
        <v>1287.1014828110747</v>
      </c>
      <c r="U30" s="18">
        <v>1927.8857990175593</v>
      </c>
      <c r="V30" s="18">
        <v>317.32369685271709</v>
      </c>
      <c r="W30" s="18">
        <v>813.79417838013148</v>
      </c>
      <c r="X30" s="18">
        <v>6026.6719315764121</v>
      </c>
      <c r="Y30" s="18">
        <v>11681.480658869394</v>
      </c>
      <c r="Z30" s="18">
        <v>2169.7750451074726</v>
      </c>
      <c r="AA30" s="18">
        <v>242.66206317201602</v>
      </c>
      <c r="AB30" s="18">
        <v>13608.593640804849</v>
      </c>
      <c r="AC30" s="18">
        <v>1718.0713618490108</v>
      </c>
      <c r="AD30" s="18">
        <v>79208.547112729371</v>
      </c>
    </row>
    <row r="31" spans="1:30">
      <c r="A31" s="5">
        <v>23</v>
      </c>
      <c r="B31" s="6" t="s">
        <v>16</v>
      </c>
      <c r="C31" s="18">
        <v>1401.388704545328</v>
      </c>
      <c r="D31" s="18">
        <v>533.62437446565525</v>
      </c>
      <c r="E31" s="18">
        <v>902.66252066800064</v>
      </c>
      <c r="F31" s="18">
        <v>10.431974471942468</v>
      </c>
      <c r="G31" s="18">
        <v>2848.1075741509262</v>
      </c>
      <c r="H31" s="18">
        <v>19.707432095428445</v>
      </c>
      <c r="I31" s="18">
        <v>2867.8150062463546</v>
      </c>
      <c r="J31" s="18">
        <v>4274.5156919981282</v>
      </c>
      <c r="K31" s="18">
        <v>368.3212413865968</v>
      </c>
      <c r="L31" s="18">
        <v>1249.4471294528307</v>
      </c>
      <c r="M31" s="18">
        <v>5892.2840628375561</v>
      </c>
      <c r="N31" s="18">
        <v>5911.991494932985</v>
      </c>
      <c r="O31" s="18">
        <v>1897.8923688507527</v>
      </c>
      <c r="P31" s="18">
        <v>100.63764638713963</v>
      </c>
      <c r="Q31" s="18">
        <v>705.13080871509965</v>
      </c>
      <c r="R31" s="18">
        <v>14.534329346307567</v>
      </c>
      <c r="S31" s="18">
        <v>297.29651049839379</v>
      </c>
      <c r="T31" s="18">
        <v>2309.4850206108049</v>
      </c>
      <c r="U31" s="18">
        <v>3459.2636507224729</v>
      </c>
      <c r="V31" s="18">
        <v>569.38348246294822</v>
      </c>
      <c r="W31" s="18">
        <v>1460.215445268866</v>
      </c>
      <c r="X31" s="18">
        <v>10813.839262862786</v>
      </c>
      <c r="Y31" s="18">
        <v>19573.938331946694</v>
      </c>
      <c r="Z31" s="18">
        <v>3635.7585277307699</v>
      </c>
      <c r="AA31" s="18">
        <v>406.61388724318209</v>
      </c>
      <c r="AB31" s="18">
        <v>22803.08297243428</v>
      </c>
      <c r="AC31" s="18">
        <v>2555.0833463539302</v>
      </c>
      <c r="AD31" s="18">
        <v>89245.945753487758</v>
      </c>
    </row>
    <row r="32" spans="1:30" s="50" customFormat="1" ht="25.5">
      <c r="A32" s="47"/>
      <c r="B32" s="48" t="s">
        <v>198</v>
      </c>
      <c r="C32" s="49">
        <v>13333.515383172939</v>
      </c>
      <c r="D32" s="49">
        <v>6501.797899754265</v>
      </c>
      <c r="E32" s="49">
        <v>3183.6604801388171</v>
      </c>
      <c r="F32" s="49">
        <v>160.86663491510569</v>
      </c>
      <c r="G32" s="49">
        <v>23179.840397981126</v>
      </c>
      <c r="H32" s="49">
        <v>1444.7458347140541</v>
      </c>
      <c r="I32" s="49">
        <v>24624.586232695179</v>
      </c>
      <c r="J32" s="49">
        <v>32350.304971160742</v>
      </c>
      <c r="K32" s="49">
        <v>2787.5215216821662</v>
      </c>
      <c r="L32" s="49">
        <v>9456.0410104018229</v>
      </c>
      <c r="M32" s="49">
        <v>44593.867503244735</v>
      </c>
      <c r="N32" s="49">
        <v>46038.613337958785</v>
      </c>
      <c r="O32" s="49">
        <v>14363.591423864968</v>
      </c>
      <c r="P32" s="49">
        <v>761.64384149960574</v>
      </c>
      <c r="Q32" s="49">
        <v>5336.5570160842162</v>
      </c>
      <c r="R32" s="49">
        <v>109.99842339672178</v>
      </c>
      <c r="S32" s="49">
        <v>2249.9935605544956</v>
      </c>
      <c r="T32" s="49">
        <v>17478.598776218907</v>
      </c>
      <c r="U32" s="49">
        <v>26180.330624593218</v>
      </c>
      <c r="V32" s="49">
        <v>4309.1967910422154</v>
      </c>
      <c r="W32" s="49">
        <v>11051.17360230474</v>
      </c>
      <c r="X32" s="49">
        <v>81841.084059559085</v>
      </c>
      <c r="Y32" s="49">
        <v>151059.537795499</v>
      </c>
      <c r="Z32" s="49">
        <v>28058.533415221962</v>
      </c>
      <c r="AA32" s="49">
        <v>3137.9942466715333</v>
      </c>
      <c r="AB32" s="49">
        <v>175980.07696404943</v>
      </c>
      <c r="AC32" s="49">
        <v>19518.712230482124</v>
      </c>
      <c r="AD32" s="49">
        <v>90159.675948920238</v>
      </c>
    </row>
    <row r="33" spans="1:30">
      <c r="A33" s="5">
        <v>24</v>
      </c>
      <c r="B33" s="6" t="s">
        <v>152</v>
      </c>
      <c r="C33" s="18">
        <v>1963.8729618384573</v>
      </c>
      <c r="D33" s="18">
        <v>755.73167068247858</v>
      </c>
      <c r="E33" s="18">
        <v>227.1360760763624</v>
      </c>
      <c r="F33" s="18">
        <v>40.982756854059701</v>
      </c>
      <c r="G33" s="18">
        <v>2987.7234654513577</v>
      </c>
      <c r="H33" s="18">
        <v>120.94726449159808</v>
      </c>
      <c r="I33" s="18">
        <v>3108.6707299429559</v>
      </c>
      <c r="J33" s="18">
        <v>3239.4335909833289</v>
      </c>
      <c r="K33" s="18">
        <v>279.13155257658678</v>
      </c>
      <c r="L33" s="18">
        <v>946.89113175653949</v>
      </c>
      <c r="M33" s="18">
        <v>4465.4562753164555</v>
      </c>
      <c r="N33" s="18">
        <v>4586.4035398080532</v>
      </c>
      <c r="O33" s="18">
        <v>1438.3141236878027</v>
      </c>
      <c r="P33" s="18">
        <v>76.268048994249625</v>
      </c>
      <c r="Q33" s="18">
        <v>534.38204287446899</v>
      </c>
      <c r="R33" s="18">
        <v>11.014813864172408</v>
      </c>
      <c r="S33" s="18">
        <v>225.30559529667681</v>
      </c>
      <c r="T33" s="18">
        <v>1750.2388323534879</v>
      </c>
      <c r="U33" s="18">
        <v>2621.5963813621452</v>
      </c>
      <c r="V33" s="18">
        <v>431.50618974083977</v>
      </c>
      <c r="W33" s="18">
        <v>1106.6214992102346</v>
      </c>
      <c r="X33" s="18">
        <v>8195.2475273840773</v>
      </c>
      <c r="Y33" s="18">
        <v>15769.374532643489</v>
      </c>
      <c r="Z33" s="18">
        <v>2929.0803397835807</v>
      </c>
      <c r="AA33" s="18">
        <v>327.5808153712394</v>
      </c>
      <c r="AB33" s="18">
        <v>18370.874057055833</v>
      </c>
      <c r="AC33" s="18">
        <v>2686.6263613218889</v>
      </c>
      <c r="AD33" s="18">
        <v>68378.968960971906</v>
      </c>
    </row>
    <row r="34" spans="1:30">
      <c r="A34" s="5">
        <v>25</v>
      </c>
      <c r="B34" s="6" t="s">
        <v>17</v>
      </c>
      <c r="C34" s="18">
        <v>1794.5617523661651</v>
      </c>
      <c r="D34" s="18">
        <v>408.00691931989854</v>
      </c>
      <c r="E34" s="18">
        <v>141.30110237460411</v>
      </c>
      <c r="F34" s="18">
        <v>10.85111630340444</v>
      </c>
      <c r="G34" s="18">
        <v>2354.7208903640721</v>
      </c>
      <c r="H34" s="18">
        <v>111.49436144889043</v>
      </c>
      <c r="I34" s="18">
        <v>2466.2152518129624</v>
      </c>
      <c r="J34" s="18">
        <v>3635.0428347162815</v>
      </c>
      <c r="K34" s="18">
        <v>313.21992615034731</v>
      </c>
      <c r="L34" s="18">
        <v>1062.5282868364602</v>
      </c>
      <c r="M34" s="18">
        <v>5010.7910477030891</v>
      </c>
      <c r="N34" s="18">
        <v>5122.2854091519794</v>
      </c>
      <c r="O34" s="18">
        <v>1613.9653129285223</v>
      </c>
      <c r="P34" s="18">
        <v>85.582129476586076</v>
      </c>
      <c r="Q34" s="18">
        <v>599.64236382516538</v>
      </c>
      <c r="R34" s="18">
        <v>12.359975621707237</v>
      </c>
      <c r="S34" s="18">
        <v>252.82058322920136</v>
      </c>
      <c r="T34" s="18">
        <v>1963.9831927091602</v>
      </c>
      <c r="U34" s="18">
        <v>2941.7535115130686</v>
      </c>
      <c r="V34" s="18">
        <v>484.20300620425223</v>
      </c>
      <c r="W34" s="18">
        <v>1241.7654007922074</v>
      </c>
      <c r="X34" s="18">
        <v>9196.0754762998695</v>
      </c>
      <c r="Y34" s="18">
        <v>16673.081775815921</v>
      </c>
      <c r="Z34" s="18">
        <v>3096.9393191159766</v>
      </c>
      <c r="AA34" s="18">
        <v>346.35373210221337</v>
      </c>
      <c r="AB34" s="18">
        <v>19423.667362829685</v>
      </c>
      <c r="AC34" s="18">
        <v>1902.4442582171739</v>
      </c>
      <c r="AD34" s="18">
        <v>102098.483458496</v>
      </c>
    </row>
    <row r="35" spans="1:30">
      <c r="A35" s="5">
        <v>26</v>
      </c>
      <c r="B35" s="6" t="s">
        <v>18</v>
      </c>
      <c r="C35" s="18">
        <v>1431.4886515936064</v>
      </c>
      <c r="D35" s="18">
        <v>417.32243257573043</v>
      </c>
      <c r="E35" s="18">
        <v>102.95299609022364</v>
      </c>
      <c r="F35" s="18">
        <v>32.655805802348475</v>
      </c>
      <c r="G35" s="18">
        <v>1984.419886061909</v>
      </c>
      <c r="H35" s="18">
        <v>40.567405754681495</v>
      </c>
      <c r="I35" s="18">
        <v>2024.9872918165904</v>
      </c>
      <c r="J35" s="18">
        <v>1311.7091747052066</v>
      </c>
      <c r="K35" s="18">
        <v>113.02575224370509</v>
      </c>
      <c r="L35" s="18">
        <v>383.41449209799265</v>
      </c>
      <c r="M35" s="18">
        <v>1808.1494190469043</v>
      </c>
      <c r="N35" s="18">
        <v>1848.7168248015857</v>
      </c>
      <c r="O35" s="18">
        <v>582.40114487936717</v>
      </c>
      <c r="P35" s="18">
        <v>30.88240483801858</v>
      </c>
      <c r="Q35" s="18">
        <v>216.3816015204614</v>
      </c>
      <c r="R35" s="18">
        <v>4.4601106945116609</v>
      </c>
      <c r="S35" s="18">
        <v>91.230583422257951</v>
      </c>
      <c r="T35" s="18">
        <v>708.7054788570332</v>
      </c>
      <c r="U35" s="18">
        <v>1061.534965673693</v>
      </c>
      <c r="V35" s="18">
        <v>174.72518331617749</v>
      </c>
      <c r="W35" s="18">
        <v>448.09240031356023</v>
      </c>
      <c r="X35" s="18">
        <v>3318.4138735150809</v>
      </c>
      <c r="Y35" s="18">
        <v>7151.5505843785759</v>
      </c>
      <c r="Z35" s="18">
        <v>1328.3637963039894</v>
      </c>
      <c r="AA35" s="18">
        <v>148.56079213417792</v>
      </c>
      <c r="AB35" s="18">
        <v>8331.3535885483871</v>
      </c>
      <c r="AC35" s="18">
        <v>1241.3084016608075</v>
      </c>
      <c r="AD35" s="18">
        <v>67117.515497369226</v>
      </c>
    </row>
    <row r="36" spans="1:30">
      <c r="A36" s="5">
        <v>27</v>
      </c>
      <c r="B36" s="6" t="s">
        <v>19</v>
      </c>
      <c r="C36" s="18">
        <v>4492.6044570208796</v>
      </c>
      <c r="D36" s="18">
        <v>655.38173146903364</v>
      </c>
      <c r="E36" s="18">
        <v>420.099722808666</v>
      </c>
      <c r="F36" s="18">
        <v>45.788916521490336</v>
      </c>
      <c r="G36" s="18">
        <v>5613.8748278200692</v>
      </c>
      <c r="H36" s="18">
        <v>101.63463811893814</v>
      </c>
      <c r="I36" s="18">
        <v>5715.509465939007</v>
      </c>
      <c r="J36" s="18">
        <v>5180.2949254581508</v>
      </c>
      <c r="K36" s="18">
        <v>446.36931881317548</v>
      </c>
      <c r="L36" s="18">
        <v>1514.2077116360219</v>
      </c>
      <c r="M36" s="18">
        <v>7140.8719559073488</v>
      </c>
      <c r="N36" s="18">
        <v>7242.5065940262866</v>
      </c>
      <c r="O36" s="18">
        <v>2300.0599169230063</v>
      </c>
      <c r="P36" s="18">
        <v>121.96298398559709</v>
      </c>
      <c r="Q36" s="18">
        <v>854.5495708458925</v>
      </c>
      <c r="R36" s="18">
        <v>17.61418555523402</v>
      </c>
      <c r="S36" s="18">
        <v>360.29429195318522</v>
      </c>
      <c r="T36" s="18">
        <v>2798.8699527031713</v>
      </c>
      <c r="U36" s="18">
        <v>4192.2891917803972</v>
      </c>
      <c r="V36" s="18">
        <v>690.03708896521039</v>
      </c>
      <c r="W36" s="18">
        <v>1769.6382950148804</v>
      </c>
      <c r="X36" s="18">
        <v>13105.315477726574</v>
      </c>
      <c r="Y36" s="18">
        <v>25961.696899572929</v>
      </c>
      <c r="Z36" s="18">
        <v>4822.2518795710566</v>
      </c>
      <c r="AA36" s="18">
        <v>539.3082535769895</v>
      </c>
      <c r="AB36" s="18">
        <v>30244.640525566996</v>
      </c>
      <c r="AC36" s="18">
        <v>3023.534971268668</v>
      </c>
      <c r="AD36" s="18">
        <v>100030.72831294694</v>
      </c>
    </row>
    <row r="37" spans="1:30">
      <c r="A37" s="5">
        <v>28</v>
      </c>
      <c r="B37" s="6" t="s">
        <v>20</v>
      </c>
      <c r="C37" s="18">
        <v>3448.9508072550548</v>
      </c>
      <c r="D37" s="18">
        <v>800.71787695291778</v>
      </c>
      <c r="E37" s="18">
        <v>643.73930671321784</v>
      </c>
      <c r="F37" s="18">
        <v>45.332517638342843</v>
      </c>
      <c r="G37" s="18">
        <v>4938.7405085595337</v>
      </c>
      <c r="H37" s="18">
        <v>1336.9070451926466</v>
      </c>
      <c r="I37" s="18">
        <v>6275.6475537521801</v>
      </c>
      <c r="J37" s="18">
        <v>3652.8735859992476</v>
      </c>
      <c r="K37" s="18">
        <v>314.75634452394041</v>
      </c>
      <c r="L37" s="18">
        <v>1067.7402412686772</v>
      </c>
      <c r="M37" s="18">
        <v>5035.3701717918648</v>
      </c>
      <c r="N37" s="18">
        <v>6372.2772169845111</v>
      </c>
      <c r="O37" s="18">
        <v>1621.8821973732715</v>
      </c>
      <c r="P37" s="18">
        <v>86.001930214665336</v>
      </c>
      <c r="Q37" s="18">
        <v>602.5837525059211</v>
      </c>
      <c r="R37" s="18">
        <v>12.420604247337007</v>
      </c>
      <c r="S37" s="18">
        <v>254.06072843346723</v>
      </c>
      <c r="T37" s="18">
        <v>1973.6169982584852</v>
      </c>
      <c r="U37" s="18">
        <v>2956.1835134648004</v>
      </c>
      <c r="V37" s="18">
        <v>486.57813732833057</v>
      </c>
      <c r="W37" s="18">
        <v>1247.8565559780161</v>
      </c>
      <c r="X37" s="18">
        <v>9241.1844178042938</v>
      </c>
      <c r="Y37" s="18">
        <v>20552.202143348339</v>
      </c>
      <c r="Z37" s="18">
        <v>3817.4660083471304</v>
      </c>
      <c r="AA37" s="18">
        <v>426.93558475720761</v>
      </c>
      <c r="AB37" s="18">
        <v>23942.732566938263</v>
      </c>
      <c r="AC37" s="18">
        <v>2880.4693395557479</v>
      </c>
      <c r="AD37" s="18">
        <v>83120.942265023143</v>
      </c>
    </row>
    <row r="38" spans="1:30" s="3" customFormat="1">
      <c r="A38" s="7"/>
      <c r="B38" s="8" t="s">
        <v>30</v>
      </c>
      <c r="C38" s="19">
        <v>13131.478630074163</v>
      </c>
      <c r="D38" s="19">
        <v>3037.1606310000589</v>
      </c>
      <c r="E38" s="19">
        <v>1535.2292040630741</v>
      </c>
      <c r="F38" s="19">
        <v>175.61111311964578</v>
      </c>
      <c r="G38" s="35">
        <v>17879.479578256942</v>
      </c>
      <c r="H38" s="19">
        <v>1711.5507150067547</v>
      </c>
      <c r="I38" s="19">
        <v>19591.030293263695</v>
      </c>
      <c r="J38" s="19">
        <v>17019.354111862216</v>
      </c>
      <c r="K38" s="19">
        <v>1466.5028943077552</v>
      </c>
      <c r="L38" s="19">
        <v>4974.781863595691</v>
      </c>
      <c r="M38" s="19">
        <v>23460.638869765666</v>
      </c>
      <c r="N38" s="19">
        <v>25172.189584772415</v>
      </c>
      <c r="O38" s="19">
        <v>7556.6226957919698</v>
      </c>
      <c r="P38" s="19">
        <v>400.69749750911672</v>
      </c>
      <c r="Q38" s="19">
        <v>2807.5393315719089</v>
      </c>
      <c r="R38" s="19">
        <v>57.869689982962342</v>
      </c>
      <c r="S38" s="19">
        <v>1183.7117823347885</v>
      </c>
      <c r="T38" s="19">
        <v>9195.4144548813383</v>
      </c>
      <c r="U38" s="19">
        <v>13773.357563794105</v>
      </c>
      <c r="V38" s="19">
        <v>2267.0496055548106</v>
      </c>
      <c r="W38" s="19">
        <v>5813.9741513088993</v>
      </c>
      <c r="X38" s="19">
        <v>43056.236772729899</v>
      </c>
      <c r="Y38" s="19">
        <v>86107.905935759249</v>
      </c>
      <c r="Z38" s="19">
        <v>15994.101343121732</v>
      </c>
      <c r="AA38" s="19">
        <v>1788.7391779418278</v>
      </c>
      <c r="AB38" s="19">
        <v>100313.26810093917</v>
      </c>
      <c r="AC38" s="19">
        <v>11734.383332024287</v>
      </c>
      <c r="AD38" s="19">
        <v>85486.612515183806</v>
      </c>
    </row>
    <row r="39" spans="1:30">
      <c r="A39" s="5">
        <v>29</v>
      </c>
      <c r="B39" s="6" t="s">
        <v>21</v>
      </c>
      <c r="C39" s="18">
        <v>2182.0719795382756</v>
      </c>
      <c r="D39" s="18">
        <v>387.54163988638021</v>
      </c>
      <c r="E39" s="18">
        <v>413.17923247534185</v>
      </c>
      <c r="F39" s="18">
        <v>33.531346516957932</v>
      </c>
      <c r="G39" s="18">
        <v>3016.3241984169558</v>
      </c>
      <c r="H39" s="18">
        <v>57.619624816944885</v>
      </c>
      <c r="I39" s="18">
        <v>3073.9438232339007</v>
      </c>
      <c r="J39" s="18">
        <v>2712.5937024310215</v>
      </c>
      <c r="K39" s="18">
        <v>233.7354572652944</v>
      </c>
      <c r="L39" s="18">
        <v>792.89506907622547</v>
      </c>
      <c r="M39" s="18">
        <v>3739.2242287725412</v>
      </c>
      <c r="N39" s="18">
        <v>3796.8438535894861</v>
      </c>
      <c r="O39" s="18">
        <v>1204.3963009128427</v>
      </c>
      <c r="P39" s="18">
        <v>63.864321829083252</v>
      </c>
      <c r="Q39" s="18">
        <v>447.47370905464214</v>
      </c>
      <c r="R39" s="18">
        <v>9.2234379505629303</v>
      </c>
      <c r="S39" s="18">
        <v>188.66339492970431</v>
      </c>
      <c r="T39" s="18">
        <v>1465.591653925876</v>
      </c>
      <c r="U39" s="18">
        <v>2195.2374187242622</v>
      </c>
      <c r="V39" s="18">
        <v>361.32889901154061</v>
      </c>
      <c r="W39" s="18">
        <v>926.64795416326433</v>
      </c>
      <c r="X39" s="18">
        <v>6862.4270905017784</v>
      </c>
      <c r="Y39" s="18">
        <v>13675.59514250822</v>
      </c>
      <c r="Z39" s="18">
        <v>2540.1715702932192</v>
      </c>
      <c r="AA39" s="18">
        <v>284.08625836496378</v>
      </c>
      <c r="AB39" s="18">
        <v>15931.680454436477</v>
      </c>
      <c r="AC39" s="18">
        <v>1359.2347767508272</v>
      </c>
      <c r="AD39" s="18">
        <v>117210.65946031961</v>
      </c>
    </row>
    <row r="40" spans="1:30">
      <c r="A40" s="5">
        <v>30</v>
      </c>
      <c r="B40" s="6" t="s">
        <v>22</v>
      </c>
      <c r="C40" s="18">
        <v>3650.0675734236415</v>
      </c>
      <c r="D40" s="18">
        <v>841.11837931696971</v>
      </c>
      <c r="E40" s="18">
        <v>494.39097423437858</v>
      </c>
      <c r="F40" s="18">
        <v>205.15595510625428</v>
      </c>
      <c r="G40" s="18">
        <v>5190.7328820812445</v>
      </c>
      <c r="H40" s="18">
        <v>1163.2092218966447</v>
      </c>
      <c r="I40" s="18">
        <v>6353.942103977889</v>
      </c>
      <c r="J40" s="18">
        <v>17639.273699587033</v>
      </c>
      <c r="K40" s="18">
        <v>1519.9193673220207</v>
      </c>
      <c r="L40" s="18">
        <v>5155.9852571928468</v>
      </c>
      <c r="M40" s="18">
        <v>24315.1783241019</v>
      </c>
      <c r="N40" s="18">
        <v>25478.387545998547</v>
      </c>
      <c r="O40" s="18">
        <v>7831.8680661731132</v>
      </c>
      <c r="P40" s="18">
        <v>415.29265933638527</v>
      </c>
      <c r="Q40" s="18">
        <v>2909.8022384666074</v>
      </c>
      <c r="R40" s="18">
        <v>59.977558126501165</v>
      </c>
      <c r="S40" s="18">
        <v>1226.8277616643766</v>
      </c>
      <c r="T40" s="18">
        <v>9530.3518150397795</v>
      </c>
      <c r="U40" s="18">
        <v>14275.04370807514</v>
      </c>
      <c r="V40" s="18">
        <v>2349.6255040049004</v>
      </c>
      <c r="W40" s="18">
        <v>6025.7446118817888</v>
      </c>
      <c r="X40" s="18">
        <v>44624.533922768591</v>
      </c>
      <c r="Y40" s="18">
        <v>75293.654350848374</v>
      </c>
      <c r="Z40" s="18">
        <v>13985.409640684316</v>
      </c>
      <c r="AA40" s="18">
        <v>1564.0922617146989</v>
      </c>
      <c r="AB40" s="18">
        <v>87714.971729817989</v>
      </c>
      <c r="AC40" s="18">
        <v>4952.9151732268037</v>
      </c>
      <c r="AD40" s="18">
        <v>177097.66604517083</v>
      </c>
    </row>
    <row r="41" spans="1:30">
      <c r="A41" s="5">
        <v>31</v>
      </c>
      <c r="B41" s="6" t="s">
        <v>23</v>
      </c>
      <c r="C41" s="18">
        <v>1307.9065840803876</v>
      </c>
      <c r="D41" s="18">
        <v>440.92376467073223</v>
      </c>
      <c r="E41" s="18">
        <v>435.20643283997094</v>
      </c>
      <c r="F41" s="18">
        <v>119.69759280261842</v>
      </c>
      <c r="G41" s="18">
        <v>2303.7343743937095</v>
      </c>
      <c r="H41" s="18">
        <v>791.85143164833369</v>
      </c>
      <c r="I41" s="18">
        <v>3095.5858060420433</v>
      </c>
      <c r="J41" s="18">
        <v>1871.1599137006085</v>
      </c>
      <c r="K41" s="18">
        <v>161.23181944031739</v>
      </c>
      <c r="L41" s="18">
        <v>546.94275360761867</v>
      </c>
      <c r="M41" s="18">
        <v>2579.3344867485448</v>
      </c>
      <c r="N41" s="18">
        <v>3371.1859183968786</v>
      </c>
      <c r="O41" s="18">
        <v>830.79824171888276</v>
      </c>
      <c r="P41" s="18">
        <v>44.053910032733356</v>
      </c>
      <c r="Q41" s="18">
        <v>308.66947234581914</v>
      </c>
      <c r="R41" s="18">
        <v>6.3623709456123807</v>
      </c>
      <c r="S41" s="18">
        <v>130.14089852776479</v>
      </c>
      <c r="T41" s="18">
        <v>1010.9720265967511</v>
      </c>
      <c r="U41" s="18">
        <v>1514.2851121755455</v>
      </c>
      <c r="V41" s="18">
        <v>249.24637659006837</v>
      </c>
      <c r="W41" s="18">
        <v>639.20612378811302</v>
      </c>
      <c r="X41" s="18">
        <v>4733.7345327212897</v>
      </c>
      <c r="Y41" s="18">
        <v>10408.654825511878</v>
      </c>
      <c r="Z41" s="18">
        <v>1933.354183225332</v>
      </c>
      <c r="AA41" s="18">
        <v>216.2213617497242</v>
      </c>
      <c r="AB41" s="18">
        <v>12125.787646987486</v>
      </c>
      <c r="AC41" s="18">
        <v>1245.7839916188291</v>
      </c>
      <c r="AD41" s="18">
        <v>97334.591940218132</v>
      </c>
    </row>
    <row r="42" spans="1:30">
      <c r="A42" s="5">
        <v>32</v>
      </c>
      <c r="B42" s="6" t="s">
        <v>153</v>
      </c>
      <c r="C42" s="18">
        <v>1002.1346311137075</v>
      </c>
      <c r="D42" s="18">
        <v>303.38248684969756</v>
      </c>
      <c r="E42" s="18">
        <v>441.47186296947325</v>
      </c>
      <c r="F42" s="18">
        <v>98.731186966598344</v>
      </c>
      <c r="G42" s="18">
        <v>1845.7201678994768</v>
      </c>
      <c r="H42" s="18">
        <v>98.71808250633751</v>
      </c>
      <c r="I42" s="18">
        <v>1944.4382504058144</v>
      </c>
      <c r="J42" s="18">
        <v>2351.5144047086469</v>
      </c>
      <c r="K42" s="18">
        <v>202.62241785709469</v>
      </c>
      <c r="L42" s="18">
        <v>687.3510672402715</v>
      </c>
      <c r="M42" s="18">
        <v>3241.4878898060133</v>
      </c>
      <c r="N42" s="18">
        <v>3340.2059723123507</v>
      </c>
      <c r="O42" s="18">
        <v>1044.0764674916802</v>
      </c>
      <c r="P42" s="18">
        <v>55.363201865966523</v>
      </c>
      <c r="Q42" s="18">
        <v>387.90950212240807</v>
      </c>
      <c r="R42" s="18">
        <v>7.9956858936328903</v>
      </c>
      <c r="S42" s="18">
        <v>163.54999660319288</v>
      </c>
      <c r="T42" s="18">
        <v>1270.5035341410867</v>
      </c>
      <c r="U42" s="18">
        <v>1903.0245507313673</v>
      </c>
      <c r="V42" s="18">
        <v>313.23161670016447</v>
      </c>
      <c r="W42" s="18">
        <v>803.29981241048938</v>
      </c>
      <c r="X42" s="18">
        <v>5948.9543679599892</v>
      </c>
      <c r="Y42" s="18">
        <v>11134.880508171816</v>
      </c>
      <c r="Z42" s="18">
        <v>2068.246873916396</v>
      </c>
      <c r="AA42" s="18">
        <v>231.30741350597754</v>
      </c>
      <c r="AB42" s="18">
        <v>12971.819968582235</v>
      </c>
      <c r="AC42" s="18">
        <v>1370.8650128039139</v>
      </c>
      <c r="AD42" s="18">
        <v>94625.07137774404</v>
      </c>
    </row>
    <row r="43" spans="1:30">
      <c r="A43" s="5">
        <v>33</v>
      </c>
      <c r="B43" s="6" t="s">
        <v>24</v>
      </c>
      <c r="C43" s="18">
        <v>2011.2820072652221</v>
      </c>
      <c r="D43" s="18">
        <v>342.04801778057777</v>
      </c>
      <c r="E43" s="18">
        <v>814.02019726984474</v>
      </c>
      <c r="F43" s="18">
        <v>92.676916067703175</v>
      </c>
      <c r="G43" s="18">
        <v>3260.0271383833474</v>
      </c>
      <c r="H43" s="18">
        <v>3376.134628420592</v>
      </c>
      <c r="I43" s="18">
        <v>6636.1617668039398</v>
      </c>
      <c r="J43" s="18">
        <v>4048.4978978319914</v>
      </c>
      <c r="K43" s="18">
        <v>348.84601646729897</v>
      </c>
      <c r="L43" s="18">
        <v>1183.3818007759969</v>
      </c>
      <c r="M43" s="18">
        <v>5580.7257150752866</v>
      </c>
      <c r="N43" s="18">
        <v>8956.8603434958786</v>
      </c>
      <c r="O43" s="18">
        <v>1797.5400768763898</v>
      </c>
      <c r="P43" s="18">
        <v>95.316365454875609</v>
      </c>
      <c r="Q43" s="18">
        <v>667.84655911397772</v>
      </c>
      <c r="R43" s="18">
        <v>13.765817239851598</v>
      </c>
      <c r="S43" s="18">
        <v>281.57676436623569</v>
      </c>
      <c r="T43" s="18">
        <v>2187.3694997822481</v>
      </c>
      <c r="U43" s="18">
        <v>3276.3528378696815</v>
      </c>
      <c r="V43" s="18">
        <v>539.27696092605993</v>
      </c>
      <c r="W43" s="18">
        <v>1383.0056049670009</v>
      </c>
      <c r="X43" s="18">
        <v>10242.050486596319</v>
      </c>
      <c r="Y43" s="18">
        <v>22458.937968475548</v>
      </c>
      <c r="Z43" s="18">
        <v>4171.6323962963615</v>
      </c>
      <c r="AA43" s="18">
        <v>466.54464312467724</v>
      </c>
      <c r="AB43" s="18">
        <v>26164.025721647231</v>
      </c>
      <c r="AC43" s="18">
        <v>2306.5212098713678</v>
      </c>
      <c r="AD43" s="18">
        <v>113435.01030760679</v>
      </c>
    </row>
    <row r="44" spans="1:30">
      <c r="A44" s="5">
        <v>34</v>
      </c>
      <c r="B44" s="6" t="s">
        <v>55</v>
      </c>
      <c r="C44" s="18">
        <v>608.35705430112864</v>
      </c>
      <c r="D44" s="18">
        <v>201.31098044983409</v>
      </c>
      <c r="E44" s="18">
        <v>793.10035725814441</v>
      </c>
      <c r="F44" s="18">
        <v>29.805641348407054</v>
      </c>
      <c r="G44" s="18">
        <v>1632.5740333575143</v>
      </c>
      <c r="H44" s="18">
        <v>122.38789665710483</v>
      </c>
      <c r="I44" s="18">
        <v>1754.9619300146192</v>
      </c>
      <c r="J44" s="18">
        <v>1314.5311454121536</v>
      </c>
      <c r="K44" s="18">
        <v>113.26891236495229</v>
      </c>
      <c r="L44" s="18">
        <v>384.23935822394822</v>
      </c>
      <c r="M44" s="18">
        <v>1812.0394160010542</v>
      </c>
      <c r="N44" s="18">
        <v>1934.4273126581591</v>
      </c>
      <c r="O44" s="18">
        <v>583.65410475967849</v>
      </c>
      <c r="P44" s="18">
        <v>30.948844292353073</v>
      </c>
      <c r="Q44" s="18">
        <v>216.8471182316259</v>
      </c>
      <c r="R44" s="18">
        <v>4.4697060392514603</v>
      </c>
      <c r="S44" s="18">
        <v>91.426854088774519</v>
      </c>
      <c r="T44" s="18">
        <v>710.23016599024368</v>
      </c>
      <c r="U44" s="18">
        <v>1063.8187192947685</v>
      </c>
      <c r="V44" s="18">
        <v>175.10108169258015</v>
      </c>
      <c r="W44" s="18">
        <v>449.0564124986351</v>
      </c>
      <c r="X44" s="18">
        <v>3325.5530068879107</v>
      </c>
      <c r="Y44" s="18">
        <v>6892.554352903584</v>
      </c>
      <c r="Z44" s="18">
        <v>1280.2565762305694</v>
      </c>
      <c r="AA44" s="18">
        <v>143.18060431110885</v>
      </c>
      <c r="AB44" s="18">
        <v>8029.6303248230442</v>
      </c>
      <c r="AC44" s="18">
        <v>1108.6377340476095</v>
      </c>
      <c r="AD44" s="18">
        <v>72427.900279986483</v>
      </c>
    </row>
    <row r="45" spans="1:30" s="3" customFormat="1">
      <c r="A45" s="8"/>
      <c r="B45" s="8" t="s">
        <v>31</v>
      </c>
      <c r="C45" s="19">
        <v>10761.819829722363</v>
      </c>
      <c r="D45" s="19">
        <v>2516.3252689541919</v>
      </c>
      <c r="E45" s="19">
        <v>3391.369057047154</v>
      </c>
      <c r="F45" s="19">
        <v>579.59863880853925</v>
      </c>
      <c r="G45" s="19">
        <v>17249.112794532248</v>
      </c>
      <c r="H45" s="19">
        <v>5609.9208859459577</v>
      </c>
      <c r="I45" s="19">
        <v>22859.033680478205</v>
      </c>
      <c r="J45" s="19">
        <v>29937.570763671458</v>
      </c>
      <c r="K45" s="19">
        <v>2579.6239907169784</v>
      </c>
      <c r="L45" s="19">
        <v>8750.7953061169064</v>
      </c>
      <c r="M45" s="19">
        <v>41267.990060505341</v>
      </c>
      <c r="N45" s="19">
        <v>46877.910946451302</v>
      </c>
      <c r="O45" s="19">
        <v>13292.333257932589</v>
      </c>
      <c r="P45" s="19">
        <v>704.83930281139715</v>
      </c>
      <c r="Q45" s="19">
        <v>4938.5485993350803</v>
      </c>
      <c r="R45" s="19">
        <v>101.79457619541243</v>
      </c>
      <c r="S45" s="19">
        <v>2082.1856701800489</v>
      </c>
      <c r="T45" s="19">
        <v>16175.018695475987</v>
      </c>
      <c r="U45" s="19">
        <v>24227.762346870768</v>
      </c>
      <c r="V45" s="19">
        <v>3987.810438925314</v>
      </c>
      <c r="W45" s="19">
        <v>10226.960519709291</v>
      </c>
      <c r="X45" s="19">
        <v>75737.253407435885</v>
      </c>
      <c r="Y45" s="19">
        <v>139864.27714841944</v>
      </c>
      <c r="Z45" s="19">
        <v>25979.071240646197</v>
      </c>
      <c r="AA45" s="19">
        <v>2905.4325427711501</v>
      </c>
      <c r="AB45" s="19">
        <v>162937.91584629446</v>
      </c>
      <c r="AC45" s="19">
        <v>12343.957898319351</v>
      </c>
      <c r="AD45" s="19">
        <v>131998.11372370177</v>
      </c>
    </row>
    <row r="46" spans="1:30" s="3" customFormat="1">
      <c r="A46" s="8"/>
      <c r="B46" s="8" t="s">
        <v>32</v>
      </c>
      <c r="C46" s="19">
        <v>105619.86701135132</v>
      </c>
      <c r="D46" s="19">
        <v>43593.404782700898</v>
      </c>
      <c r="E46" s="19">
        <v>17038.857303655324</v>
      </c>
      <c r="F46" s="19">
        <v>4305.2085849503637</v>
      </c>
      <c r="G46" s="19">
        <v>170557.3376826579</v>
      </c>
      <c r="H46" s="19">
        <v>56197.350841878593</v>
      </c>
      <c r="I46" s="19">
        <v>226754.68852453647</v>
      </c>
      <c r="J46" s="19">
        <v>323110.65430802334</v>
      </c>
      <c r="K46" s="19">
        <v>27841.40376949605</v>
      </c>
      <c r="L46" s="19">
        <v>94445.712359069861</v>
      </c>
      <c r="M46" s="19">
        <v>445397.77043658932</v>
      </c>
      <c r="N46" s="19">
        <v>501595.12127846782</v>
      </c>
      <c r="O46" s="19">
        <v>143461.69000000003</v>
      </c>
      <c r="P46" s="19">
        <v>7607.2000000000016</v>
      </c>
      <c r="Q46" s="19">
        <v>53300.840000000018</v>
      </c>
      <c r="R46" s="19">
        <v>1098.6500000000001</v>
      </c>
      <c r="S46" s="19">
        <v>22472.644143160214</v>
      </c>
      <c r="T46" s="19">
        <v>174573.97981274338</v>
      </c>
      <c r="U46" s="19">
        <v>261485.75000000003</v>
      </c>
      <c r="V46" s="19">
        <v>43039.699190994274</v>
      </c>
      <c r="W46" s="19">
        <v>110377.69</v>
      </c>
      <c r="X46" s="19">
        <v>817418.14314689778</v>
      </c>
      <c r="Y46" s="19">
        <v>1489570.6021080236</v>
      </c>
      <c r="Z46" s="19">
        <v>276680.09000000003</v>
      </c>
      <c r="AA46" s="19">
        <v>30943.190000000002</v>
      </c>
      <c r="AB46" s="19">
        <v>1735307.5021080237</v>
      </c>
      <c r="AC46" s="19">
        <v>118197</v>
      </c>
      <c r="AD46" s="19">
        <v>146814.85165512015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dimension ref="A1:AD51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8" style="20" bestFit="1" customWidth="1"/>
    <col min="17" max="17" width="8.5703125" style="20" customWidth="1"/>
    <col min="18" max="18" width="6.85546875" style="20" bestFit="1" customWidth="1"/>
    <col min="19" max="19" width="9.710937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104</v>
      </c>
      <c r="I1" s="16"/>
      <c r="J1" s="16"/>
      <c r="K1" s="16"/>
      <c r="L1" s="16"/>
      <c r="M1" s="16"/>
      <c r="N1" s="16"/>
      <c r="U1" s="27" t="s">
        <v>105</v>
      </c>
    </row>
    <row r="2" spans="1:30">
      <c r="B2" s="10"/>
      <c r="C2" s="16"/>
      <c r="D2" s="16"/>
      <c r="E2" s="16"/>
      <c r="H2" s="28" t="s">
        <v>99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1.2405974927805972</v>
      </c>
      <c r="D6" s="18">
        <v>339.99340348896607</v>
      </c>
      <c r="E6" s="18">
        <v>62.734241767934989</v>
      </c>
      <c r="F6" s="18">
        <v>1030.623191008357</v>
      </c>
      <c r="G6" s="18">
        <v>1434.5914337580386</v>
      </c>
      <c r="H6" s="18">
        <v>38590.797845460685</v>
      </c>
      <c r="I6" s="18">
        <v>40025.389279218725</v>
      </c>
      <c r="J6" s="18">
        <f>'[2]2015-16'!$D49/100</f>
        <v>68507.556610688538</v>
      </c>
      <c r="K6" s="18">
        <f>('[2]2015-16'!$E49/100)+('[2]2015-16'!$F49/100)</f>
        <v>6503.8668446204501</v>
      </c>
      <c r="L6" s="18">
        <f>'[2]2015-16'!$G49/100</f>
        <v>17780.564379645271</v>
      </c>
      <c r="M6" s="18">
        <f>J6+K6+L6</f>
        <v>92791.987834954256</v>
      </c>
      <c r="N6" s="18">
        <f>L6+K6+J6+H6</f>
        <v>131382.78568041493</v>
      </c>
      <c r="O6" s="18">
        <f>('[2]2015-16'!$H49/100)+('[2]2015-16'!$I49/100)</f>
        <v>23997.231073230465</v>
      </c>
      <c r="P6" s="18">
        <f>'[2]2015-16'!$J49/100</f>
        <v>1565.4962935627875</v>
      </c>
      <c r="Q6" s="18">
        <f>'[2]2015-16'!$K49/100</f>
        <v>11773.151851209497</v>
      </c>
      <c r="R6" s="18">
        <f>'[2]2015-16'!$L49/100</f>
        <v>213.20083902618003</v>
      </c>
      <c r="S6" s="18">
        <f>'[2]2015-16'!$M49/100</f>
        <v>4942.1409463182463</v>
      </c>
      <c r="T6" s="18">
        <f>'[2]2015-16'!$N49/100</f>
        <v>33182.355746849673</v>
      </c>
      <c r="U6" s="18">
        <f>'[2]2015-16'!$O49/100</f>
        <v>57075.782351798349</v>
      </c>
      <c r="V6" s="18">
        <f>'[2]2015-16'!$P49/100</f>
        <v>8826.3433968312747</v>
      </c>
      <c r="W6" s="18">
        <f>'[2]2015-16'!$Q49/100</f>
        <v>19644.99143974618</v>
      </c>
      <c r="X6" s="18">
        <f>SUM(O6:W6)</f>
        <v>161220.69393857263</v>
      </c>
      <c r="Y6" s="18">
        <f>X6+M6+I6</f>
        <v>294038.07105274562</v>
      </c>
      <c r="Z6" s="18">
        <f>'[2]2015-16'!$U49/100</f>
        <v>42491.205040564353</v>
      </c>
      <c r="AA6" s="18">
        <f>'[2]2015-16'!$V49/100</f>
        <v>5288.3121613424564</v>
      </c>
      <c r="AB6" s="18">
        <f>Y6+Z6-AA6</f>
        <v>331240.9639319675</v>
      </c>
      <c r="AC6" s="18">
        <v>13456.439349486569</v>
      </c>
      <c r="AD6" s="18">
        <f>AB6/AC6*10000</f>
        <v>246157.95852756992</v>
      </c>
    </row>
    <row r="7" spans="1:30" ht="15.75">
      <c r="A7" s="5">
        <v>2</v>
      </c>
      <c r="B7" s="6" t="s">
        <v>46</v>
      </c>
      <c r="C7" s="18">
        <v>2727.8781712994537</v>
      </c>
      <c r="D7" s="18">
        <v>884.23883937161111</v>
      </c>
      <c r="E7" s="18">
        <v>1254.7410706424748</v>
      </c>
      <c r="F7" s="18">
        <v>458.67163792342581</v>
      </c>
      <c r="G7" s="18">
        <v>5325.5297192369653</v>
      </c>
      <c r="H7" s="18">
        <v>1027.074449359596</v>
      </c>
      <c r="I7" s="18">
        <v>6352.6041685965611</v>
      </c>
      <c r="J7" s="18">
        <f>'[2]2015-16'!$D50/100</f>
        <v>56691.740259845377</v>
      </c>
      <c r="K7" s="18">
        <f>('[2]2015-16'!$E50/100)+('[2]2015-16'!$F50/100)</f>
        <v>5382.1147342206586</v>
      </c>
      <c r="L7" s="18">
        <f>'[2]2015-16'!$G50/100</f>
        <v>14713.867890699792</v>
      </c>
      <c r="M7" s="18">
        <f t="shared" ref="M7:M46" si="0">J7+K7+L7</f>
        <v>76787.722884765826</v>
      </c>
      <c r="N7" s="18">
        <f t="shared" ref="N7:N10" si="1">L7+K7+J7+H7</f>
        <v>77814.797334125426</v>
      </c>
      <c r="O7" s="18">
        <f>('[2]2015-16'!$H50/100)+('[2]2015-16'!$I50/100)</f>
        <v>19858.317217327462</v>
      </c>
      <c r="P7" s="18">
        <f>'[2]2015-16'!$J50/100</f>
        <v>1295.487879632906</v>
      </c>
      <c r="Q7" s="18">
        <f>'[2]2015-16'!$K50/100</f>
        <v>9742.5816918472974</v>
      </c>
      <c r="R7" s="18">
        <f>'[2]2015-16'!$L50/100</f>
        <v>176.42910048506289</v>
      </c>
      <c r="S7" s="18">
        <f>'[2]2015-16'!$M50/100</f>
        <v>4089.7469522728097</v>
      </c>
      <c r="T7" s="18">
        <f>'[2]2015-16'!$N50/100</f>
        <v>27459.240794419016</v>
      </c>
      <c r="U7" s="18">
        <f>'[2]2015-16'!$O50/100</f>
        <v>47231.657182045543</v>
      </c>
      <c r="V7" s="18">
        <f>'[2]2015-16'!$P50/100</f>
        <v>7304.0229728364093</v>
      </c>
      <c r="W7" s="18">
        <f>'[2]2015-16'!$Q50/100</f>
        <v>16256.728559710673</v>
      </c>
      <c r="X7" s="18">
        <f t="shared" ref="X7:X46" si="2">SUM(O7:W7)</f>
        <v>133414.21235057717</v>
      </c>
      <c r="Y7" s="18">
        <f t="shared" ref="Y7:Y46" si="3">X7+M7+I7</f>
        <v>216554.53940393956</v>
      </c>
      <c r="Z7" s="18">
        <f>'[2]2015-16'!$U50/100</f>
        <v>31294.122236644173</v>
      </c>
      <c r="AA7" s="18">
        <f>'[2]2015-16'!$V50/100</f>
        <v>3894.7609757029563</v>
      </c>
      <c r="AB7" s="18">
        <f t="shared" ref="AB7:AB10" si="4">Y7+Z7-AA7</f>
        <v>243953.90066488078</v>
      </c>
      <c r="AC7" s="18">
        <v>11823.612859151173</v>
      </c>
      <c r="AD7" s="18">
        <f t="shared" ref="AD7:AD46" si="5">AB7/AC7*10000</f>
        <v>206327.71350938367</v>
      </c>
    </row>
    <row r="8" spans="1:30">
      <c r="A8" s="5">
        <v>3</v>
      </c>
      <c r="B8" s="6" t="s">
        <v>150</v>
      </c>
      <c r="C8" s="18">
        <v>2360.8564850198109</v>
      </c>
      <c r="D8" s="18">
        <v>315.83270135714281</v>
      </c>
      <c r="E8" s="18">
        <v>1015.8620075420067</v>
      </c>
      <c r="F8" s="18">
        <v>115.02863030050474</v>
      </c>
      <c r="G8" s="18">
        <v>3807.5798242194651</v>
      </c>
      <c r="H8" s="18">
        <v>8801.5478910186121</v>
      </c>
      <c r="I8" s="18">
        <v>12609.127715238077</v>
      </c>
      <c r="J8" s="18">
        <f>'[2]2015-16'!$D51/100</f>
        <v>7348.3313802440998</v>
      </c>
      <c r="K8" s="18">
        <f>('[2]2015-16'!$E51/100)+('[2]2015-16'!$F51/100)</f>
        <v>697.62477588927811</v>
      </c>
      <c r="L8" s="18">
        <f>'[2]2015-16'!$G51/100</f>
        <v>1907.1980618414384</v>
      </c>
      <c r="M8" s="18">
        <f t="shared" si="0"/>
        <v>9953.1542179748158</v>
      </c>
      <c r="N8" s="18">
        <f t="shared" si="1"/>
        <v>18754.702108993428</v>
      </c>
      <c r="O8" s="18">
        <f>('[2]2015-16'!$H51/100)+('[2]2015-16'!$I51/100)</f>
        <v>2574.0168655624739</v>
      </c>
      <c r="P8" s="18">
        <f>'[2]2015-16'!$J51/100</f>
        <v>167.91995086055132</v>
      </c>
      <c r="Q8" s="18">
        <f>'[2]2015-16'!$K51/100</f>
        <v>1262.8245039339779</v>
      </c>
      <c r="R8" s="18">
        <f>'[2]2015-16'!$L51/100</f>
        <v>22.86857820099247</v>
      </c>
      <c r="S8" s="18">
        <f>'[2]2015-16'!$M51/100</f>
        <v>530.10924922920913</v>
      </c>
      <c r="T8" s="18">
        <f>'[2]2015-16'!$N51/100</f>
        <v>3559.2416087856136</v>
      </c>
      <c r="U8" s="18">
        <f>'[2]2015-16'!$O51/100</f>
        <v>6122.1240875822687</v>
      </c>
      <c r="V8" s="18">
        <f>'[2]2015-16'!$P51/100</f>
        <v>946.74075918839992</v>
      </c>
      <c r="W8" s="18">
        <f>'[2]2015-16'!$Q51/100</f>
        <v>2107.1822467945212</v>
      </c>
      <c r="X8" s="18">
        <f t="shared" si="2"/>
        <v>17293.027850138009</v>
      </c>
      <c r="Y8" s="18">
        <f t="shared" si="3"/>
        <v>39855.309783350902</v>
      </c>
      <c r="Z8" s="18">
        <f>'[2]2015-16'!$U51/100</f>
        <v>5759.45874436755</v>
      </c>
      <c r="AA8" s="18">
        <f>'[2]2015-16'!$V51/100</f>
        <v>716.80282287857995</v>
      </c>
      <c r="AB8" s="18">
        <f t="shared" si="4"/>
        <v>44897.965704839873</v>
      </c>
      <c r="AC8" s="18">
        <v>2758.7112730299364</v>
      </c>
      <c r="AD8" s="18">
        <f t="shared" si="5"/>
        <v>162749.78155117959</v>
      </c>
    </row>
    <row r="9" spans="1:30">
      <c r="A9" s="5">
        <v>4</v>
      </c>
      <c r="B9" s="6" t="s">
        <v>0</v>
      </c>
      <c r="C9" s="18">
        <v>2995.2971271675369</v>
      </c>
      <c r="D9" s="18">
        <v>182.68958856839069</v>
      </c>
      <c r="E9" s="18">
        <v>391.11301955948431</v>
      </c>
      <c r="F9" s="18">
        <v>297.18478179053517</v>
      </c>
      <c r="G9" s="18">
        <v>3866.2845170859468</v>
      </c>
      <c r="H9" s="18">
        <v>325.10331679832865</v>
      </c>
      <c r="I9" s="18">
        <v>4191.3878338842751</v>
      </c>
      <c r="J9" s="18">
        <f>'[2]2015-16'!$D52/100</f>
        <v>3706.6338535384461</v>
      </c>
      <c r="K9" s="18">
        <f>('[2]2015-16'!$E52/100)+('[2]2015-16'!$F52/100)</f>
        <v>351.89480135998878</v>
      </c>
      <c r="L9" s="18">
        <f>'[2]2015-16'!$G52/100</f>
        <v>962.02587167340801</v>
      </c>
      <c r="M9" s="18">
        <f t="shared" si="0"/>
        <v>5020.5545265718429</v>
      </c>
      <c r="N9" s="18">
        <f t="shared" si="1"/>
        <v>5345.6578433701716</v>
      </c>
      <c r="O9" s="18">
        <f>('[2]2015-16'!$H52/100)+('[2]2015-16'!$I52/100)</f>
        <v>1298.3815726007513</v>
      </c>
      <c r="P9" s="18">
        <f>'[2]2015-16'!$J52/100</f>
        <v>84.701919706233525</v>
      </c>
      <c r="Q9" s="18">
        <f>'[2]2015-16'!$K52/100</f>
        <v>636.99196663121734</v>
      </c>
      <c r="R9" s="18">
        <f>'[2]2015-16'!$L52/100</f>
        <v>11.53533254773742</v>
      </c>
      <c r="S9" s="18">
        <f>'[2]2015-16'!$M52/100</f>
        <v>267.39688067817701</v>
      </c>
      <c r="T9" s="18">
        <f>'[2]2015-16'!$N52/100</f>
        <v>1795.3471009100235</v>
      </c>
      <c r="U9" s="18">
        <f>'[2]2015-16'!$O52/100</f>
        <v>3088.1122835048031</v>
      </c>
      <c r="V9" s="18">
        <f>'[2]2015-16'!$P52/100</f>
        <v>477.55349710641951</v>
      </c>
      <c r="W9" s="18">
        <f>'[2]2015-16'!$Q52/100</f>
        <v>1062.9015823296097</v>
      </c>
      <c r="X9" s="18">
        <f t="shared" si="2"/>
        <v>8722.9221360149731</v>
      </c>
      <c r="Y9" s="18">
        <f t="shared" si="3"/>
        <v>17934.864496471091</v>
      </c>
      <c r="Z9" s="18">
        <f>'[2]2015-16'!$U52/100</f>
        <v>2591.7528361354525</v>
      </c>
      <c r="AA9" s="18">
        <f>'[2]2015-16'!$V52/100</f>
        <v>322.56082239711594</v>
      </c>
      <c r="AB9" s="18">
        <f t="shared" si="4"/>
        <v>20204.056510209426</v>
      </c>
      <c r="AC9" s="18">
        <v>1673.4642178541312</v>
      </c>
      <c r="AD9" s="18">
        <f t="shared" si="5"/>
        <v>120731.93017605667</v>
      </c>
    </row>
    <row r="10" spans="1:30">
      <c r="A10" s="5">
        <v>5</v>
      </c>
      <c r="B10" s="6" t="s">
        <v>1</v>
      </c>
      <c r="C10" s="18">
        <v>1829.5143764723261</v>
      </c>
      <c r="D10" s="18">
        <v>103.39697312779364</v>
      </c>
      <c r="E10" s="18">
        <v>1068.9561648561885</v>
      </c>
      <c r="F10" s="18">
        <v>99.728921374414853</v>
      </c>
      <c r="G10" s="18">
        <v>3101.5964358307233</v>
      </c>
      <c r="H10" s="18">
        <v>446.02780245751666</v>
      </c>
      <c r="I10" s="18">
        <v>3547.6242382882401</v>
      </c>
      <c r="J10" s="18">
        <f>'[2]2015-16'!$D53/100</f>
        <v>1681.2916744204599</v>
      </c>
      <c r="K10" s="18">
        <f>('[2]2015-16'!$E53/100)+('[2]2015-16'!$F53/100)</f>
        <v>159.61592732813313</v>
      </c>
      <c r="L10" s="18">
        <f>'[2]2015-16'!$G53/100</f>
        <v>436.36521775074488</v>
      </c>
      <c r="M10" s="18">
        <f t="shared" si="0"/>
        <v>2277.2728194993379</v>
      </c>
      <c r="N10" s="18">
        <f t="shared" si="1"/>
        <v>2723.3006219568547</v>
      </c>
      <c r="O10" s="18">
        <f>('[2]2015-16'!$H53/100)+('[2]2015-16'!$I53/100)</f>
        <v>588.93276608658834</v>
      </c>
      <c r="P10" s="18">
        <f>'[2]2015-16'!$J53/100</f>
        <v>38.419935185552205</v>
      </c>
      <c r="Q10" s="18">
        <f>'[2]2015-16'!$K53/100</f>
        <v>288.93312166439284</v>
      </c>
      <c r="R10" s="18">
        <f>'[2]2015-16'!$L53/100</f>
        <v>5.232310322657856</v>
      </c>
      <c r="S10" s="18">
        <f>'[2]2015-16'!$M53/100</f>
        <v>121.28852403941848</v>
      </c>
      <c r="T10" s="18">
        <f>'[2]2015-16'!$N53/100</f>
        <v>814.35130976678306</v>
      </c>
      <c r="U10" s="18">
        <f>'[2]2015-16'!$O53/100</f>
        <v>1400.7365380790848</v>
      </c>
      <c r="V10" s="18">
        <f>'[2]2015-16'!$P53/100</f>
        <v>216.61344241188627</v>
      </c>
      <c r="W10" s="18">
        <f>'[2]2015-16'!$Q53/100</f>
        <v>482.12142113609224</v>
      </c>
      <c r="X10" s="18">
        <f t="shared" si="2"/>
        <v>3956.629368692456</v>
      </c>
      <c r="Y10" s="18">
        <f t="shared" si="3"/>
        <v>9781.5264264800353</v>
      </c>
      <c r="Z10" s="18">
        <f>'[2]2015-16'!$U53/100</f>
        <v>1413.52051238786</v>
      </c>
      <c r="AA10" s="18">
        <f>'[2]2015-16'!$V53/100</f>
        <v>175.92199865434694</v>
      </c>
      <c r="AB10" s="18">
        <f t="shared" si="4"/>
        <v>11019.124940213549</v>
      </c>
      <c r="AC10" s="18">
        <v>878.65167975586053</v>
      </c>
      <c r="AD10" s="18">
        <f t="shared" si="5"/>
        <v>125409.47902444447</v>
      </c>
    </row>
    <row r="11" spans="1:30" s="3" customFormat="1">
      <c r="A11" s="7"/>
      <c r="B11" s="8" t="s">
        <v>27</v>
      </c>
      <c r="C11" s="19">
        <v>9914.7867574519078</v>
      </c>
      <c r="D11" s="19">
        <v>1826.1515059139044</v>
      </c>
      <c r="E11" s="19">
        <v>3793.4065043680894</v>
      </c>
      <c r="F11" s="19">
        <v>2001.2371623972376</v>
      </c>
      <c r="G11" s="19">
        <v>17535.581930131142</v>
      </c>
      <c r="H11" s="19">
        <v>49190.551305094741</v>
      </c>
      <c r="I11" s="19">
        <v>66726.133235225876</v>
      </c>
      <c r="J11" s="19">
        <f>SUM(J6:J10)</f>
        <v>137935.55377873694</v>
      </c>
      <c r="K11" s="19">
        <f>SUM(K6:K10)</f>
        <v>13095.11708341851</v>
      </c>
      <c r="L11" s="19">
        <f>SUM(L6:L10)</f>
        <v>35800.021421610661</v>
      </c>
      <c r="M11" s="19">
        <f t="shared" si="0"/>
        <v>186830.69228376611</v>
      </c>
      <c r="N11" s="19">
        <f t="shared" ref="N11:AB11" si="6">SUM(N6:N10)</f>
        <v>236021.24358886082</v>
      </c>
      <c r="O11" s="19">
        <f t="shared" si="6"/>
        <v>48316.879494807741</v>
      </c>
      <c r="P11" s="19">
        <f>SUM(P6:P10)</f>
        <v>3152.0259789480306</v>
      </c>
      <c r="Q11" s="19">
        <f>SUM(Q6:Q10)</f>
        <v>23704.48313528638</v>
      </c>
      <c r="R11" s="19">
        <f t="shared" ref="R11:W11" si="7">SUM(R6:R10)</f>
        <v>429.26616058263068</v>
      </c>
      <c r="S11" s="19">
        <f t="shared" si="7"/>
        <v>9950.6825525378608</v>
      </c>
      <c r="T11" s="19">
        <f t="shared" si="7"/>
        <v>66810.536560731111</v>
      </c>
      <c r="U11" s="19">
        <f t="shared" si="7"/>
        <v>114918.41244301005</v>
      </c>
      <c r="V11" s="19">
        <f t="shared" si="7"/>
        <v>17771.27406837439</v>
      </c>
      <c r="W11" s="19">
        <f t="shared" si="7"/>
        <v>39553.925249717075</v>
      </c>
      <c r="X11" s="19">
        <f t="shared" si="2"/>
        <v>324607.48564399534</v>
      </c>
      <c r="Y11" s="19">
        <f t="shared" si="3"/>
        <v>578164.31116298737</v>
      </c>
      <c r="Z11" s="19">
        <f t="shared" ref="Z11:AA11" si="8">SUM(Z6:Z10)</f>
        <v>83550.059370099392</v>
      </c>
      <c r="AA11" s="19">
        <f t="shared" si="8"/>
        <v>10398.358780975455</v>
      </c>
      <c r="AB11" s="19">
        <f t="shared" si="6"/>
        <v>651316.01175211114</v>
      </c>
      <c r="AC11" s="19">
        <v>30590.879379277674</v>
      </c>
      <c r="AD11" s="19">
        <f t="shared" si="5"/>
        <v>212911.83024745408</v>
      </c>
    </row>
    <row r="12" spans="1:30">
      <c r="A12" s="5">
        <v>6</v>
      </c>
      <c r="B12" s="6" t="s">
        <v>2</v>
      </c>
      <c r="C12" s="18">
        <v>9881.2307407255757</v>
      </c>
      <c r="D12" s="18">
        <v>1117.914806796769</v>
      </c>
      <c r="E12" s="18">
        <v>467.92154253157355</v>
      </c>
      <c r="F12" s="18">
        <v>30.082190699811591</v>
      </c>
      <c r="G12" s="18">
        <v>11497.149280753731</v>
      </c>
      <c r="H12" s="18">
        <v>932.10019160480169</v>
      </c>
      <c r="I12" s="18">
        <v>12429.249472358533</v>
      </c>
      <c r="J12" s="18">
        <f>'[2]2015-16'!$D54/100</f>
        <v>16213.637121505248</v>
      </c>
      <c r="K12" s="18">
        <f>('[2]2015-16'!$E54/100)+('[2]2015-16'!$F54/100)</f>
        <v>1539.2657704101043</v>
      </c>
      <c r="L12" s="18">
        <f>'[2]2015-16'!$G54/100</f>
        <v>4208.1141545508272</v>
      </c>
      <c r="M12" s="18">
        <f t="shared" si="0"/>
        <v>21961.017046466179</v>
      </c>
      <c r="N12" s="18">
        <f t="shared" ref="N12:N16" si="9">L12+K12+J12+H12</f>
        <v>22893.11723807098</v>
      </c>
      <c r="O12" s="18">
        <f>('[2]2015-16'!$H54/100)+('[2]2015-16'!$I54/100)</f>
        <v>5679.4084593226344</v>
      </c>
      <c r="P12" s="18">
        <f>'[2]2015-16'!$J54/100</f>
        <v>370.50494974051276</v>
      </c>
      <c r="Q12" s="18">
        <f>'[2]2015-16'!$K54/100</f>
        <v>2786.3438916183245</v>
      </c>
      <c r="R12" s="18">
        <f>'[2]2015-16'!$L54/100</f>
        <v>50.458098478316096</v>
      </c>
      <c r="S12" s="18">
        <f>'[2]2015-16'!$M54/100</f>
        <v>1169.6531575676529</v>
      </c>
      <c r="T12" s="18">
        <f>'[2]2015-16'!$N54/100</f>
        <v>7853.2457079658143</v>
      </c>
      <c r="U12" s="18">
        <f>'[2]2015-16'!$O54/100</f>
        <v>13508.086833937528</v>
      </c>
      <c r="V12" s="18">
        <f>'[2]2015-16'!$P54/100</f>
        <v>2088.9247263518478</v>
      </c>
      <c r="W12" s="18">
        <f>'[2]2015-16'!$Q54/100</f>
        <v>4649.366846772441</v>
      </c>
      <c r="X12" s="18">
        <f t="shared" si="2"/>
        <v>38155.992671755077</v>
      </c>
      <c r="Y12" s="18">
        <f t="shared" si="3"/>
        <v>72546.259190579789</v>
      </c>
      <c r="Z12" s="18">
        <f>'[2]2015-16'!$U54/100</f>
        <v>10483.601538377337</v>
      </c>
      <c r="AA12" s="18">
        <f>'[2]2015-16'!$V54/100</f>
        <v>1304.7537121421449</v>
      </c>
      <c r="AB12" s="18">
        <f t="shared" ref="AB12:AB16" si="10">Y12+Z12-AA12</f>
        <v>81725.107016814974</v>
      </c>
      <c r="AC12" s="18">
        <v>6414.7189083709736</v>
      </c>
      <c r="AD12" s="18">
        <f t="shared" si="5"/>
        <v>127402.47575021049</v>
      </c>
    </row>
    <row r="13" spans="1:30">
      <c r="A13" s="5">
        <v>7</v>
      </c>
      <c r="B13" s="6" t="s">
        <v>3</v>
      </c>
      <c r="C13" s="18">
        <v>3030.0139957932142</v>
      </c>
      <c r="D13" s="18">
        <v>391.88288730305163</v>
      </c>
      <c r="E13" s="18">
        <v>187.72554230372859</v>
      </c>
      <c r="F13" s="18">
        <v>15.056613946930916</v>
      </c>
      <c r="G13" s="18">
        <v>3624.6790393469255</v>
      </c>
      <c r="H13" s="18">
        <v>225.9876078064197</v>
      </c>
      <c r="I13" s="18">
        <v>3850.6666471533454</v>
      </c>
      <c r="J13" s="18">
        <f>'[2]2015-16'!$D55/100</f>
        <v>3968.8875663891267</v>
      </c>
      <c r="K13" s="18">
        <f>('[2]2015-16'!$E55/100)+('[2]2015-16'!$F55/100)</f>
        <v>376.79224789396778</v>
      </c>
      <c r="L13" s="18">
        <f>'[2]2015-16'!$G55/100</f>
        <v>1030.0916334059611</v>
      </c>
      <c r="M13" s="18">
        <f t="shared" si="0"/>
        <v>5375.771447689056</v>
      </c>
      <c r="N13" s="18">
        <f t="shared" si="9"/>
        <v>5601.7590554954759</v>
      </c>
      <c r="O13" s="18">
        <f>('[2]2015-16'!$H55/100)+('[2]2015-16'!$I55/100)</f>
        <v>1390.245350239969</v>
      </c>
      <c r="P13" s="18">
        <f>'[2]2015-16'!$J55/100</f>
        <v>90.694794591173817</v>
      </c>
      <c r="Q13" s="18">
        <f>'[2]2015-16'!$K55/100</f>
        <v>682.06075812936342</v>
      </c>
      <c r="R13" s="18">
        <f>'[2]2015-16'!$L55/100</f>
        <v>12.351486478540037</v>
      </c>
      <c r="S13" s="18">
        <f>'[2]2015-16'!$M55/100</f>
        <v>286.3158857737568</v>
      </c>
      <c r="T13" s="18">
        <f>'[2]2015-16'!$N55/100</f>
        <v>1922.3724456496682</v>
      </c>
      <c r="U13" s="18">
        <f>'[2]2015-16'!$O55/100</f>
        <v>3306.6040320965358</v>
      </c>
      <c r="V13" s="18">
        <f>'[2]2015-16'!$P55/100</f>
        <v>511.34161393954776</v>
      </c>
      <c r="W13" s="18">
        <f>'[2]2015-16'!$Q55/100</f>
        <v>1138.1045555325609</v>
      </c>
      <c r="X13" s="18">
        <f t="shared" si="2"/>
        <v>9340.0909224311144</v>
      </c>
      <c r="Y13" s="18">
        <f t="shared" si="3"/>
        <v>18566.529017273515</v>
      </c>
      <c r="Z13" s="18">
        <f>'[2]2015-16'!$U55/100</f>
        <v>2683.0341678397649</v>
      </c>
      <c r="AA13" s="18">
        <f>'[2]2015-16'!$V55/100</f>
        <v>333.9213892742996</v>
      </c>
      <c r="AB13" s="18">
        <f t="shared" si="10"/>
        <v>20915.641795838979</v>
      </c>
      <c r="AC13" s="18">
        <v>2137.8119803850836</v>
      </c>
      <c r="AD13" s="18">
        <f t="shared" si="5"/>
        <v>97836.675945989657</v>
      </c>
    </row>
    <row r="14" spans="1:30">
      <c r="A14" s="5">
        <v>8</v>
      </c>
      <c r="B14" s="6" t="s">
        <v>4</v>
      </c>
      <c r="C14" s="18">
        <v>1205.9421261117971</v>
      </c>
      <c r="D14" s="18">
        <v>610.02671191779575</v>
      </c>
      <c r="E14" s="18">
        <v>152.19241743519314</v>
      </c>
      <c r="F14" s="18">
        <v>14.253949751143047</v>
      </c>
      <c r="G14" s="18">
        <v>1982.4152052159291</v>
      </c>
      <c r="H14" s="18">
        <v>63.282439616605899</v>
      </c>
      <c r="I14" s="18">
        <v>2045.6976448325349</v>
      </c>
      <c r="J14" s="18">
        <f>'[2]2015-16'!$D56/100</f>
        <v>2021.8719523393072</v>
      </c>
      <c r="K14" s="18">
        <f>('[2]2015-16'!$E56/100)+('[2]2015-16'!$F56/100)</f>
        <v>191.94942288798515</v>
      </c>
      <c r="L14" s="18">
        <f>'[2]2015-16'!$G56/100</f>
        <v>524.75998553361342</v>
      </c>
      <c r="M14" s="18">
        <f t="shared" si="0"/>
        <v>2738.5813607609057</v>
      </c>
      <c r="N14" s="18">
        <f t="shared" si="9"/>
        <v>2801.8638003775118</v>
      </c>
      <c r="O14" s="18">
        <f>('[2]2015-16'!$H56/100)+('[2]2015-16'!$I56/100)</f>
        <v>708.2332350063698</v>
      </c>
      <c r="P14" s="18">
        <f>'[2]2015-16'!$J56/100</f>
        <v>46.202684842972523</v>
      </c>
      <c r="Q14" s="18">
        <f>'[2]2015-16'!$K56/100</f>
        <v>347.46247999856712</v>
      </c>
      <c r="R14" s="18">
        <f>'[2]2015-16'!$L56/100</f>
        <v>6.2922226097169869</v>
      </c>
      <c r="S14" s="18">
        <f>'[2]2015-16'!$M56/100</f>
        <v>145.85801418451831</v>
      </c>
      <c r="T14" s="18">
        <f>'[2]2015-16'!$N56/100</f>
        <v>979.31495029605128</v>
      </c>
      <c r="U14" s="18">
        <f>'[2]2015-16'!$O56/100</f>
        <v>1684.4845912504668</v>
      </c>
      <c r="V14" s="18">
        <f>'[2]2015-16'!$P56/100</f>
        <v>260.49295929763326</v>
      </c>
      <c r="W14" s="18">
        <f>'[2]2015-16'!$Q56/100</f>
        <v>579.78505089132773</v>
      </c>
      <c r="X14" s="18">
        <f t="shared" si="2"/>
        <v>4758.1261883776242</v>
      </c>
      <c r="Y14" s="18">
        <f t="shared" si="3"/>
        <v>9542.4051939710644</v>
      </c>
      <c r="Z14" s="18">
        <f>'[2]2015-16'!$U56/100</f>
        <v>1378.9652958131442</v>
      </c>
      <c r="AA14" s="18">
        <f>'[2]2015-16'!$V56/100</f>
        <v>171.62137286895344</v>
      </c>
      <c r="AB14" s="18">
        <f t="shared" si="10"/>
        <v>10749.749116915256</v>
      </c>
      <c r="AC14" s="18">
        <v>1708.2343593939272</v>
      </c>
      <c r="AD14" s="18">
        <f t="shared" si="5"/>
        <v>62929.006537072659</v>
      </c>
    </row>
    <row r="15" spans="1:30">
      <c r="A15" s="5">
        <v>9</v>
      </c>
      <c r="B15" s="6" t="s">
        <v>5</v>
      </c>
      <c r="C15" s="18">
        <v>5097.9871718690229</v>
      </c>
      <c r="D15" s="18">
        <v>808.94083853928987</v>
      </c>
      <c r="E15" s="18">
        <v>361.19454299132281</v>
      </c>
      <c r="F15" s="18">
        <v>22.413559902608405</v>
      </c>
      <c r="G15" s="18">
        <v>6290.5361133022443</v>
      </c>
      <c r="H15" s="18">
        <v>150.84640066033793</v>
      </c>
      <c r="I15" s="18">
        <v>6441.3825139625824</v>
      </c>
      <c r="J15" s="18">
        <f>'[2]2015-16'!$D57/100</f>
        <v>7976.6495619658035</v>
      </c>
      <c r="K15" s="18">
        <f>('[2]2015-16'!$E57/100)+('[2]2015-16'!$F57/100)</f>
        <v>757.27509757852692</v>
      </c>
      <c r="L15" s="18">
        <f>'[2]2015-16'!$G57/100</f>
        <v>2070.2728003624929</v>
      </c>
      <c r="M15" s="18">
        <f t="shared" si="0"/>
        <v>10804.197459906823</v>
      </c>
      <c r="N15" s="18">
        <f t="shared" si="9"/>
        <v>10955.043860567161</v>
      </c>
      <c r="O15" s="18">
        <f>('[2]2015-16'!$H57/100)+('[2]2015-16'!$I57/100)</f>
        <v>2794.1078648659759</v>
      </c>
      <c r="P15" s="18">
        <f>'[2]2015-16'!$J57/100</f>
        <v>182.27792585377961</v>
      </c>
      <c r="Q15" s="18">
        <f>'[2]2015-16'!$K57/100</f>
        <v>1370.8021596883991</v>
      </c>
      <c r="R15" s="18">
        <f>'[2]2015-16'!$L57/100</f>
        <v>24.823953201150786</v>
      </c>
      <c r="S15" s="18">
        <f>'[2]2015-16'!$M57/100</f>
        <v>575.43617616734741</v>
      </c>
      <c r="T15" s="18">
        <f>'[2]2015-16'!$N57/100</f>
        <v>3863.574130037005</v>
      </c>
      <c r="U15" s="18">
        <f>'[2]2015-16'!$O57/100</f>
        <v>6645.5955637497673</v>
      </c>
      <c r="V15" s="18">
        <f>'[2]2015-16'!$P57/100</f>
        <v>1027.6917127578508</v>
      </c>
      <c r="W15" s="18">
        <f>'[2]2015-16'!$Q57/100</f>
        <v>2287.3566087485419</v>
      </c>
      <c r="X15" s="18">
        <f t="shared" si="2"/>
        <v>18771.666095069817</v>
      </c>
      <c r="Y15" s="18">
        <f t="shared" si="3"/>
        <v>36017.246068939225</v>
      </c>
      <c r="Z15" s="18">
        <f>'[2]2015-16'!$U57/100</f>
        <v>5204.8232466440068</v>
      </c>
      <c r="AA15" s="18">
        <f>'[2]2015-16'!$V57/100</f>
        <v>647.77475824912165</v>
      </c>
      <c r="AB15" s="18">
        <f t="shared" si="10"/>
        <v>40574.294557334113</v>
      </c>
      <c r="AC15" s="18">
        <v>4418.1909483578156</v>
      </c>
      <c r="AD15" s="18">
        <f t="shared" si="5"/>
        <v>91834.633295817708</v>
      </c>
    </row>
    <row r="16" spans="1:30">
      <c r="A16" s="5">
        <v>10</v>
      </c>
      <c r="B16" s="6" t="s">
        <v>6</v>
      </c>
      <c r="C16" s="18">
        <v>5138.5239648196657</v>
      </c>
      <c r="D16" s="18">
        <v>4926.6537602133167</v>
      </c>
      <c r="E16" s="18">
        <v>566.26209270658899</v>
      </c>
      <c r="F16" s="18">
        <v>9.6558972002819683</v>
      </c>
      <c r="G16" s="18">
        <v>10641.095714939855</v>
      </c>
      <c r="H16" s="18">
        <v>252.65485202380137</v>
      </c>
      <c r="I16" s="18">
        <v>10893.750566963656</v>
      </c>
      <c r="J16" s="18">
        <f>'[2]2015-16'!$D58/100</f>
        <v>9503.0354091018726</v>
      </c>
      <c r="K16" s="18">
        <f>('[2]2015-16'!$E58/100)+('[2]2015-16'!$F58/100)</f>
        <v>902.18480965162257</v>
      </c>
      <c r="L16" s="18">
        <f>'[2]2015-16'!$G58/100</f>
        <v>2466.4335038803861</v>
      </c>
      <c r="M16" s="18">
        <f t="shared" si="0"/>
        <v>12871.653722633881</v>
      </c>
      <c r="N16" s="18">
        <f t="shared" si="9"/>
        <v>13124.308574657682</v>
      </c>
      <c r="O16" s="18">
        <f>('[2]2015-16'!$H58/100)+('[2]2015-16'!$I58/100)</f>
        <v>3328.7793039422031</v>
      </c>
      <c r="P16" s="18">
        <f>'[2]2015-16'!$J58/100</f>
        <v>217.15803987999482</v>
      </c>
      <c r="Q16" s="18">
        <f>'[2]2015-16'!$K58/100</f>
        <v>1633.1144249468312</v>
      </c>
      <c r="R16" s="18">
        <f>'[2]2015-16'!$L58/100</f>
        <v>29.574184553531598</v>
      </c>
      <c r="S16" s="18">
        <f>'[2]2015-16'!$M58/100</f>
        <v>685.54978068371213</v>
      </c>
      <c r="T16" s="18">
        <f>'[2]2015-16'!$N58/100</f>
        <v>4602.8951727425811</v>
      </c>
      <c r="U16" s="18">
        <f>'[2]2015-16'!$O58/100</f>
        <v>7917.2752251786969</v>
      </c>
      <c r="V16" s="18">
        <f>'[2]2015-16'!$P58/100</f>
        <v>1224.3474732230284</v>
      </c>
      <c r="W16" s="18">
        <f>'[2]2015-16'!$Q58/100</f>
        <v>2725.0577673395546</v>
      </c>
      <c r="X16" s="18">
        <f t="shared" si="2"/>
        <v>22363.751372490136</v>
      </c>
      <c r="Y16" s="18">
        <f t="shared" si="3"/>
        <v>46129.15566208768</v>
      </c>
      <c r="Z16" s="18">
        <f>'[2]2015-16'!$U58/100</f>
        <v>6666.0871644072267</v>
      </c>
      <c r="AA16" s="18">
        <f>'[2]2015-16'!$V58/100</f>
        <v>829.63874021576544</v>
      </c>
      <c r="AB16" s="18">
        <f t="shared" si="10"/>
        <v>51965.604086279141</v>
      </c>
      <c r="AC16" s="18">
        <v>4716.6782883988999</v>
      </c>
      <c r="AD16" s="18">
        <f t="shared" si="5"/>
        <v>110174.15415864439</v>
      </c>
    </row>
    <row r="17" spans="1:30" s="3" customFormat="1">
      <c r="A17" s="7"/>
      <c r="B17" s="8" t="s">
        <v>28</v>
      </c>
      <c r="C17" s="19">
        <v>24353.697999319276</v>
      </c>
      <c r="D17" s="19">
        <v>7855.4190047702232</v>
      </c>
      <c r="E17" s="19">
        <v>1735.296137968407</v>
      </c>
      <c r="F17" s="19">
        <v>91.462211500775936</v>
      </c>
      <c r="G17" s="19">
        <v>34035.875353558687</v>
      </c>
      <c r="H17" s="19">
        <v>1624.8714917119664</v>
      </c>
      <c r="I17" s="19">
        <v>35660.746845270653</v>
      </c>
      <c r="J17" s="19">
        <f>SUM(J12:J16)</f>
        <v>39684.081611301357</v>
      </c>
      <c r="K17" s="19">
        <f t="shared" ref="K17:AB17" si="11">SUM(K12:K16)</f>
        <v>3767.4673484222067</v>
      </c>
      <c r="L17" s="19">
        <f>SUM(L12:L16)</f>
        <v>10299.672077733279</v>
      </c>
      <c r="M17" s="19">
        <f t="shared" si="0"/>
        <v>53751.221037456846</v>
      </c>
      <c r="N17" s="19">
        <f t="shared" si="11"/>
        <v>55376.092529168811</v>
      </c>
      <c r="O17" s="19">
        <f t="shared" si="11"/>
        <v>13900.774213377154</v>
      </c>
      <c r="P17" s="19">
        <f>SUM(P12:P16)</f>
        <v>906.83839490843354</v>
      </c>
      <c r="Q17" s="19">
        <f>SUM(Q12:Q16)</f>
        <v>6819.783714381485</v>
      </c>
      <c r="R17" s="19">
        <f t="shared" ref="R17:W17" si="12">SUM(R12:R16)</f>
        <v>123.4999453212555</v>
      </c>
      <c r="S17" s="19">
        <f t="shared" si="12"/>
        <v>2862.8130143769877</v>
      </c>
      <c r="T17" s="19">
        <f t="shared" si="12"/>
        <v>19221.402406691119</v>
      </c>
      <c r="U17" s="19">
        <f t="shared" si="12"/>
        <v>33062.046246212994</v>
      </c>
      <c r="V17" s="19">
        <f t="shared" si="12"/>
        <v>5112.7984855699078</v>
      </c>
      <c r="W17" s="19">
        <f t="shared" si="12"/>
        <v>11379.670829284427</v>
      </c>
      <c r="X17" s="19">
        <f t="shared" si="2"/>
        <v>93389.627250123754</v>
      </c>
      <c r="Y17" s="19">
        <f t="shared" si="3"/>
        <v>182801.59513285125</v>
      </c>
      <c r="Z17" s="19">
        <f t="shared" ref="Z17:AA17" si="13">SUM(Z12:Z16)</f>
        <v>26416.511413081484</v>
      </c>
      <c r="AA17" s="19">
        <f t="shared" si="13"/>
        <v>3287.7099727502846</v>
      </c>
      <c r="AB17" s="19">
        <f t="shared" si="11"/>
        <v>205930.39657318246</v>
      </c>
      <c r="AC17" s="19">
        <v>19395.634484906699</v>
      </c>
      <c r="AD17" s="19">
        <f t="shared" si="5"/>
        <v>106173.58082997153</v>
      </c>
    </row>
    <row r="18" spans="1:30">
      <c r="A18" s="5">
        <v>11</v>
      </c>
      <c r="B18" s="6" t="s">
        <v>7</v>
      </c>
      <c r="C18" s="18">
        <v>7070.014453316031</v>
      </c>
      <c r="D18" s="18">
        <v>3878.656208564093</v>
      </c>
      <c r="E18" s="18">
        <v>909.72358225447942</v>
      </c>
      <c r="F18" s="18">
        <v>169.50437238806404</v>
      </c>
      <c r="G18" s="18">
        <v>12027.898616522667</v>
      </c>
      <c r="H18" s="18">
        <v>657.12206872214631</v>
      </c>
      <c r="I18" s="18">
        <v>12685.020685244814</v>
      </c>
      <c r="J18" s="18">
        <f>'[2]2015-16'!$D59/100</f>
        <v>42795.652597204957</v>
      </c>
      <c r="K18" s="18">
        <f>('[2]2015-16'!$E59/100)+('[2]2015-16'!$F59/100)</f>
        <v>4062.8689708286897</v>
      </c>
      <c r="L18" s="18">
        <f>'[2]2015-16'!$G59/100</f>
        <v>11107.254350023275</v>
      </c>
      <c r="M18" s="18">
        <f t="shared" si="0"/>
        <v>57965.775918056926</v>
      </c>
      <c r="N18" s="18">
        <f t="shared" ref="N18:N22" si="14">L18+K18+J18+H18</f>
        <v>58622.897986779062</v>
      </c>
      <c r="O18" s="18">
        <f>('[2]2015-16'!$H59/100)+('[2]2015-16'!$I59/100)</f>
        <v>14990.713654274366</v>
      </c>
      <c r="P18" s="18">
        <f>'[2]2015-16'!$J59/100</f>
        <v>977.94227142341629</v>
      </c>
      <c r="Q18" s="18">
        <f>'[2]2015-16'!$K59/100</f>
        <v>7354.5130132387912</v>
      </c>
      <c r="R18" s="18">
        <f>'[2]2015-16'!$L59/100</f>
        <v>133.18339599012177</v>
      </c>
      <c r="S18" s="18">
        <f>'[2]2015-16'!$M59/100</f>
        <v>3087.2820092967504</v>
      </c>
      <c r="T18" s="18">
        <f>'[2]2015-16'!$N59/100</f>
        <v>20728.524547575063</v>
      </c>
      <c r="U18" s="18">
        <f>'[2]2015-16'!$O59/100</f>
        <v>35654.393093040926</v>
      </c>
      <c r="V18" s="18">
        <f>'[2]2015-16'!$P59/100</f>
        <v>5513.6855611559176</v>
      </c>
      <c r="W18" s="18">
        <f>'[2]2015-16'!$Q59/100</f>
        <v>12271.934229212804</v>
      </c>
      <c r="X18" s="18">
        <f t="shared" si="2"/>
        <v>100712.17177520815</v>
      </c>
      <c r="Y18" s="18">
        <f t="shared" si="3"/>
        <v>171362.96837850989</v>
      </c>
      <c r="Z18" s="18">
        <f>'[2]2015-16'!$U59/100</f>
        <v>24763.524669916231</v>
      </c>
      <c r="AA18" s="18">
        <f>'[2]2015-16'!$V59/100</f>
        <v>3081.984814142203</v>
      </c>
      <c r="AB18" s="18">
        <f t="shared" ref="AB18:AB22" si="15">Y18+Z18-AA18</f>
        <v>193044.50823428392</v>
      </c>
      <c r="AC18" s="18">
        <v>9998.5774899191911</v>
      </c>
      <c r="AD18" s="18">
        <f t="shared" si="5"/>
        <v>193071.97291706351</v>
      </c>
    </row>
    <row r="19" spans="1:30">
      <c r="A19" s="5">
        <v>12</v>
      </c>
      <c r="B19" s="6" t="s">
        <v>8</v>
      </c>
      <c r="C19" s="18">
        <v>4078.4500876318389</v>
      </c>
      <c r="D19" s="18">
        <v>1893.5535198574082</v>
      </c>
      <c r="E19" s="18">
        <v>527.31615933248781</v>
      </c>
      <c r="F19" s="18">
        <v>14.807259311825279</v>
      </c>
      <c r="G19" s="18">
        <v>6514.1270261335594</v>
      </c>
      <c r="H19" s="18">
        <v>330.22671748044473</v>
      </c>
      <c r="I19" s="18">
        <v>6844.3537436140041</v>
      </c>
      <c r="J19" s="18">
        <f>'[2]2015-16'!$D60/100</f>
        <v>6962.7046530996904</v>
      </c>
      <c r="K19" s="18">
        <f>('[2]2015-16'!$E60/100)+('[2]2015-16'!$F60/100)</f>
        <v>661.01472863088986</v>
      </c>
      <c r="L19" s="18">
        <f>'[2]2015-16'!$G60/100</f>
        <v>1807.1118642345411</v>
      </c>
      <c r="M19" s="18">
        <f t="shared" si="0"/>
        <v>9430.8312459651224</v>
      </c>
      <c r="N19" s="18">
        <f t="shared" si="14"/>
        <v>9761.0579634455662</v>
      </c>
      <c r="O19" s="18">
        <f>('[2]2015-16'!$H60/100)+('[2]2015-16'!$I60/100)</f>
        <v>2438.9372606674101</v>
      </c>
      <c r="P19" s="18">
        <f>'[2]2015-16'!$J60/100</f>
        <v>159.10782498845253</v>
      </c>
      <c r="Q19" s="18">
        <f>'[2]2015-16'!$K60/100</f>
        <v>1196.5538289724404</v>
      </c>
      <c r="R19" s="18">
        <f>'[2]2015-16'!$L60/100</f>
        <v>21.668477863954898</v>
      </c>
      <c r="S19" s="18">
        <f>'[2]2015-16'!$M60/100</f>
        <v>502.29010441507717</v>
      </c>
      <c r="T19" s="18">
        <f>'[2]2015-16'!$N60/100</f>
        <v>3372.4592466833474</v>
      </c>
      <c r="U19" s="18">
        <f>'[2]2015-16'!$O60/100</f>
        <v>5800.846432438213</v>
      </c>
      <c r="V19" s="18">
        <f>'[2]2015-16'!$P60/100</f>
        <v>897.05756969567074</v>
      </c>
      <c r="W19" s="18">
        <f>'[2]2015-16'!$Q60/100</f>
        <v>1996.6012521060129</v>
      </c>
      <c r="X19" s="18">
        <f t="shared" si="2"/>
        <v>16385.521997830579</v>
      </c>
      <c r="Y19" s="18">
        <f t="shared" si="3"/>
        <v>32660.706987409707</v>
      </c>
      <c r="Z19" s="18">
        <f>'[2]2015-16'!$U60/100</f>
        <v>4719.7724847337968</v>
      </c>
      <c r="AA19" s="18">
        <f>'[2]2015-16'!$V60/100</f>
        <v>587.40697530134673</v>
      </c>
      <c r="AB19" s="18">
        <f t="shared" si="15"/>
        <v>36793.072496842156</v>
      </c>
      <c r="AC19" s="18">
        <v>3116.6758088769925</v>
      </c>
      <c r="AD19" s="18">
        <f t="shared" si="5"/>
        <v>118052.29274102628</v>
      </c>
    </row>
    <row r="20" spans="1:30">
      <c r="A20" s="5">
        <v>13</v>
      </c>
      <c r="B20" s="6" t="s">
        <v>9</v>
      </c>
      <c r="C20" s="18">
        <v>4360.0275122107414</v>
      </c>
      <c r="D20" s="18">
        <v>1827.2697982372938</v>
      </c>
      <c r="E20" s="18">
        <v>869.06652285241228</v>
      </c>
      <c r="F20" s="18">
        <v>19.483285364621</v>
      </c>
      <c r="G20" s="18">
        <v>7075.8471186650686</v>
      </c>
      <c r="H20" s="18">
        <v>65.02278723829501</v>
      </c>
      <c r="I20" s="18">
        <v>7140.8699059033634</v>
      </c>
      <c r="J20" s="18">
        <f>'[2]2015-16'!$D61/100</f>
        <v>6666.1016823650198</v>
      </c>
      <c r="K20" s="18">
        <f>('[2]2015-16'!$E61/100)+('[2]2015-16'!$F61/100)</f>
        <v>632.85628417870237</v>
      </c>
      <c r="L20" s="18">
        <f>'[2]2015-16'!$G61/100</f>
        <v>1730.1310393846434</v>
      </c>
      <c r="M20" s="18">
        <f t="shared" si="0"/>
        <v>9029.0890059283665</v>
      </c>
      <c r="N20" s="18">
        <f t="shared" si="14"/>
        <v>9094.1117931666613</v>
      </c>
      <c r="O20" s="18">
        <f>('[2]2015-16'!$H61/100)+('[2]2015-16'!$I61/100)</f>
        <v>2335.041422341511</v>
      </c>
      <c r="P20" s="18">
        <f>'[2]2015-16'!$J61/100</f>
        <v>152.33002011090426</v>
      </c>
      <c r="Q20" s="18">
        <f>'[2]2015-16'!$K61/100</f>
        <v>1145.5820532043595</v>
      </c>
      <c r="R20" s="18">
        <f>'[2]2015-16'!$L61/100</f>
        <v>20.745426373771938</v>
      </c>
      <c r="S20" s="18">
        <f>'[2]2015-16'!$M61/100</f>
        <v>480.89314094143396</v>
      </c>
      <c r="T20" s="18">
        <f>'[2]2015-16'!$N61/100</f>
        <v>3228.796477531911</v>
      </c>
      <c r="U20" s="18">
        <f>'[2]2015-16'!$O61/100</f>
        <v>5553.7372456553403</v>
      </c>
      <c r="V20" s="18">
        <f>'[2]2015-16'!$P61/100</f>
        <v>858.84397981241898</v>
      </c>
      <c r="W20" s="18">
        <f>'[2]2015-16'!$Q61/100</f>
        <v>1911.548403787426</v>
      </c>
      <c r="X20" s="18">
        <f t="shared" si="2"/>
        <v>15687.518169759076</v>
      </c>
      <c r="Y20" s="18">
        <f t="shared" si="3"/>
        <v>31857.477081590809</v>
      </c>
      <c r="Z20" s="18">
        <f>'[2]2015-16'!$U61/100</f>
        <v>4603.6983773009224</v>
      </c>
      <c r="AA20" s="18">
        <f>'[2]2015-16'!$V61/100</f>
        <v>572.96078312185352</v>
      </c>
      <c r="AB20" s="18">
        <f t="shared" si="15"/>
        <v>35888.214675769879</v>
      </c>
      <c r="AC20" s="18">
        <v>2938.1926095673625</v>
      </c>
      <c r="AD20" s="18">
        <f t="shared" si="5"/>
        <v>122143.84638675637</v>
      </c>
    </row>
    <row r="21" spans="1:30">
      <c r="A21" s="5">
        <v>14</v>
      </c>
      <c r="B21" s="6" t="s">
        <v>10</v>
      </c>
      <c r="C21" s="18">
        <v>4525.1821874357593</v>
      </c>
      <c r="D21" s="18">
        <v>4421.5210286893152</v>
      </c>
      <c r="E21" s="18">
        <v>574.50633314794857</v>
      </c>
      <c r="F21" s="18">
        <v>21.09654256254078</v>
      </c>
      <c r="G21" s="18">
        <v>9542.3060918355641</v>
      </c>
      <c r="H21" s="18">
        <v>464.11705627918701</v>
      </c>
      <c r="I21" s="18">
        <v>10006.423148114751</v>
      </c>
      <c r="J21" s="18">
        <f>'[2]2015-16'!$D62/100</f>
        <v>10771.885147101322</v>
      </c>
      <c r="K21" s="18">
        <f>('[2]2015-16'!$E62/100)+('[2]2015-16'!$F62/100)</f>
        <v>1022.6449479204049</v>
      </c>
      <c r="L21" s="18">
        <f>'[2]2015-16'!$G62/100</f>
        <v>2795.7528603245678</v>
      </c>
      <c r="M21" s="18">
        <f t="shared" si="0"/>
        <v>14590.282955346296</v>
      </c>
      <c r="N21" s="18">
        <f t="shared" si="14"/>
        <v>15054.400011625481</v>
      </c>
      <c r="O21" s="18">
        <f>('[2]2015-16'!$H62/100)+('[2]2015-16'!$I62/100)</f>
        <v>3773.2394754385268</v>
      </c>
      <c r="P21" s="18">
        <f>'[2]2015-16'!$J62/100</f>
        <v>246.15308305770378</v>
      </c>
      <c r="Q21" s="18">
        <f>'[2]2015-16'!$K62/100</f>
        <v>1851.1686277368381</v>
      </c>
      <c r="R21" s="18">
        <f>'[2]2015-16'!$L62/100</f>
        <v>33.522943524413151</v>
      </c>
      <c r="S21" s="18">
        <f>'[2]2015-16'!$M62/100</f>
        <v>777.08470843668783</v>
      </c>
      <c r="T21" s="18">
        <f>'[2]2015-16'!$N62/100</f>
        <v>5217.475891696814</v>
      </c>
      <c r="U21" s="18">
        <f>'[2]2015-16'!$O62/100</f>
        <v>8974.3935208251351</v>
      </c>
      <c r="V21" s="18">
        <f>'[2]2015-16'!$P62/100</f>
        <v>1387.822921197409</v>
      </c>
      <c r="W21" s="18">
        <f>'[2]2015-16'!$Q62/100</f>
        <v>3088.908756551953</v>
      </c>
      <c r="X21" s="18">
        <f t="shared" si="2"/>
        <v>25349.769928465481</v>
      </c>
      <c r="Y21" s="18">
        <f t="shared" si="3"/>
        <v>49946.476031926526</v>
      </c>
      <c r="Z21" s="18">
        <f>'[2]2015-16'!$U62/100</f>
        <v>7217.7250596270023</v>
      </c>
      <c r="AA21" s="18">
        <f>'[2]2015-16'!$V62/100</f>
        <v>898.2937333411229</v>
      </c>
      <c r="AB21" s="18">
        <f t="shared" si="15"/>
        <v>56265.907358212404</v>
      </c>
      <c r="AC21" s="18">
        <v>4511.4840352526535</v>
      </c>
      <c r="AD21" s="18">
        <f t="shared" si="5"/>
        <v>124717.07074335548</v>
      </c>
    </row>
    <row r="22" spans="1:30">
      <c r="A22" s="5">
        <v>15</v>
      </c>
      <c r="B22" s="6" t="s">
        <v>11</v>
      </c>
      <c r="C22" s="18">
        <v>4944.5973863999843</v>
      </c>
      <c r="D22" s="18">
        <v>1934.8667160017378</v>
      </c>
      <c r="E22" s="18">
        <v>568.24097125945093</v>
      </c>
      <c r="F22" s="18">
        <v>18.937774393672345</v>
      </c>
      <c r="G22" s="18">
        <v>7466.6428480548448</v>
      </c>
      <c r="H22" s="18">
        <v>131.68486212598603</v>
      </c>
      <c r="I22" s="18">
        <v>7598.3277101808308</v>
      </c>
      <c r="J22" s="18">
        <f>'[2]2015-16'!$D63/100</f>
        <v>11860.400281273227</v>
      </c>
      <c r="K22" s="18">
        <f>('[2]2015-16'!$E63/100)+('[2]2015-16'!$F63/100)</f>
        <v>1125.9847521881238</v>
      </c>
      <c r="L22" s="18">
        <f>'[2]2015-16'!$G63/100</f>
        <v>3078.267875877496</v>
      </c>
      <c r="M22" s="18">
        <f t="shared" si="0"/>
        <v>16064.652909338847</v>
      </c>
      <c r="N22" s="18">
        <f t="shared" si="14"/>
        <v>16196.337771464834</v>
      </c>
      <c r="O22" s="18">
        <f>('[2]2015-16'!$H63/100)+('[2]2015-16'!$I63/100)</f>
        <v>4154.5309780660818</v>
      </c>
      <c r="P22" s="18">
        <f>'[2]2015-16'!$J63/100</f>
        <v>271.02722092423005</v>
      </c>
      <c r="Q22" s="18">
        <f>'[2]2015-16'!$K63/100</f>
        <v>2038.2319912687096</v>
      </c>
      <c r="R22" s="18">
        <f>'[2]2015-16'!$L63/100</f>
        <v>36.910487196667503</v>
      </c>
      <c r="S22" s="18">
        <f>'[2]2015-16'!$M63/100</f>
        <v>855.61028256931922</v>
      </c>
      <c r="T22" s="18">
        <f>'[2]2015-16'!$N63/100</f>
        <v>5744.7096481593326</v>
      </c>
      <c r="U22" s="18">
        <f>'[2]2015-16'!$O63/100</f>
        <v>9881.2694328897196</v>
      </c>
      <c r="V22" s="18">
        <f>'[2]2015-16'!$P63/100</f>
        <v>1528.0645068292945</v>
      </c>
      <c r="W22" s="18">
        <f>'[2]2015-16'!$Q63/100</f>
        <v>3401.0476146688829</v>
      </c>
      <c r="X22" s="18">
        <f t="shared" si="2"/>
        <v>27911.402162572238</v>
      </c>
      <c r="Y22" s="18">
        <f t="shared" si="3"/>
        <v>51574.38278209191</v>
      </c>
      <c r="Z22" s="18">
        <f>'[2]2015-16'!$U63/100</f>
        <v>7452.9725547154621</v>
      </c>
      <c r="AA22" s="18">
        <f>'[2]2015-16'!$V63/100</f>
        <v>927.57184367040156</v>
      </c>
      <c r="AB22" s="18">
        <f t="shared" si="15"/>
        <v>58099.783493136965</v>
      </c>
      <c r="AC22" s="18">
        <v>4048.502731373665</v>
      </c>
      <c r="AD22" s="18">
        <f t="shared" si="5"/>
        <v>143509.3103504554</v>
      </c>
    </row>
    <row r="23" spans="1:30" s="3" customFormat="1">
      <c r="A23" s="7"/>
      <c r="B23" s="8" t="s">
        <v>29</v>
      </c>
      <c r="C23" s="19">
        <v>24978.271626994356</v>
      </c>
      <c r="D23" s="19">
        <v>13955.867271349847</v>
      </c>
      <c r="E23" s="19">
        <v>3448.8535688467791</v>
      </c>
      <c r="F23" s="19">
        <v>243.82923402072345</v>
      </c>
      <c r="G23" s="19">
        <v>42626.821701211702</v>
      </c>
      <c r="H23" s="19">
        <v>1648.1734918460591</v>
      </c>
      <c r="I23" s="19">
        <v>44274.995193057766</v>
      </c>
      <c r="J23" s="19">
        <f>SUM(J18:J22)</f>
        <v>79056.744361044213</v>
      </c>
      <c r="K23" s="19">
        <f t="shared" ref="K23:AB23" si="16">SUM(K18:K22)</f>
        <v>7505.3696837468106</v>
      </c>
      <c r="L23" s="19">
        <f>SUM(L18:L22)</f>
        <v>20518.517989844524</v>
      </c>
      <c r="M23" s="19">
        <f t="shared" si="0"/>
        <v>107080.63203463555</v>
      </c>
      <c r="N23" s="19">
        <f t="shared" si="16"/>
        <v>108728.80552648161</v>
      </c>
      <c r="O23" s="19">
        <f t="shared" si="16"/>
        <v>27692.462790787897</v>
      </c>
      <c r="P23" s="19">
        <f>SUM(P18:P22)</f>
        <v>1806.5604205047068</v>
      </c>
      <c r="Q23" s="19">
        <f>SUM(Q18:Q22)</f>
        <v>13586.049514421138</v>
      </c>
      <c r="R23" s="19">
        <f t="shared" ref="R23:W23" si="17">SUM(R18:R22)</f>
        <v>246.03073094892929</v>
      </c>
      <c r="S23" s="19">
        <f t="shared" si="17"/>
        <v>5703.1602456592682</v>
      </c>
      <c r="T23" s="19">
        <f t="shared" si="17"/>
        <v>38291.965811646471</v>
      </c>
      <c r="U23" s="19">
        <f t="shared" si="17"/>
        <v>65864.639724849345</v>
      </c>
      <c r="V23" s="19">
        <f t="shared" si="17"/>
        <v>10185.474538690711</v>
      </c>
      <c r="W23" s="19">
        <f t="shared" si="17"/>
        <v>22670.040256327076</v>
      </c>
      <c r="X23" s="19">
        <f t="shared" si="2"/>
        <v>186046.38403383552</v>
      </c>
      <c r="Y23" s="19">
        <f t="shared" si="3"/>
        <v>337402.01126152882</v>
      </c>
      <c r="Z23" s="19">
        <f t="shared" ref="Z23:AA23" si="18">SUM(Z18:Z22)</f>
        <v>48757.693146293408</v>
      </c>
      <c r="AA23" s="19">
        <f t="shared" si="18"/>
        <v>6068.2181495769282</v>
      </c>
      <c r="AB23" s="19">
        <f t="shared" si="16"/>
        <v>380091.48625824531</v>
      </c>
      <c r="AC23" s="19">
        <v>24613.432674989865</v>
      </c>
      <c r="AD23" s="19">
        <f t="shared" si="5"/>
        <v>154424.41177433284</v>
      </c>
    </row>
    <row r="24" spans="1:30">
      <c r="A24" s="5">
        <v>16</v>
      </c>
      <c r="B24" s="6" t="s">
        <v>197</v>
      </c>
      <c r="C24" s="18">
        <v>3215.7418389719282</v>
      </c>
      <c r="D24" s="18">
        <v>1315.6837602966175</v>
      </c>
      <c r="E24" s="18">
        <v>442.15702873455456</v>
      </c>
      <c r="F24" s="18">
        <v>23.574759690218265</v>
      </c>
      <c r="G24" s="18">
        <v>4997.1573876933189</v>
      </c>
      <c r="H24" s="18">
        <v>184.57472879478723</v>
      </c>
      <c r="I24" s="18">
        <v>5181.7321164881059</v>
      </c>
      <c r="J24" s="18">
        <f>'[2]2015-16'!$D64/100</f>
        <v>9533.0424116104568</v>
      </c>
      <c r="K24" s="18">
        <f>('[2]2015-16'!$E64/100)+('[2]2015-16'!$F64/100)</f>
        <v>905.03356909331558</v>
      </c>
      <c r="L24" s="18">
        <f>'[2]2015-16'!$G64/100</f>
        <v>2474.2215708665735</v>
      </c>
      <c r="M24" s="18">
        <f t="shared" si="0"/>
        <v>12912.297551570346</v>
      </c>
      <c r="N24" s="18">
        <f t="shared" ref="N24:N31" si="19">L24+K24+J24+H24</f>
        <v>13096.872280365133</v>
      </c>
      <c r="O24" s="18">
        <f>('[2]2015-16'!$H64/100)+('[2]2015-16'!$I64/100)</f>
        <v>3339.2903337999096</v>
      </c>
      <c r="P24" s="18">
        <f>'[2]2015-16'!$J64/100</f>
        <v>217.84374308606698</v>
      </c>
      <c r="Q24" s="18">
        <f>'[2]2015-16'!$K64/100</f>
        <v>1638.2711845017045</v>
      </c>
      <c r="R24" s="18">
        <f>'[2]2015-16'!$L64/100</f>
        <v>29.667568676802066</v>
      </c>
      <c r="S24" s="18">
        <f>'[2]2015-16'!$M64/100</f>
        <v>687.71448839058155</v>
      </c>
      <c r="T24" s="18">
        <f>'[2]2015-16'!$N64/100</f>
        <v>4617.4293800825799</v>
      </c>
      <c r="U24" s="18">
        <f>'[2]2015-16'!$O64/100</f>
        <v>7942.2749949696772</v>
      </c>
      <c r="V24" s="18">
        <f>'[2]2015-16'!$P64/100</f>
        <v>1228.2135008782757</v>
      </c>
      <c r="W24" s="18">
        <f>'[2]2015-16'!$Q64/100</f>
        <v>2733.6624722301917</v>
      </c>
      <c r="X24" s="18">
        <f t="shared" si="2"/>
        <v>22434.367666615788</v>
      </c>
      <c r="Y24" s="18">
        <f t="shared" si="3"/>
        <v>40528.397334674242</v>
      </c>
      <c r="Z24" s="18">
        <f>'[2]2015-16'!$U64/100</f>
        <v>5856.7260864173841</v>
      </c>
      <c r="AA24" s="18">
        <f>'[2]2015-16'!$V64/100</f>
        <v>728.90838842732205</v>
      </c>
      <c r="AB24" s="18">
        <f t="shared" ref="AB24:AB31" si="20">Y24+Z24-AA24</f>
        <v>45656.21503266431</v>
      </c>
      <c r="AC24" s="18">
        <v>3890.1569496824045</v>
      </c>
      <c r="AD24" s="18">
        <f t="shared" si="5"/>
        <v>117363.42677997021</v>
      </c>
    </row>
    <row r="25" spans="1:30">
      <c r="A25" s="5">
        <v>17</v>
      </c>
      <c r="B25" s="6" t="s">
        <v>12</v>
      </c>
      <c r="C25" s="18">
        <v>1770.8220574787481</v>
      </c>
      <c r="D25" s="18">
        <v>419.87720047002881</v>
      </c>
      <c r="E25" s="18">
        <v>559.95248774235438</v>
      </c>
      <c r="F25" s="18">
        <v>26.193360997913405</v>
      </c>
      <c r="G25" s="18">
        <v>2776.8451066890448</v>
      </c>
      <c r="H25" s="18">
        <v>250.39959645171351</v>
      </c>
      <c r="I25" s="18">
        <v>3027.2447031407582</v>
      </c>
      <c r="J25" s="18">
        <f>'[2]2015-16'!$D65/100</f>
        <v>3031.9095703837083</v>
      </c>
      <c r="K25" s="18">
        <f>('[2]2015-16'!$E65/100)+('[2]2015-16'!$F65/100)</f>
        <v>287.8388473663569</v>
      </c>
      <c r="L25" s="18">
        <f>'[2]2015-16'!$G65/100</f>
        <v>786.9068169489974</v>
      </c>
      <c r="M25" s="18">
        <f t="shared" si="0"/>
        <v>4106.6552346990629</v>
      </c>
      <c r="N25" s="18">
        <f t="shared" si="19"/>
        <v>4357.0548311507764</v>
      </c>
      <c r="O25" s="18">
        <f>('[2]2015-16'!$H65/100)+('[2]2015-16'!$I65/100)</f>
        <v>1062.0351703257966</v>
      </c>
      <c r="P25" s="18">
        <f>'[2]2015-16'!$J65/100</f>
        <v>69.283498488000362</v>
      </c>
      <c r="Q25" s="18">
        <f>'[2]2015-16'!$K65/100</f>
        <v>521.03933547227984</v>
      </c>
      <c r="R25" s="18">
        <f>'[2]2015-16'!$L65/100</f>
        <v>9.4355381542896755</v>
      </c>
      <c r="S25" s="18">
        <f>'[2]2015-16'!$M65/100</f>
        <v>218.72221364540198</v>
      </c>
      <c r="T25" s="18">
        <f>'[2]2015-16'!$N65/100</f>
        <v>1468.5372962353449</v>
      </c>
      <c r="U25" s="18">
        <f>'[2]2015-16'!$O65/100</f>
        <v>2525.9784366992876</v>
      </c>
      <c r="V25" s="18">
        <f>'[2]2015-16'!$P65/100</f>
        <v>390.62369671743028</v>
      </c>
      <c r="W25" s="18">
        <f>'[2]2015-16'!$Q65/100</f>
        <v>869.41996624909007</v>
      </c>
      <c r="X25" s="18">
        <f t="shared" si="2"/>
        <v>7135.0751519869209</v>
      </c>
      <c r="Y25" s="18">
        <f t="shared" si="3"/>
        <v>14268.975089826741</v>
      </c>
      <c r="Z25" s="18">
        <f>'[2]2015-16'!$U65/100</f>
        <v>2061.9981080022271</v>
      </c>
      <c r="AA25" s="18">
        <f>'[2]2015-16'!$V65/100</f>
        <v>256.62933448941521</v>
      </c>
      <c r="AB25" s="18">
        <f t="shared" si="20"/>
        <v>16074.343863339553</v>
      </c>
      <c r="AC25" s="18">
        <v>2032.9964388423516</v>
      </c>
      <c r="AD25" s="18">
        <f t="shared" si="5"/>
        <v>79067.250469424136</v>
      </c>
    </row>
    <row r="26" spans="1:30">
      <c r="A26" s="5">
        <v>18</v>
      </c>
      <c r="B26" s="6" t="s">
        <v>13</v>
      </c>
      <c r="C26" s="18">
        <v>1174.2388348371462</v>
      </c>
      <c r="D26" s="18">
        <v>398.82967367611985</v>
      </c>
      <c r="E26" s="18">
        <v>156.29572026072665</v>
      </c>
      <c r="F26" s="18">
        <v>4.6759726123956282</v>
      </c>
      <c r="G26" s="18">
        <v>1734.0402013863884</v>
      </c>
      <c r="H26" s="18">
        <v>205.40125795031506</v>
      </c>
      <c r="I26" s="18">
        <v>1939.4414593367035</v>
      </c>
      <c r="J26" s="18">
        <f>'[2]2015-16'!$D66/100</f>
        <v>3078.9827913118888</v>
      </c>
      <c r="K26" s="18">
        <f>('[2]2015-16'!$E66/100)+('[2]2015-16'!$F66/100)</f>
        <v>292.30781365286606</v>
      </c>
      <c r="L26" s="18">
        <f>'[2]2015-16'!$G66/100</f>
        <v>799.12427844783861</v>
      </c>
      <c r="M26" s="18">
        <f t="shared" si="0"/>
        <v>4170.4148834125936</v>
      </c>
      <c r="N26" s="18">
        <f t="shared" si="19"/>
        <v>4375.8161413629086</v>
      </c>
      <c r="O26" s="18">
        <f>('[2]2015-16'!$H66/100)+('[2]2015-16'!$I66/100)</f>
        <v>1078.5242558495172</v>
      </c>
      <c r="P26" s="18">
        <f>'[2]2015-16'!$J66/100</f>
        <v>70.359189353869453</v>
      </c>
      <c r="Q26" s="18">
        <f>'[2]2015-16'!$K66/100</f>
        <v>529.12895661089931</v>
      </c>
      <c r="R26" s="18">
        <f>'[2]2015-16'!$L66/100</f>
        <v>9.5820336752813979</v>
      </c>
      <c r="S26" s="18">
        <f>'[2]2015-16'!$M66/100</f>
        <v>222.11807979701925</v>
      </c>
      <c r="T26" s="18">
        <f>'[2]2015-16'!$N66/100</f>
        <v>1491.3377060042317</v>
      </c>
      <c r="U26" s="18">
        <f>'[2]2015-16'!$O66/100</f>
        <v>2565.196605398005</v>
      </c>
      <c r="V26" s="18">
        <f>'[2]2015-16'!$P66/100</f>
        <v>396.68849355536332</v>
      </c>
      <c r="W26" s="18">
        <f>'[2]2015-16'!$Q66/100</f>
        <v>882.91852126880156</v>
      </c>
      <c r="X26" s="18">
        <f t="shared" si="2"/>
        <v>7245.8538415129879</v>
      </c>
      <c r="Y26" s="18">
        <f t="shared" si="3"/>
        <v>13355.710184262285</v>
      </c>
      <c r="Z26" s="18">
        <f>'[2]2015-16'!$U66/100</f>
        <v>1930.0229315961706</v>
      </c>
      <c r="AA26" s="18">
        <f>'[2]2015-16'!$V66/100</f>
        <v>240.20414886059655</v>
      </c>
      <c r="AB26" s="18">
        <f t="shared" si="20"/>
        <v>15045.528966997859</v>
      </c>
      <c r="AC26" s="18">
        <v>1917.1043839184701</v>
      </c>
      <c r="AD26" s="18">
        <f t="shared" si="5"/>
        <v>78480.489081379666</v>
      </c>
    </row>
    <row r="27" spans="1:30">
      <c r="A27" s="5">
        <v>19</v>
      </c>
      <c r="B27" s="6" t="s">
        <v>14</v>
      </c>
      <c r="C27" s="18">
        <v>768.13186338734977</v>
      </c>
      <c r="D27" s="18">
        <v>373.70322753518514</v>
      </c>
      <c r="E27" s="18">
        <v>103.46979827728896</v>
      </c>
      <c r="F27" s="18">
        <v>5.1825483191527928</v>
      </c>
      <c r="G27" s="18">
        <v>1250.4874375189765</v>
      </c>
      <c r="H27" s="18">
        <v>198.18089312345197</v>
      </c>
      <c r="I27" s="18">
        <v>1448.6683306424286</v>
      </c>
      <c r="J27" s="18">
        <f>'[2]2015-16'!$D67/100</f>
        <v>1437.8017888247532</v>
      </c>
      <c r="K27" s="18">
        <f>('[2]2015-16'!$E67/100)+('[2]2015-16'!$F67/100)</f>
        <v>136.49985266025826</v>
      </c>
      <c r="L27" s="18">
        <f>'[2]2015-16'!$G67/100</f>
        <v>373.16945073149816</v>
      </c>
      <c r="M27" s="18">
        <f t="shared" si="0"/>
        <v>1947.4710922165095</v>
      </c>
      <c r="N27" s="18">
        <f t="shared" si="19"/>
        <v>2145.6519853399614</v>
      </c>
      <c r="O27" s="18">
        <f>('[2]2015-16'!$H67/100)+('[2]2015-16'!$I67/100)</f>
        <v>503.64169255087</v>
      </c>
      <c r="P27" s="18">
        <f>'[2]2015-16'!$J67/100</f>
        <v>32.855840766212872</v>
      </c>
      <c r="Q27" s="18">
        <f>'[2]2015-16'!$K67/100</f>
        <v>247.0889290063142</v>
      </c>
      <c r="R27" s="18">
        <f>'[2]2015-16'!$L67/100</f>
        <v>4.4745508801718596</v>
      </c>
      <c r="S27" s="18">
        <f>'[2]2015-16'!$M67/100</f>
        <v>103.72314303400195</v>
      </c>
      <c r="T27" s="18">
        <f>'[2]2015-16'!$N67/100</f>
        <v>696.41442215436018</v>
      </c>
      <c r="U27" s="18">
        <f>'[2]2015-16'!$O67/100</f>
        <v>1197.8775192689384</v>
      </c>
      <c r="V27" s="18">
        <f>'[2]2015-16'!$P67/100</f>
        <v>185.2428104663359</v>
      </c>
      <c r="W27" s="18">
        <f>'[2]2015-16'!$Q67/100</f>
        <v>412.29909853633791</v>
      </c>
      <c r="X27" s="18">
        <f t="shared" si="2"/>
        <v>3383.6180066635434</v>
      </c>
      <c r="Y27" s="18">
        <f t="shared" si="3"/>
        <v>6779.7574295224813</v>
      </c>
      <c r="Z27" s="18">
        <f>'[2]2015-16'!$U67/100</f>
        <v>979.73729047467828</v>
      </c>
      <c r="AA27" s="18">
        <f>'[2]2015-16'!$V67/100</f>
        <v>121.93480093566991</v>
      </c>
      <c r="AB27" s="18">
        <f t="shared" si="20"/>
        <v>7637.5599190614894</v>
      </c>
      <c r="AC27" s="18">
        <v>1219.1812551885469</v>
      </c>
      <c r="AD27" s="18">
        <f t="shared" si="5"/>
        <v>62644.991354303078</v>
      </c>
    </row>
    <row r="28" spans="1:30">
      <c r="A28" s="5">
        <v>20</v>
      </c>
      <c r="B28" s="6" t="s">
        <v>151</v>
      </c>
      <c r="C28" s="18">
        <v>1430.9022979334488</v>
      </c>
      <c r="D28" s="18">
        <v>662.50836650083079</v>
      </c>
      <c r="E28" s="18">
        <v>251.20871791390451</v>
      </c>
      <c r="F28" s="18">
        <v>18.35324620642081</v>
      </c>
      <c r="G28" s="18">
        <v>2362.9726285546049</v>
      </c>
      <c r="H28" s="18">
        <v>135.0188735821763</v>
      </c>
      <c r="I28" s="18">
        <v>2497.991502136781</v>
      </c>
      <c r="J28" s="18">
        <f>'[2]2015-16'!$D68/100</f>
        <v>4100.5311381132142</v>
      </c>
      <c r="K28" s="18">
        <f>('[2]2015-16'!$E68/100)+('[2]2015-16'!$F68/100)</f>
        <v>389.29002629685596</v>
      </c>
      <c r="L28" s="18">
        <f>'[2]2015-16'!$G68/100</f>
        <v>1064.2586234142047</v>
      </c>
      <c r="M28" s="18">
        <f t="shared" si="0"/>
        <v>5554.0797878242747</v>
      </c>
      <c r="N28" s="18">
        <f t="shared" si="19"/>
        <v>5689.0986614064514</v>
      </c>
      <c r="O28" s="18">
        <f>('[2]2015-16'!$H68/100)+('[2]2015-16'!$I68/100)</f>
        <v>1436.3582371426589</v>
      </c>
      <c r="P28" s="18">
        <f>'[2]2015-16'!$J68/100</f>
        <v>93.703039722095198</v>
      </c>
      <c r="Q28" s="18">
        <f>'[2]2015-16'!$K68/100</f>
        <v>704.68395236982849</v>
      </c>
      <c r="R28" s="18">
        <f>'[2]2015-16'!$L68/100</f>
        <v>12.761171502098437</v>
      </c>
      <c r="S28" s="18">
        <f>'[2]2015-16'!$M68/100</f>
        <v>295.81266420703827</v>
      </c>
      <c r="T28" s="18">
        <f>'[2]2015-16'!$N68/100</f>
        <v>1986.1353945103065</v>
      </c>
      <c r="U28" s="18">
        <f>'[2]2015-16'!$O68/100</f>
        <v>3416.2803980255617</v>
      </c>
      <c r="V28" s="18">
        <f>'[2]2015-16'!$P68/100</f>
        <v>528.30224467149969</v>
      </c>
      <c r="W28" s="18">
        <f>'[2]2015-16'!$Q68/100</f>
        <v>1175.8542136369022</v>
      </c>
      <c r="X28" s="18">
        <f t="shared" si="2"/>
        <v>9649.8913157879888</v>
      </c>
      <c r="Y28" s="18">
        <f t="shared" si="3"/>
        <v>17701.962605749046</v>
      </c>
      <c r="Z28" s="18">
        <f>'[2]2015-16'!$U68/100</f>
        <v>2558.0963716794558</v>
      </c>
      <c r="AA28" s="18">
        <f>'[2]2015-16'!$V68/100</f>
        <v>318.3720522711447</v>
      </c>
      <c r="AB28" s="18">
        <f t="shared" si="20"/>
        <v>19941.686925157359</v>
      </c>
      <c r="AC28" s="18">
        <v>2683.5113004621517</v>
      </c>
      <c r="AD28" s="18">
        <f t="shared" si="5"/>
        <v>74311.91708312546</v>
      </c>
    </row>
    <row r="29" spans="1:30">
      <c r="A29" s="5">
        <v>21</v>
      </c>
      <c r="B29" s="6" t="s">
        <v>15</v>
      </c>
      <c r="C29" s="18">
        <v>1312.3592122585862</v>
      </c>
      <c r="D29" s="18">
        <v>724.62057504432448</v>
      </c>
      <c r="E29" s="18">
        <v>539.27577280372293</v>
      </c>
      <c r="F29" s="18">
        <v>37.64163339522888</v>
      </c>
      <c r="G29" s="18">
        <v>2613.8971935018621</v>
      </c>
      <c r="H29" s="18">
        <v>43.04182922348204</v>
      </c>
      <c r="I29" s="18">
        <v>2656.9390227253443</v>
      </c>
      <c r="J29" s="18">
        <f>'[2]2015-16'!$D69/100</f>
        <v>6071.3161265469425</v>
      </c>
      <c r="K29" s="18">
        <f>('[2]2015-16'!$E69/100)+('[2]2015-16'!$F69/100)</f>
        <v>576.38943223523677</v>
      </c>
      <c r="L29" s="18">
        <f>'[2]2015-16'!$G69/100</f>
        <v>1575.7594139681212</v>
      </c>
      <c r="M29" s="18">
        <f t="shared" si="0"/>
        <v>8223.4649727503001</v>
      </c>
      <c r="N29" s="18">
        <f t="shared" si="19"/>
        <v>8266.5068019737828</v>
      </c>
      <c r="O29" s="18">
        <f>('[2]2015-16'!$H69/100)+('[2]2015-16'!$I69/100)</f>
        <v>2126.6964290570863</v>
      </c>
      <c r="P29" s="18">
        <f>'[2]2015-16'!$J69/100</f>
        <v>138.73831389389102</v>
      </c>
      <c r="Q29" s="18">
        <f>'[2]2015-16'!$K69/100</f>
        <v>1043.3670419852945</v>
      </c>
      <c r="R29" s="18">
        <f>'[2]2015-16'!$L69/100</f>
        <v>18.894407510820955</v>
      </c>
      <c r="S29" s="18">
        <f>'[2]2015-16'!$M69/100</f>
        <v>437.98526048100962</v>
      </c>
      <c r="T29" s="18">
        <f>'[2]2015-16'!$N69/100</f>
        <v>2940.7058364016179</v>
      </c>
      <c r="U29" s="18">
        <f>'[2]2015-16'!$O69/100</f>
        <v>5058.2028461031387</v>
      </c>
      <c r="V29" s="18">
        <f>'[2]2015-16'!$P69/100</f>
        <v>782.21328645754261</v>
      </c>
      <c r="W29" s="18">
        <f>'[2]2015-16'!$Q69/100</f>
        <v>1740.9897423695149</v>
      </c>
      <c r="X29" s="18">
        <f t="shared" si="2"/>
        <v>14287.793164259916</v>
      </c>
      <c r="Y29" s="18">
        <f t="shared" si="3"/>
        <v>25168.197159735559</v>
      </c>
      <c r="Z29" s="18">
        <f>'[2]2015-16'!$U69/100</f>
        <v>3637.0359193141699</v>
      </c>
      <c r="AA29" s="18">
        <f>'[2]2015-16'!$V69/100</f>
        <v>452.65323176847733</v>
      </c>
      <c r="AB29" s="18">
        <f t="shared" si="20"/>
        <v>28352.579847281253</v>
      </c>
      <c r="AC29" s="18">
        <v>3502.607194185257</v>
      </c>
      <c r="AD29" s="18">
        <f t="shared" si="5"/>
        <v>80947.07249602495</v>
      </c>
    </row>
    <row r="30" spans="1:30">
      <c r="A30" s="5">
        <v>22</v>
      </c>
      <c r="B30" s="6" t="s">
        <v>196</v>
      </c>
      <c r="C30" s="18">
        <v>1174.8106455852756</v>
      </c>
      <c r="D30" s="18">
        <v>599.02014684568121</v>
      </c>
      <c r="E30" s="18">
        <v>217.37639824690552</v>
      </c>
      <c r="F30" s="18">
        <v>10.248175149401625</v>
      </c>
      <c r="G30" s="18">
        <v>2001.4553658272641</v>
      </c>
      <c r="H30" s="18">
        <v>136.77120450267265</v>
      </c>
      <c r="I30" s="18">
        <v>2138.2265703299367</v>
      </c>
      <c r="J30" s="18">
        <f>'[2]2015-16'!$D70/100</f>
        <v>2529.9599121342758</v>
      </c>
      <c r="K30" s="18">
        <f>('[2]2015-16'!$E70/100)+('[2]2015-16'!$F70/100)</f>
        <v>240.18550952351075</v>
      </c>
      <c r="L30" s="18">
        <f>'[2]2015-16'!$G70/100</f>
        <v>656.6299737014233</v>
      </c>
      <c r="M30" s="18">
        <f t="shared" si="0"/>
        <v>3426.7753953592101</v>
      </c>
      <c r="N30" s="18">
        <f t="shared" si="19"/>
        <v>3563.5465998618829</v>
      </c>
      <c r="O30" s="18">
        <f>('[2]2015-16'!$H70/100)+('[2]2015-16'!$I70/100)</f>
        <v>886.2092829044758</v>
      </c>
      <c r="P30" s="18">
        <f>'[2]2015-16'!$J70/100</f>
        <v>57.813226179062191</v>
      </c>
      <c r="Q30" s="18">
        <f>'[2]2015-16'!$K70/100</f>
        <v>434.77834704124189</v>
      </c>
      <c r="R30" s="18">
        <f>'[2]2015-16'!$L70/100</f>
        <v>7.8734318176729836</v>
      </c>
      <c r="S30" s="18">
        <f>'[2]2015-16'!$M70/100</f>
        <v>182.51152271210526</v>
      </c>
      <c r="T30" s="18">
        <f>'[2]2015-16'!$N70/100</f>
        <v>1225.4126987300874</v>
      </c>
      <c r="U30" s="18">
        <f>'[2]2015-16'!$O70/100</f>
        <v>2107.7885192189387</v>
      </c>
      <c r="V30" s="18">
        <f>'[2]2015-16'!$P70/100</f>
        <v>325.95374976824422</v>
      </c>
      <c r="W30" s="18">
        <f>'[2]2015-16'!$Q70/100</f>
        <v>725.48260769563751</v>
      </c>
      <c r="X30" s="18">
        <f t="shared" si="2"/>
        <v>5953.8233860674663</v>
      </c>
      <c r="Y30" s="18">
        <f t="shared" si="3"/>
        <v>11518.825351756614</v>
      </c>
      <c r="Z30" s="18">
        <f>'[2]2015-16'!$U70/100</f>
        <v>1664.576182462429</v>
      </c>
      <c r="AA30" s="18">
        <f>'[2]2015-16'!$V70/100</f>
        <v>207.16754116042242</v>
      </c>
      <c r="AB30" s="18">
        <f t="shared" si="20"/>
        <v>12976.23399305862</v>
      </c>
      <c r="AC30" s="18">
        <v>1718.0713618490108</v>
      </c>
      <c r="AD30" s="18">
        <f t="shared" si="5"/>
        <v>75527.910430294505</v>
      </c>
    </row>
    <row r="31" spans="1:30">
      <c r="A31" s="5">
        <v>23</v>
      </c>
      <c r="B31" s="6" t="s">
        <v>16</v>
      </c>
      <c r="C31" s="18">
        <v>1098.6340755552906</v>
      </c>
      <c r="D31" s="18">
        <v>380.89341016236585</v>
      </c>
      <c r="E31" s="18">
        <v>961.34947241754548</v>
      </c>
      <c r="F31" s="18">
        <v>8.7285102479793206</v>
      </c>
      <c r="G31" s="18">
        <v>2449.6054683831808</v>
      </c>
      <c r="H31" s="18">
        <v>17.554227242145892</v>
      </c>
      <c r="I31" s="18">
        <v>2467.1596956253265</v>
      </c>
      <c r="J31" s="18">
        <f>'[2]2015-16'!$D71/100</f>
        <v>4523.7396173292018</v>
      </c>
      <c r="K31" s="18">
        <f>('[2]2015-16'!$E71/100)+('[2]2015-16'!$F71/100)</f>
        <v>429.46795311997766</v>
      </c>
      <c r="L31" s="18">
        <f>'[2]2015-16'!$G71/100</f>
        <v>1174.0988510182005</v>
      </c>
      <c r="M31" s="18">
        <f t="shared" si="0"/>
        <v>6127.3064214673805</v>
      </c>
      <c r="N31" s="18">
        <f t="shared" si="19"/>
        <v>6144.8606487095258</v>
      </c>
      <c r="O31" s="18">
        <f>('[2]2015-16'!$H71/100)+('[2]2015-16'!$I71/100)</f>
        <v>1584.6021998577448</v>
      </c>
      <c r="P31" s="18">
        <f>'[2]2015-16'!$J71/100</f>
        <v>103.37396273255919</v>
      </c>
      <c r="Q31" s="18">
        <f>'[2]2015-16'!$K71/100</f>
        <v>777.41312177873851</v>
      </c>
      <c r="R31" s="18">
        <f>'[2]2015-16'!$L71/100</f>
        <v>14.078229171584271</v>
      </c>
      <c r="S31" s="18">
        <f>'[2]2015-16'!$M71/100</f>
        <v>326.34295980418244</v>
      </c>
      <c r="T31" s="18">
        <f>'[2]2015-16'!$N71/100</f>
        <v>2191.1208735901009</v>
      </c>
      <c r="U31" s="18">
        <f>'[2]2015-16'!$O71/100</f>
        <v>3768.868583098837</v>
      </c>
      <c r="V31" s="18">
        <f>'[2]2015-16'!$P71/100</f>
        <v>582.82737373482769</v>
      </c>
      <c r="W31" s="18">
        <f>'[2]2015-16'!$Q71/100</f>
        <v>1297.212022362618</v>
      </c>
      <c r="X31" s="18">
        <f t="shared" si="2"/>
        <v>10645.839326131194</v>
      </c>
      <c r="Y31" s="18">
        <f t="shared" si="3"/>
        <v>19240.305443223901</v>
      </c>
      <c r="Z31" s="18">
        <f>'[2]2015-16'!$U71/100</f>
        <v>2780.4010572975762</v>
      </c>
      <c r="AA31" s="18">
        <f>'[2]2015-16'!$V71/100</f>
        <v>346.03934415791076</v>
      </c>
      <c r="AB31" s="18">
        <f t="shared" si="20"/>
        <v>21674.667156363565</v>
      </c>
      <c r="AC31" s="18">
        <v>2555.0833463539302</v>
      </c>
      <c r="AD31" s="18">
        <f t="shared" si="5"/>
        <v>84829.589560328925</v>
      </c>
    </row>
    <row r="32" spans="1:30" s="50" customFormat="1" ht="25.5">
      <c r="A32" s="47"/>
      <c r="B32" s="48" t="s">
        <v>198</v>
      </c>
      <c r="C32" s="49">
        <v>11945.640826007773</v>
      </c>
      <c r="D32" s="49">
        <v>4875.1363605311544</v>
      </c>
      <c r="E32" s="49">
        <v>3231.085396397003</v>
      </c>
      <c r="F32" s="49">
        <v>134.59820661871075</v>
      </c>
      <c r="G32" s="49">
        <v>20186.460789554643</v>
      </c>
      <c r="H32" s="49">
        <v>1170.9426108707448</v>
      </c>
      <c r="I32" s="49">
        <v>21357.403400425388</v>
      </c>
      <c r="J32" s="49">
        <f>SUM(J24:J31)</f>
        <v>34307.28335625444</v>
      </c>
      <c r="K32" s="49">
        <f t="shared" ref="K32:AB32" si="21">SUM(K24:K31)</f>
        <v>3257.0130039483779</v>
      </c>
      <c r="L32" s="49">
        <f>SUM(L24:L31)</f>
        <v>8904.1689790968576</v>
      </c>
      <c r="M32" s="49">
        <f t="shared" si="0"/>
        <v>46468.465339299677</v>
      </c>
      <c r="N32" s="49">
        <f t="shared" si="21"/>
        <v>47639.407950170418</v>
      </c>
      <c r="O32" s="49">
        <f t="shared" si="21"/>
        <v>12017.35760148806</v>
      </c>
      <c r="P32" s="49">
        <f>SUM(P24:P31)</f>
        <v>783.97081422175734</v>
      </c>
      <c r="Q32" s="49">
        <f>SUM(Q24:Q31)</f>
        <v>5895.7708687663016</v>
      </c>
      <c r="R32" s="49">
        <f t="shared" ref="R32:W32" si="22">SUM(R24:R31)</f>
        <v>106.76693138872164</v>
      </c>
      <c r="S32" s="49">
        <f t="shared" si="22"/>
        <v>2474.9303320713402</v>
      </c>
      <c r="T32" s="49">
        <f t="shared" si="22"/>
        <v>16617.09360770863</v>
      </c>
      <c r="U32" s="49">
        <f t="shared" si="22"/>
        <v>28582.467902782388</v>
      </c>
      <c r="V32" s="49">
        <f t="shared" si="22"/>
        <v>4420.0651562495186</v>
      </c>
      <c r="W32" s="49">
        <f t="shared" si="22"/>
        <v>9837.8386443490926</v>
      </c>
      <c r="X32" s="49">
        <f t="shared" si="2"/>
        <v>80736.261859025806</v>
      </c>
      <c r="Y32" s="49">
        <f t="shared" si="3"/>
        <v>148562.13059875087</v>
      </c>
      <c r="Z32" s="49">
        <f t="shared" ref="Z32:AA32" si="23">SUM(Z24:Z31)</f>
        <v>21468.593947244088</v>
      </c>
      <c r="AA32" s="49">
        <f t="shared" si="23"/>
        <v>2671.9088420709591</v>
      </c>
      <c r="AB32" s="49">
        <f t="shared" si="21"/>
        <v>167358.81570392399</v>
      </c>
      <c r="AC32" s="49">
        <v>19518.712230482124</v>
      </c>
      <c r="AD32" s="49">
        <f t="shared" si="5"/>
        <v>85742.754812769796</v>
      </c>
    </row>
    <row r="33" spans="1:30">
      <c r="A33" s="5">
        <v>24</v>
      </c>
      <c r="B33" s="6" t="s">
        <v>152</v>
      </c>
      <c r="C33" s="18">
        <v>1454.2365896200652</v>
      </c>
      <c r="D33" s="18">
        <v>561.03601000516119</v>
      </c>
      <c r="E33" s="18">
        <v>218.64487540971061</v>
      </c>
      <c r="F33" s="18">
        <v>34.290545269582388</v>
      </c>
      <c r="G33" s="18">
        <v>2268.2080203045193</v>
      </c>
      <c r="H33" s="18">
        <v>101.9130592982082</v>
      </c>
      <c r="I33" s="18">
        <v>2370.1210796027276</v>
      </c>
      <c r="J33" s="18">
        <f>'[2]2015-16'!$D72/100</f>
        <v>3433.1109315416311</v>
      </c>
      <c r="K33" s="18">
        <f>('[2]2015-16'!$E72/100)+('[2]2015-16'!$F72/100)</f>
        <v>325.92749568408857</v>
      </c>
      <c r="L33" s="18">
        <f>'[2]2015-16'!$G72/100</f>
        <v>891.03528078851446</v>
      </c>
      <c r="M33" s="18">
        <f t="shared" si="0"/>
        <v>4650.0737080142344</v>
      </c>
      <c r="N33" s="18">
        <f t="shared" ref="N33:N37" si="24">L33+K33+J33+H33</f>
        <v>4751.9867673124427</v>
      </c>
      <c r="O33" s="18">
        <f>('[2]2015-16'!$H72/100)+('[2]2015-16'!$I72/100)</f>
        <v>1202.5703499018721</v>
      </c>
      <c r="P33" s="18">
        <f>'[2]2015-16'!$J72/100</f>
        <v>78.451527168898892</v>
      </c>
      <c r="Q33" s="18">
        <f>'[2]2015-16'!$K72/100</f>
        <v>589.98654044509919</v>
      </c>
      <c r="R33" s="18">
        <f>'[2]2015-16'!$L72/100</f>
        <v>10.684107962484664</v>
      </c>
      <c r="S33" s="18">
        <f>'[2]2015-16'!$M72/100</f>
        <v>247.66491387867561</v>
      </c>
      <c r="T33" s="18">
        <f>'[2]2015-16'!$N72/100</f>
        <v>1662.8633961678802</v>
      </c>
      <c r="U33" s="18">
        <f>'[2]2015-16'!$O72/100</f>
        <v>2860.2318052557448</v>
      </c>
      <c r="V33" s="18">
        <f>'[2]2015-16'!$P72/100</f>
        <v>442.31348336358644</v>
      </c>
      <c r="W33" s="18">
        <f>'[2]2015-16'!$Q72/100</f>
        <v>984.46708944968918</v>
      </c>
      <c r="X33" s="18">
        <f t="shared" si="2"/>
        <v>8079.2332135939314</v>
      </c>
      <c r="Y33" s="18">
        <f t="shared" si="3"/>
        <v>15099.428001210894</v>
      </c>
      <c r="Z33" s="18">
        <f>'[2]2015-16'!$U72/100</f>
        <v>2182.0061901424292</v>
      </c>
      <c r="AA33" s="18">
        <f>'[2]2015-16'!$V72/100</f>
        <v>271.56513590139105</v>
      </c>
      <c r="AB33" s="18">
        <f t="shared" ref="AB33:AB36" si="25">Y33+Z33-AA33</f>
        <v>17009.869055451934</v>
      </c>
      <c r="AC33" s="18">
        <v>2686.6263613218889</v>
      </c>
      <c r="AD33" s="18">
        <f t="shared" si="5"/>
        <v>63313.117522909452</v>
      </c>
    </row>
    <row r="34" spans="1:30">
      <c r="A34" s="5">
        <v>25</v>
      </c>
      <c r="B34" s="6" t="s">
        <v>17</v>
      </c>
      <c r="C34" s="18">
        <v>1494.1841224942775</v>
      </c>
      <c r="D34" s="18">
        <v>291.14670389410571</v>
      </c>
      <c r="E34" s="18">
        <v>140.9175295830363</v>
      </c>
      <c r="F34" s="18">
        <v>9.0791906913804503</v>
      </c>
      <c r="G34" s="18">
        <v>1935.3275466628002</v>
      </c>
      <c r="H34" s="18">
        <v>90.864596034954815</v>
      </c>
      <c r="I34" s="18">
        <v>2026.1921426977549</v>
      </c>
      <c r="J34" s="18">
        <f>'[2]2015-16'!$D73/100</f>
        <v>3852.1535547358812</v>
      </c>
      <c r="K34" s="18">
        <f>('[2]2015-16'!$E73/100)+('[2]2015-16'!$F73/100)</f>
        <v>365.70993076586529</v>
      </c>
      <c r="L34" s="18">
        <f>'[2]2015-16'!$G73/100</f>
        <v>999.79429524091915</v>
      </c>
      <c r="M34" s="18">
        <f t="shared" si="0"/>
        <v>5217.6577807426656</v>
      </c>
      <c r="N34" s="18">
        <f t="shared" si="24"/>
        <v>5308.5223767776206</v>
      </c>
      <c r="O34" s="18">
        <f>('[2]2015-16'!$H73/100)+('[2]2015-16'!$I73/100)</f>
        <v>1349.3550719942107</v>
      </c>
      <c r="P34" s="18">
        <f>'[2]2015-16'!$J73/100</f>
        <v>88.027254372006809</v>
      </c>
      <c r="Q34" s="18">
        <f>'[2]2015-16'!$K73/100</f>
        <v>661.99979969809897</v>
      </c>
      <c r="R34" s="18">
        <f>'[2]2015-16'!$L73/100</f>
        <v>11.988201164354988</v>
      </c>
      <c r="S34" s="18">
        <f>'[2]2015-16'!$M73/100</f>
        <v>277.89468426896565</v>
      </c>
      <c r="T34" s="18">
        <f>'[2]2015-16'!$N73/100</f>
        <v>1865.8310990585605</v>
      </c>
      <c r="U34" s="18">
        <f>'[2]2015-16'!$O73/100</f>
        <v>3209.3492857327828</v>
      </c>
      <c r="V34" s="18">
        <f>'[2]2015-16'!$P73/100</f>
        <v>496.30189388652667</v>
      </c>
      <c r="W34" s="18">
        <f>'[2]2015-16'!$Q73/100</f>
        <v>1104.6303116226934</v>
      </c>
      <c r="X34" s="18">
        <f t="shared" si="2"/>
        <v>9065.3776017982</v>
      </c>
      <c r="Y34" s="18">
        <f t="shared" si="3"/>
        <v>16309.227525238621</v>
      </c>
      <c r="Z34" s="18">
        <f>'[2]2015-16'!$U73/100</f>
        <v>2356.8333459655087</v>
      </c>
      <c r="AA34" s="18">
        <f>'[2]2015-16'!$V73/100</f>
        <v>293.32353445444431</v>
      </c>
      <c r="AB34" s="18">
        <f t="shared" si="25"/>
        <v>18372.737336749684</v>
      </c>
      <c r="AC34" s="18">
        <v>1902.4442582171739</v>
      </c>
      <c r="AD34" s="18">
        <f t="shared" si="5"/>
        <v>96574.379288080774</v>
      </c>
    </row>
    <row r="35" spans="1:30">
      <c r="A35" s="5">
        <v>26</v>
      </c>
      <c r="B35" s="6" t="s">
        <v>18</v>
      </c>
      <c r="C35" s="18">
        <v>1198.8847991100752</v>
      </c>
      <c r="D35" s="18">
        <v>305.09914287420639</v>
      </c>
      <c r="E35" s="18">
        <v>99.736343190957584</v>
      </c>
      <c r="F35" s="18">
        <v>27.323373988573866</v>
      </c>
      <c r="G35" s="18">
        <v>1631.0436591638129</v>
      </c>
      <c r="H35" s="18">
        <v>33.63837780273716</v>
      </c>
      <c r="I35" s="18">
        <v>1664.68203696655</v>
      </c>
      <c r="J35" s="18">
        <f>'[2]2015-16'!$D74/100</f>
        <v>1389.9143001759896</v>
      </c>
      <c r="K35" s="18">
        <f>('[2]2015-16'!$E74/100)+('[2]2015-16'!$F74/100)</f>
        <v>131.9535826558448</v>
      </c>
      <c r="L35" s="18">
        <f>'[2]2015-16'!$G74/100</f>
        <v>360.74065284373302</v>
      </c>
      <c r="M35" s="18">
        <f t="shared" si="0"/>
        <v>1882.6085356755673</v>
      </c>
      <c r="N35" s="18">
        <f t="shared" si="24"/>
        <v>1916.2469134783046</v>
      </c>
      <c r="O35" s="18">
        <f>('[2]2015-16'!$H74/100)+('[2]2015-16'!$I74/100)</f>
        <v>486.86738052640948</v>
      </c>
      <c r="P35" s="18">
        <f>'[2]2015-16'!$J74/100</f>
        <v>31.761542710690438</v>
      </c>
      <c r="Q35" s="18">
        <f>'[2]2015-16'!$K74/100</f>
        <v>238.85937443558524</v>
      </c>
      <c r="R35" s="18">
        <f>'[2]2015-16'!$L74/100</f>
        <v>4.3255212947672597</v>
      </c>
      <c r="S35" s="18">
        <f>'[2]2015-16'!$M74/100</f>
        <v>100.26853553993638</v>
      </c>
      <c r="T35" s="18">
        <f>'[2]2015-16'!$N74/100</f>
        <v>673.21961324887718</v>
      </c>
      <c r="U35" s="18">
        <f>'[2]2015-16'!$O74/100</f>
        <v>1157.9809587329491</v>
      </c>
      <c r="V35" s="18">
        <f>'[2]2015-16'!$P74/100</f>
        <v>179.0731053982106</v>
      </c>
      <c r="W35" s="18">
        <f>'[2]2015-16'!$Q74/100</f>
        <v>398.56704690410777</v>
      </c>
      <c r="X35" s="18">
        <f t="shared" si="2"/>
        <v>3270.923078791534</v>
      </c>
      <c r="Y35" s="18">
        <f t="shared" si="3"/>
        <v>6818.2136514336516</v>
      </c>
      <c r="Z35" s="18">
        <f>'[2]2015-16'!$U74/100</f>
        <v>985.29456811232671</v>
      </c>
      <c r="AA35" s="18">
        <f>'[2]2015-16'!$V74/100</f>
        <v>122.62644097946432</v>
      </c>
      <c r="AB35" s="18">
        <f t="shared" si="25"/>
        <v>7680.8817785665142</v>
      </c>
      <c r="AC35" s="18">
        <v>1241.3084016608075</v>
      </c>
      <c r="AD35" s="18">
        <f t="shared" si="5"/>
        <v>61877.304369243655</v>
      </c>
    </row>
    <row r="36" spans="1:30">
      <c r="A36" s="5">
        <v>27</v>
      </c>
      <c r="B36" s="6" t="s">
        <v>19</v>
      </c>
      <c r="C36" s="18">
        <v>4185.076571505002</v>
      </c>
      <c r="D36" s="18">
        <v>529.02098312953717</v>
      </c>
      <c r="E36" s="18">
        <v>425.21916757795617</v>
      </c>
      <c r="F36" s="18">
        <v>38.311863921174222</v>
      </c>
      <c r="G36" s="18">
        <v>5177.6285861336692</v>
      </c>
      <c r="H36" s="18">
        <v>244.12918586507055</v>
      </c>
      <c r="I36" s="18">
        <v>5421.7577719987394</v>
      </c>
      <c r="J36" s="18">
        <f>'[2]2015-16'!$D75/100</f>
        <v>5443.2768520575019</v>
      </c>
      <c r="K36" s="18">
        <f>('[2]2015-16'!$E75/100)+('[2]2015-16'!$F75/100)</f>
        <v>516.76558901917235</v>
      </c>
      <c r="L36" s="18">
        <f>'[2]2015-16'!$G75/100</f>
        <v>1412.7570634907293</v>
      </c>
      <c r="M36" s="18">
        <f t="shared" si="0"/>
        <v>7372.7995045674033</v>
      </c>
      <c r="N36" s="18">
        <f t="shared" si="24"/>
        <v>7616.9286904324736</v>
      </c>
      <c r="O36" s="18">
        <f>('[2]2015-16'!$H75/100)+('[2]2015-16'!$I75/100)</f>
        <v>1906.7031270242462</v>
      </c>
      <c r="P36" s="18">
        <f>'[2]2015-16'!$J75/100</f>
        <v>124.38671233244104</v>
      </c>
      <c r="Q36" s="18">
        <f>'[2]2015-16'!$K75/100</f>
        <v>935.43731696085797</v>
      </c>
      <c r="R36" s="18">
        <f>'[2]2015-16'!$L75/100</f>
        <v>16.939900491639786</v>
      </c>
      <c r="S36" s="18">
        <f>'[2]2015-16'!$M75/100</f>
        <v>392.67845393427012</v>
      </c>
      <c r="T36" s="18">
        <f>'[2]2015-16'!$N75/100</f>
        <v>2636.5084068022884</v>
      </c>
      <c r="U36" s="18">
        <f>'[2]2015-16'!$O75/100</f>
        <v>4534.9637362507228</v>
      </c>
      <c r="V36" s="18">
        <f>'[2]2015-16'!$P75/100</f>
        <v>701.29826660299238</v>
      </c>
      <c r="W36" s="18">
        <f>'[2]2015-16'!$Q75/100</f>
        <v>1560.8953588946774</v>
      </c>
      <c r="X36" s="18">
        <f t="shared" si="2"/>
        <v>12809.811279294137</v>
      </c>
      <c r="Y36" s="18">
        <f t="shared" si="3"/>
        <v>25604.368555860281</v>
      </c>
      <c r="Z36" s="18">
        <f>'[2]2015-16'!$U75/100</f>
        <v>3700.0666962022638</v>
      </c>
      <c r="AA36" s="18">
        <f>'[2]2015-16'!$V75/100</f>
        <v>460.49782981265986</v>
      </c>
      <c r="AB36" s="18">
        <f t="shared" si="25"/>
        <v>28843.937422249885</v>
      </c>
      <c r="AC36" s="18">
        <v>3023.534971268668</v>
      </c>
      <c r="AD36" s="18">
        <f t="shared" si="5"/>
        <v>95398.061197708055</v>
      </c>
    </row>
    <row r="37" spans="1:30">
      <c r="A37" s="5">
        <v>28</v>
      </c>
      <c r="B37" s="6" t="s">
        <v>20</v>
      </c>
      <c r="C37" s="18">
        <v>3182.6388773895392</v>
      </c>
      <c r="D37" s="18">
        <v>606.31517412073867</v>
      </c>
      <c r="E37" s="18">
        <v>668.09344207745585</v>
      </c>
      <c r="F37" s="18">
        <v>37.930009329810488</v>
      </c>
      <c r="G37" s="18">
        <v>4494.9775029175444</v>
      </c>
      <c r="H37" s="18">
        <v>1291.4252072159625</v>
      </c>
      <c r="I37" s="18">
        <v>5786.4027101335068</v>
      </c>
      <c r="J37" s="18">
        <f>'[2]2015-16'!$D76/100</f>
        <v>3879.0021566727223</v>
      </c>
      <c r="K37" s="18">
        <f>('[2]2015-16'!$E76/100)+('[2]2015-16'!$F76/100)</f>
        <v>368.2588427487251</v>
      </c>
      <c r="L37" s="18">
        <f>'[2]2015-16'!$G76/100</f>
        <v>1006.7626257267708</v>
      </c>
      <c r="M37" s="18">
        <f t="shared" si="0"/>
        <v>5254.0236251482183</v>
      </c>
      <c r="N37" s="18">
        <f t="shared" si="24"/>
        <v>6545.4488323641808</v>
      </c>
      <c r="O37" s="18">
        <f>('[2]2015-16'!$H76/100)+('[2]2015-16'!$I76/100)</f>
        <v>1358.7597586674326</v>
      </c>
      <c r="P37" s="18">
        <f>'[2]2015-16'!$J76/100</f>
        <v>88.640783578110629</v>
      </c>
      <c r="Q37" s="18">
        <f>'[2]2015-16'!$K76/100</f>
        <v>666.61378220212225</v>
      </c>
      <c r="R37" s="18">
        <f>'[2]2015-16'!$L76/100</f>
        <v>12.071756099646921</v>
      </c>
      <c r="S37" s="18">
        <f>'[2]2015-16'!$M76/100</f>
        <v>279.83154469061958</v>
      </c>
      <c r="T37" s="18">
        <f>'[2]2015-16'!$N76/100</f>
        <v>1878.8355018551247</v>
      </c>
      <c r="U37" s="18">
        <f>'[2]2015-16'!$O76/100</f>
        <v>3231.71769348823</v>
      </c>
      <c r="V37" s="18">
        <f>'[2]2015-16'!$P76/100</f>
        <v>499.7610010586896</v>
      </c>
      <c r="W37" s="18">
        <f>'[2]2015-16'!$Q76/100</f>
        <v>1112.3293244223428</v>
      </c>
      <c r="X37" s="18">
        <f t="shared" si="2"/>
        <v>9128.5611460623186</v>
      </c>
      <c r="Y37" s="18">
        <f t="shared" si="3"/>
        <v>20168.987481344044</v>
      </c>
      <c r="Z37" s="18">
        <f>'[2]2015-16'!$U76/100</f>
        <v>2914.604150640127</v>
      </c>
      <c r="AA37" s="18">
        <f>'[2]2015-16'!$V76/100</f>
        <v>362.74180881937798</v>
      </c>
      <c r="AB37" s="18">
        <f>Y37+Z37-AA37</f>
        <v>22720.849823164794</v>
      </c>
      <c r="AC37" s="18">
        <v>2880.4693395557479</v>
      </c>
      <c r="AD37" s="18">
        <f t="shared" si="5"/>
        <v>78878.985140209857</v>
      </c>
    </row>
    <row r="38" spans="1:30" s="3" customFormat="1">
      <c r="A38" s="7"/>
      <c r="B38" s="8" t="s">
        <v>30</v>
      </c>
      <c r="C38" s="19">
        <v>11515.02096011896</v>
      </c>
      <c r="D38" s="19">
        <v>2292.6180140237493</v>
      </c>
      <c r="E38" s="19">
        <v>1552.6113578391164</v>
      </c>
      <c r="F38" s="19">
        <v>146.9349832005214</v>
      </c>
      <c r="G38" s="35">
        <v>15507.185315182345</v>
      </c>
      <c r="H38" s="19">
        <v>1761.9704262169332</v>
      </c>
      <c r="I38" s="19">
        <v>17269.155741399278</v>
      </c>
      <c r="J38" s="19">
        <f>SUM(J33:J37)</f>
        <v>17997.457795183727</v>
      </c>
      <c r="K38" s="19">
        <f t="shared" ref="K38:AB38" si="26">SUM(K33:K37)</f>
        <v>1708.6154408736961</v>
      </c>
      <c r="L38" s="19">
        <f>SUM(L33:L37)</f>
        <v>4671.0899180906672</v>
      </c>
      <c r="M38" s="19">
        <f t="shared" si="0"/>
        <v>24377.163154148089</v>
      </c>
      <c r="N38" s="19">
        <f t="shared" si="26"/>
        <v>26139.133580365022</v>
      </c>
      <c r="O38" s="19">
        <f t="shared" si="26"/>
        <v>6304.2556881141709</v>
      </c>
      <c r="P38" s="19">
        <f>SUM(P33:P37)</f>
        <v>411.26782016214781</v>
      </c>
      <c r="Q38" s="19">
        <f>SUM(Q33:Q37)</f>
        <v>3092.8968137417637</v>
      </c>
      <c r="R38" s="19">
        <f t="shared" ref="R38:W38" si="27">SUM(R33:R37)</f>
        <v>56.009487012893615</v>
      </c>
      <c r="S38" s="19">
        <f t="shared" si="27"/>
        <v>1298.3381323124672</v>
      </c>
      <c r="T38" s="19">
        <f t="shared" si="27"/>
        <v>8717.2580171327318</v>
      </c>
      <c r="U38" s="19">
        <f t="shared" si="27"/>
        <v>14994.243479460431</v>
      </c>
      <c r="V38" s="19">
        <f t="shared" si="27"/>
        <v>2318.7477503100058</v>
      </c>
      <c r="W38" s="19">
        <f t="shared" si="27"/>
        <v>5160.8891312935102</v>
      </c>
      <c r="X38" s="19">
        <f t="shared" si="2"/>
        <v>42353.906319540118</v>
      </c>
      <c r="Y38" s="19">
        <f t="shared" si="3"/>
        <v>84000.22521508747</v>
      </c>
      <c r="Z38" s="19">
        <f t="shared" ref="Z38:AA38" si="28">SUM(Z33:Z37)</f>
        <v>12138.804951062655</v>
      </c>
      <c r="AA38" s="19">
        <f t="shared" si="28"/>
        <v>1510.7547499673374</v>
      </c>
      <c r="AB38" s="19">
        <f t="shared" si="26"/>
        <v>94628.27541618282</v>
      </c>
      <c r="AC38" s="19">
        <v>11734.383332024287</v>
      </c>
      <c r="AD38" s="19">
        <f t="shared" si="5"/>
        <v>80641.881843021911</v>
      </c>
    </row>
    <row r="39" spans="1:30">
      <c r="A39" s="5">
        <v>29</v>
      </c>
      <c r="B39" s="6" t="s">
        <v>21</v>
      </c>
      <c r="C39" s="18">
        <v>1692.5900210911152</v>
      </c>
      <c r="D39" s="18">
        <v>269.26320255025473</v>
      </c>
      <c r="E39" s="18">
        <v>441.91940183069727</v>
      </c>
      <c r="F39" s="18">
        <v>28.055953294758783</v>
      </c>
      <c r="G39" s="18">
        <v>2431.8285787668256</v>
      </c>
      <c r="H39" s="18">
        <v>49.261804745447343</v>
      </c>
      <c r="I39" s="18">
        <v>2481.0903835122731</v>
      </c>
      <c r="J39" s="18">
        <f>'[2]2015-16'!$D77/100</f>
        <v>2872.6827073248819</v>
      </c>
      <c r="K39" s="18">
        <f>('[2]2015-16'!$E77/100)+('[2]2015-16'!$F77/100)</f>
        <v>272.72240814920269</v>
      </c>
      <c r="L39" s="18">
        <f>'[2]2015-16'!$G77/100</f>
        <v>745.58081395526756</v>
      </c>
      <c r="M39" s="18">
        <f t="shared" si="0"/>
        <v>3890.9859294293519</v>
      </c>
      <c r="N39" s="18">
        <f t="shared" ref="N39:N44" si="29">L39+K39+J39+H39</f>
        <v>3940.2477341747995</v>
      </c>
      <c r="O39" s="18">
        <f>('[2]2015-16'!$H77/100)+('[2]2015-16'!$I77/100)</f>
        <v>1006.2602454134675</v>
      </c>
      <c r="P39" s="18">
        <f>'[2]2015-16'!$J77/100</f>
        <v>65.644935440557902</v>
      </c>
      <c r="Q39" s="18">
        <f>'[2]2015-16'!$K77/100</f>
        <v>493.67590097940769</v>
      </c>
      <c r="R39" s="18">
        <f>'[2]2015-16'!$L77/100</f>
        <v>8.9400117849496823</v>
      </c>
      <c r="S39" s="18">
        <f>'[2]2015-16'!$M77/100</f>
        <v>207.23557423496848</v>
      </c>
      <c r="T39" s="18">
        <f>'[2]2015-16'!$N77/100</f>
        <v>1391.4140900393061</v>
      </c>
      <c r="U39" s="18">
        <f>'[2]2015-16'!$O77/100</f>
        <v>2393.3215703604387</v>
      </c>
      <c r="V39" s="18">
        <f>'[2]2015-16'!$P77/100</f>
        <v>370.10930325651736</v>
      </c>
      <c r="W39" s="18">
        <f>'[2]2015-16'!$Q77/100</f>
        <v>823.76061833884421</v>
      </c>
      <c r="X39" s="18">
        <f t="shared" si="2"/>
        <v>6760.3622498484583</v>
      </c>
      <c r="Y39" s="18">
        <f t="shared" si="3"/>
        <v>13132.438562790085</v>
      </c>
      <c r="Z39" s="18">
        <f>'[2]2015-16'!$U77/100</f>
        <v>1897.7581291159772</v>
      </c>
      <c r="AA39" s="18">
        <f>'[2]2015-16'!$V77/100</f>
        <v>236.18858029349119</v>
      </c>
      <c r="AB39" s="18">
        <f t="shared" ref="AB39:AB44" si="30">Y39+Z39-AA39</f>
        <v>14794.008111612571</v>
      </c>
      <c r="AC39" s="18">
        <v>1359.2347767508272</v>
      </c>
      <c r="AD39" s="18">
        <f t="shared" si="5"/>
        <v>108840.71217613191</v>
      </c>
    </row>
    <row r="40" spans="1:30">
      <c r="A40" s="5">
        <v>30</v>
      </c>
      <c r="B40" s="6" t="s">
        <v>22</v>
      </c>
      <c r="C40" s="18">
        <v>3164.3719089183701</v>
      </c>
      <c r="D40" s="18">
        <v>603.75022597789439</v>
      </c>
      <c r="E40" s="18">
        <v>498.87960770973024</v>
      </c>
      <c r="F40" s="18">
        <v>171.65538924168689</v>
      </c>
      <c r="G40" s="18">
        <v>4438.6571318476817</v>
      </c>
      <c r="H40" s="18">
        <v>1161.2942730244324</v>
      </c>
      <c r="I40" s="18">
        <v>5599.9514048721139</v>
      </c>
      <c r="J40" s="18">
        <f>'[2]2015-16'!$D78/100</f>
        <v>18666.979505697847</v>
      </c>
      <c r="K40" s="18">
        <f>('[2]2015-16'!$E78/100)+('[2]2015-16'!$F78/100)</f>
        <v>1772.1774808908549</v>
      </c>
      <c r="L40" s="18">
        <f>'[2]2015-16'!$G78/100</f>
        <v>4844.8586885201357</v>
      </c>
      <c r="M40" s="18">
        <f t="shared" si="0"/>
        <v>25284.01567510884</v>
      </c>
      <c r="N40" s="18">
        <f t="shared" si="29"/>
        <v>26445.309948133268</v>
      </c>
      <c r="O40" s="18">
        <f>('[2]2015-16'!$H78/100)+('[2]2015-16'!$I78/100)</f>
        <v>6538.77970255326</v>
      </c>
      <c r="P40" s="18">
        <f>'[2]2015-16'!$J78/100</f>
        <v>426.56735510580313</v>
      </c>
      <c r="Q40" s="18">
        <f>'[2]2015-16'!$K78/100</f>
        <v>3207.9553730530797</v>
      </c>
      <c r="R40" s="18">
        <f>'[2]2015-16'!$L78/100</f>
        <v>58.093090596057806</v>
      </c>
      <c r="S40" s="18">
        <f>'[2]2015-16'!$M78/100</f>
        <v>1346.6374853135439</v>
      </c>
      <c r="T40" s="18">
        <f>'[2]2015-16'!$N78/100</f>
        <v>9041.5479010176387</v>
      </c>
      <c r="U40" s="18">
        <f>'[2]2015-16'!$O78/100</f>
        <v>15552.042900716477</v>
      </c>
      <c r="V40" s="18">
        <f>'[2]2015-16'!$P78/100</f>
        <v>2405.0072641650004</v>
      </c>
      <c r="W40" s="18">
        <f>'[2]2015-16'!$Q78/100</f>
        <v>5352.8788755273908</v>
      </c>
      <c r="X40" s="18">
        <f t="shared" si="2"/>
        <v>43929.509948048253</v>
      </c>
      <c r="Y40" s="18">
        <f t="shared" si="3"/>
        <v>74813.477028029214</v>
      </c>
      <c r="Z40" s="18">
        <f>'[2]2015-16'!$U78/100</f>
        <v>10811.23536522402</v>
      </c>
      <c r="AA40" s="18">
        <f>'[2]2015-16'!$V78/100</f>
        <v>1345.5299139308781</v>
      </c>
      <c r="AB40" s="18">
        <f t="shared" si="30"/>
        <v>84279.18247932235</v>
      </c>
      <c r="AC40" s="18">
        <v>4952.9151732268037</v>
      </c>
      <c r="AD40" s="18">
        <f t="shared" si="5"/>
        <v>170160.76296823556</v>
      </c>
    </row>
    <row r="41" spans="1:30">
      <c r="A41" s="5">
        <v>31</v>
      </c>
      <c r="B41" s="6" t="s">
        <v>23</v>
      </c>
      <c r="C41" s="18">
        <v>1014.7367116360966</v>
      </c>
      <c r="D41" s="18">
        <v>290.98240180025101</v>
      </c>
      <c r="E41" s="18">
        <v>448.16834388411394</v>
      </c>
      <c r="F41" s="18">
        <v>100.15179517974228</v>
      </c>
      <c r="G41" s="18">
        <v>1854.0392525002039</v>
      </c>
      <c r="H41" s="18">
        <v>289.1788483171685</v>
      </c>
      <c r="I41" s="18">
        <v>2143.2181008173725</v>
      </c>
      <c r="J41" s="18">
        <f>'[2]2015-16'!$D79/100</f>
        <v>2116.3951438305485</v>
      </c>
      <c r="K41" s="18">
        <f>('[2]2015-16'!$E79/100)+('[2]2015-16'!$F79/100)</f>
        <v>200.92312274829632</v>
      </c>
      <c r="L41" s="18">
        <f>'[2]2015-16'!$G79/100</f>
        <v>549.29269075371678</v>
      </c>
      <c r="M41" s="18">
        <f t="shared" si="0"/>
        <v>2866.6109573325616</v>
      </c>
      <c r="N41" s="18">
        <f t="shared" si="29"/>
        <v>3155.7898056497302</v>
      </c>
      <c r="O41" s="18">
        <f>('[2]2015-16'!$H79/100)+('[2]2015-16'!$I79/100)</f>
        <v>741.34337613845992</v>
      </c>
      <c r="P41" s="18">
        <f>'[2]2015-16'!$J79/100</f>
        <v>48.362675846244954</v>
      </c>
      <c r="Q41" s="18">
        <f>'[2]2015-16'!$K79/100</f>
        <v>363.70646740584414</v>
      </c>
      <c r="R41" s="18">
        <f>'[2]2015-16'!$L79/100</f>
        <v>6.5863861258366203</v>
      </c>
      <c r="S41" s="18">
        <f>'[2]2015-16'!$M79/100</f>
        <v>152.67692523837809</v>
      </c>
      <c r="T41" s="18">
        <f>'[2]2015-16'!$N79/100</f>
        <v>1025.0982524829026</v>
      </c>
      <c r="U41" s="18">
        <f>'[2]2015-16'!$O79/100</f>
        <v>1763.2348105205806</v>
      </c>
      <c r="V41" s="18">
        <f>'[2]2015-16'!$P79/100</f>
        <v>272.67109246047875</v>
      </c>
      <c r="W41" s="18">
        <f>'[2]2015-16'!$Q79/100</f>
        <v>606.89019636097692</v>
      </c>
      <c r="X41" s="18">
        <f t="shared" si="2"/>
        <v>4980.5701825797032</v>
      </c>
      <c r="Y41" s="18">
        <f t="shared" si="3"/>
        <v>9990.3992407296373</v>
      </c>
      <c r="Z41" s="18">
        <f>'[2]2015-16'!$U79/100</f>
        <v>1443.7045550093699</v>
      </c>
      <c r="AA41" s="18">
        <f>'[2]2015-16'!$V79/100</f>
        <v>179.67860286271016</v>
      </c>
      <c r="AB41" s="18">
        <f t="shared" si="30"/>
        <v>11254.425192876297</v>
      </c>
      <c r="AC41" s="18">
        <v>1245.7839916188291</v>
      </c>
      <c r="AD41" s="18">
        <f t="shared" si="5"/>
        <v>90340.101242204735</v>
      </c>
    </row>
    <row r="42" spans="1:30">
      <c r="A42" s="5">
        <v>32</v>
      </c>
      <c r="B42" s="6" t="s">
        <v>153</v>
      </c>
      <c r="C42" s="18">
        <v>816.41289066426691</v>
      </c>
      <c r="D42" s="18">
        <v>216.09505929092626</v>
      </c>
      <c r="E42" s="18">
        <v>398.79410950991979</v>
      </c>
      <c r="F42" s="18">
        <v>82.608991914381107</v>
      </c>
      <c r="G42" s="18">
        <v>1513.911051379494</v>
      </c>
      <c r="H42" s="18">
        <v>84.034975567865899</v>
      </c>
      <c r="I42" s="18">
        <v>1597.9460269473598</v>
      </c>
      <c r="J42" s="18">
        <f>'[2]2015-16'!$D80/100</f>
        <v>2492.3517424979082</v>
      </c>
      <c r="K42" s="18">
        <f>('[2]2015-16'!$E80/100)+('[2]2015-16'!$F80/100)</f>
        <v>236.61512196794763</v>
      </c>
      <c r="L42" s="18">
        <f>'[2]2015-16'!$G80/100</f>
        <v>646.86908724593218</v>
      </c>
      <c r="M42" s="18">
        <f t="shared" si="0"/>
        <v>3375.8359517117879</v>
      </c>
      <c r="N42" s="18">
        <f t="shared" si="29"/>
        <v>3459.8709272796536</v>
      </c>
      <c r="O42" s="18">
        <f>('[2]2015-16'!$H80/100)+('[2]2015-16'!$I80/100)</f>
        <v>873.03567138401513</v>
      </c>
      <c r="P42" s="18">
        <f>'[2]2015-16'!$J80/100</f>
        <v>56.95382536131023</v>
      </c>
      <c r="Q42" s="18">
        <f>'[2]2015-16'!$K80/100</f>
        <v>428.31531268590589</v>
      </c>
      <c r="R42" s="18">
        <f>'[2]2015-16'!$L80/100</f>
        <v>7.7563922717105234</v>
      </c>
      <c r="S42" s="18">
        <f>'[2]2015-16'!$M80/100</f>
        <v>179.79846616372765</v>
      </c>
      <c r="T42" s="18">
        <f>'[2]2015-16'!$N80/100</f>
        <v>1207.1967861271391</v>
      </c>
      <c r="U42" s="18">
        <f>'[2]2015-16'!$O80/100</f>
        <v>2076.4559799924564</v>
      </c>
      <c r="V42" s="18">
        <f>'[2]2015-16'!$P80/100</f>
        <v>321.10840662422851</v>
      </c>
      <c r="W42" s="18">
        <f>'[2]2015-16'!$Q80/100</f>
        <v>714.69821824836163</v>
      </c>
      <c r="X42" s="18">
        <f t="shared" si="2"/>
        <v>5865.319058858855</v>
      </c>
      <c r="Y42" s="18">
        <f t="shared" si="3"/>
        <v>10839.101037518003</v>
      </c>
      <c r="Z42" s="18">
        <f>'[2]2015-16'!$U80/100</f>
        <v>1566.3497688710718</v>
      </c>
      <c r="AA42" s="18">
        <f>'[2]2015-16'!$V80/100</f>
        <v>194.94261280020456</v>
      </c>
      <c r="AB42" s="18">
        <f t="shared" si="30"/>
        <v>12210.50819358887</v>
      </c>
      <c r="AC42" s="18">
        <v>1370.8650128039139</v>
      </c>
      <c r="AD42" s="18">
        <f t="shared" si="5"/>
        <v>89071.557589860517</v>
      </c>
    </row>
    <row r="43" spans="1:30">
      <c r="A43" s="5">
        <v>33</v>
      </c>
      <c r="B43" s="6" t="s">
        <v>24</v>
      </c>
      <c r="C43" s="18">
        <v>1586.3374121917677</v>
      </c>
      <c r="D43" s="18">
        <v>300.54980613710671</v>
      </c>
      <c r="E43" s="18">
        <v>808.12623656996993</v>
      </c>
      <c r="F43" s="18">
        <v>77.543351923065117</v>
      </c>
      <c r="G43" s="18">
        <v>2772.5568068219095</v>
      </c>
      <c r="H43" s="18">
        <v>3223.0503062671141</v>
      </c>
      <c r="I43" s="18">
        <v>5995.6071130890232</v>
      </c>
      <c r="J43" s="18">
        <f>'[2]2015-16'!$D81/100</f>
        <v>4328.7924670197617</v>
      </c>
      <c r="K43" s="18">
        <f>('[2]2015-16'!$E81/100)+('[2]2015-16'!$F81/100)</f>
        <v>410.96035527123183</v>
      </c>
      <c r="L43" s="18">
        <f>'[2]2015-16'!$G81/100</f>
        <v>1123.5019456811244</v>
      </c>
      <c r="M43" s="18">
        <f t="shared" si="0"/>
        <v>5863.2547679721174</v>
      </c>
      <c r="N43" s="18">
        <f t="shared" si="29"/>
        <v>9086.3050742392315</v>
      </c>
      <c r="O43" s="18">
        <f>('[2]2015-16'!$H81/100)+('[2]2015-16'!$I81/100)</f>
        <v>1516.314962004139</v>
      </c>
      <c r="P43" s="18">
        <f>'[2]2015-16'!$J81/100</f>
        <v>98.919139697716929</v>
      </c>
      <c r="Q43" s="18">
        <f>'[2]2015-16'!$K81/100</f>
        <v>743.91108905267993</v>
      </c>
      <c r="R43" s="18">
        <f>'[2]2015-16'!$L81/100</f>
        <v>13.471538492949692</v>
      </c>
      <c r="S43" s="18">
        <f>'[2]2015-16'!$M81/100</f>
        <v>312.27945584085427</v>
      </c>
      <c r="T43" s="18">
        <f>'[2]2015-16'!$N81/100</f>
        <v>2096.6961704852588</v>
      </c>
      <c r="U43" s="18">
        <f>'[2]2015-16'!$O81/100</f>
        <v>3606.4520312373311</v>
      </c>
      <c r="V43" s="18">
        <f>'[2]2015-16'!$P81/100</f>
        <v>557.71086720631513</v>
      </c>
      <c r="W43" s="18">
        <f>'[2]2015-16'!$Q81/100</f>
        <v>1241.3096476684614</v>
      </c>
      <c r="X43" s="18">
        <f t="shared" si="2"/>
        <v>10187.064901685706</v>
      </c>
      <c r="Y43" s="18">
        <f t="shared" si="3"/>
        <v>22045.926782746847</v>
      </c>
      <c r="Z43" s="18">
        <f>'[2]2015-16'!$U81/100</f>
        <v>3185.8391387558122</v>
      </c>
      <c r="AA43" s="18">
        <f>'[2]2015-16'!$V81/100</f>
        <v>396.49880123379472</v>
      </c>
      <c r="AB43" s="18">
        <f t="shared" si="30"/>
        <v>24835.267120268862</v>
      </c>
      <c r="AC43" s="18">
        <v>2306.5212098713678</v>
      </c>
      <c r="AD43" s="18">
        <f t="shared" si="5"/>
        <v>107674.13286285756</v>
      </c>
    </row>
    <row r="44" spans="1:30">
      <c r="A44" s="5">
        <v>34</v>
      </c>
      <c r="B44" s="6" t="s">
        <v>55</v>
      </c>
      <c r="C44" s="18">
        <v>444.3133170114794</v>
      </c>
      <c r="D44" s="18">
        <v>156.0943399853665</v>
      </c>
      <c r="E44" s="18">
        <v>827.58420725232293</v>
      </c>
      <c r="F44" s="18">
        <v>24.938614756892562</v>
      </c>
      <c r="G44" s="18">
        <v>1452.9304790060614</v>
      </c>
      <c r="H44" s="18">
        <v>9.4443625413369332E-3</v>
      </c>
      <c r="I44" s="18">
        <v>1452.9399233686029</v>
      </c>
      <c r="J44" s="18">
        <f>'[2]2015-16'!$D82/100</f>
        <v>1424.1229284200197</v>
      </c>
      <c r="K44" s="18">
        <f>('[2]2015-16'!$E82/100)+('[2]2015-16'!$F82/100)</f>
        <v>135.20122968988858</v>
      </c>
      <c r="L44" s="18">
        <f>'[2]2015-16'!$G82/100</f>
        <v>369.61921671207898</v>
      </c>
      <c r="M44" s="18">
        <f t="shared" si="0"/>
        <v>1928.9433748219872</v>
      </c>
      <c r="N44" s="18">
        <f t="shared" si="29"/>
        <v>1928.9528191845286</v>
      </c>
      <c r="O44" s="18">
        <f>('[2]2015-16'!$H82/100)+('[2]2015-16'!$I82/100)</f>
        <v>498.85018063319569</v>
      </c>
      <c r="P44" s="18">
        <f>'[2]2015-16'!$J82/100</f>
        <v>32.543259113571764</v>
      </c>
      <c r="Q44" s="18">
        <f>'[2]2015-16'!$K82/100</f>
        <v>244.7381912386312</v>
      </c>
      <c r="R44" s="18">
        <f>'[2]2015-16'!$L82/100</f>
        <v>4.4319812037815005</v>
      </c>
      <c r="S44" s="18">
        <f>'[2]2015-16'!$M82/100</f>
        <v>102.7363488838416</v>
      </c>
      <c r="T44" s="18">
        <f>'[2]2015-16'!$N82/100</f>
        <v>689.78892221512365</v>
      </c>
      <c r="U44" s="18">
        <f>'[2]2015-16'!$O82/100</f>
        <v>1186.4812339844125</v>
      </c>
      <c r="V44" s="18">
        <f>'[2]2015-16'!$P82/100</f>
        <v>183.48046007489512</v>
      </c>
      <c r="W44" s="18">
        <f>'[2]2015-16'!$Q82/100</f>
        <v>408.3765955476012</v>
      </c>
      <c r="X44" s="18">
        <f t="shared" si="2"/>
        <v>3351.4271728950539</v>
      </c>
      <c r="Y44" s="18">
        <f t="shared" si="3"/>
        <v>6733.3104710856433</v>
      </c>
      <c r="Z44" s="18">
        <f>'[2]2015-16'!$U82/100</f>
        <v>973.02527788372538</v>
      </c>
      <c r="AA44" s="18">
        <f>'[2]2015-16'!$V82/100</f>
        <v>121.09944647165945</v>
      </c>
      <c r="AB44" s="18">
        <f t="shared" si="30"/>
        <v>7585.2363024977094</v>
      </c>
      <c r="AC44" s="18">
        <v>1108.6377340476095</v>
      </c>
      <c r="AD44" s="18">
        <f t="shared" si="5"/>
        <v>68419.43106883252</v>
      </c>
    </row>
    <row r="45" spans="1:30" s="3" customFormat="1">
      <c r="A45" s="8"/>
      <c r="B45" s="8" t="s">
        <v>31</v>
      </c>
      <c r="C45" s="19">
        <v>8718.7622615130967</v>
      </c>
      <c r="D45" s="19">
        <v>1836.7350357417997</v>
      </c>
      <c r="E45" s="19">
        <v>3423.4719067567539</v>
      </c>
      <c r="F45" s="19">
        <v>484.95409631052672</v>
      </c>
      <c r="G45" s="19">
        <v>14463.923300322174</v>
      </c>
      <c r="H45" s="19">
        <v>4806.8296522845694</v>
      </c>
      <c r="I45" s="19">
        <v>19270.752952606745</v>
      </c>
      <c r="J45" s="19">
        <f>SUM(J39:J44)</f>
        <v>31901.324494790966</v>
      </c>
      <c r="K45" s="19">
        <f t="shared" ref="K45:AB45" si="31">SUM(K39:K44)</f>
        <v>3028.5997187174225</v>
      </c>
      <c r="L45" s="19">
        <f>SUM(L39:L44)</f>
        <v>8279.7224428682548</v>
      </c>
      <c r="M45" s="19">
        <f t="shared" si="0"/>
        <v>43209.646656376644</v>
      </c>
      <c r="N45" s="19">
        <f t="shared" si="31"/>
        <v>48016.476308661215</v>
      </c>
      <c r="O45" s="19">
        <f t="shared" si="31"/>
        <v>11174.584138126536</v>
      </c>
      <c r="P45" s="19">
        <f>SUM(P39:P44)</f>
        <v>728.99119056520499</v>
      </c>
      <c r="Q45" s="19">
        <f>SUM(Q39:Q44)</f>
        <v>5482.3023344155481</v>
      </c>
      <c r="R45" s="19">
        <f t="shared" ref="R45:W45" si="32">SUM(R39:R44)</f>
        <v>99.27940047528584</v>
      </c>
      <c r="S45" s="19">
        <f t="shared" si="32"/>
        <v>2301.3642556753139</v>
      </c>
      <c r="T45" s="19">
        <f t="shared" si="32"/>
        <v>15451.74212236737</v>
      </c>
      <c r="U45" s="19">
        <f t="shared" si="32"/>
        <v>26577.9885268117</v>
      </c>
      <c r="V45" s="19">
        <f t="shared" si="32"/>
        <v>4110.0873937874348</v>
      </c>
      <c r="W45" s="19">
        <f t="shared" si="32"/>
        <v>9147.9141516916352</v>
      </c>
      <c r="X45" s="19">
        <f t="shared" si="2"/>
        <v>75074.253513916017</v>
      </c>
      <c r="Y45" s="19">
        <f t="shared" si="3"/>
        <v>137554.65312289941</v>
      </c>
      <c r="Z45" s="19">
        <f t="shared" ref="Z45:AA45" si="33">SUM(Z39:Z44)</f>
        <v>19877.912234859974</v>
      </c>
      <c r="AA45" s="19">
        <f t="shared" si="33"/>
        <v>2473.9379575927387</v>
      </c>
      <c r="AB45" s="19">
        <f t="shared" si="31"/>
        <v>154958.62740016665</v>
      </c>
      <c r="AC45" s="19">
        <v>12343.957898319351</v>
      </c>
      <c r="AD45" s="19">
        <f t="shared" si="5"/>
        <v>125533.98891717258</v>
      </c>
    </row>
    <row r="46" spans="1:30" s="3" customFormat="1">
      <c r="A46" s="8"/>
      <c r="B46" s="8" t="s">
        <v>32</v>
      </c>
      <c r="C46" s="19">
        <v>91426.180431405359</v>
      </c>
      <c r="D46" s="19">
        <v>32641.927192330677</v>
      </c>
      <c r="E46" s="19">
        <v>17184.72487217615</v>
      </c>
      <c r="F46" s="19">
        <v>3103.0158940484962</v>
      </c>
      <c r="G46" s="19">
        <v>144355.84838996068</v>
      </c>
      <c r="H46" s="19">
        <v>60203.338978025015</v>
      </c>
      <c r="I46" s="19">
        <v>204559.18736798569</v>
      </c>
      <c r="J46" s="19">
        <f>J45+J38+J32+J23+J17+J11</f>
        <v>340882.44539731159</v>
      </c>
      <c r="K46" s="19">
        <f t="shared" ref="K46:AB46" si="34">K45+K38+K32+K23+K17+K11</f>
        <v>32362.182279127024</v>
      </c>
      <c r="L46" s="19">
        <f>L45+L38+L32+L23+L17+L11</f>
        <v>88473.192829244246</v>
      </c>
      <c r="M46" s="19">
        <f t="shared" si="0"/>
        <v>461717.82050568284</v>
      </c>
      <c r="N46" s="19">
        <f t="shared" si="34"/>
        <v>521921.15948370786</v>
      </c>
      <c r="O46" s="19">
        <f t="shared" si="34"/>
        <v>119406.31392670155</v>
      </c>
      <c r="P46" s="19">
        <f>P45+P38+P32+P23+P17+P11</f>
        <v>7789.6546193102813</v>
      </c>
      <c r="Q46" s="19">
        <f>Q45+Q38+Q32+Q23+Q17+Q11</f>
        <v>58581.286381012615</v>
      </c>
      <c r="R46" s="19">
        <f t="shared" ref="R46:W46" si="35">R45+R38+R32+R23+R17+R11</f>
        <v>1060.8526557297166</v>
      </c>
      <c r="S46" s="19">
        <f t="shared" si="35"/>
        <v>24591.28853263324</v>
      </c>
      <c r="T46" s="19">
        <f t="shared" si="35"/>
        <v>165109.99852627743</v>
      </c>
      <c r="U46" s="19">
        <f t="shared" si="35"/>
        <v>283999.79832312692</v>
      </c>
      <c r="V46" s="19">
        <f t="shared" si="35"/>
        <v>43918.447392981965</v>
      </c>
      <c r="W46" s="19">
        <f t="shared" si="35"/>
        <v>97750.278262662818</v>
      </c>
      <c r="X46" s="19">
        <f t="shared" si="2"/>
        <v>802207.91862043657</v>
      </c>
      <c r="Y46" s="19">
        <f t="shared" si="3"/>
        <v>1468484.926494105</v>
      </c>
      <c r="Z46" s="19">
        <f t="shared" ref="Z46:AA46" si="36">Z45+Z38+Z32+Z23+Z17+Z11</f>
        <v>212209.575062641</v>
      </c>
      <c r="AA46" s="19">
        <f t="shared" si="36"/>
        <v>26410.888452933705</v>
      </c>
      <c r="AB46" s="19">
        <f t="shared" si="34"/>
        <v>1654283.6131038123</v>
      </c>
      <c r="AC46" s="19">
        <v>118197</v>
      </c>
      <c r="AD46" s="19">
        <f t="shared" si="5"/>
        <v>139959.86472616158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  <row r="49" spans="10:30"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</row>
    <row r="51" spans="10:30"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dimension ref="A1:AD51"/>
  <sheetViews>
    <sheetView topLeftCell="A37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8" style="20" bestFit="1" customWidth="1"/>
    <col min="17" max="17" width="8.5703125" style="20" customWidth="1"/>
    <col min="18" max="18" width="6.85546875" style="20" bestFit="1" customWidth="1"/>
    <col min="19" max="19" width="9.710937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106</v>
      </c>
      <c r="I1" s="16"/>
      <c r="J1" s="16"/>
      <c r="K1" s="16"/>
      <c r="L1" s="16"/>
      <c r="M1" s="16"/>
      <c r="N1" s="16"/>
      <c r="U1" s="27" t="s">
        <v>107</v>
      </c>
    </row>
    <row r="2" spans="1:30">
      <c r="B2" s="10"/>
      <c r="C2" s="16"/>
      <c r="D2" s="16"/>
      <c r="E2" s="10"/>
      <c r="H2" s="28" t="s">
        <v>101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1.1433896399210994</v>
      </c>
      <c r="D6" s="18">
        <v>335.07722664783699</v>
      </c>
      <c r="E6" s="18">
        <v>62.212573646081452</v>
      </c>
      <c r="F6" s="18">
        <v>907.66645525876856</v>
      </c>
      <c r="G6" s="18">
        <v>1306.099645192608</v>
      </c>
      <c r="H6" s="18">
        <v>36757.509698664006</v>
      </c>
      <c r="I6" s="18">
        <v>38063.609343856617</v>
      </c>
      <c r="J6" s="18">
        <f>'[3]2015-16'!$D49/100</f>
        <v>58819.297670590364</v>
      </c>
      <c r="K6" s="18">
        <f>('[3]2015-16'!$E49/100)+('[3]2015-16'!$F49/100)</f>
        <v>4020.8610855110151</v>
      </c>
      <c r="L6" s="18">
        <f>'[3]2015-16'!$G49/100</f>
        <v>16460.791193513578</v>
      </c>
      <c r="M6" s="18">
        <f>J6+K6+L6</f>
        <v>79300.949949614966</v>
      </c>
      <c r="N6" s="18">
        <f>L6+K6+J6+H6</f>
        <v>116058.45964827898</v>
      </c>
      <c r="O6" s="18">
        <f>('[3]2015-16'!$H49/100)+('[3]2015-16'!$I49/100)</f>
        <v>21445.291648306393</v>
      </c>
      <c r="P6" s="18">
        <f>'[3]2015-16'!$J49/100</f>
        <v>1278.7640149321837</v>
      </c>
      <c r="Q6" s="18">
        <f>'[3]2015-16'!$K49/100</f>
        <v>10129.516684669692</v>
      </c>
      <c r="R6" s="18">
        <f>'[3]2015-16'!$L49/100</f>
        <v>173.63660007107595</v>
      </c>
      <c r="S6" s="18">
        <f>'[3]2015-16'!$M49/100</f>
        <v>3777.3362409490387</v>
      </c>
      <c r="T6" s="18">
        <f>'[3]2015-16'!$N49/100</f>
        <v>32148.174903570311</v>
      </c>
      <c r="U6" s="18">
        <f>'[3]2015-16'!$O49/100</f>
        <v>41113.828882462898</v>
      </c>
      <c r="V6" s="18">
        <f>'[3]2015-16'!$P49/100</f>
        <v>6233.6792280460122</v>
      </c>
      <c r="W6" s="18">
        <f>'[3]2015-16'!$Q49/100</f>
        <v>17458.710800336012</v>
      </c>
      <c r="X6" s="18">
        <f>SUM(O6:W6)</f>
        <v>133758.93900334361</v>
      </c>
      <c r="Y6" s="18">
        <f>X6+M6+I6</f>
        <v>251123.4982968152</v>
      </c>
      <c r="Z6" s="18">
        <f>'[3]2015-16'!$U49/100</f>
        <v>42070.097227578844</v>
      </c>
      <c r="AA6" s="18">
        <f>'[3]2015-16'!$V49/100</f>
        <v>5235.902502296035</v>
      </c>
      <c r="AB6" s="18">
        <f>Y6+Z6-AA6</f>
        <v>287957.69302209804</v>
      </c>
      <c r="AC6" s="18">
        <v>13456.439349486569</v>
      </c>
      <c r="AD6" s="18">
        <f>AB6/AC6*10000</f>
        <v>213992.48756922095</v>
      </c>
    </row>
    <row r="7" spans="1:30" ht="15.75">
      <c r="A7" s="5">
        <v>2</v>
      </c>
      <c r="B7" s="6" t="s">
        <v>46</v>
      </c>
      <c r="C7" s="18">
        <v>2514.1334382676509</v>
      </c>
      <c r="D7" s="18">
        <v>871.45307806113715</v>
      </c>
      <c r="E7" s="18">
        <v>1244.3072405795265</v>
      </c>
      <c r="F7" s="18">
        <v>403.95060324070801</v>
      </c>
      <c r="G7" s="18">
        <v>5033.8443601490226</v>
      </c>
      <c r="H7" s="18">
        <v>978.2824181238343</v>
      </c>
      <c r="I7" s="18">
        <v>6012.1267782728573</v>
      </c>
      <c r="J7" s="18">
        <f>'[3]2015-16'!$D50/100</f>
        <v>49516.805116241274</v>
      </c>
      <c r="K7" s="18">
        <f>('[3]2015-16'!$E50/100)+('[3]2015-16'!$F50/100)</f>
        <v>3384.946822822696</v>
      </c>
      <c r="L7" s="18">
        <f>'[3]2015-16'!$G50/100</f>
        <v>13857.455322794431</v>
      </c>
      <c r="M7" s="18">
        <f t="shared" ref="M7:M46" si="0">J7+K7+L7</f>
        <v>66759.207261858406</v>
      </c>
      <c r="N7" s="18">
        <f t="shared" ref="N7:N10" si="1">L7+K7+J7+H7</f>
        <v>67737.489679982231</v>
      </c>
      <c r="O7" s="18">
        <f>('[3]2015-16'!$H50/100)+('[3]2015-16'!$I50/100)</f>
        <v>18053.638334092098</v>
      </c>
      <c r="P7" s="18">
        <f>'[3]2015-16'!$J50/100</f>
        <v>1076.5226894016337</v>
      </c>
      <c r="Q7" s="18">
        <f>'[3]2015-16'!$K50/100</f>
        <v>8527.4956257645699</v>
      </c>
      <c r="R7" s="18">
        <f>'[3]2015-16'!$L50/100</f>
        <v>146.17532046910443</v>
      </c>
      <c r="S7" s="18">
        <f>'[3]2015-16'!$M50/100</f>
        <v>3179.9363458756452</v>
      </c>
      <c r="T7" s="18">
        <f>'[3]2015-16'!$N50/100</f>
        <v>27063.82045664695</v>
      </c>
      <c r="U7" s="18">
        <f>'[3]2015-16'!$O50/100</f>
        <v>34611.522629134</v>
      </c>
      <c r="V7" s="18">
        <f>'[3]2015-16'!$P50/100</f>
        <v>5247.7994759643598</v>
      </c>
      <c r="W7" s="18">
        <f>'[3]2015-16'!$Q50/100</f>
        <v>14697.550200659822</v>
      </c>
      <c r="X7" s="18">
        <f t="shared" ref="X7:X46" si="2">SUM(O7:W7)</f>
        <v>112604.46107800819</v>
      </c>
      <c r="Y7" s="18">
        <f t="shared" ref="Y7:Y46" si="3">X7+M7+I7</f>
        <v>185375.79511813945</v>
      </c>
      <c r="Z7" s="18">
        <f>'[3]2015-16'!$U50/100</f>
        <v>31055.547478245557</v>
      </c>
      <c r="AA7" s="18">
        <f>'[3]2015-16'!$V50/100</f>
        <v>3865.0687653967457</v>
      </c>
      <c r="AB7" s="18">
        <f t="shared" ref="AB7:AB10" si="4">Y7+Z7-AA7</f>
        <v>212566.27383098824</v>
      </c>
      <c r="AC7" s="18">
        <v>11823.612859151173</v>
      </c>
      <c r="AD7" s="18">
        <f t="shared" ref="AD7:AD46" si="5">AB7/AC7*10000</f>
        <v>179781.15180460041</v>
      </c>
    </row>
    <row r="8" spans="1:30">
      <c r="A8" s="5">
        <v>3</v>
      </c>
      <c r="B8" s="6" t="s">
        <v>150</v>
      </c>
      <c r="C8" s="18">
        <v>2175.8699836334317</v>
      </c>
      <c r="D8" s="18">
        <v>311.26587918897798</v>
      </c>
      <c r="E8" s="18">
        <v>1007.4145821710721</v>
      </c>
      <c r="F8" s="18">
        <v>101.30533644986058</v>
      </c>
      <c r="G8" s="18">
        <v>3595.8557814433425</v>
      </c>
      <c r="H8" s="18">
        <v>8383.422992780319</v>
      </c>
      <c r="I8" s="18">
        <v>11979.278774223661</v>
      </c>
      <c r="J8" s="18">
        <f>'[3]2015-16'!$D51/100</f>
        <v>6182.0764121188231</v>
      </c>
      <c r="K8" s="18">
        <f>('[3]2015-16'!$E51/100)+('[3]2015-16'!$F51/100)</f>
        <v>422.60400000615385</v>
      </c>
      <c r="L8" s="18">
        <f>'[3]2015-16'!$G51/100</f>
        <v>1730.0762333501045</v>
      </c>
      <c r="M8" s="18">
        <f t="shared" si="0"/>
        <v>8334.7566454750813</v>
      </c>
      <c r="N8" s="18">
        <f t="shared" si="1"/>
        <v>16718.179638255402</v>
      </c>
      <c r="O8" s="18">
        <f>('[3]2015-16'!$H51/100)+('[3]2015-16'!$I51/100)</f>
        <v>2253.9614871377821</v>
      </c>
      <c r="P8" s="18">
        <f>'[3]2015-16'!$J51/100</f>
        <v>134.40175531594835</v>
      </c>
      <c r="Q8" s="18">
        <f>'[3]2015-16'!$K51/100</f>
        <v>1064.6411746220369</v>
      </c>
      <c r="R8" s="18">
        <f>'[3]2015-16'!$L51/100</f>
        <v>18.249703279211808</v>
      </c>
      <c r="S8" s="18">
        <f>'[3]2015-16'!$M51/100</f>
        <v>397.00884234611533</v>
      </c>
      <c r="T8" s="18">
        <f>'[3]2015-16'!$N51/100</f>
        <v>3378.8651281942043</v>
      </c>
      <c r="U8" s="18">
        <f>'[3]2015-16'!$O51/100</f>
        <v>4321.1810037175583</v>
      </c>
      <c r="V8" s="18">
        <f>'[3]2015-16'!$P51/100</f>
        <v>655.17751558748841</v>
      </c>
      <c r="W8" s="18">
        <f>'[3]2015-16'!$Q51/100</f>
        <v>1834.9604381408135</v>
      </c>
      <c r="X8" s="18">
        <f t="shared" si="2"/>
        <v>14058.447048341161</v>
      </c>
      <c r="Y8" s="18">
        <f t="shared" si="3"/>
        <v>34372.482468039903</v>
      </c>
      <c r="Z8" s="18">
        <f>'[3]2015-16'!$U51/100</f>
        <v>5758.3367912250342</v>
      </c>
      <c r="AA8" s="18">
        <f>'[3]2015-16'!$V51/100</f>
        <v>716.66318837204233</v>
      </c>
      <c r="AB8" s="18">
        <f t="shared" si="4"/>
        <v>39414.156070892896</v>
      </c>
      <c r="AC8" s="18">
        <v>2758.7112730299364</v>
      </c>
      <c r="AD8" s="18">
        <f t="shared" si="5"/>
        <v>142871.62435670081</v>
      </c>
    </row>
    <row r="9" spans="1:30">
      <c r="A9" s="5">
        <v>4</v>
      </c>
      <c r="B9" s="6" t="s">
        <v>0</v>
      </c>
      <c r="C9" s="18">
        <v>2760.5986015759886</v>
      </c>
      <c r="D9" s="18">
        <v>180.04796577448121</v>
      </c>
      <c r="E9" s="18">
        <v>387.8607096790077</v>
      </c>
      <c r="F9" s="18">
        <v>261.72966007173653</v>
      </c>
      <c r="G9" s="18">
        <v>3590.2369371012142</v>
      </c>
      <c r="H9" s="18">
        <v>309.659011667416</v>
      </c>
      <c r="I9" s="18">
        <v>3899.8959487686302</v>
      </c>
      <c r="J9" s="18">
        <f>'[3]2015-16'!$D52/100</f>
        <v>3230.4882546985045</v>
      </c>
      <c r="K9" s="18">
        <f>('[3]2015-16'!$E52/100)+('[3]2015-16'!$F52/100)</f>
        <v>220.83474344190074</v>
      </c>
      <c r="L9" s="18">
        <f>'[3]2015-16'!$G52/100</f>
        <v>904.06371241454633</v>
      </c>
      <c r="M9" s="18">
        <f t="shared" si="0"/>
        <v>4355.3867105549516</v>
      </c>
      <c r="N9" s="18">
        <f t="shared" si="1"/>
        <v>4665.0457222223677</v>
      </c>
      <c r="O9" s="18">
        <f>('[3]2015-16'!$H52/100)+('[3]2015-16'!$I52/100)</f>
        <v>1177.8236995692166</v>
      </c>
      <c r="P9" s="18">
        <f>'[3]2015-16'!$J52/100</f>
        <v>70.232598728138811</v>
      </c>
      <c r="Q9" s="18">
        <f>'[3]2015-16'!$K52/100</f>
        <v>556.3358620645281</v>
      </c>
      <c r="R9" s="18">
        <f>'[3]2015-16'!$L52/100</f>
        <v>9.536513003892221</v>
      </c>
      <c r="S9" s="18">
        <f>'[3]2015-16'!$M52/100</f>
        <v>207.45981070314934</v>
      </c>
      <c r="T9" s="18">
        <f>'[3]2015-16'!$N52/100</f>
        <v>1765.6501445766883</v>
      </c>
      <c r="U9" s="18">
        <f>'[3]2015-16'!$O52/100</f>
        <v>2258.0640465023671</v>
      </c>
      <c r="V9" s="18">
        <f>'[3]2015-16'!$P52/100</f>
        <v>342.36769780115208</v>
      </c>
      <c r="W9" s="18">
        <f>'[3]2015-16'!$Q52/100</f>
        <v>958.87170395207704</v>
      </c>
      <c r="X9" s="18">
        <f t="shared" si="2"/>
        <v>7346.3420769012091</v>
      </c>
      <c r="Y9" s="18">
        <f t="shared" si="3"/>
        <v>15601.62473622479</v>
      </c>
      <c r="Z9" s="18">
        <f>'[3]2015-16'!$U52/100</f>
        <v>2613.7015214139369</v>
      </c>
      <c r="AA9" s="18">
        <f>'[3]2015-16'!$V52/100</f>
        <v>325.29248178810946</v>
      </c>
      <c r="AB9" s="18">
        <f t="shared" si="4"/>
        <v>17890.033775850618</v>
      </c>
      <c r="AC9" s="18">
        <v>1673.4642178541312</v>
      </c>
      <c r="AD9" s="18">
        <f t="shared" si="5"/>
        <v>106904.19063032523</v>
      </c>
    </row>
    <row r="10" spans="1:30">
      <c r="A10" s="5">
        <v>5</v>
      </c>
      <c r="B10" s="6" t="s">
        <v>1</v>
      </c>
      <c r="C10" s="18">
        <v>1686.1615441899951</v>
      </c>
      <c r="D10" s="18">
        <v>101.901891754104</v>
      </c>
      <c r="E10" s="18">
        <v>1060.0672337214646</v>
      </c>
      <c r="F10" s="18">
        <v>87.830933109636931</v>
      </c>
      <c r="G10" s="18">
        <v>2935.9616027752008</v>
      </c>
      <c r="H10" s="18">
        <v>424.8388784383331</v>
      </c>
      <c r="I10" s="18">
        <v>3360.8004812135341</v>
      </c>
      <c r="J10" s="18">
        <f>'[3]2015-16'!$D53/100</f>
        <v>1457.1792355900386</v>
      </c>
      <c r="K10" s="18">
        <f>('[3]2015-16'!$E53/100)+('[3]2015-16'!$F53/100)</f>
        <v>99.612125867463917</v>
      </c>
      <c r="L10" s="18">
        <f>'[3]2015-16'!$G53/100</f>
        <v>407.79682992652454</v>
      </c>
      <c r="M10" s="18">
        <f t="shared" si="0"/>
        <v>1964.5881913840271</v>
      </c>
      <c r="N10" s="18">
        <f t="shared" si="1"/>
        <v>2389.4270698223604</v>
      </c>
      <c r="O10" s="18">
        <f>('[3]2015-16'!$H53/100)+('[3]2015-16'!$I53/100)</f>
        <v>531.28199296247908</v>
      </c>
      <c r="P10" s="18">
        <f>'[3]2015-16'!$J53/100</f>
        <v>31.679881324231147</v>
      </c>
      <c r="Q10" s="18">
        <f>'[3]2015-16'!$K53/100</f>
        <v>250.94691647166303</v>
      </c>
      <c r="R10" s="18">
        <f>'[3]2015-16'!$L53/100</f>
        <v>4.3016434772653449</v>
      </c>
      <c r="S10" s="18">
        <f>'[3]2015-16'!$M53/100</f>
        <v>93.579082956388262</v>
      </c>
      <c r="T10" s="18">
        <f>'[3]2015-16'!$N53/100</f>
        <v>796.43339493702035</v>
      </c>
      <c r="U10" s="18">
        <f>'[3]2015-16'!$O53/100</f>
        <v>1018.5469754951195</v>
      </c>
      <c r="V10" s="18">
        <f>'[3]2015-16'!$P53/100</f>
        <v>154.4321046352681</v>
      </c>
      <c r="W10" s="18">
        <f>'[3]2015-16'!$Q53/100</f>
        <v>432.51911984561855</v>
      </c>
      <c r="X10" s="18">
        <f t="shared" si="2"/>
        <v>3313.7211121050532</v>
      </c>
      <c r="Y10" s="18">
        <f t="shared" si="3"/>
        <v>8639.109784702614</v>
      </c>
      <c r="Z10" s="18">
        <f>'[3]2015-16'!$U53/100</f>
        <v>1447.2886490797027</v>
      </c>
      <c r="AA10" s="18">
        <f>'[3]2015-16'!$V53/100</f>
        <v>180.12466713039669</v>
      </c>
      <c r="AB10" s="18">
        <f t="shared" si="4"/>
        <v>9906.2737666519206</v>
      </c>
      <c r="AC10" s="18">
        <v>878.65167975586053</v>
      </c>
      <c r="AD10" s="18">
        <f t="shared" si="5"/>
        <v>112744.03719804471</v>
      </c>
    </row>
    <row r="11" spans="1:30" s="3" customFormat="1">
      <c r="A11" s="7"/>
      <c r="B11" s="8" t="s">
        <v>27</v>
      </c>
      <c r="C11" s="19">
        <v>9137.9069573069883</v>
      </c>
      <c r="D11" s="19">
        <v>1799.7460414265377</v>
      </c>
      <c r="E11" s="19">
        <v>3761.8623397971523</v>
      </c>
      <c r="F11" s="19">
        <v>1762.4829881307105</v>
      </c>
      <c r="G11" s="19">
        <v>16461.998326661389</v>
      </c>
      <c r="H11" s="19">
        <v>46853.712999673902</v>
      </c>
      <c r="I11" s="19">
        <v>63315.711326335295</v>
      </c>
      <c r="J11" s="19">
        <f>SUM(J6:J10)</f>
        <v>119205.84668923901</v>
      </c>
      <c r="K11" s="19">
        <f>SUM(K6:K10)</f>
        <v>8148.8587776492295</v>
      </c>
      <c r="L11" s="19">
        <f>SUM(L6:L10)</f>
        <v>33360.183291999187</v>
      </c>
      <c r="M11" s="19">
        <f t="shared" si="0"/>
        <v>160714.88875888742</v>
      </c>
      <c r="N11" s="19">
        <f t="shared" ref="N11:AB11" si="6">SUM(N6:N10)</f>
        <v>207568.6017585613</v>
      </c>
      <c r="O11" s="19">
        <f t="shared" si="6"/>
        <v>43461.997162067972</v>
      </c>
      <c r="P11" s="19">
        <f>SUM(P6:P10)</f>
        <v>2591.6009397021357</v>
      </c>
      <c r="Q11" s="19">
        <f>SUM(Q6:Q10)</f>
        <v>20528.936263592492</v>
      </c>
      <c r="R11" s="19">
        <f t="shared" ref="R11:W11" si="7">SUM(R6:R10)</f>
        <v>351.89978030054976</v>
      </c>
      <c r="S11" s="19">
        <f t="shared" si="7"/>
        <v>7655.3203228303373</v>
      </c>
      <c r="T11" s="19">
        <f t="shared" si="7"/>
        <v>65152.944027925179</v>
      </c>
      <c r="U11" s="19">
        <f t="shared" si="7"/>
        <v>83323.143537311946</v>
      </c>
      <c r="V11" s="19">
        <f t="shared" si="7"/>
        <v>12633.456022034283</v>
      </c>
      <c r="W11" s="19">
        <f t="shared" si="7"/>
        <v>35382.612262934337</v>
      </c>
      <c r="X11" s="19">
        <f t="shared" si="2"/>
        <v>271081.9103186992</v>
      </c>
      <c r="Y11" s="19">
        <f t="shared" si="3"/>
        <v>495112.51040392194</v>
      </c>
      <c r="Z11" s="19">
        <f t="shared" ref="Z11:AA11" si="8">SUM(Z6:Z10)</f>
        <v>82944.971667543083</v>
      </c>
      <c r="AA11" s="19">
        <f t="shared" si="8"/>
        <v>10323.05160498333</v>
      </c>
      <c r="AB11" s="19">
        <f t="shared" si="6"/>
        <v>567734.43046648172</v>
      </c>
      <c r="AC11" s="19">
        <v>30590.879379277674</v>
      </c>
      <c r="AD11" s="19">
        <f t="shared" si="5"/>
        <v>185589.44430053429</v>
      </c>
    </row>
    <row r="12" spans="1:30">
      <c r="A12" s="5">
        <v>6</v>
      </c>
      <c r="B12" s="6" t="s">
        <v>2</v>
      </c>
      <c r="C12" s="18">
        <v>9106.98024489206</v>
      </c>
      <c r="D12" s="18">
        <v>1101.7501788153679</v>
      </c>
      <c r="E12" s="18">
        <v>464.03052949964399</v>
      </c>
      <c r="F12" s="18">
        <v>26.493286428186803</v>
      </c>
      <c r="G12" s="18">
        <v>10699.254239635258</v>
      </c>
      <c r="H12" s="18">
        <v>887.81999196396941</v>
      </c>
      <c r="I12" s="18">
        <v>11587.074231599228</v>
      </c>
      <c r="J12" s="18">
        <f>'[3]2015-16'!$D54/100</f>
        <v>14144.235621672329</v>
      </c>
      <c r="K12" s="18">
        <f>('[3]2015-16'!$E54/100)+('[3]2015-16'!$F54/100)</f>
        <v>966.89367006700854</v>
      </c>
      <c r="L12" s="18">
        <f>'[3]2015-16'!$G54/100</f>
        <v>3958.3150153222168</v>
      </c>
      <c r="M12" s="18">
        <f t="shared" si="0"/>
        <v>19069.444307061556</v>
      </c>
      <c r="N12" s="18">
        <f t="shared" ref="N12:N16" si="9">L12+K12+J12+H12</f>
        <v>19957.264299025523</v>
      </c>
      <c r="O12" s="18">
        <f>('[3]2015-16'!$H54/100)+('[3]2015-16'!$I54/100)</f>
        <v>5156.9343746311151</v>
      </c>
      <c r="P12" s="18">
        <f>'[3]2015-16'!$J54/100</f>
        <v>307.50349371750633</v>
      </c>
      <c r="Q12" s="18">
        <f>'[3]2015-16'!$K54/100</f>
        <v>2435.8378354671572</v>
      </c>
      <c r="R12" s="18">
        <f>'[3]2015-16'!$L54/100</f>
        <v>41.754272512834888</v>
      </c>
      <c r="S12" s="18">
        <f>'[3]2015-16'!$M54/100</f>
        <v>908.33341998537651</v>
      </c>
      <c r="T12" s="18">
        <f>'[3]2015-16'!$N54/100</f>
        <v>7730.6492707441348</v>
      </c>
      <c r="U12" s="18">
        <f>'[3]2015-16'!$O54/100</f>
        <v>9886.6138504308274</v>
      </c>
      <c r="V12" s="18">
        <f>'[3]2015-16'!$P54/100</f>
        <v>1499.0085105265136</v>
      </c>
      <c r="W12" s="18">
        <f>'[3]2015-16'!$Q54/100</f>
        <v>4198.2840494550492</v>
      </c>
      <c r="X12" s="18">
        <f t="shared" si="2"/>
        <v>32164.919077470513</v>
      </c>
      <c r="Y12" s="18">
        <f t="shared" si="3"/>
        <v>62821.437616131298</v>
      </c>
      <c r="Z12" s="18">
        <f>'[3]2015-16'!$U54/100</f>
        <v>10524.319732768077</v>
      </c>
      <c r="AA12" s="18">
        <f>'[3]2015-16'!$V54/100</f>
        <v>1309.8213613740013</v>
      </c>
      <c r="AB12" s="18">
        <f t="shared" ref="AB12:AB16" si="10">Y12+Z12-AA12</f>
        <v>72035.935987525372</v>
      </c>
      <c r="AC12" s="18">
        <v>6414.7189083709736</v>
      </c>
      <c r="AD12" s="18">
        <f t="shared" si="5"/>
        <v>112297.88400162182</v>
      </c>
    </row>
    <row r="13" spans="1:30">
      <c r="A13" s="5">
        <v>7</v>
      </c>
      <c r="B13" s="6" t="s">
        <v>3</v>
      </c>
      <c r="C13" s="18">
        <v>2792.595206557135</v>
      </c>
      <c r="D13" s="18">
        <v>386.21640802661886</v>
      </c>
      <c r="E13" s="18">
        <v>186.16450596507664</v>
      </c>
      <c r="F13" s="18">
        <v>13.260310391462658</v>
      </c>
      <c r="G13" s="18">
        <v>3378.2364309402933</v>
      </c>
      <c r="H13" s="18">
        <v>215.25187737727595</v>
      </c>
      <c r="I13" s="18">
        <v>3593.4883083175691</v>
      </c>
      <c r="J13" s="18">
        <f>'[3]2015-16'!$D55/100</f>
        <v>3462.3866949916351</v>
      </c>
      <c r="K13" s="18">
        <f>('[3]2015-16'!$E55/100)+('[3]2015-16'!$F55/100)</f>
        <v>236.68721790678313</v>
      </c>
      <c r="L13" s="18">
        <f>'[3]2015-16'!$G55/100</f>
        <v>968.96132178663686</v>
      </c>
      <c r="M13" s="18">
        <f t="shared" si="0"/>
        <v>4668.035234685055</v>
      </c>
      <c r="N13" s="18">
        <f t="shared" si="9"/>
        <v>4883.2871120623313</v>
      </c>
      <c r="O13" s="18">
        <f>('[3]2015-16'!$H55/100)+('[3]2015-16'!$I55/100)</f>
        <v>1262.3729866539568</v>
      </c>
      <c r="P13" s="18">
        <f>'[3]2015-16'!$J55/100</f>
        <v>75.274198888455345</v>
      </c>
      <c r="Q13" s="18">
        <f>'[3]2015-16'!$K55/100</f>
        <v>596.27206010030716</v>
      </c>
      <c r="R13" s="18">
        <f>'[3]2015-16'!$L55/100</f>
        <v>10.221085216226159</v>
      </c>
      <c r="S13" s="18">
        <f>'[3]2015-16'!$M55/100</f>
        <v>222.35217456040729</v>
      </c>
      <c r="T13" s="18">
        <f>'[3]2015-16'!$N55/100</f>
        <v>1892.3961601472931</v>
      </c>
      <c r="U13" s="18">
        <f>'[3]2015-16'!$O55/100</f>
        <v>2420.1576649219032</v>
      </c>
      <c r="V13" s="18">
        <f>'[3]2015-16'!$P55/100</f>
        <v>366.94433416915723</v>
      </c>
      <c r="W13" s="18">
        <f>'[3]2015-16'!$Q55/100</f>
        <v>1027.7036683662163</v>
      </c>
      <c r="X13" s="18">
        <f t="shared" si="2"/>
        <v>7873.6943330239228</v>
      </c>
      <c r="Y13" s="18">
        <f t="shared" si="3"/>
        <v>16135.217876026549</v>
      </c>
      <c r="Z13" s="18">
        <f>'[3]2015-16'!$U55/100</f>
        <v>2703.0930575452799</v>
      </c>
      <c r="AA13" s="18">
        <f>'[3]2015-16'!$V55/100</f>
        <v>336.41785107789946</v>
      </c>
      <c r="AB13" s="18">
        <f t="shared" si="10"/>
        <v>18501.893082493931</v>
      </c>
      <c r="AC13" s="18">
        <v>2137.8119803850836</v>
      </c>
      <c r="AD13" s="18">
        <f t="shared" si="5"/>
        <v>86545.93225341168</v>
      </c>
    </row>
    <row r="14" spans="1:30">
      <c r="A14" s="5">
        <v>8</v>
      </c>
      <c r="B14" s="6" t="s">
        <v>4</v>
      </c>
      <c r="C14" s="18">
        <v>1111.4497178695397</v>
      </c>
      <c r="D14" s="18">
        <v>601.20595491832148</v>
      </c>
      <c r="E14" s="18">
        <v>150.92685766549897</v>
      </c>
      <c r="F14" s="18">
        <v>12.553406673682844</v>
      </c>
      <c r="G14" s="18">
        <v>1876.1359371270428</v>
      </c>
      <c r="H14" s="18">
        <v>60.276154363989725</v>
      </c>
      <c r="I14" s="18">
        <v>1936.4120914910325</v>
      </c>
      <c r="J14" s="18">
        <f>'[3]2015-16'!$D56/100</f>
        <v>1765.2574406902922</v>
      </c>
      <c r="K14" s="18">
        <f>('[3]2015-16'!$E56/100)+('[3]2015-16'!$F56/100)</f>
        <v>120.67221524695782</v>
      </c>
      <c r="L14" s="18">
        <f>'[3]2015-16'!$G56/100</f>
        <v>494.01361942014211</v>
      </c>
      <c r="M14" s="18">
        <f t="shared" si="0"/>
        <v>2379.9432753573924</v>
      </c>
      <c r="N14" s="18">
        <f t="shared" si="9"/>
        <v>2440.2194297213819</v>
      </c>
      <c r="O14" s="18">
        <f>('[3]2015-16'!$H56/100)+('[3]2015-16'!$I56/100)</f>
        <v>643.60613181674341</v>
      </c>
      <c r="P14" s="18">
        <f>'[3]2015-16'!$J56/100</f>
        <v>38.377671642528007</v>
      </c>
      <c r="Q14" s="18">
        <f>'[3]2015-16'!$K56/100</f>
        <v>304.00234967698759</v>
      </c>
      <c r="R14" s="18">
        <f>'[3]2015-16'!$L56/100</f>
        <v>5.211100988798238</v>
      </c>
      <c r="S14" s="18">
        <f>'[3]2015-16'!$M56/100</f>
        <v>113.36366072691773</v>
      </c>
      <c r="T14" s="18">
        <f>'[3]2015-16'!$N56/100</f>
        <v>964.81609268713351</v>
      </c>
      <c r="U14" s="18">
        <f>'[3]2015-16'!$O56/100</f>
        <v>1233.8891354413997</v>
      </c>
      <c r="V14" s="18">
        <f>'[3]2015-16'!$P56/100</f>
        <v>187.08228550792035</v>
      </c>
      <c r="W14" s="18">
        <f>'[3]2015-16'!$Q56/100</f>
        <v>523.96271913601356</v>
      </c>
      <c r="X14" s="18">
        <f t="shared" si="2"/>
        <v>4014.3111476244426</v>
      </c>
      <c r="Y14" s="18">
        <f t="shared" si="3"/>
        <v>8330.6665144728668</v>
      </c>
      <c r="Z14" s="18">
        <f>'[3]2015-16'!$U56/100</f>
        <v>1395.6159125346719</v>
      </c>
      <c r="AA14" s="18">
        <f>'[3]2015-16'!$V56/100</f>
        <v>173.69365250466268</v>
      </c>
      <c r="AB14" s="18">
        <f t="shared" si="10"/>
        <v>9552.5887745028758</v>
      </c>
      <c r="AC14" s="18">
        <v>1708.2343593939272</v>
      </c>
      <c r="AD14" s="18">
        <f t="shared" si="5"/>
        <v>55920.83265373543</v>
      </c>
    </row>
    <row r="15" spans="1:30">
      <c r="A15" s="5">
        <v>9</v>
      </c>
      <c r="B15" s="6" t="s">
        <v>5</v>
      </c>
      <c r="C15" s="18">
        <v>4698.5309503576254</v>
      </c>
      <c r="D15" s="18">
        <v>797.24385802302106</v>
      </c>
      <c r="E15" s="18">
        <v>358.19102093453216</v>
      </c>
      <c r="F15" s="18">
        <v>19.739548502325206</v>
      </c>
      <c r="G15" s="18">
        <v>5873.7053778175041</v>
      </c>
      <c r="H15" s="18">
        <v>143.68031615944258</v>
      </c>
      <c r="I15" s="18">
        <v>6017.3856939769466</v>
      </c>
      <c r="J15" s="18">
        <f>'[3]2015-16'!$D57/100</f>
        <v>6966.9493330023706</v>
      </c>
      <c r="K15" s="18">
        <f>('[3]2015-16'!$E57/100)+('[3]2015-16'!$F57/100)</f>
        <v>476.25756456120888</v>
      </c>
      <c r="L15" s="18">
        <f>'[3]2015-16'!$G57/100</f>
        <v>1949.7257323370161</v>
      </c>
      <c r="M15" s="18">
        <f t="shared" si="0"/>
        <v>9392.9326299005952</v>
      </c>
      <c r="N15" s="18">
        <f t="shared" si="9"/>
        <v>9536.6129460600387</v>
      </c>
      <c r="O15" s="18">
        <f>('[3]2015-16'!$H57/100)+('[3]2015-16'!$I57/100)</f>
        <v>2540.1231613126461</v>
      </c>
      <c r="P15" s="18">
        <f>'[3]2015-16'!$J57/100</f>
        <v>151.46532607025247</v>
      </c>
      <c r="Q15" s="18">
        <f>'[3]2015-16'!$K57/100</f>
        <v>1199.8074153337229</v>
      </c>
      <c r="R15" s="18">
        <f>'[3]2015-16'!$L57/100</f>
        <v>20.566675274241511</v>
      </c>
      <c r="S15" s="18">
        <f>'[3]2015-16'!$M57/100</f>
        <v>447.41286017707483</v>
      </c>
      <c r="T15" s="18">
        <f>'[3]2015-16'!$N57/100</f>
        <v>3807.8439316976078</v>
      </c>
      <c r="U15" s="18">
        <f>'[3]2015-16'!$O57/100</f>
        <v>4869.795697221788</v>
      </c>
      <c r="V15" s="18">
        <f>'[3]2015-16'!$P57/100</f>
        <v>738.35848199358486</v>
      </c>
      <c r="W15" s="18">
        <f>'[3]2015-16'!$Q57/100</f>
        <v>2067.925976380694</v>
      </c>
      <c r="X15" s="18">
        <f t="shared" si="2"/>
        <v>15843.299525461611</v>
      </c>
      <c r="Y15" s="18">
        <f t="shared" si="3"/>
        <v>31253.617849339153</v>
      </c>
      <c r="Z15" s="18">
        <f>'[3]2015-16'!$U57/100</f>
        <v>5235.841132163644</v>
      </c>
      <c r="AA15" s="18">
        <f>'[3]2015-16'!$V57/100</f>
        <v>651.6351397340909</v>
      </c>
      <c r="AB15" s="18">
        <f t="shared" si="10"/>
        <v>35837.823841768703</v>
      </c>
      <c r="AC15" s="18">
        <v>4418.1909483578156</v>
      </c>
      <c r="AD15" s="18">
        <f t="shared" si="5"/>
        <v>81114.248480114155</v>
      </c>
    </row>
    <row r="16" spans="1:30">
      <c r="A16" s="5">
        <v>10</v>
      </c>
      <c r="B16" s="6" t="s">
        <v>6</v>
      </c>
      <c r="C16" s="18">
        <v>4735.891455569923</v>
      </c>
      <c r="D16" s="18">
        <v>4855.4161983321846</v>
      </c>
      <c r="E16" s="18">
        <v>561.55332642434337</v>
      </c>
      <c r="F16" s="18">
        <v>8.5039169122014577</v>
      </c>
      <c r="G16" s="18">
        <v>10161.364897238653</v>
      </c>
      <c r="H16" s="18">
        <v>240.65227184132428</v>
      </c>
      <c r="I16" s="18">
        <v>10402.017169079976</v>
      </c>
      <c r="J16" s="18">
        <f>'[3]2015-16'!$D58/100</f>
        <v>8298.1330158839646</v>
      </c>
      <c r="K16" s="18">
        <f>('[3]2015-16'!$E58/100)+('[3]2015-16'!$F58/100)</f>
        <v>567.25669036073532</v>
      </c>
      <c r="L16" s="18">
        <f>'[3]2015-16'!$G58/100</f>
        <v>2322.2622554156055</v>
      </c>
      <c r="M16" s="18">
        <f t="shared" si="0"/>
        <v>11187.651961660305</v>
      </c>
      <c r="N16" s="18">
        <f t="shared" si="9"/>
        <v>11428.304233501629</v>
      </c>
      <c r="O16" s="18">
        <f>('[3]2015-16'!$H58/100)+('[3]2015-16'!$I58/100)</f>
        <v>3025.4676561881133</v>
      </c>
      <c r="P16" s="18">
        <f>'[3]2015-16'!$J58/100</f>
        <v>180.4059944962377</v>
      </c>
      <c r="Q16" s="18">
        <f>'[3]2015-16'!$K58/100</f>
        <v>1429.0561119371048</v>
      </c>
      <c r="R16" s="18">
        <f>'[3]2015-16'!$L58/100</f>
        <v>24.496375524321589</v>
      </c>
      <c r="S16" s="18">
        <f>'[3]2015-16'!$M58/100</f>
        <v>532.90059239838001</v>
      </c>
      <c r="T16" s="18">
        <f>'[3]2015-16'!$N58/100</f>
        <v>4535.4134124779594</v>
      </c>
      <c r="U16" s="18">
        <f>'[3]2015-16'!$O58/100</f>
        <v>5800.2736239666656</v>
      </c>
      <c r="V16" s="18">
        <f>'[3]2015-16'!$P58/100</f>
        <v>879.43755640153859</v>
      </c>
      <c r="W16" s="18">
        <f>'[3]2015-16'!$Q58/100</f>
        <v>2463.0471672475542</v>
      </c>
      <c r="X16" s="18">
        <f t="shared" si="2"/>
        <v>18870.498490637874</v>
      </c>
      <c r="Y16" s="18">
        <f t="shared" si="3"/>
        <v>40460.167621378154</v>
      </c>
      <c r="Z16" s="18">
        <f>'[3]2015-16'!$U58/100</f>
        <v>6778.1915958483742</v>
      </c>
      <c r="AA16" s="18">
        <f>'[3]2015-16'!$V58/100</f>
        <v>843.59087990125204</v>
      </c>
      <c r="AB16" s="18">
        <f t="shared" si="10"/>
        <v>46394.768337325273</v>
      </c>
      <c r="AC16" s="18">
        <v>4716.6782883988999</v>
      </c>
      <c r="AD16" s="18">
        <f t="shared" si="5"/>
        <v>98363.224075378283</v>
      </c>
    </row>
    <row r="17" spans="1:30" s="3" customFormat="1">
      <c r="A17" s="7"/>
      <c r="B17" s="8" t="s">
        <v>28</v>
      </c>
      <c r="C17" s="19">
        <v>22445.447575246282</v>
      </c>
      <c r="D17" s="19">
        <v>7741.832598115514</v>
      </c>
      <c r="E17" s="19">
        <v>1720.8662404890952</v>
      </c>
      <c r="F17" s="19">
        <v>80.550468907858971</v>
      </c>
      <c r="G17" s="19">
        <v>31988.696882758748</v>
      </c>
      <c r="H17" s="19">
        <v>1547.6806117060021</v>
      </c>
      <c r="I17" s="19">
        <v>33536.377494464752</v>
      </c>
      <c r="J17" s="19">
        <f>SUM(J12:J16)</f>
        <v>34636.962106240593</v>
      </c>
      <c r="K17" s="19">
        <f t="shared" ref="K17:AB17" si="11">SUM(K12:K16)</f>
        <v>2367.7673581426939</v>
      </c>
      <c r="L17" s="19">
        <f>SUM(L12:L16)</f>
        <v>9693.2779442816172</v>
      </c>
      <c r="M17" s="19">
        <f t="shared" si="0"/>
        <v>46698.007408664904</v>
      </c>
      <c r="N17" s="19">
        <f t="shared" si="11"/>
        <v>48245.688020370908</v>
      </c>
      <c r="O17" s="19">
        <f t="shared" si="11"/>
        <v>12628.504310602575</v>
      </c>
      <c r="P17" s="19">
        <f>SUM(P12:P16)</f>
        <v>753.02668481497983</v>
      </c>
      <c r="Q17" s="19">
        <f>SUM(Q12:Q16)</f>
        <v>5964.9757725152795</v>
      </c>
      <c r="R17" s="19">
        <f t="shared" ref="R17:W17" si="12">SUM(R12:R16)</f>
        <v>102.24950951642239</v>
      </c>
      <c r="S17" s="19">
        <f t="shared" si="12"/>
        <v>2224.3627078481563</v>
      </c>
      <c r="T17" s="19">
        <f t="shared" si="12"/>
        <v>18931.118867754129</v>
      </c>
      <c r="U17" s="19">
        <f t="shared" si="12"/>
        <v>24210.729971982586</v>
      </c>
      <c r="V17" s="19">
        <f t="shared" si="12"/>
        <v>3670.8311685987146</v>
      </c>
      <c r="W17" s="19">
        <f t="shared" si="12"/>
        <v>10280.923580585528</v>
      </c>
      <c r="X17" s="19">
        <f t="shared" si="2"/>
        <v>78766.722574218365</v>
      </c>
      <c r="Y17" s="19">
        <f t="shared" si="3"/>
        <v>159001.10747734801</v>
      </c>
      <c r="Z17" s="19">
        <f t="shared" ref="Z17:AA17" si="13">SUM(Z12:Z16)</f>
        <v>26637.061430860045</v>
      </c>
      <c r="AA17" s="19">
        <f t="shared" si="13"/>
        <v>3315.1588845919068</v>
      </c>
      <c r="AB17" s="19">
        <f t="shared" si="11"/>
        <v>182323.01002361617</v>
      </c>
      <c r="AC17" s="19">
        <v>19395.634484906699</v>
      </c>
      <c r="AD17" s="19">
        <f t="shared" si="5"/>
        <v>94002.085967074876</v>
      </c>
    </row>
    <row r="18" spans="1:30">
      <c r="A18" s="5">
        <v>11</v>
      </c>
      <c r="B18" s="6" t="s">
        <v>7</v>
      </c>
      <c r="C18" s="18">
        <v>6516.0387047820868</v>
      </c>
      <c r="D18" s="18">
        <v>3822.5722974306141</v>
      </c>
      <c r="E18" s="18">
        <v>902.15875355508911</v>
      </c>
      <c r="F18" s="18">
        <v>149.28194337040571</v>
      </c>
      <c r="G18" s="18">
        <v>11390.051699138197</v>
      </c>
      <c r="H18" s="18">
        <v>625.90493492742416</v>
      </c>
      <c r="I18" s="18">
        <v>12015.956634065622</v>
      </c>
      <c r="J18" s="18">
        <f>'[3]2015-16'!$D59/100</f>
        <v>37382.636053529677</v>
      </c>
      <c r="K18" s="18">
        <f>('[3]2015-16'!$E59/100)+('[3]2015-16'!$F59/100)</f>
        <v>2555.4604106844631</v>
      </c>
      <c r="L18" s="18">
        <f>'[3]2015-16'!$G59/100</f>
        <v>10461.664635753348</v>
      </c>
      <c r="M18" s="18">
        <f t="shared" si="0"/>
        <v>50399.761099967487</v>
      </c>
      <c r="N18" s="18">
        <f t="shared" ref="N18:N22" si="14">L18+K18+J18+H18</f>
        <v>51025.666034894908</v>
      </c>
      <c r="O18" s="18">
        <f>('[3]2015-16'!$H59/100)+('[3]2015-16'!$I59/100)</f>
        <v>13629.566562323611</v>
      </c>
      <c r="P18" s="18">
        <f>'[3]2015-16'!$J59/100</f>
        <v>812.71915275625588</v>
      </c>
      <c r="Q18" s="18">
        <f>'[3]2015-16'!$K59/100</f>
        <v>6437.8197397364975</v>
      </c>
      <c r="R18" s="18">
        <f>'[3]2015-16'!$L59/100</f>
        <v>110.35483392510507</v>
      </c>
      <c r="S18" s="18">
        <f>'[3]2015-16'!$M59/100</f>
        <v>2400.6880656415788</v>
      </c>
      <c r="T18" s="18">
        <f>'[3]2015-16'!$N59/100</f>
        <v>20431.789732271438</v>
      </c>
      <c r="U18" s="18">
        <f>'[3]2015-16'!$O59/100</f>
        <v>26129.915907661012</v>
      </c>
      <c r="V18" s="18">
        <f>'[3]2015-16'!$P59/100</f>
        <v>3961.8181631741518</v>
      </c>
      <c r="W18" s="18">
        <f>'[3]2015-16'!$Q59/100</f>
        <v>11095.892974919268</v>
      </c>
      <c r="X18" s="18">
        <f t="shared" si="2"/>
        <v>85010.565132408898</v>
      </c>
      <c r="Y18" s="18">
        <f t="shared" si="3"/>
        <v>147426.28286644202</v>
      </c>
      <c r="Z18" s="18">
        <f>'[3]2015-16'!$U59/100</f>
        <v>24697.959753495579</v>
      </c>
      <c r="AA18" s="18">
        <f>'[3]2015-16'!$V59/100</f>
        <v>3073.824825633199</v>
      </c>
      <c r="AB18" s="18">
        <f t="shared" ref="AB18:AB22" si="15">Y18+Z18-AA18</f>
        <v>169050.41779430441</v>
      </c>
      <c r="AC18" s="18">
        <v>9998.5774899191911</v>
      </c>
      <c r="AD18" s="18">
        <f t="shared" si="5"/>
        <v>169074.4688079331</v>
      </c>
    </row>
    <row r="19" spans="1:30">
      <c r="A19" s="5">
        <v>12</v>
      </c>
      <c r="B19" s="6" t="s">
        <v>8</v>
      </c>
      <c r="C19" s="18">
        <v>3758.8803816470831</v>
      </c>
      <c r="D19" s="18">
        <v>1866.1734475788485</v>
      </c>
      <c r="E19" s="18">
        <v>522.93124891180264</v>
      </c>
      <c r="F19" s="18">
        <v>13.040704584293467</v>
      </c>
      <c r="G19" s="18">
        <v>6161.0257827220275</v>
      </c>
      <c r="H19" s="18">
        <v>314.53902091255196</v>
      </c>
      <c r="I19" s="18">
        <v>6475.5648036345792</v>
      </c>
      <c r="J19" s="18">
        <f>'[3]2015-16'!$D60/100</f>
        <v>6075.9371124049612</v>
      </c>
      <c r="K19" s="18">
        <f>('[3]2015-16'!$E60/100)+('[3]2015-16'!$F60/100)</f>
        <v>415.34836458097533</v>
      </c>
      <c r="L19" s="18">
        <f>'[3]2015-16'!$G60/100</f>
        <v>1700.3727700445711</v>
      </c>
      <c r="M19" s="18">
        <f t="shared" si="0"/>
        <v>8191.6582470305075</v>
      </c>
      <c r="N19" s="18">
        <f t="shared" si="14"/>
        <v>8506.1972679430601</v>
      </c>
      <c r="O19" s="18">
        <f>('[3]2015-16'!$H60/100)+('[3]2015-16'!$I60/100)</f>
        <v>2215.2635031792138</v>
      </c>
      <c r="P19" s="18">
        <f>'[3]2015-16'!$J60/100</f>
        <v>132.09422832362839</v>
      </c>
      <c r="Q19" s="18">
        <f>'[3]2015-16'!$K60/100</f>
        <v>1046.3624829353068</v>
      </c>
      <c r="R19" s="18">
        <f>'[3]2015-16'!$L60/100</f>
        <v>17.936376397285184</v>
      </c>
      <c r="S19" s="18">
        <f>'[3]2015-16'!$M60/100</f>
        <v>390.1926469939803</v>
      </c>
      <c r="T19" s="18">
        <f>'[3]2015-16'!$N60/100</f>
        <v>3320.8538137706082</v>
      </c>
      <c r="U19" s="18">
        <f>'[3]2015-16'!$O60/100</f>
        <v>4246.9911854273269</v>
      </c>
      <c r="V19" s="18">
        <f>'[3]2015-16'!$P60/100</f>
        <v>643.92885444890987</v>
      </c>
      <c r="W19" s="18">
        <f>'[3]2015-16'!$Q60/100</f>
        <v>1803.4562309904272</v>
      </c>
      <c r="X19" s="18">
        <f t="shared" si="2"/>
        <v>13817.079322466687</v>
      </c>
      <c r="Y19" s="18">
        <f t="shared" si="3"/>
        <v>28484.302373131773</v>
      </c>
      <c r="Z19" s="18">
        <f>'[3]2015-16'!$U60/100</f>
        <v>4771.9045745413869</v>
      </c>
      <c r="AA19" s="18">
        <f>'[3]2015-16'!$V60/100</f>
        <v>593.89515948587359</v>
      </c>
      <c r="AB19" s="18">
        <f t="shared" si="15"/>
        <v>32662.311788187289</v>
      </c>
      <c r="AC19" s="18">
        <v>3116.6758088769925</v>
      </c>
      <c r="AD19" s="18">
        <f t="shared" si="5"/>
        <v>104798.55394378104</v>
      </c>
    </row>
    <row r="20" spans="1:30">
      <c r="A20" s="5">
        <v>13</v>
      </c>
      <c r="B20" s="6" t="s">
        <v>9</v>
      </c>
      <c r="C20" s="18">
        <v>4018.3946173058848</v>
      </c>
      <c r="D20" s="18">
        <v>1800.8481636631975</v>
      </c>
      <c r="E20" s="18">
        <v>861.83977892492078</v>
      </c>
      <c r="F20" s="18">
        <v>17.158865352523581</v>
      </c>
      <c r="G20" s="18">
        <v>6698.2414252465269</v>
      </c>
      <c r="H20" s="18">
        <v>61.933825315480789</v>
      </c>
      <c r="I20" s="18">
        <v>6760.1752505620079</v>
      </c>
      <c r="J20" s="18">
        <f>'[3]2015-16'!$D61/100</f>
        <v>5823.9577553964418</v>
      </c>
      <c r="K20" s="18">
        <f>('[3]2015-16'!$E61/100)+('[3]2015-16'!$F61/100)</f>
        <v>398.12316756108243</v>
      </c>
      <c r="L20" s="18">
        <f>'[3]2015-16'!$G61/100</f>
        <v>1629.855444182876</v>
      </c>
      <c r="M20" s="18">
        <f t="shared" si="0"/>
        <v>7851.9363671404008</v>
      </c>
      <c r="N20" s="18">
        <f t="shared" si="14"/>
        <v>7913.8701924558818</v>
      </c>
      <c r="O20" s="18">
        <f>('[3]2015-16'!$H61/100)+('[3]2015-16'!$I61/100)</f>
        <v>2123.3927904300831</v>
      </c>
      <c r="P20" s="18">
        <f>'[3]2015-16'!$J61/100</f>
        <v>126.6160579440226</v>
      </c>
      <c r="Q20" s="18">
        <f>'[3]2015-16'!$K61/100</f>
        <v>1002.9680664411712</v>
      </c>
      <c r="R20" s="18">
        <f>'[3]2015-16'!$L61/100</f>
        <v>17.19252462462229</v>
      </c>
      <c r="S20" s="18">
        <f>'[3]2015-16'!$M61/100</f>
        <v>374.01069999879843</v>
      </c>
      <c r="T20" s="18">
        <f>'[3]2015-16'!$N61/100</f>
        <v>3183.1324066472894</v>
      </c>
      <c r="U20" s="18">
        <f>'[3]2015-16'!$O61/100</f>
        <v>4070.8612998924764</v>
      </c>
      <c r="V20" s="18">
        <f>'[3]2015-16'!$P61/100</f>
        <v>617.22403909260925</v>
      </c>
      <c r="W20" s="18">
        <f>'[3]2015-16'!$Q61/100</f>
        <v>1728.6638601888633</v>
      </c>
      <c r="X20" s="18">
        <f t="shared" si="2"/>
        <v>13244.061745259934</v>
      </c>
      <c r="Y20" s="18">
        <f t="shared" si="3"/>
        <v>27856.173362962341</v>
      </c>
      <c r="Z20" s="18">
        <f>'[3]2015-16'!$U61/100</f>
        <v>4666.6756783667352</v>
      </c>
      <c r="AA20" s="18">
        <f>'[3]2015-16'!$V61/100</f>
        <v>580.79872574543697</v>
      </c>
      <c r="AB20" s="18">
        <f t="shared" si="15"/>
        <v>31942.050315583641</v>
      </c>
      <c r="AC20" s="18">
        <v>2938.1926095673625</v>
      </c>
      <c r="AD20" s="18">
        <f t="shared" si="5"/>
        <v>108713.26206312588</v>
      </c>
    </row>
    <row r="21" spans="1:30">
      <c r="A21" s="5">
        <v>14</v>
      </c>
      <c r="B21" s="6" t="s">
        <v>10</v>
      </c>
      <c r="C21" s="18">
        <v>4170.6084866194306</v>
      </c>
      <c r="D21" s="18">
        <v>4357.5874962714925</v>
      </c>
      <c r="E21" s="18">
        <v>569.7290116826648</v>
      </c>
      <c r="F21" s="18">
        <v>18.579655661757624</v>
      </c>
      <c r="G21" s="18">
        <v>9116.5046502353453</v>
      </c>
      <c r="H21" s="18">
        <v>442.06878711900725</v>
      </c>
      <c r="I21" s="18">
        <v>9558.5734373543528</v>
      </c>
      <c r="J21" s="18">
        <f>'[3]2015-16'!$D62/100</f>
        <v>9401.2625705103292</v>
      </c>
      <c r="K21" s="18">
        <f>('[3]2015-16'!$E62/100)+('[3]2015-16'!$F62/100)</f>
        <v>642.66613716023369</v>
      </c>
      <c r="L21" s="18">
        <f>'[3]2015-16'!$G62/100</f>
        <v>2630.9770136194834</v>
      </c>
      <c r="M21" s="18">
        <f t="shared" si="0"/>
        <v>12674.905721290046</v>
      </c>
      <c r="N21" s="18">
        <f t="shared" si="14"/>
        <v>13116.974508409054</v>
      </c>
      <c r="O21" s="18">
        <f>('[3]2015-16'!$H62/100)+('[3]2015-16'!$I62/100)</f>
        <v>3427.6644854892079</v>
      </c>
      <c r="P21" s="18">
        <f>'[3]2015-16'!$J62/100</f>
        <v>204.3886402286719</v>
      </c>
      <c r="Q21" s="18">
        <f>'[3]2015-16'!$K62/100</f>
        <v>1619.0306555217533</v>
      </c>
      <c r="R21" s="18">
        <f>'[3]2015-16'!$L62/100</f>
        <v>27.752852104099144</v>
      </c>
      <c r="S21" s="18">
        <f>'[3]2015-16'!$M62/100</f>
        <v>603.74283992891412</v>
      </c>
      <c r="T21" s="18">
        <f>'[3]2015-16'!$N62/100</f>
        <v>5138.3380183111531</v>
      </c>
      <c r="U21" s="18">
        <f>'[3]2015-16'!$O62/100</f>
        <v>6571.3450501862399</v>
      </c>
      <c r="V21" s="18">
        <f>'[3]2015-16'!$P62/100</f>
        <v>996.347415288825</v>
      </c>
      <c r="W21" s="18">
        <f>'[3]2015-16'!$Q62/100</f>
        <v>2790.4774602337752</v>
      </c>
      <c r="X21" s="18">
        <f t="shared" si="2"/>
        <v>21379.087417292641</v>
      </c>
      <c r="Y21" s="18">
        <f t="shared" si="3"/>
        <v>43612.566575937039</v>
      </c>
      <c r="Z21" s="18">
        <f>'[3]2015-16'!$U62/100</f>
        <v>7306.3051790768859</v>
      </c>
      <c r="AA21" s="18">
        <f>'[3]2015-16'!$V62/100</f>
        <v>909.31811644564516</v>
      </c>
      <c r="AB21" s="18">
        <f t="shared" si="15"/>
        <v>50009.553638568279</v>
      </c>
      <c r="AC21" s="18">
        <v>4511.4840352526535</v>
      </c>
      <c r="AD21" s="18">
        <f t="shared" si="5"/>
        <v>110849.45274724359</v>
      </c>
    </row>
    <row r="22" spans="1:30">
      <c r="A22" s="5">
        <v>15</v>
      </c>
      <c r="B22" s="6" t="s">
        <v>11</v>
      </c>
      <c r="C22" s="18">
        <v>4557.1601249322712</v>
      </c>
      <c r="D22" s="18">
        <v>1906.8892704328921</v>
      </c>
      <c r="E22" s="18">
        <v>563.51574956419699</v>
      </c>
      <c r="F22" s="18">
        <v>16.678435634246728</v>
      </c>
      <c r="G22" s="18">
        <v>7044.2435805636069</v>
      </c>
      <c r="H22" s="18">
        <v>125.42906254871654</v>
      </c>
      <c r="I22" s="18">
        <v>7169.6726431123234</v>
      </c>
      <c r="J22" s="18">
        <f>'[3]2015-16'!$D63/100</f>
        <v>10361.606082216853</v>
      </c>
      <c r="K22" s="18">
        <f>('[3]2015-16'!$E63/100)+('[3]2015-16'!$F63/100)</f>
        <v>708.31479343234776</v>
      </c>
      <c r="L22" s="18">
        <f>'[3]2015-16'!$G63/100</f>
        <v>2899.7325861320505</v>
      </c>
      <c r="M22" s="18">
        <f t="shared" si="0"/>
        <v>13969.65346178125</v>
      </c>
      <c r="N22" s="18">
        <f t="shared" si="14"/>
        <v>14095.082524329968</v>
      </c>
      <c r="O22" s="18">
        <f>('[3]2015-16'!$H63/100)+('[3]2015-16'!$I63/100)</f>
        <v>3777.8020679956126</v>
      </c>
      <c r="P22" s="18">
        <f>'[3]2015-16'!$J63/100</f>
        <v>225.26703853294021</v>
      </c>
      <c r="Q22" s="18">
        <f>'[3]2015-16'!$K63/100</f>
        <v>1784.4154188578414</v>
      </c>
      <c r="R22" s="18">
        <f>'[3]2015-16'!$L63/100</f>
        <v>30.587819349150308</v>
      </c>
      <c r="S22" s="18">
        <f>'[3]2015-16'!$M63/100</f>
        <v>665.41546259171548</v>
      </c>
      <c r="T22" s="18">
        <f>'[3]2015-16'!$N63/100</f>
        <v>5663.2217283267319</v>
      </c>
      <c r="U22" s="18">
        <f>'[3]2015-16'!$O63/100</f>
        <v>7242.611120546464</v>
      </c>
      <c r="V22" s="18">
        <f>'[3]2015-16'!$P63/100</f>
        <v>1098.124784924215</v>
      </c>
      <c r="W22" s="18">
        <f>'[3]2015-16'!$Q63/100</f>
        <v>3075.5260803951555</v>
      </c>
      <c r="X22" s="18">
        <f t="shared" si="2"/>
        <v>23562.971521519827</v>
      </c>
      <c r="Y22" s="18">
        <f t="shared" si="3"/>
        <v>44702.297626413405</v>
      </c>
      <c r="Z22" s="18">
        <f>'[3]2015-16'!$U63/100</f>
        <v>7488.8651209237696</v>
      </c>
      <c r="AA22" s="18">
        <f>'[3]2015-16'!$V63/100</f>
        <v>932.03891148361106</v>
      </c>
      <c r="AB22" s="18">
        <f t="shared" si="15"/>
        <v>51259.123835853563</v>
      </c>
      <c r="AC22" s="18">
        <v>4048.502731373665</v>
      </c>
      <c r="AD22" s="18">
        <f t="shared" si="5"/>
        <v>126612.54601268662</v>
      </c>
    </row>
    <row r="23" spans="1:30" s="3" customFormat="1">
      <c r="A23" s="7"/>
      <c r="B23" s="8" t="s">
        <v>29</v>
      </c>
      <c r="C23" s="19">
        <v>23021.082315286756</v>
      </c>
      <c r="D23" s="19">
        <v>13754.070675377045</v>
      </c>
      <c r="E23" s="19">
        <v>3420.1745426386742</v>
      </c>
      <c r="F23" s="19">
        <v>214.73960460322712</v>
      </c>
      <c r="G23" s="19">
        <v>40410.067137905702</v>
      </c>
      <c r="H23" s="19">
        <v>1569.8756308231807</v>
      </c>
      <c r="I23" s="19">
        <v>41979.942768728884</v>
      </c>
      <c r="J23" s="19">
        <f>SUM(J18:J22)</f>
        <v>69045.399574058261</v>
      </c>
      <c r="K23" s="19">
        <f t="shared" ref="K23:AB23" si="16">SUM(K18:K22)</f>
        <v>4719.9128734191017</v>
      </c>
      <c r="L23" s="19">
        <f>SUM(L18:L22)</f>
        <v>19322.602449732327</v>
      </c>
      <c r="M23" s="19">
        <f t="shared" si="0"/>
        <v>93087.914897209688</v>
      </c>
      <c r="N23" s="19">
        <f t="shared" si="16"/>
        <v>94657.79052803287</v>
      </c>
      <c r="O23" s="19">
        <f t="shared" si="16"/>
        <v>25173.68940941773</v>
      </c>
      <c r="P23" s="19">
        <f>SUM(P18:P22)</f>
        <v>1501.0851177855191</v>
      </c>
      <c r="Q23" s="19">
        <f>SUM(Q18:Q22)</f>
        <v>11890.59636349257</v>
      </c>
      <c r="R23" s="19">
        <f t="shared" ref="R23:W23" si="17">SUM(R18:R22)</f>
        <v>203.82440640026198</v>
      </c>
      <c r="S23" s="19">
        <f t="shared" si="17"/>
        <v>4434.0497151549871</v>
      </c>
      <c r="T23" s="19">
        <f t="shared" si="17"/>
        <v>37737.335699327217</v>
      </c>
      <c r="U23" s="19">
        <f t="shared" si="17"/>
        <v>48261.724563713513</v>
      </c>
      <c r="V23" s="19">
        <f t="shared" si="17"/>
        <v>7317.443256928711</v>
      </c>
      <c r="W23" s="19">
        <f t="shared" si="17"/>
        <v>20494.016606727491</v>
      </c>
      <c r="X23" s="19">
        <f t="shared" si="2"/>
        <v>157013.76513894799</v>
      </c>
      <c r="Y23" s="19">
        <f t="shared" si="3"/>
        <v>292081.62280488655</v>
      </c>
      <c r="Z23" s="19">
        <f t="shared" ref="Z23:AA23" si="18">SUM(Z18:Z22)</f>
        <v>48931.710306404362</v>
      </c>
      <c r="AA23" s="19">
        <f t="shared" si="18"/>
        <v>6089.8757387937658</v>
      </c>
      <c r="AB23" s="19">
        <f t="shared" si="16"/>
        <v>334923.45737249719</v>
      </c>
      <c r="AC23" s="19">
        <v>24613.432674989865</v>
      </c>
      <c r="AD23" s="19">
        <f t="shared" si="5"/>
        <v>136073.44485225691</v>
      </c>
    </row>
    <row r="24" spans="1:30">
      <c r="A24" s="5">
        <v>16</v>
      </c>
      <c r="B24" s="6" t="s">
        <v>197</v>
      </c>
      <c r="C24" s="18">
        <v>2963.7702193805635</v>
      </c>
      <c r="D24" s="18">
        <v>1296.6594675713918</v>
      </c>
      <c r="E24" s="18">
        <v>438.48026114728469</v>
      </c>
      <c r="F24" s="18">
        <v>20.762213336827784</v>
      </c>
      <c r="G24" s="18">
        <v>4719.6721614360677</v>
      </c>
      <c r="H24" s="18">
        <v>175.80635183992987</v>
      </c>
      <c r="I24" s="18">
        <v>4895.4785132759971</v>
      </c>
      <c r="J24" s="18">
        <f>'[3]2015-16'!$D64/100</f>
        <v>8326.2133610638539</v>
      </c>
      <c r="K24" s="18">
        <f>('[3]2015-16'!$E64/100)+('[3]2015-16'!$F64/100)</f>
        <v>569.17625029553517</v>
      </c>
      <c r="L24" s="18">
        <f>'[3]2015-16'!$G64/100</f>
        <v>2330.1206406217084</v>
      </c>
      <c r="M24" s="18">
        <f t="shared" si="0"/>
        <v>11225.510251981097</v>
      </c>
      <c r="N24" s="18">
        <f t="shared" ref="N24:N31" si="19">L24+K24+J24+H24</f>
        <v>11401.316603821027</v>
      </c>
      <c r="O24" s="18">
        <f>('[3]2015-16'!$H64/100)+('[3]2015-16'!$I64/100)</f>
        <v>3035.7056429682393</v>
      </c>
      <c r="P24" s="18">
        <f>'[3]2015-16'!$J64/100</f>
        <v>181.01647670811337</v>
      </c>
      <c r="Q24" s="18">
        <f>'[3]2015-16'!$K64/100</f>
        <v>1433.8919453502122</v>
      </c>
      <c r="R24" s="18">
        <f>'[3]2015-16'!$L64/100</f>
        <v>24.57926967401314</v>
      </c>
      <c r="S24" s="18">
        <f>'[3]2015-16'!$M64/100</f>
        <v>534.70389352074915</v>
      </c>
      <c r="T24" s="18">
        <f>'[3]2015-16'!$N64/100</f>
        <v>4550.7609579935706</v>
      </c>
      <c r="U24" s="18">
        <f>'[3]2015-16'!$O64/100</f>
        <v>5819.9013745928614</v>
      </c>
      <c r="V24" s="18">
        <f>'[3]2015-16'!$P64/100</f>
        <v>882.41351618678686</v>
      </c>
      <c r="W24" s="18">
        <f>'[3]2015-16'!$Q64/100</f>
        <v>2471.3819594855509</v>
      </c>
      <c r="X24" s="18">
        <f t="shared" si="2"/>
        <v>18934.355036480094</v>
      </c>
      <c r="Y24" s="18">
        <f t="shared" si="3"/>
        <v>35055.343801737188</v>
      </c>
      <c r="Z24" s="18">
        <f>'[3]2015-16'!$U64/100</f>
        <v>5872.7348578991605</v>
      </c>
      <c r="AA24" s="18">
        <f>'[3]2015-16'!$V64/100</f>
        <v>730.9007861678524</v>
      </c>
      <c r="AB24" s="18">
        <f t="shared" ref="AB24:AB31" si="20">Y24+Z24-AA24</f>
        <v>40197.177873468492</v>
      </c>
      <c r="AC24" s="18">
        <v>3890.1569496824045</v>
      </c>
      <c r="AD24" s="18">
        <f t="shared" si="5"/>
        <v>103330.47841874405</v>
      </c>
    </row>
    <row r="25" spans="1:30">
      <c r="A25" s="5">
        <v>17</v>
      </c>
      <c r="B25" s="6" t="s">
        <v>12</v>
      </c>
      <c r="C25" s="18">
        <v>1632.0681014168765</v>
      </c>
      <c r="D25" s="18">
        <v>413.80593394577744</v>
      </c>
      <c r="E25" s="18">
        <v>555.29618913451702</v>
      </c>
      <c r="F25" s="18">
        <v>23.06840689760547</v>
      </c>
      <c r="G25" s="18">
        <v>2624.2386313947768</v>
      </c>
      <c r="H25" s="18">
        <v>238.50415407252476</v>
      </c>
      <c r="I25" s="18">
        <v>2862.7427854673015</v>
      </c>
      <c r="J25" s="18">
        <f>'[3]2015-16'!$D65/100</f>
        <v>2642.8630968643056</v>
      </c>
      <c r="K25" s="18">
        <f>('[3]2015-16'!$E65/100)+('[3]2015-16'!$F65/100)</f>
        <v>180.66494843286961</v>
      </c>
      <c r="L25" s="18">
        <f>'[3]2015-16'!$G65/100</f>
        <v>739.61470662506372</v>
      </c>
      <c r="M25" s="18">
        <f t="shared" si="0"/>
        <v>3563.1427519222389</v>
      </c>
      <c r="N25" s="18">
        <f t="shared" si="19"/>
        <v>3801.6469059947635</v>
      </c>
      <c r="O25" s="18">
        <f>('[3]2015-16'!$H65/100)+('[3]2015-16'!$I65/100)</f>
        <v>963.57780768164014</v>
      </c>
      <c r="P25" s="18">
        <f>'[3]2015-16'!$J65/100</f>
        <v>57.457303274671752</v>
      </c>
      <c r="Q25" s="18">
        <f>'[3]2015-16'!$K65/100</f>
        <v>455.13848167504131</v>
      </c>
      <c r="R25" s="18">
        <f>'[3]2015-16'!$L65/100</f>
        <v>7.8018232241198886</v>
      </c>
      <c r="S25" s="18">
        <f>'[3]2015-16'!$M65/100</f>
        <v>169.72291324457348</v>
      </c>
      <c r="T25" s="18">
        <f>'[3]2015-16'!$N65/100</f>
        <v>1444.4787416539789</v>
      </c>
      <c r="U25" s="18">
        <f>'[3]2015-16'!$O65/100</f>
        <v>1847.3226547651232</v>
      </c>
      <c r="V25" s="18">
        <f>'[3]2015-16'!$P65/100</f>
        <v>280.09108306183936</v>
      </c>
      <c r="W25" s="18">
        <f>'[3]2015-16'!$Q65/100</f>
        <v>784.45313562635101</v>
      </c>
      <c r="X25" s="18">
        <f t="shared" si="2"/>
        <v>6010.0439442073384</v>
      </c>
      <c r="Y25" s="18">
        <f t="shared" si="3"/>
        <v>12435.929481596879</v>
      </c>
      <c r="Z25" s="18">
        <f>'[3]2015-16'!$U65/100</f>
        <v>2083.3604419914614</v>
      </c>
      <c r="AA25" s="18">
        <f>'[3]2015-16'!$V65/100</f>
        <v>259.28801857526497</v>
      </c>
      <c r="AB25" s="18">
        <f t="shared" si="20"/>
        <v>14260.001905013074</v>
      </c>
      <c r="AC25" s="18">
        <v>2032.9964388423516</v>
      </c>
      <c r="AD25" s="18">
        <f t="shared" si="5"/>
        <v>70142.778573351272</v>
      </c>
    </row>
    <row r="26" spans="1:30">
      <c r="A26" s="5">
        <v>18</v>
      </c>
      <c r="B26" s="6" t="s">
        <v>13</v>
      </c>
      <c r="C26" s="18">
        <v>1082.2305593545648</v>
      </c>
      <c r="D26" s="18">
        <v>393.06274647941251</v>
      </c>
      <c r="E26" s="18">
        <v>154.99603937602305</v>
      </c>
      <c r="F26" s="18">
        <v>4.1181137034454798</v>
      </c>
      <c r="G26" s="18">
        <v>1634.4074589134457</v>
      </c>
      <c r="H26" s="18">
        <v>195.64349929900658</v>
      </c>
      <c r="I26" s="18">
        <v>1830.0509582124523</v>
      </c>
      <c r="J26" s="18">
        <f>'[3]2015-16'!$D66/100</f>
        <v>2685.2260398332382</v>
      </c>
      <c r="K26" s="18">
        <f>('[3]2015-16'!$E66/100)+('[3]2015-16'!$F66/100)</f>
        <v>183.56086041409466</v>
      </c>
      <c r="L26" s="18">
        <f>'[3]2015-16'!$G66/100</f>
        <v>751.47012799475806</v>
      </c>
      <c r="M26" s="18">
        <f t="shared" si="0"/>
        <v>3620.2570282420911</v>
      </c>
      <c r="N26" s="18">
        <f t="shared" si="19"/>
        <v>3815.9005275410977</v>
      </c>
      <c r="O26" s="18">
        <f>('[3]2015-16'!$H66/100)+('[3]2015-16'!$I66/100)</f>
        <v>979.02317515503614</v>
      </c>
      <c r="P26" s="18">
        <f>'[3]2015-16'!$J66/100</f>
        <v>58.37829705019557</v>
      </c>
      <c r="Q26" s="18">
        <f>'[3]2015-16'!$K66/100</f>
        <v>462.43398084979731</v>
      </c>
      <c r="R26" s="18">
        <f>'[3]2015-16'!$L66/100</f>
        <v>7.9268800962254566</v>
      </c>
      <c r="S26" s="18">
        <f>'[3]2015-16'!$M66/100</f>
        <v>172.44343331344567</v>
      </c>
      <c r="T26" s="18">
        <f>'[3]2015-16'!$N66/100</f>
        <v>1467.6325594302864</v>
      </c>
      <c r="U26" s="18">
        <f>'[3]2015-16'!$O66/100</f>
        <v>1876.9337323732993</v>
      </c>
      <c r="V26" s="18">
        <f>'[3]2015-16'!$P66/100</f>
        <v>284.58071500377895</v>
      </c>
      <c r="W26" s="18">
        <f>'[3]2015-16'!$Q66/100</f>
        <v>797.02728049438008</v>
      </c>
      <c r="X26" s="18">
        <f t="shared" si="2"/>
        <v>6106.3800537664447</v>
      </c>
      <c r="Y26" s="18">
        <f t="shared" si="3"/>
        <v>11556.688040220988</v>
      </c>
      <c r="Z26" s="18">
        <f>'[3]2015-16'!$U66/100</f>
        <v>1936.063302631447</v>
      </c>
      <c r="AA26" s="18">
        <f>'[3]2015-16'!$V66/100</f>
        <v>240.95591308037751</v>
      </c>
      <c r="AB26" s="18">
        <f t="shared" si="20"/>
        <v>13251.795429772057</v>
      </c>
      <c r="AC26" s="18">
        <v>1917.1043839184701</v>
      </c>
      <c r="AD26" s="18">
        <f t="shared" si="5"/>
        <v>69124.01609914437</v>
      </c>
    </row>
    <row r="27" spans="1:30">
      <c r="A27" s="5">
        <v>19</v>
      </c>
      <c r="B27" s="6" t="s">
        <v>14</v>
      </c>
      <c r="C27" s="18">
        <v>707.94437341790604</v>
      </c>
      <c r="D27" s="18">
        <v>368.29961930687642</v>
      </c>
      <c r="E27" s="18">
        <v>102.60939263892087</v>
      </c>
      <c r="F27" s="18">
        <v>4.5642532625821355</v>
      </c>
      <c r="G27" s="18">
        <v>1183.4176386262852</v>
      </c>
      <c r="H27" s="18">
        <v>188.76614394568804</v>
      </c>
      <c r="I27" s="18">
        <v>1372.1837825719733</v>
      </c>
      <c r="J27" s="18">
        <f>'[3]2015-16'!$D67/100</f>
        <v>1251.1418107256097</v>
      </c>
      <c r="K27" s="18">
        <f>('[3]2015-16'!$E67/100)+('[3]2015-16'!$F67/100)</f>
        <v>85.527498940500351</v>
      </c>
      <c r="L27" s="18">
        <f>'[3]2015-16'!$G67/100</f>
        <v>350.13651837815354</v>
      </c>
      <c r="M27" s="18">
        <f t="shared" si="0"/>
        <v>1686.8058280442638</v>
      </c>
      <c r="N27" s="18">
        <f t="shared" si="19"/>
        <v>1875.5719719899519</v>
      </c>
      <c r="O27" s="18">
        <f>('[3]2015-16'!$H67/100)+('[3]2015-16'!$I67/100)</f>
        <v>456.16153349305284</v>
      </c>
      <c r="P27" s="18">
        <f>'[3]2015-16'!$J67/100</f>
        <v>27.200513921351362</v>
      </c>
      <c r="Q27" s="18">
        <f>'[3]2015-16'!$K67/100</f>
        <v>215.46435181203535</v>
      </c>
      <c r="R27" s="18">
        <f>'[3]2015-16'!$L67/100</f>
        <v>3.6934138764765709</v>
      </c>
      <c r="S27" s="18">
        <f>'[3]2015-16'!$M67/100</f>
        <v>80.347496338492306</v>
      </c>
      <c r="T27" s="18">
        <f>'[3]2015-16'!$N67/100</f>
        <v>683.82193180262186</v>
      </c>
      <c r="U27" s="18">
        <f>'[3]2015-16'!$O67/100</f>
        <v>874.52982866177774</v>
      </c>
      <c r="V27" s="18">
        <f>'[3]2015-16'!$P67/100</f>
        <v>132.59622310586883</v>
      </c>
      <c r="W27" s="18">
        <f>'[3]2015-16'!$Q67/100</f>
        <v>371.36320746292785</v>
      </c>
      <c r="X27" s="18">
        <f t="shared" si="2"/>
        <v>2845.1785004746043</v>
      </c>
      <c r="Y27" s="18">
        <f t="shared" si="3"/>
        <v>5904.1681110908412</v>
      </c>
      <c r="Z27" s="18">
        <f>'[3]2015-16'!$U67/100</f>
        <v>989.11064940636959</v>
      </c>
      <c r="AA27" s="18">
        <f>'[3]2015-16'!$V67/100</f>
        <v>123.1013775950932</v>
      </c>
      <c r="AB27" s="18">
        <f t="shared" si="20"/>
        <v>6770.1773829021176</v>
      </c>
      <c r="AC27" s="18">
        <v>1219.1812551885469</v>
      </c>
      <c r="AD27" s="18">
        <f t="shared" si="5"/>
        <v>55530.523899459949</v>
      </c>
    </row>
    <row r="28" spans="1:30">
      <c r="A28" s="5">
        <v>20</v>
      </c>
      <c r="B28" s="6" t="s">
        <v>151</v>
      </c>
      <c r="C28" s="18">
        <v>1318.7829837777567</v>
      </c>
      <c r="D28" s="18">
        <v>652.9287444992782</v>
      </c>
      <c r="E28" s="18">
        <v>249.11978567571549</v>
      </c>
      <c r="F28" s="18">
        <v>16.163643581874666</v>
      </c>
      <c r="G28" s="18">
        <v>2236.9951575346249</v>
      </c>
      <c r="H28" s="18">
        <v>128.60468900057506</v>
      </c>
      <c r="I28" s="18">
        <v>2365.5998465352</v>
      </c>
      <c r="J28" s="18">
        <f>'[3]2015-16'!$D68/100</f>
        <v>3579.9112074366772</v>
      </c>
      <c r="K28" s="18">
        <f>('[3]2015-16'!$E68/100)+('[3]2015-16'!$F68/100)</f>
        <v>244.72114142165361</v>
      </c>
      <c r="L28" s="18">
        <f>'[3]2015-16'!$G68/100</f>
        <v>1001.8509776664382</v>
      </c>
      <c r="M28" s="18">
        <f t="shared" si="0"/>
        <v>4826.4833265247689</v>
      </c>
      <c r="N28" s="18">
        <f t="shared" si="19"/>
        <v>4955.0880155253444</v>
      </c>
      <c r="O28" s="18">
        <f>('[3]2015-16'!$H68/100)+('[3]2015-16'!$I68/100)</f>
        <v>1305.2219757616444</v>
      </c>
      <c r="P28" s="18">
        <f>'[3]2015-16'!$J68/100</f>
        <v>77.82924669315419</v>
      </c>
      <c r="Q28" s="18">
        <f>'[3]2015-16'!$K68/100</f>
        <v>616.5114467780736</v>
      </c>
      <c r="R28" s="18">
        <f>'[3]2015-16'!$L68/100</f>
        <v>10.568021639715134</v>
      </c>
      <c r="S28" s="18">
        <f>'[3]2015-16'!$M68/100</f>
        <v>229.89952071446535</v>
      </c>
      <c r="T28" s="18">
        <f>'[3]2015-16'!$N68/100</f>
        <v>1956.6301570015119</v>
      </c>
      <c r="U28" s="18">
        <f>'[3]2015-16'!$O68/100</f>
        <v>2502.3055804108076</v>
      </c>
      <c r="V28" s="18">
        <f>'[3]2015-16'!$P68/100</f>
        <v>379.39960210040283</v>
      </c>
      <c r="W28" s="18">
        <f>'[3]2015-16'!$Q68/100</f>
        <v>1062.5872279459225</v>
      </c>
      <c r="X28" s="18">
        <f t="shared" si="2"/>
        <v>8140.9527790456978</v>
      </c>
      <c r="Y28" s="18">
        <f t="shared" si="3"/>
        <v>15333.035952105667</v>
      </c>
      <c r="Z28" s="18">
        <f>'[3]2015-16'!$U68/100</f>
        <v>2568.7055081425178</v>
      </c>
      <c r="AA28" s="18">
        <f>'[3]2015-16'!$V68/100</f>
        <v>319.69242963689345</v>
      </c>
      <c r="AB28" s="18">
        <f t="shared" si="20"/>
        <v>17582.049030611292</v>
      </c>
      <c r="AC28" s="18">
        <v>2683.5113004621517</v>
      </c>
      <c r="AD28" s="18">
        <f t="shared" si="5"/>
        <v>65518.818674560185</v>
      </c>
    </row>
    <row r="29" spans="1:30">
      <c r="A29" s="5">
        <v>21</v>
      </c>
      <c r="B29" s="6" t="s">
        <v>15</v>
      </c>
      <c r="C29" s="18">
        <v>1209.5284214933172</v>
      </c>
      <c r="D29" s="18">
        <v>714.14283384969531</v>
      </c>
      <c r="E29" s="18">
        <v>534.79141192469467</v>
      </c>
      <c r="F29" s="18">
        <v>33.150862751855584</v>
      </c>
      <c r="G29" s="18">
        <v>2491.6135300195629</v>
      </c>
      <c r="H29" s="18">
        <v>40.997091106176221</v>
      </c>
      <c r="I29" s="18">
        <v>2532.6106211257393</v>
      </c>
      <c r="J29" s="18">
        <f>'[3]2015-16'!$D69/100</f>
        <v>5304.7502220725737</v>
      </c>
      <c r="K29" s="18">
        <f>('[3]2015-16'!$E69/100)+('[3]2015-16'!$F69/100)</f>
        <v>362.63037100071239</v>
      </c>
      <c r="L29" s="18">
        <f>'[3]2015-16'!$G69/100</f>
        <v>1484.5533557423209</v>
      </c>
      <c r="M29" s="18">
        <f t="shared" si="0"/>
        <v>7151.9339488156074</v>
      </c>
      <c r="N29" s="18">
        <f t="shared" si="19"/>
        <v>7192.9310399217838</v>
      </c>
      <c r="O29" s="18">
        <f>('[3]2015-16'!$H69/100)+('[3]2015-16'!$I69/100)</f>
        <v>1934.091703557443</v>
      </c>
      <c r="P29" s="18">
        <f>'[3]2015-16'!$J69/100</f>
        <v>115.32819943176024</v>
      </c>
      <c r="Q29" s="18">
        <f>'[3]2015-16'!$K69/100</f>
        <v>913.55317065196175</v>
      </c>
      <c r="R29" s="18">
        <f>'[3]2015-16'!$L69/100</f>
        <v>15.659806037560285</v>
      </c>
      <c r="S29" s="18">
        <f>'[3]2015-16'!$M69/100</f>
        <v>340.66753695762162</v>
      </c>
      <c r="T29" s="18">
        <f>'[3]2015-16'!$N69/100</f>
        <v>2899.3552237569729</v>
      </c>
      <c r="U29" s="18">
        <f>'[3]2015-16'!$O69/100</f>
        <v>3707.9428271301526</v>
      </c>
      <c r="V29" s="18">
        <f>'[3]2015-16'!$P69/100</f>
        <v>562.19833590159169</v>
      </c>
      <c r="W29" s="18">
        <f>'[3]2015-16'!$Q69/100</f>
        <v>1574.5529726290886</v>
      </c>
      <c r="X29" s="18">
        <f t="shared" si="2"/>
        <v>12063.349776054152</v>
      </c>
      <c r="Y29" s="18">
        <f t="shared" si="3"/>
        <v>21747.894345995501</v>
      </c>
      <c r="Z29" s="18">
        <f>'[3]2015-16'!$U69/100</f>
        <v>3643.3708348142518</v>
      </c>
      <c r="AA29" s="18">
        <f>'[3]2015-16'!$V69/100</f>
        <v>453.44165399957615</v>
      </c>
      <c r="AB29" s="18">
        <f t="shared" si="20"/>
        <v>24937.823526810174</v>
      </c>
      <c r="AC29" s="18">
        <v>3502.607194185257</v>
      </c>
      <c r="AD29" s="18">
        <f t="shared" si="5"/>
        <v>71197.88815659922</v>
      </c>
    </row>
    <row r="30" spans="1:30">
      <c r="A30" s="5">
        <v>22</v>
      </c>
      <c r="B30" s="6" t="s">
        <v>196</v>
      </c>
      <c r="C30" s="18">
        <v>1082.7575654860548</v>
      </c>
      <c r="D30" s="18">
        <v>590.35854064075943</v>
      </c>
      <c r="E30" s="18">
        <v>215.5687994904205</v>
      </c>
      <c r="F30" s="18">
        <v>9.0255341543667509</v>
      </c>
      <c r="G30" s="18">
        <v>1897.7104397716016</v>
      </c>
      <c r="H30" s="18">
        <v>130.27377397423518</v>
      </c>
      <c r="I30" s="18">
        <v>2027.9842137458368</v>
      </c>
      <c r="J30" s="18">
        <f>'[3]2015-16'!$D70/100</f>
        <v>2207.2892440518922</v>
      </c>
      <c r="K30" s="18">
        <f>('[3]2015-16'!$E70/100)+('[3]2015-16'!$F70/100)</f>
        <v>150.88931315670703</v>
      </c>
      <c r="L30" s="18">
        <f>'[3]2015-16'!$G70/100</f>
        <v>617.71780332211415</v>
      </c>
      <c r="M30" s="18">
        <f t="shared" si="0"/>
        <v>2975.8963605307135</v>
      </c>
      <c r="N30" s="18">
        <f t="shared" si="19"/>
        <v>3106.1701345049487</v>
      </c>
      <c r="O30" s="18">
        <f>('[3]2015-16'!$H70/100)+('[3]2015-16'!$I70/100)</f>
        <v>804.76924182198343</v>
      </c>
      <c r="P30" s="18">
        <f>'[3]2015-16'!$J70/100</f>
        <v>47.987687164304958</v>
      </c>
      <c r="Q30" s="18">
        <f>'[3]2015-16'!$K70/100</f>
        <v>380.12649098146193</v>
      </c>
      <c r="R30" s="18">
        <f>'[3]2015-16'!$L70/100</f>
        <v>6.5159941530933816</v>
      </c>
      <c r="S30" s="18">
        <f>'[3]2015-16'!$M70/100</f>
        <v>141.75064963387101</v>
      </c>
      <c r="T30" s="18">
        <f>'[3]2015-16'!$N70/100</f>
        <v>1206.4122403833098</v>
      </c>
      <c r="U30" s="18">
        <f>'[3]2015-16'!$O70/100</f>
        <v>1542.8629015987963</v>
      </c>
      <c r="V30" s="18">
        <f>'[3]2015-16'!$P70/100</f>
        <v>233.92889163679064</v>
      </c>
      <c r="W30" s="18">
        <f>'[3]2015-16'!$Q70/100</f>
        <v>655.16635000323174</v>
      </c>
      <c r="X30" s="18">
        <f t="shared" si="2"/>
        <v>5019.5204473768435</v>
      </c>
      <c r="Y30" s="18">
        <f t="shared" si="3"/>
        <v>10023.401021653393</v>
      </c>
      <c r="Z30" s="18">
        <f>'[3]2015-16'!$U70/100</f>
        <v>1679.1955288611048</v>
      </c>
      <c r="AA30" s="18">
        <f>'[3]2015-16'!$V70/100</f>
        <v>208.98701573821302</v>
      </c>
      <c r="AB30" s="18">
        <f t="shared" si="20"/>
        <v>11493.609534776284</v>
      </c>
      <c r="AC30" s="18">
        <v>1718.0713618490108</v>
      </c>
      <c r="AD30" s="18">
        <f t="shared" si="5"/>
        <v>66898.324423536818</v>
      </c>
    </row>
    <row r="31" spans="1:30">
      <c r="A31" s="5">
        <v>23</v>
      </c>
      <c r="B31" s="6" t="s">
        <v>16</v>
      </c>
      <c r="C31" s="18">
        <v>1012.5498619529857</v>
      </c>
      <c r="D31" s="18">
        <v>375.38583459541906</v>
      </c>
      <c r="E31" s="18">
        <v>953.35534736577381</v>
      </c>
      <c r="F31" s="18">
        <v>7.6871702728926685</v>
      </c>
      <c r="G31" s="18">
        <v>2348.9782141870714</v>
      </c>
      <c r="H31" s="18">
        <v>16.72029898655304</v>
      </c>
      <c r="I31" s="18">
        <v>2365.6985131736246</v>
      </c>
      <c r="J31" s="18">
        <f>'[3]2015-16'!$D71/100</f>
        <v>3952.9676363597405</v>
      </c>
      <c r="K31" s="18">
        <f>('[3]2015-16'!$E71/100)+('[3]2015-16'!$F71/100)</f>
        <v>270.22311334517173</v>
      </c>
      <c r="L31" s="18">
        <f>'[3]2015-16'!$G71/100</f>
        <v>1106.2521559037427</v>
      </c>
      <c r="M31" s="18">
        <f t="shared" si="0"/>
        <v>5329.4429056086556</v>
      </c>
      <c r="N31" s="18">
        <f t="shared" si="19"/>
        <v>5346.1632045952074</v>
      </c>
      <c r="O31" s="18">
        <f>('[3]2015-16'!$H71/100)+('[3]2015-16'!$I71/100)</f>
        <v>1441.2369272548667</v>
      </c>
      <c r="P31" s="18">
        <f>'[3]2015-16'!$J71/100</f>
        <v>85.93969948226399</v>
      </c>
      <c r="Q31" s="18">
        <f>'[3]2015-16'!$K71/100</f>
        <v>680.75705103983444</v>
      </c>
      <c r="R31" s="18">
        <f>'[3]2015-16'!$L71/100</f>
        <v>11.669297114230801</v>
      </c>
      <c r="S31" s="18">
        <f>'[3]2015-16'!$M71/100</f>
        <v>253.85695687397077</v>
      </c>
      <c r="T31" s="18">
        <f>'[3]2015-16'!$N71/100</f>
        <v>2160.5272418168665</v>
      </c>
      <c r="U31" s="18">
        <f>'[3]2015-16'!$O71/100</f>
        <v>2763.0665685501535</v>
      </c>
      <c r="V31" s="18">
        <f>'[3]2015-16'!$P71/100</f>
        <v>418.93618624818458</v>
      </c>
      <c r="W31" s="18">
        <f>'[3]2015-16'!$Q71/100</f>
        <v>1173.3176270276917</v>
      </c>
      <c r="X31" s="18">
        <f t="shared" si="2"/>
        <v>8989.3075554080624</v>
      </c>
      <c r="Y31" s="18">
        <f t="shared" si="3"/>
        <v>16684.448974190342</v>
      </c>
      <c r="Z31" s="18">
        <f>'[3]2015-16'!$U71/100</f>
        <v>2795.1043820803116</v>
      </c>
      <c r="AA31" s="18">
        <f>'[3]2015-16'!$V71/100</f>
        <v>347.86927040232951</v>
      </c>
      <c r="AB31" s="18">
        <f t="shared" si="20"/>
        <v>19131.684085868324</v>
      </c>
      <c r="AC31" s="18">
        <v>2555.0833463539302</v>
      </c>
      <c r="AD31" s="18">
        <f t="shared" si="5"/>
        <v>74876.947216492888</v>
      </c>
    </row>
    <row r="32" spans="1:30" s="50" customFormat="1" ht="25.5">
      <c r="A32" s="47"/>
      <c r="B32" s="48" t="s">
        <v>198</v>
      </c>
      <c r="C32" s="49">
        <v>11009.632086280028</v>
      </c>
      <c r="D32" s="49">
        <v>4804.6437208886109</v>
      </c>
      <c r="E32" s="49">
        <v>3204.2172267533501</v>
      </c>
      <c r="F32" s="49">
        <v>118.54019796145054</v>
      </c>
      <c r="G32" s="49">
        <v>19137.033231883437</v>
      </c>
      <c r="H32" s="49">
        <v>1115.3160022246886</v>
      </c>
      <c r="I32" s="49">
        <v>20252.349234108129</v>
      </c>
      <c r="J32" s="49">
        <f>SUM(J24:J31)</f>
        <v>29950.362618407889</v>
      </c>
      <c r="K32" s="49">
        <f t="shared" ref="K32:AB32" si="21">SUM(K24:K31)</f>
        <v>2047.3934970072444</v>
      </c>
      <c r="L32" s="49">
        <f>SUM(L24:L31)</f>
        <v>8381.7162862542991</v>
      </c>
      <c r="M32" s="49">
        <f t="shared" si="0"/>
        <v>40379.472401669431</v>
      </c>
      <c r="N32" s="49">
        <f t="shared" si="21"/>
        <v>41494.788403894127</v>
      </c>
      <c r="O32" s="49">
        <f t="shared" si="21"/>
        <v>10919.788007693904</v>
      </c>
      <c r="P32" s="49">
        <f>SUM(P24:P31)</f>
        <v>651.13742372581544</v>
      </c>
      <c r="Q32" s="49">
        <f>SUM(Q24:Q31)</f>
        <v>5157.8769191384172</v>
      </c>
      <c r="R32" s="49">
        <f t="shared" ref="R32:W32" si="22">SUM(R24:R31)</f>
        <v>88.414505815434651</v>
      </c>
      <c r="S32" s="49">
        <f t="shared" si="22"/>
        <v>1923.3924005971896</v>
      </c>
      <c r="T32" s="49">
        <f t="shared" si="22"/>
        <v>16369.619053839118</v>
      </c>
      <c r="U32" s="49">
        <f t="shared" si="22"/>
        <v>20934.865468082971</v>
      </c>
      <c r="V32" s="49">
        <f t="shared" si="22"/>
        <v>3174.1445532452435</v>
      </c>
      <c r="W32" s="49">
        <f t="shared" si="22"/>
        <v>8889.8497606751444</v>
      </c>
      <c r="X32" s="49">
        <f t="shared" si="2"/>
        <v>68109.088092813239</v>
      </c>
      <c r="Y32" s="49">
        <f t="shared" si="3"/>
        <v>128740.90972859079</v>
      </c>
      <c r="Z32" s="49">
        <f t="shared" ref="Z32:AA32" si="23">SUM(Z24:Z31)</f>
        <v>21567.645505826622</v>
      </c>
      <c r="AA32" s="49">
        <f t="shared" si="23"/>
        <v>2684.2364651956004</v>
      </c>
      <c r="AB32" s="49">
        <f t="shared" si="21"/>
        <v>147624.31876922181</v>
      </c>
      <c r="AC32" s="49">
        <v>19518.712230482124</v>
      </c>
      <c r="AD32" s="49">
        <f t="shared" si="5"/>
        <v>75632.202076671223</v>
      </c>
    </row>
    <row r="33" spans="1:30">
      <c r="A33" s="5">
        <v>24</v>
      </c>
      <c r="B33" s="6" t="s">
        <v>152</v>
      </c>
      <c r="C33" s="18">
        <v>1340.2889013091349</v>
      </c>
      <c r="D33" s="18">
        <v>552.9236401440902</v>
      </c>
      <c r="E33" s="18">
        <v>216.82672860035228</v>
      </c>
      <c r="F33" s="18">
        <v>30.199570459190063</v>
      </c>
      <c r="G33" s="18">
        <v>2140.2388405127676</v>
      </c>
      <c r="H33" s="18">
        <v>97.071594129144074</v>
      </c>
      <c r="I33" s="18">
        <v>2237.3104346419118</v>
      </c>
      <c r="J33" s="18">
        <f>'[3]2015-16'!$D72/100</f>
        <v>2997.5328320351091</v>
      </c>
      <c r="K33" s="18">
        <f>('[3]2015-16'!$E72/100)+('[3]2015-16'!$F72/100)</f>
        <v>204.91001413126233</v>
      </c>
      <c r="L33" s="18">
        <f>'[3]2015-16'!$G72/100</f>
        <v>838.87030273913331</v>
      </c>
      <c r="M33" s="18">
        <f t="shared" si="0"/>
        <v>4041.3131489055049</v>
      </c>
      <c r="N33" s="18">
        <f t="shared" ref="N33:N37" si="24">L33+K33+J33+H33</f>
        <v>4138.3847430346486</v>
      </c>
      <c r="O33" s="18">
        <f>('[3]2015-16'!$H72/100)+('[3]2015-16'!$I72/100)</f>
        <v>1092.8890407426304</v>
      </c>
      <c r="P33" s="18">
        <f>'[3]2015-16'!$J72/100</f>
        <v>65.168019187363114</v>
      </c>
      <c r="Q33" s="18">
        <f>'[3]2015-16'!$K72/100</f>
        <v>516.21763668433937</v>
      </c>
      <c r="R33" s="18">
        <f>'[3]2015-16'!$L72/100</f>
        <v>8.8488205430620184</v>
      </c>
      <c r="S33" s="18">
        <f>'[3]2015-16'!$M72/100</f>
        <v>192.4995681398992</v>
      </c>
      <c r="T33" s="18">
        <f>'[3]2015-16'!$N72/100</f>
        <v>1638.3264265265398</v>
      </c>
      <c r="U33" s="18">
        <f>'[3]2015-16'!$O72/100</f>
        <v>2095.2316128636103</v>
      </c>
      <c r="V33" s="18">
        <f>'[3]2015-16'!$P72/100</f>
        <v>317.67904226075149</v>
      </c>
      <c r="W33" s="18">
        <f>'[3]2015-16'!$Q72/100</f>
        <v>889.72600662621767</v>
      </c>
      <c r="X33" s="18">
        <f t="shared" si="2"/>
        <v>6816.5861735744138</v>
      </c>
      <c r="Y33" s="18">
        <f t="shared" si="3"/>
        <v>13095.209757121831</v>
      </c>
      <c r="Z33" s="18">
        <f>'[3]2015-16'!$U72/100</f>
        <v>2193.808032438681</v>
      </c>
      <c r="AA33" s="18">
        <f>'[3]2015-16'!$V72/100</f>
        <v>273.03395341508434</v>
      </c>
      <c r="AB33" s="18">
        <f t="shared" ref="AB33:AB36" si="25">Y33+Z33-AA33</f>
        <v>15015.983836145428</v>
      </c>
      <c r="AC33" s="18">
        <v>2686.6263613218889</v>
      </c>
      <c r="AD33" s="18">
        <f t="shared" si="5"/>
        <v>55891.597180477227</v>
      </c>
    </row>
    <row r="34" spans="1:30">
      <c r="A34" s="5">
        <v>25</v>
      </c>
      <c r="B34" s="6" t="s">
        <v>17</v>
      </c>
      <c r="C34" s="18">
        <v>1377.1063183155225</v>
      </c>
      <c r="D34" s="18">
        <v>286.9368319719826</v>
      </c>
      <c r="E34" s="18">
        <v>139.74572641905198</v>
      </c>
      <c r="F34" s="18">
        <v>7.9960133862317484</v>
      </c>
      <c r="G34" s="18">
        <v>1811.7848900927888</v>
      </c>
      <c r="H34" s="18">
        <v>86.547997359243666</v>
      </c>
      <c r="I34" s="18">
        <v>1898.3328874520325</v>
      </c>
      <c r="J34" s="18">
        <f>'[3]2015-16'!$D73/100</f>
        <v>3364.0489224757348</v>
      </c>
      <c r="K34" s="18">
        <f>('[3]2015-16'!$E73/100)+('[3]2015-16'!$F73/100)</f>
        <v>229.96489141863941</v>
      </c>
      <c r="L34" s="18">
        <f>'[3]2015-16'!$G73/100</f>
        <v>941.44114381911186</v>
      </c>
      <c r="M34" s="18">
        <f t="shared" si="0"/>
        <v>4535.4549577134858</v>
      </c>
      <c r="N34" s="18">
        <f t="shared" si="24"/>
        <v>4622.0029550727295</v>
      </c>
      <c r="O34" s="18">
        <f>('[3]2015-16'!$H73/100)+('[3]2015-16'!$I73/100)</f>
        <v>1226.5194097639571</v>
      </c>
      <c r="P34" s="18">
        <f>'[3]2015-16'!$J73/100</f>
        <v>73.136281405894238</v>
      </c>
      <c r="Q34" s="18">
        <f>'[3]2015-16'!$K73/100</f>
        <v>579.33690196544353</v>
      </c>
      <c r="R34" s="18">
        <f>'[3]2015-16'!$L73/100</f>
        <v>9.9307887122819878</v>
      </c>
      <c r="S34" s="18">
        <f>'[3]2015-16'!$M73/100</f>
        <v>216.03698810478528</v>
      </c>
      <c r="T34" s="18">
        <f>'[3]2015-16'!$N73/100</f>
        <v>1838.648835108263</v>
      </c>
      <c r="U34" s="18">
        <f>'[3]2015-16'!$O73/100</f>
        <v>2351.4210000514081</v>
      </c>
      <c r="V34" s="18">
        <f>'[3]2015-16'!$P73/100</f>
        <v>356.52248021745339</v>
      </c>
      <c r="W34" s="18">
        <f>'[3]2015-16'!$Q73/100</f>
        <v>998.51510612395157</v>
      </c>
      <c r="X34" s="18">
        <f t="shared" si="2"/>
        <v>7650.0677914534381</v>
      </c>
      <c r="Y34" s="18">
        <f t="shared" si="3"/>
        <v>14083.855636618957</v>
      </c>
      <c r="Z34" s="18">
        <f>'[3]2015-16'!$U73/100</f>
        <v>2359.4334261440886</v>
      </c>
      <c r="AA34" s="18">
        <f>'[3]2015-16'!$V73/100</f>
        <v>293.64713166981443</v>
      </c>
      <c r="AB34" s="18">
        <f t="shared" si="25"/>
        <v>16149.641931093229</v>
      </c>
      <c r="AC34" s="18">
        <v>1902.4442582171739</v>
      </c>
      <c r="AD34" s="18">
        <f t="shared" si="5"/>
        <v>84888.909944869796</v>
      </c>
    </row>
    <row r="35" spans="1:30">
      <c r="A35" s="5">
        <v>26</v>
      </c>
      <c r="B35" s="6" t="s">
        <v>18</v>
      </c>
      <c r="C35" s="18">
        <v>1104.9453724825291</v>
      </c>
      <c r="D35" s="18">
        <v>300.68752392791356</v>
      </c>
      <c r="E35" s="18">
        <v>98.906983189677376</v>
      </c>
      <c r="F35" s="18">
        <v>24.063605622588192</v>
      </c>
      <c r="G35" s="18">
        <v>1528.6034852227085</v>
      </c>
      <c r="H35" s="18">
        <v>32.040358514559095</v>
      </c>
      <c r="I35" s="18">
        <v>1560.6438437372676</v>
      </c>
      <c r="J35" s="18">
        <f>'[3]2015-16'!$D74/100</f>
        <v>1213.7774589431592</v>
      </c>
      <c r="K35" s="18">
        <f>('[3]2015-16'!$E74/100)+('[3]2015-16'!$F74/100)</f>
        <v>82.973288434472536</v>
      </c>
      <c r="L35" s="18">
        <f>'[3]2015-16'!$G74/100</f>
        <v>339.67997066117147</v>
      </c>
      <c r="M35" s="18">
        <f t="shared" si="0"/>
        <v>1636.4307180388032</v>
      </c>
      <c r="N35" s="18">
        <f t="shared" si="24"/>
        <v>1668.4710765533623</v>
      </c>
      <c r="O35" s="18">
        <f>('[3]2015-16'!$H74/100)+('[3]2015-16'!$I74/100)</f>
        <v>442.53863330624557</v>
      </c>
      <c r="P35" s="18">
        <f>'[3]2015-16'!$J74/100</f>
        <v>26.38819227874605</v>
      </c>
      <c r="Q35" s="18">
        <f>'[3]2015-16'!$K74/100</f>
        <v>209.02968088291541</v>
      </c>
      <c r="R35" s="18">
        <f>'[3]2015-16'!$L74/100</f>
        <v>3.5831130183517685</v>
      </c>
      <c r="S35" s="18">
        <f>'[3]2015-16'!$M74/100</f>
        <v>77.947982476598852</v>
      </c>
      <c r="T35" s="18">
        <f>'[3]2015-16'!$N74/100</f>
        <v>663.40013549033199</v>
      </c>
      <c r="U35" s="18">
        <f>'[3]2015-16'!$O74/100</f>
        <v>848.41269319220703</v>
      </c>
      <c r="V35" s="18">
        <f>'[3]2015-16'!$P74/100</f>
        <v>128.63634271287114</v>
      </c>
      <c r="W35" s="18">
        <f>'[3]2015-16'!$Q74/100</f>
        <v>360.27274161505039</v>
      </c>
      <c r="X35" s="18">
        <f t="shared" si="2"/>
        <v>2760.2095149733186</v>
      </c>
      <c r="Y35" s="18">
        <f t="shared" si="3"/>
        <v>5957.284076749389</v>
      </c>
      <c r="Z35" s="18">
        <f>'[3]2015-16'!$U74/100</f>
        <v>998.00903547835185</v>
      </c>
      <c r="AA35" s="18">
        <f>'[3]2015-16'!$V74/100</f>
        <v>124.20884073330878</v>
      </c>
      <c r="AB35" s="18">
        <f t="shared" si="25"/>
        <v>6831.084271494432</v>
      </c>
      <c r="AC35" s="18">
        <v>1241.3084016608075</v>
      </c>
      <c r="AD35" s="18">
        <f t="shared" si="5"/>
        <v>55031.322291501361</v>
      </c>
    </row>
    <row r="36" spans="1:30">
      <c r="A36" s="5">
        <v>27</v>
      </c>
      <c r="B36" s="6" t="s">
        <v>19</v>
      </c>
      <c r="C36" s="18">
        <v>3857.1520754972253</v>
      </c>
      <c r="D36" s="18">
        <v>521.37153852548272</v>
      </c>
      <c r="E36" s="18">
        <v>421.68324718942131</v>
      </c>
      <c r="F36" s="18">
        <v>33.741132572094955</v>
      </c>
      <c r="G36" s="18">
        <v>4833.9479937842243</v>
      </c>
      <c r="H36" s="18">
        <v>232.53162458826466</v>
      </c>
      <c r="I36" s="18">
        <v>5066.4796183724893</v>
      </c>
      <c r="J36" s="18">
        <f>'[3]2015-16'!$D75/100</f>
        <v>4750.4075675533859</v>
      </c>
      <c r="K36" s="18">
        <f>('[3]2015-16'!$E75/100)+('[3]2015-16'!$F75/100)</f>
        <v>324.73575314794698</v>
      </c>
      <c r="L36" s="18">
        <f>'[3]2015-16'!$G75/100</f>
        <v>1329.4185777515795</v>
      </c>
      <c r="M36" s="18">
        <f t="shared" si="0"/>
        <v>6404.5618984529119</v>
      </c>
      <c r="N36" s="18">
        <f t="shared" si="24"/>
        <v>6637.0935230411769</v>
      </c>
      <c r="O36" s="18">
        <f>('[3]2015-16'!$H75/100)+('[3]2015-16'!$I75/100)</f>
        <v>1731.98048546984</v>
      </c>
      <c r="P36" s="18">
        <f>'[3]2015-16'!$J75/100</f>
        <v>103.27648398097281</v>
      </c>
      <c r="Q36" s="18">
        <f>'[3]2015-16'!$K75/100</f>
        <v>818.08750903485941</v>
      </c>
      <c r="R36" s="18">
        <f>'[3]2015-16'!$L75/100</f>
        <v>14.02336735812985</v>
      </c>
      <c r="S36" s="18">
        <f>'[3]2015-16'!$M75/100</f>
        <v>305.068019762669</v>
      </c>
      <c r="T36" s="18">
        <f>'[3]2015-16'!$N75/100</f>
        <v>2596.3746490177605</v>
      </c>
      <c r="U36" s="18">
        <f>'[3]2015-16'!$O75/100</f>
        <v>3320.4654184777928</v>
      </c>
      <c r="V36" s="18">
        <f>'[3]2015-16'!$P75/100</f>
        <v>503.44900655650599</v>
      </c>
      <c r="W36" s="18">
        <f>'[3]2015-16'!$Q75/100</f>
        <v>1410.0132981885333</v>
      </c>
      <c r="X36" s="18">
        <f t="shared" si="2"/>
        <v>10802.738237847063</v>
      </c>
      <c r="Y36" s="18">
        <f t="shared" si="3"/>
        <v>22273.779754672465</v>
      </c>
      <c r="Z36" s="18">
        <f>'[3]2015-16'!$U75/100</f>
        <v>3731.4711138548673</v>
      </c>
      <c r="AA36" s="18">
        <f>'[3]2015-16'!$V75/100</f>
        <v>464.40631778407879</v>
      </c>
      <c r="AB36" s="18">
        <f t="shared" si="25"/>
        <v>25540.844550743252</v>
      </c>
      <c r="AC36" s="18">
        <v>3023.534971268668</v>
      </c>
      <c r="AD36" s="18">
        <f t="shared" si="5"/>
        <v>84473.455056570354</v>
      </c>
    </row>
    <row r="37" spans="1:30">
      <c r="A37" s="5">
        <v>28</v>
      </c>
      <c r="B37" s="6" t="s">
        <v>20</v>
      </c>
      <c r="C37" s="18">
        <v>2933.2610626683604</v>
      </c>
      <c r="D37" s="18">
        <v>597.54808456297246</v>
      </c>
      <c r="E37" s="18">
        <v>662.53789471879861</v>
      </c>
      <c r="F37" s="18">
        <v>33.404834489157096</v>
      </c>
      <c r="G37" s="18">
        <v>4226.751876439288</v>
      </c>
      <c r="H37" s="18">
        <v>1230.0749720032961</v>
      </c>
      <c r="I37" s="18">
        <v>5456.8268484425844</v>
      </c>
      <c r="J37" s="18">
        <f>'[3]2015-16'!$D76/100</f>
        <v>3354.7933456602832</v>
      </c>
      <c r="K37" s="18">
        <f>('[3]2015-16'!$E76/100)+('[3]2015-16'!$F76/100)</f>
        <v>229.33218429504149</v>
      </c>
      <c r="L37" s="18">
        <f>'[3]2015-16'!$G76/100</f>
        <v>938.85093748601503</v>
      </c>
      <c r="M37" s="18">
        <f t="shared" si="0"/>
        <v>4522.97646744134</v>
      </c>
      <c r="N37" s="18">
        <f t="shared" si="24"/>
        <v>5753.0514394446363</v>
      </c>
      <c r="O37" s="18">
        <f>('[3]2015-16'!$H76/100)+('[3]2015-16'!$I76/100)</f>
        <v>1223.1448617492517</v>
      </c>
      <c r="P37" s="18">
        <f>'[3]2015-16'!$J76/100</f>
        <v>72.935060054437045</v>
      </c>
      <c r="Q37" s="18">
        <f>'[3]2015-16'!$K76/100</f>
        <v>577.74296046169718</v>
      </c>
      <c r="R37" s="18">
        <f>'[3]2015-16'!$L76/100</f>
        <v>9.903465929563092</v>
      </c>
      <c r="S37" s="18">
        <f>'[3]2015-16'!$M76/100</f>
        <v>215.44260110731227</v>
      </c>
      <c r="T37" s="18">
        <f>'[3]2015-16'!$N76/100</f>
        <v>1833.5901228474854</v>
      </c>
      <c r="U37" s="18">
        <f>'[3]2015-16'!$O76/100</f>
        <v>2344.95148721346</v>
      </c>
      <c r="V37" s="18">
        <f>'[3]2015-16'!$P76/100</f>
        <v>355.54157260340503</v>
      </c>
      <c r="W37" s="18">
        <f>'[3]2015-16'!$Q76/100</f>
        <v>995.76787102746619</v>
      </c>
      <c r="X37" s="18">
        <f t="shared" si="2"/>
        <v>7629.0200029940779</v>
      </c>
      <c r="Y37" s="18">
        <f t="shared" si="3"/>
        <v>17608.823318878</v>
      </c>
      <c r="Z37" s="18">
        <f>'[3]2015-16'!$U76/100</f>
        <v>2949.9625248644052</v>
      </c>
      <c r="AA37" s="18">
        <f>'[3]2015-16'!$V76/100</f>
        <v>367.14239289876679</v>
      </c>
      <c r="AB37" s="18">
        <f>Y37+Z37-AA37</f>
        <v>20191.643450843636</v>
      </c>
      <c r="AC37" s="18">
        <v>2880.4693395557479</v>
      </c>
      <c r="AD37" s="18">
        <f t="shared" si="5"/>
        <v>70098.449490727013</v>
      </c>
    </row>
    <row r="38" spans="1:30" s="3" customFormat="1">
      <c r="A38" s="7"/>
      <c r="B38" s="8" t="s">
        <v>30</v>
      </c>
      <c r="C38" s="19">
        <v>10612.753730272772</v>
      </c>
      <c r="D38" s="19">
        <v>2259.4676191324415</v>
      </c>
      <c r="E38" s="19">
        <v>1539.7005801173016</v>
      </c>
      <c r="F38" s="19">
        <v>129.40515652926206</v>
      </c>
      <c r="G38" s="35">
        <v>14541.327086051777</v>
      </c>
      <c r="H38" s="19">
        <v>1678.2665465945076</v>
      </c>
      <c r="I38" s="19">
        <v>16219.593632646285</v>
      </c>
      <c r="J38" s="19">
        <f>SUM(J33:J37)</f>
        <v>15680.560126667671</v>
      </c>
      <c r="K38" s="19">
        <f t="shared" ref="K38:AB38" si="26">SUM(K33:K37)</f>
        <v>1071.9161314273629</v>
      </c>
      <c r="L38" s="19">
        <f>SUM(L33:L37)</f>
        <v>4388.2609324570112</v>
      </c>
      <c r="M38" s="19">
        <f t="shared" si="0"/>
        <v>21140.737190552045</v>
      </c>
      <c r="N38" s="19">
        <f t="shared" si="26"/>
        <v>22819.003737146551</v>
      </c>
      <c r="O38" s="19">
        <f t="shared" si="26"/>
        <v>5717.0724310319247</v>
      </c>
      <c r="P38" s="19">
        <f>SUM(P33:P37)</f>
        <v>340.90403690741323</v>
      </c>
      <c r="Q38" s="19">
        <f>SUM(Q33:Q37)</f>
        <v>2700.414689029255</v>
      </c>
      <c r="R38" s="19">
        <f t="shared" ref="R38:W38" si="27">SUM(R33:R37)</f>
        <v>46.289555561388717</v>
      </c>
      <c r="S38" s="19">
        <f t="shared" si="27"/>
        <v>1006.9951595912645</v>
      </c>
      <c r="T38" s="19">
        <f t="shared" si="27"/>
        <v>8570.3401689903803</v>
      </c>
      <c r="U38" s="19">
        <f t="shared" si="27"/>
        <v>10960.48221179848</v>
      </c>
      <c r="V38" s="19">
        <f t="shared" si="27"/>
        <v>1661.8284443509872</v>
      </c>
      <c r="W38" s="19">
        <f t="shared" si="27"/>
        <v>4654.2950235812186</v>
      </c>
      <c r="X38" s="19">
        <f t="shared" si="2"/>
        <v>35658.621720842311</v>
      </c>
      <c r="Y38" s="19">
        <f t="shared" si="3"/>
        <v>73018.952544040643</v>
      </c>
      <c r="Z38" s="19">
        <f t="shared" ref="Z38:AA38" si="28">SUM(Z33:Z37)</f>
        <v>12232.684132780392</v>
      </c>
      <c r="AA38" s="19">
        <f t="shared" si="28"/>
        <v>1522.438636501053</v>
      </c>
      <c r="AB38" s="19">
        <f t="shared" si="26"/>
        <v>83729.19804031997</v>
      </c>
      <c r="AC38" s="19">
        <v>11734.383332024287</v>
      </c>
      <c r="AD38" s="19">
        <f t="shared" si="5"/>
        <v>71353.726626447213</v>
      </c>
    </row>
    <row r="39" spans="1:30">
      <c r="A39" s="5">
        <v>29</v>
      </c>
      <c r="B39" s="6" t="s">
        <v>21</v>
      </c>
      <c r="C39" s="18">
        <v>1559.9659889782458</v>
      </c>
      <c r="D39" s="18">
        <v>265.36975783349931</v>
      </c>
      <c r="E39" s="18">
        <v>438.24461023575861</v>
      </c>
      <c r="F39" s="18">
        <v>24.708785808559188</v>
      </c>
      <c r="G39" s="18">
        <v>2288.2891428560629</v>
      </c>
      <c r="H39" s="18">
        <v>46.921581485713304</v>
      </c>
      <c r="I39" s="18">
        <v>2335.2107243417763</v>
      </c>
      <c r="J39" s="18">
        <f>'[3]2015-16'!$D77/100</f>
        <v>2509.1910430686003</v>
      </c>
      <c r="K39" s="18">
        <f>('[3]2015-16'!$E77/100)+('[3]2015-16'!$F77/100)</f>
        <v>171.52718615733966</v>
      </c>
      <c r="L39" s="18">
        <f>'[3]2015-16'!$G77/100</f>
        <v>702.20610344414899</v>
      </c>
      <c r="M39" s="18">
        <f t="shared" si="0"/>
        <v>3382.9243326700889</v>
      </c>
      <c r="N39" s="18">
        <f t="shared" ref="N39:N44" si="29">L39+K39+J39+H39</f>
        <v>3429.8459141558023</v>
      </c>
      <c r="O39" s="18">
        <f>('[3]2015-16'!$H77/100)+('[3]2015-16'!$I77/100)</f>
        <v>914.84148656928676</v>
      </c>
      <c r="P39" s="18">
        <f>'[3]2015-16'!$J77/100</f>
        <v>54.551199003360573</v>
      </c>
      <c r="Q39" s="18">
        <f>'[3]2015-16'!$K77/100</f>
        <v>432.11825952310841</v>
      </c>
      <c r="R39" s="18">
        <f>'[3]2015-16'!$L77/100</f>
        <v>7.4072187003530336</v>
      </c>
      <c r="S39" s="18">
        <f>'[3]2015-16'!$M77/100</f>
        <v>161.13858270679032</v>
      </c>
      <c r="T39" s="18">
        <f>'[3]2015-16'!$N77/100</f>
        <v>1371.4191721703326</v>
      </c>
      <c r="U39" s="18">
        <f>'[3]2015-16'!$O77/100</f>
        <v>1753.8878440181077</v>
      </c>
      <c r="V39" s="18">
        <f>'[3]2015-16'!$P77/100</f>
        <v>265.92449593624758</v>
      </c>
      <c r="W39" s="18">
        <f>'[3]2015-16'!$Q77/100</f>
        <v>744.77667191921898</v>
      </c>
      <c r="X39" s="18">
        <f t="shared" si="2"/>
        <v>5706.064930546806</v>
      </c>
      <c r="Y39" s="18">
        <f t="shared" si="3"/>
        <v>11424.199987558672</v>
      </c>
      <c r="Z39" s="18">
        <f>'[3]2015-16'!$U77/100</f>
        <v>1913.8679075577115</v>
      </c>
      <c r="AA39" s="18">
        <f>'[3]2015-16'!$V77/100</f>
        <v>238.1935490198106</v>
      </c>
      <c r="AB39" s="18">
        <f t="shared" ref="AB39:AB44" si="30">Y39+Z39-AA39</f>
        <v>13099.874346096572</v>
      </c>
      <c r="AC39" s="18">
        <v>1359.2347767508272</v>
      </c>
      <c r="AD39" s="18">
        <f t="shared" si="5"/>
        <v>96376.833275345343</v>
      </c>
    </row>
    <row r="40" spans="1:30">
      <c r="A40" s="5">
        <v>30</v>
      </c>
      <c r="B40" s="6" t="s">
        <v>22</v>
      </c>
      <c r="C40" s="18">
        <v>2916.4254148258942</v>
      </c>
      <c r="D40" s="18">
        <v>595.02022460633759</v>
      </c>
      <c r="E40" s="18">
        <v>494.73116212960076</v>
      </c>
      <c r="F40" s="18">
        <v>151.17633684006896</v>
      </c>
      <c r="G40" s="18">
        <v>4157.3531384019016</v>
      </c>
      <c r="H40" s="18">
        <v>1106.1260167420869</v>
      </c>
      <c r="I40" s="18">
        <v>5263.4791551439885</v>
      </c>
      <c r="J40" s="18">
        <f>'[3]2015-16'!$D78/100</f>
        <v>16282.04510042521</v>
      </c>
      <c r="K40" s="18">
        <f>('[3]2015-16'!$E78/100)+('[3]2015-16'!$F78/100)</f>
        <v>1113.0333773021046</v>
      </c>
      <c r="L40" s="18">
        <f>'[3]2015-16'!$G78/100</f>
        <v>4556.5886573902062</v>
      </c>
      <c r="M40" s="18">
        <f t="shared" si="0"/>
        <v>21951.667135117521</v>
      </c>
      <c r="N40" s="18">
        <f t="shared" si="29"/>
        <v>23057.793151859609</v>
      </c>
      <c r="O40" s="18">
        <f>('[3]2015-16'!$H78/100)+('[3]2015-16'!$I78/100)</f>
        <v>5936.3715589566327</v>
      </c>
      <c r="P40" s="18">
        <f>'[3]2015-16'!$J78/100</f>
        <v>353.98065241328231</v>
      </c>
      <c r="Q40" s="18">
        <f>'[3]2015-16'!$K78/100</f>
        <v>2803.9989261511723</v>
      </c>
      <c r="R40" s="18">
        <f>'[3]2015-16'!$L78/100</f>
        <v>48.065159996892177</v>
      </c>
      <c r="S40" s="18">
        <f>'[3]2015-16'!$M78/100</f>
        <v>1045.622125225651</v>
      </c>
      <c r="T40" s="18">
        <f>'[3]2015-16'!$N78/100</f>
        <v>8899.0867692391457</v>
      </c>
      <c r="U40" s="18">
        <f>'[3]2015-16'!$O78/100</f>
        <v>11380.911412176449</v>
      </c>
      <c r="V40" s="18">
        <f>'[3]2015-16'!$P78/100</f>
        <v>1725.5739247525476</v>
      </c>
      <c r="W40" s="18">
        <f>'[3]2015-16'!$Q78/100</f>
        <v>4832.8274546617604</v>
      </c>
      <c r="X40" s="18">
        <f t="shared" si="2"/>
        <v>37026.437983573538</v>
      </c>
      <c r="Y40" s="18">
        <f t="shared" si="3"/>
        <v>64241.584273835047</v>
      </c>
      <c r="Z40" s="18">
        <f>'[3]2015-16'!$U78/100</f>
        <v>10762.233382315922</v>
      </c>
      <c r="AA40" s="18">
        <f>'[3]2015-16'!$V78/100</f>
        <v>1339.4312923009336</v>
      </c>
      <c r="AB40" s="18">
        <f t="shared" si="30"/>
        <v>73664.386363850048</v>
      </c>
      <c r="AC40" s="18">
        <v>4952.9151732268037</v>
      </c>
      <c r="AD40" s="18">
        <f t="shared" si="5"/>
        <v>148729.35188158695</v>
      </c>
    </row>
    <row r="41" spans="1:30">
      <c r="A41" s="5">
        <v>31</v>
      </c>
      <c r="B41" s="6" t="s">
        <v>23</v>
      </c>
      <c r="C41" s="18">
        <v>935.22633254064499</v>
      </c>
      <c r="D41" s="18">
        <v>286.77490562465852</v>
      </c>
      <c r="E41" s="18">
        <v>444.44158905868562</v>
      </c>
      <c r="F41" s="18">
        <v>88.203356679426577</v>
      </c>
      <c r="G41" s="18">
        <v>1754.6461839034157</v>
      </c>
      <c r="H41" s="18">
        <v>275.44116512525335</v>
      </c>
      <c r="I41" s="18">
        <v>2030.087349028669</v>
      </c>
      <c r="J41" s="18">
        <f>'[3]2015-16'!$D79/100</f>
        <v>1841.7078858270334</v>
      </c>
      <c r="K41" s="18">
        <f>('[3]2015-16'!$E79/100)+('[3]2015-16'!$F79/100)</f>
        <v>125.8983337487776</v>
      </c>
      <c r="L41" s="18">
        <f>'[3]2015-16'!$G79/100</f>
        <v>515.40855040171823</v>
      </c>
      <c r="M41" s="18">
        <f t="shared" si="0"/>
        <v>2483.0147699775289</v>
      </c>
      <c r="N41" s="18">
        <f t="shared" si="29"/>
        <v>2758.4559351027829</v>
      </c>
      <c r="O41" s="18">
        <f>('[3]2015-16'!$H79/100)+('[3]2015-16'!$I79/100)</f>
        <v>671.47967260232144</v>
      </c>
      <c r="P41" s="18">
        <f>'[3]2015-16'!$J79/100</f>
        <v>40.039746540360262</v>
      </c>
      <c r="Q41" s="18">
        <f>'[3]2015-16'!$K79/100</f>
        <v>317.16819983555297</v>
      </c>
      <c r="R41" s="18">
        <f>'[3]2015-16'!$L79/100</f>
        <v>5.43678534568748</v>
      </c>
      <c r="S41" s="18">
        <f>'[3]2015-16'!$M79/100</f>
        <v>118.27325755122813</v>
      </c>
      <c r="T41" s="18">
        <f>'[3]2015-16'!$N79/100</f>
        <v>1006.6007174454232</v>
      </c>
      <c r="U41" s="18">
        <f>'[3]2015-16'!$O79/100</f>
        <v>1287.3268785600442</v>
      </c>
      <c r="V41" s="18">
        <f>'[3]2015-16'!$P79/100</f>
        <v>195.18451676019961</v>
      </c>
      <c r="W41" s="18">
        <f>'[3]2015-16'!$Q79/100</f>
        <v>546.65469719522594</v>
      </c>
      <c r="X41" s="18">
        <f t="shared" si="2"/>
        <v>4188.164471836043</v>
      </c>
      <c r="Y41" s="18">
        <f t="shared" si="3"/>
        <v>8701.2665908422405</v>
      </c>
      <c r="Z41" s="18">
        <f>'[3]2015-16'!$U79/100</f>
        <v>1457.7016247485872</v>
      </c>
      <c r="AA41" s="18">
        <f>'[3]2015-16'!$V79/100</f>
        <v>181.42063098486858</v>
      </c>
      <c r="AB41" s="18">
        <f t="shared" si="30"/>
        <v>9977.547584605958</v>
      </c>
      <c r="AC41" s="18">
        <v>1245.7839916188291</v>
      </c>
      <c r="AD41" s="18">
        <f t="shared" si="5"/>
        <v>80090.510487622116</v>
      </c>
    </row>
    <row r="42" spans="1:30">
      <c r="A42" s="5">
        <v>32</v>
      </c>
      <c r="B42" s="6" t="s">
        <v>153</v>
      </c>
      <c r="C42" s="18">
        <v>752.44230825529166</v>
      </c>
      <c r="D42" s="18">
        <v>212.97040594451821</v>
      </c>
      <c r="E42" s="18">
        <v>395.47792733808666</v>
      </c>
      <c r="F42" s="18">
        <v>72.753467530713252</v>
      </c>
      <c r="G42" s="18">
        <v>1433.6441090686099</v>
      </c>
      <c r="H42" s="18">
        <v>80.042823727889385</v>
      </c>
      <c r="I42" s="18">
        <v>1513.6869327964991</v>
      </c>
      <c r="J42" s="18">
        <f>'[3]2015-16'!$D80/100</f>
        <v>2175.8589394084684</v>
      </c>
      <c r="K42" s="18">
        <f>('[3]2015-16'!$E80/100)+('[3]2015-16'!$F80/100)</f>
        <v>148.74075147964902</v>
      </c>
      <c r="L42" s="18">
        <f>'[3]2015-16'!$G80/100</f>
        <v>608.92191995775715</v>
      </c>
      <c r="M42" s="18">
        <f t="shared" si="0"/>
        <v>2933.5216108458744</v>
      </c>
      <c r="N42" s="18">
        <f t="shared" si="29"/>
        <v>3013.5644345737637</v>
      </c>
      <c r="O42" s="18">
        <f>('[3]2015-16'!$H80/100)+('[3]2015-16'!$I80/100)</f>
        <v>793.30987259509891</v>
      </c>
      <c r="P42" s="18">
        <f>'[3]2015-16'!$J80/100</f>
        <v>47.304374983641821</v>
      </c>
      <c r="Q42" s="18">
        <f>'[3]2015-16'!$K80/100</f>
        <v>374.71374707090354</v>
      </c>
      <c r="R42" s="18">
        <f>'[3]2015-16'!$L80/100</f>
        <v>6.4232108072594016</v>
      </c>
      <c r="S42" s="18">
        <f>'[3]2015-16'!$M80/100</f>
        <v>139.7322163390948</v>
      </c>
      <c r="T42" s="18">
        <f>'[3]2015-16'!$N80/100</f>
        <v>1189.2337467432119</v>
      </c>
      <c r="U42" s="18">
        <f>'[3]2015-16'!$O80/100</f>
        <v>1520.8935782982992</v>
      </c>
      <c r="V42" s="18">
        <f>'[3]2015-16'!$P80/100</f>
        <v>230.59790257459335</v>
      </c>
      <c r="W42" s="18">
        <f>'[3]2015-16'!$Q80/100</f>
        <v>645.83722468437657</v>
      </c>
      <c r="X42" s="18">
        <f t="shared" si="2"/>
        <v>4948.0458740964796</v>
      </c>
      <c r="Y42" s="18">
        <f t="shared" si="3"/>
        <v>9395.2544177388536</v>
      </c>
      <c r="Z42" s="18">
        <f>'[3]2015-16'!$U80/100</f>
        <v>1573.9636852499439</v>
      </c>
      <c r="AA42" s="18">
        <f>'[3]2015-16'!$V80/100</f>
        <v>195.89021516976302</v>
      </c>
      <c r="AB42" s="18">
        <f t="shared" si="30"/>
        <v>10773.327887819034</v>
      </c>
      <c r="AC42" s="18">
        <v>1370.8650128039139</v>
      </c>
      <c r="AD42" s="18">
        <f t="shared" si="5"/>
        <v>78587.809793056789</v>
      </c>
    </row>
    <row r="43" spans="1:30">
      <c r="A43" s="5">
        <v>33</v>
      </c>
      <c r="B43" s="6" t="s">
        <v>24</v>
      </c>
      <c r="C43" s="18">
        <v>1462.0388748763091</v>
      </c>
      <c r="D43" s="18">
        <v>296.20396889034078</v>
      </c>
      <c r="E43" s="18">
        <v>801.40624308361362</v>
      </c>
      <c r="F43" s="18">
        <v>68.292175048020056</v>
      </c>
      <c r="G43" s="18">
        <v>2627.9412618982833</v>
      </c>
      <c r="H43" s="18">
        <v>3069.9366042215902</v>
      </c>
      <c r="I43" s="18">
        <v>5697.8778661198739</v>
      </c>
      <c r="J43" s="18">
        <f>'[3]2015-16'!$D81/100</f>
        <v>3695.2386308139348</v>
      </c>
      <c r="K43" s="18">
        <f>('[3]2015-16'!$E81/100)+('[3]2015-16'!$F81/100)</f>
        <v>252.60487290289035</v>
      </c>
      <c r="L43" s="18">
        <f>'[3]2015-16'!$G81/100</f>
        <v>1034.1257702987918</v>
      </c>
      <c r="M43" s="18">
        <f t="shared" si="0"/>
        <v>4981.969274015617</v>
      </c>
      <c r="N43" s="18">
        <f t="shared" si="29"/>
        <v>8051.9058782372067</v>
      </c>
      <c r="O43" s="18">
        <f>('[3]2015-16'!$H81/100)+('[3]2015-16'!$I81/100)</f>
        <v>1347.2699145728825</v>
      </c>
      <c r="P43" s="18">
        <f>'[3]2015-16'!$J81/100</f>
        <v>80.336528568153923</v>
      </c>
      <c r="Q43" s="18">
        <f>'[3]2015-16'!$K81/100</f>
        <v>636.3724635797754</v>
      </c>
      <c r="R43" s="18">
        <f>'[3]2015-16'!$L81/100</f>
        <v>10.908472180323967</v>
      </c>
      <c r="S43" s="18">
        <f>'[3]2015-16'!$M81/100</f>
        <v>237.30577126743654</v>
      </c>
      <c r="T43" s="18">
        <f>'[3]2015-16'!$N81/100</f>
        <v>2019.6633166062709</v>
      </c>
      <c r="U43" s="18">
        <f>'[3]2015-16'!$O81/100</f>
        <v>2582.9177627721533</v>
      </c>
      <c r="V43" s="18">
        <f>'[3]2015-16'!$P81/100</f>
        <v>391.62202215643714</v>
      </c>
      <c r="W43" s="18">
        <f>'[3]2015-16'!$Q81/100</f>
        <v>1096.8186487861981</v>
      </c>
      <c r="X43" s="18">
        <f t="shared" si="2"/>
        <v>8403.214900489631</v>
      </c>
      <c r="Y43" s="18">
        <f t="shared" si="3"/>
        <v>19083.062040625122</v>
      </c>
      <c r="Z43" s="18">
        <f>'[3]2015-16'!$U81/100</f>
        <v>3196.9380838272573</v>
      </c>
      <c r="AA43" s="18">
        <f>'[3]2015-16'!$V81/100</f>
        <v>397.88013852802686</v>
      </c>
      <c r="AB43" s="18">
        <f t="shared" si="30"/>
        <v>21882.119985924353</v>
      </c>
      <c r="AC43" s="18">
        <v>2306.5212098713678</v>
      </c>
      <c r="AD43" s="18">
        <f t="shared" si="5"/>
        <v>94870.66449800691</v>
      </c>
    </row>
    <row r="44" spans="1:30">
      <c r="A44" s="5">
        <v>34</v>
      </c>
      <c r="B44" s="6" t="s">
        <v>55</v>
      </c>
      <c r="C44" s="18">
        <v>409.49884753616055</v>
      </c>
      <c r="D44" s="18">
        <v>153.83727449117586</v>
      </c>
      <c r="E44" s="18">
        <v>820.70241053483028</v>
      </c>
      <c r="F44" s="18">
        <v>21.96335600919846</v>
      </c>
      <c r="G44" s="18">
        <v>1406.001888571365</v>
      </c>
      <c r="H44" s="18">
        <v>8.9957001951885187E-3</v>
      </c>
      <c r="I44" s="18">
        <v>1406.0108842715601</v>
      </c>
      <c r="J44" s="18">
        <f>'[3]2015-16'!$D82/100</f>
        <v>1244.5898738580267</v>
      </c>
      <c r="K44" s="18">
        <f>('[3]2015-16'!$E82/100)+('[3]2015-16'!$F82/100)</f>
        <v>85.079611443898017</v>
      </c>
      <c r="L44" s="18">
        <f>'[3]2015-16'!$G82/100</f>
        <v>348.30293537118939</v>
      </c>
      <c r="M44" s="18">
        <f t="shared" si="0"/>
        <v>1677.9724206731144</v>
      </c>
      <c r="N44" s="18">
        <f t="shared" si="29"/>
        <v>1677.9814163733092</v>
      </c>
      <c r="O44" s="18">
        <f>('[3]2015-16'!$H82/100)+('[3]2015-16'!$I82/100)</f>
        <v>453.77272229415865</v>
      </c>
      <c r="P44" s="18">
        <f>'[3]2015-16'!$J82/100</f>
        <v>27.058071195474312</v>
      </c>
      <c r="Q44" s="18">
        <f>'[3]2015-16'!$K82/100</f>
        <v>214.33601542507662</v>
      </c>
      <c r="R44" s="18">
        <f>'[3]2015-16'!$L82/100</f>
        <v>3.6740723323469773</v>
      </c>
      <c r="S44" s="18">
        <f>'[3]2015-16'!$M82/100</f>
        <v>79.926735303280125</v>
      </c>
      <c r="T44" s="18">
        <f>'[3]2015-16'!$N82/100</f>
        <v>680.24091637540914</v>
      </c>
      <c r="U44" s="18">
        <f>'[3]2015-16'!$O82/100</f>
        <v>869.95012060863007</v>
      </c>
      <c r="V44" s="18">
        <f>'[3]2015-16'!$P82/100</f>
        <v>131.90184771594741</v>
      </c>
      <c r="W44" s="18">
        <f>'[3]2015-16'!$Q82/100</f>
        <v>369.41846525274696</v>
      </c>
      <c r="X44" s="18">
        <f t="shared" si="2"/>
        <v>2830.2789665030705</v>
      </c>
      <c r="Y44" s="18">
        <f t="shared" si="3"/>
        <v>5914.2622714477448</v>
      </c>
      <c r="Z44" s="18">
        <f>'[3]2015-16'!$U82/100</f>
        <v>990.80169907127902</v>
      </c>
      <c r="AA44" s="18">
        <f>'[3]2015-16'!$V82/100</f>
        <v>123.31183993664924</v>
      </c>
      <c r="AB44" s="18">
        <f t="shared" si="30"/>
        <v>6781.7521305823748</v>
      </c>
      <c r="AC44" s="18">
        <v>1108.6377340476095</v>
      </c>
      <c r="AD44" s="18">
        <f t="shared" si="5"/>
        <v>61171.940321951362</v>
      </c>
    </row>
    <row r="45" spans="1:30" s="3" customFormat="1">
      <c r="A45" s="8"/>
      <c r="B45" s="8" t="s">
        <v>31</v>
      </c>
      <c r="C45" s="19">
        <v>8035.5977670125467</v>
      </c>
      <c r="D45" s="19">
        <v>1810.1765373905303</v>
      </c>
      <c r="E45" s="19">
        <v>3395.0039423805756</v>
      </c>
      <c r="F45" s="19">
        <v>427.09747791598647</v>
      </c>
      <c r="G45" s="19">
        <v>13667.875724699639</v>
      </c>
      <c r="H45" s="19">
        <v>4578.477187002728</v>
      </c>
      <c r="I45" s="19">
        <v>18246.352911702368</v>
      </c>
      <c r="J45" s="19">
        <f>SUM(J39:J44)</f>
        <v>27748.63147340127</v>
      </c>
      <c r="K45" s="19">
        <f t="shared" ref="K45:AB45" si="31">SUM(K39:K44)</f>
        <v>1896.884133034659</v>
      </c>
      <c r="L45" s="19">
        <f>SUM(L39:L44)</f>
        <v>7765.5539368638119</v>
      </c>
      <c r="M45" s="19">
        <f t="shared" si="0"/>
        <v>37411.069543299738</v>
      </c>
      <c r="N45" s="19">
        <f t="shared" si="31"/>
        <v>41989.546730302471</v>
      </c>
      <c r="O45" s="19">
        <f t="shared" si="31"/>
        <v>10117.045227590381</v>
      </c>
      <c r="P45" s="19">
        <f>SUM(P39:P44)</f>
        <v>603.27057270427326</v>
      </c>
      <c r="Q45" s="19">
        <f>SUM(Q39:Q44)</f>
        <v>4778.7076115855898</v>
      </c>
      <c r="R45" s="19">
        <f t="shared" ref="R45:W45" si="32">SUM(R39:R44)</f>
        <v>81.914919362863046</v>
      </c>
      <c r="S45" s="19">
        <f t="shared" si="32"/>
        <v>1781.9986883934807</v>
      </c>
      <c r="T45" s="19">
        <f t="shared" si="32"/>
        <v>15166.244638579792</v>
      </c>
      <c r="U45" s="19">
        <f t="shared" si="32"/>
        <v>19395.887596433684</v>
      </c>
      <c r="V45" s="19">
        <f t="shared" si="32"/>
        <v>2940.8047098959728</v>
      </c>
      <c r="W45" s="19">
        <f t="shared" si="32"/>
        <v>8236.3331624995262</v>
      </c>
      <c r="X45" s="19">
        <f t="shared" si="2"/>
        <v>63102.207127045564</v>
      </c>
      <c r="Y45" s="19">
        <f t="shared" si="3"/>
        <v>118759.62958204768</v>
      </c>
      <c r="Z45" s="19">
        <f t="shared" ref="Z45:AA45" si="33">SUM(Z39:Z44)</f>
        <v>19895.506382770702</v>
      </c>
      <c r="AA45" s="19">
        <f t="shared" si="33"/>
        <v>2476.1276659400519</v>
      </c>
      <c r="AB45" s="19">
        <f t="shared" si="31"/>
        <v>136179.00829887833</v>
      </c>
      <c r="AC45" s="19">
        <v>12343.957898319351</v>
      </c>
      <c r="AD45" s="19">
        <f t="shared" si="5"/>
        <v>110320.37651183119</v>
      </c>
    </row>
    <row r="46" spans="1:30" s="3" customFormat="1">
      <c r="A46" s="8"/>
      <c r="B46" s="8" t="s">
        <v>32</v>
      </c>
      <c r="C46" s="19">
        <v>84262.420431405379</v>
      </c>
      <c r="D46" s="19">
        <v>32169.937192330675</v>
      </c>
      <c r="E46" s="19">
        <v>17041.824872176148</v>
      </c>
      <c r="F46" s="19">
        <v>2732.8158940484959</v>
      </c>
      <c r="G46" s="19">
        <v>136206.9983899607</v>
      </c>
      <c r="H46" s="19">
        <v>57343.328978025012</v>
      </c>
      <c r="I46" s="19">
        <v>193550.32736798571</v>
      </c>
      <c r="J46" s="19">
        <f>J45+J38+J32+J23+J17+J11</f>
        <v>296267.76258801471</v>
      </c>
      <c r="K46" s="19">
        <f t="shared" ref="K46:AB46" si="34">K45+K38+K32+K23+K17+K11</f>
        <v>20252.73277068029</v>
      </c>
      <c r="L46" s="19">
        <f>L45+L38+L32+L23+L17+L11</f>
        <v>82911.594841588259</v>
      </c>
      <c r="M46" s="19">
        <f t="shared" si="0"/>
        <v>399432.09020028322</v>
      </c>
      <c r="N46" s="19">
        <f t="shared" si="34"/>
        <v>456775.41917830822</v>
      </c>
      <c r="O46" s="19">
        <f t="shared" si="34"/>
        <v>108018.09654840449</v>
      </c>
      <c r="P46" s="19">
        <f>P45+P38+P32+P23+P17+P11</f>
        <v>6441.0247756401368</v>
      </c>
      <c r="Q46" s="19">
        <f>Q45+Q38+Q32+Q23+Q17+Q11</f>
        <v>51021.507619353608</v>
      </c>
      <c r="R46" s="19">
        <f t="shared" ref="R46:W46" si="35">R45+R38+R32+R23+R17+R11</f>
        <v>874.59267695692051</v>
      </c>
      <c r="S46" s="19">
        <f t="shared" si="35"/>
        <v>19026.118994415418</v>
      </c>
      <c r="T46" s="19">
        <f t="shared" si="35"/>
        <v>161927.6024564158</v>
      </c>
      <c r="U46" s="19">
        <f t="shared" si="35"/>
        <v>207086.83334932319</v>
      </c>
      <c r="V46" s="19">
        <f t="shared" si="35"/>
        <v>31398.508155053911</v>
      </c>
      <c r="W46" s="19">
        <f t="shared" si="35"/>
        <v>87938.030397003255</v>
      </c>
      <c r="X46" s="19">
        <f t="shared" si="2"/>
        <v>673732.31497256691</v>
      </c>
      <c r="Y46" s="19">
        <f t="shared" si="3"/>
        <v>1266714.7325408356</v>
      </c>
      <c r="Z46" s="19">
        <f t="shared" ref="Z46:AA46" si="36">Z45+Z38+Z32+Z23+Z17+Z11</f>
        <v>212209.57942618523</v>
      </c>
      <c r="AA46" s="19">
        <f t="shared" si="36"/>
        <v>26410.888996005706</v>
      </c>
      <c r="AB46" s="19">
        <f t="shared" si="34"/>
        <v>1452513.4229710151</v>
      </c>
      <c r="AC46" s="19">
        <v>118197</v>
      </c>
      <c r="AD46" s="19">
        <f t="shared" si="5"/>
        <v>122889.1954085988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  <row r="49" spans="10:30"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</row>
    <row r="51" spans="10:30"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dimension ref="A1:AD47"/>
  <sheetViews>
    <sheetView topLeftCell="E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7109375" style="12" bestFit="1" customWidth="1"/>
    <col min="17" max="17" width="8.5703125" style="12" customWidth="1"/>
    <col min="18" max="18" width="6.5703125" style="12" bestFit="1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3" width="9.28515625" style="12" bestFit="1" customWidth="1"/>
    <col min="24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0"/>
      <c r="D1" s="10"/>
      <c r="E1" s="10"/>
      <c r="H1" s="24" t="s">
        <v>108</v>
      </c>
      <c r="I1" s="10"/>
      <c r="J1" s="10"/>
      <c r="K1" s="10"/>
      <c r="L1" s="10"/>
      <c r="M1" s="10"/>
      <c r="N1" s="10"/>
      <c r="U1" s="24" t="s">
        <v>109</v>
      </c>
    </row>
    <row r="2" spans="1:30">
      <c r="B2" s="10"/>
      <c r="C2" s="10"/>
      <c r="D2" s="10"/>
      <c r="E2" s="10"/>
      <c r="H2" s="32" t="s">
        <v>110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1.2027937593973561</v>
      </c>
      <c r="D6" s="14">
        <v>589.11055668949984</v>
      </c>
      <c r="E6" s="14">
        <v>53.0986539961525</v>
      </c>
      <c r="F6" s="14">
        <v>1776.8577601737079</v>
      </c>
      <c r="G6" s="14">
        <v>2420.2697646187576</v>
      </c>
      <c r="H6" s="14">
        <v>36159.531690783333</v>
      </c>
      <c r="I6" s="14">
        <v>38579.801455402092</v>
      </c>
      <c r="J6" s="18">
        <v>77981.430572405181</v>
      </c>
      <c r="K6" s="18">
        <v>8197.2711592928918</v>
      </c>
      <c r="L6" s="18">
        <v>22538.580108394221</v>
      </c>
      <c r="M6" s="18">
        <v>108717.2818400923</v>
      </c>
      <c r="N6" s="18">
        <v>144876.81353087563</v>
      </c>
      <c r="O6" s="18">
        <v>37903.00014697187</v>
      </c>
      <c r="P6" s="18">
        <v>2380.7308412850616</v>
      </c>
      <c r="Q6" s="18">
        <v>13529.870999845818</v>
      </c>
      <c r="R6" s="18">
        <v>282.10286218992098</v>
      </c>
      <c r="S6" s="18">
        <v>5983.3485024125866</v>
      </c>
      <c r="T6" s="18">
        <v>38835.128132650207</v>
      </c>
      <c r="U6" s="18">
        <v>83559.6776473098</v>
      </c>
      <c r="V6" s="18">
        <v>13149.979007100239</v>
      </c>
      <c r="W6" s="18">
        <v>29134.888809218464</v>
      </c>
      <c r="X6" s="18">
        <v>224758.72694898397</v>
      </c>
      <c r="Y6" s="18">
        <v>372055.81024447834</v>
      </c>
      <c r="Z6" s="18">
        <v>61930.282464553398</v>
      </c>
      <c r="AA6" s="18">
        <v>5453.6781232099638</v>
      </c>
      <c r="AB6" s="18">
        <v>428532.4145858218</v>
      </c>
      <c r="AC6" s="18">
        <v>13673.123280059632</v>
      </c>
      <c r="AD6" s="18">
        <v>313412.23640598438</v>
      </c>
    </row>
    <row r="7" spans="1:30" ht="15.75">
      <c r="A7" s="5">
        <v>2</v>
      </c>
      <c r="B7" s="6" t="s">
        <v>46</v>
      </c>
      <c r="C7" s="14">
        <v>4363.6659857798713</v>
      </c>
      <c r="D7" s="14">
        <v>1292.4690804223899</v>
      </c>
      <c r="E7" s="14">
        <v>1915.4281961572478</v>
      </c>
      <c r="F7" s="14">
        <v>1066.0302719304655</v>
      </c>
      <c r="G7" s="14">
        <v>8637.5935342899757</v>
      </c>
      <c r="H7" s="14">
        <v>584.29966984257896</v>
      </c>
      <c r="I7" s="14">
        <v>9221.8932041325552</v>
      </c>
      <c r="J7" s="18">
        <v>62261.897733211328</v>
      </c>
      <c r="K7" s="18">
        <v>6544.8614479752969</v>
      </c>
      <c r="L7" s="18">
        <v>17995.242706629797</v>
      </c>
      <c r="M7" s="18">
        <v>86802.001887816426</v>
      </c>
      <c r="N7" s="18">
        <v>87386.301557659011</v>
      </c>
      <c r="O7" s="18">
        <v>30262.495848181388</v>
      </c>
      <c r="P7" s="18">
        <v>1900.8220172719623</v>
      </c>
      <c r="Q7" s="18">
        <v>10802.513346479123</v>
      </c>
      <c r="R7" s="18">
        <v>225.23643676434983</v>
      </c>
      <c r="S7" s="18">
        <v>4777.2223441512788</v>
      </c>
      <c r="T7" s="18">
        <v>31006.725043421433</v>
      </c>
      <c r="U7" s="18">
        <v>66715.679182960695</v>
      </c>
      <c r="V7" s="18">
        <v>10499.200157321487</v>
      </c>
      <c r="W7" s="18">
        <v>23261.864448918564</v>
      </c>
      <c r="X7" s="18">
        <v>179451.75882547029</v>
      </c>
      <c r="Y7" s="18">
        <v>275475.65391741926</v>
      </c>
      <c r="Z7" s="18">
        <v>45854.101959271167</v>
      </c>
      <c r="AA7" s="18">
        <v>4037.9843715043476</v>
      </c>
      <c r="AB7" s="18">
        <v>317291.7715051861</v>
      </c>
      <c r="AC7" s="18">
        <v>11984.756468099538</v>
      </c>
      <c r="AD7" s="18">
        <v>264746.1150752111</v>
      </c>
    </row>
    <row r="8" spans="1:30">
      <c r="A8" s="5">
        <v>3</v>
      </c>
      <c r="B8" s="6" t="s">
        <v>150</v>
      </c>
      <c r="C8" s="14">
        <v>2320.3893644870741</v>
      </c>
      <c r="D8" s="14">
        <v>427.41629868730604</v>
      </c>
      <c r="E8" s="14">
        <v>1598.456778617186</v>
      </c>
      <c r="F8" s="14">
        <v>318.6218444137387</v>
      </c>
      <c r="G8" s="14">
        <v>4664.8842862053052</v>
      </c>
      <c r="H8" s="14">
        <v>8279.8876666919459</v>
      </c>
      <c r="I8" s="14">
        <v>12944.771952897252</v>
      </c>
      <c r="J8" s="18">
        <v>8712.5350322864324</v>
      </c>
      <c r="K8" s="18">
        <v>915.8463959978078</v>
      </c>
      <c r="L8" s="18">
        <v>2518.1401178586025</v>
      </c>
      <c r="M8" s="18">
        <v>12146.521546142842</v>
      </c>
      <c r="N8" s="18">
        <v>20426.409212834787</v>
      </c>
      <c r="O8" s="18">
        <v>4234.7417094718858</v>
      </c>
      <c r="P8" s="18">
        <v>265.98897589961337</v>
      </c>
      <c r="Q8" s="18">
        <v>1511.6351957537217</v>
      </c>
      <c r="R8" s="18">
        <v>31.518158252507064</v>
      </c>
      <c r="S8" s="18">
        <v>668.49419220702543</v>
      </c>
      <c r="T8" s="18">
        <v>4338.8844222970456</v>
      </c>
      <c r="U8" s="18">
        <v>9335.7689573646658</v>
      </c>
      <c r="V8" s="18">
        <v>1469.1914720237783</v>
      </c>
      <c r="W8" s="18">
        <v>3255.1177575076476</v>
      </c>
      <c r="X8" s="18">
        <v>25111.340840777888</v>
      </c>
      <c r="Y8" s="18">
        <v>50202.634339817982</v>
      </c>
      <c r="Z8" s="18">
        <v>8356.4434157776432</v>
      </c>
      <c r="AA8" s="18">
        <v>735.8815563380158</v>
      </c>
      <c r="AB8" s="18">
        <v>57823.196199257611</v>
      </c>
      <c r="AC8" s="18">
        <v>2784.014278474911</v>
      </c>
      <c r="AD8" s="18">
        <v>207697.19698037356</v>
      </c>
    </row>
    <row r="9" spans="1:30">
      <c r="A9" s="5">
        <v>4</v>
      </c>
      <c r="B9" s="6" t="s">
        <v>0</v>
      </c>
      <c r="C9" s="14">
        <v>5927.1242232664126</v>
      </c>
      <c r="D9" s="14">
        <v>282.89568709551503</v>
      </c>
      <c r="E9" s="14">
        <v>578.91113008998775</v>
      </c>
      <c r="F9" s="14">
        <v>843.6023405419437</v>
      </c>
      <c r="G9" s="14">
        <v>7632.5333809938593</v>
      </c>
      <c r="H9" s="14">
        <v>217.05488370566866</v>
      </c>
      <c r="I9" s="14">
        <v>7849.5882646995278</v>
      </c>
      <c r="J9" s="18">
        <v>4105.2016138015169</v>
      </c>
      <c r="K9" s="18">
        <v>431.5315908529364</v>
      </c>
      <c r="L9" s="18">
        <v>1186.5057457219327</v>
      </c>
      <c r="M9" s="18">
        <v>5723.2389503763861</v>
      </c>
      <c r="N9" s="18">
        <v>5940.2938340820547</v>
      </c>
      <c r="O9" s="18">
        <v>1995.3398678265478</v>
      </c>
      <c r="P9" s="18">
        <v>125.32958192650707</v>
      </c>
      <c r="Q9" s="18">
        <v>712.25736505977886</v>
      </c>
      <c r="R9" s="18">
        <v>14.850832007304787</v>
      </c>
      <c r="S9" s="18">
        <v>314.98334600613174</v>
      </c>
      <c r="T9" s="18">
        <v>2044.4101821691829</v>
      </c>
      <c r="U9" s="18">
        <v>4398.8590746353457</v>
      </c>
      <c r="V9" s="18">
        <v>692.25858829661854</v>
      </c>
      <c r="W9" s="18">
        <v>1533.7573532519316</v>
      </c>
      <c r="X9" s="18">
        <v>11832.046191179348</v>
      </c>
      <c r="Y9" s="18">
        <v>25404.873406255261</v>
      </c>
      <c r="Z9" s="18">
        <v>4228.7499433392322</v>
      </c>
      <c r="AA9" s="18">
        <v>372.39037409064821</v>
      </c>
      <c r="AB9" s="18">
        <v>29261.232975503845</v>
      </c>
      <c r="AC9" s="18">
        <v>1684.8843648258583</v>
      </c>
      <c r="AD9" s="18">
        <v>173669.08724640074</v>
      </c>
    </row>
    <row r="10" spans="1:30">
      <c r="A10" s="5">
        <v>5</v>
      </c>
      <c r="B10" s="6" t="s">
        <v>1</v>
      </c>
      <c r="C10" s="14">
        <v>3342.0821447142316</v>
      </c>
      <c r="D10" s="14">
        <v>206.52206921012683</v>
      </c>
      <c r="E10" s="14">
        <v>1736.3308675492831</v>
      </c>
      <c r="F10" s="14">
        <v>183.92251452772805</v>
      </c>
      <c r="G10" s="14">
        <v>5468.8575960013695</v>
      </c>
      <c r="H10" s="14">
        <v>767.814474938643</v>
      </c>
      <c r="I10" s="14">
        <v>6236.6720709400124</v>
      </c>
      <c r="J10" s="18">
        <v>1793.7406475492521</v>
      </c>
      <c r="K10" s="18">
        <v>188.55486965905925</v>
      </c>
      <c r="L10" s="18">
        <v>518.43582480747511</v>
      </c>
      <c r="M10" s="18">
        <v>2500.7313420157866</v>
      </c>
      <c r="N10" s="18">
        <v>3268.5458169544295</v>
      </c>
      <c r="O10" s="18">
        <v>871.85053580880674</v>
      </c>
      <c r="P10" s="18">
        <v>54.761930494748931</v>
      </c>
      <c r="Q10" s="18">
        <v>311.21613684667687</v>
      </c>
      <c r="R10" s="18">
        <v>6.4889726565122592</v>
      </c>
      <c r="S10" s="18">
        <v>137.62988622355783</v>
      </c>
      <c r="T10" s="18">
        <v>893.29148456233088</v>
      </c>
      <c r="U10" s="18">
        <v>1922.0523295340893</v>
      </c>
      <c r="V10" s="18">
        <v>302.47780383503084</v>
      </c>
      <c r="W10" s="18">
        <v>670.16511412161856</v>
      </c>
      <c r="X10" s="18">
        <v>5169.9341940833719</v>
      </c>
      <c r="Y10" s="18">
        <v>13907.337607039171</v>
      </c>
      <c r="Z10" s="18">
        <v>2314.9358860842958</v>
      </c>
      <c r="AA10" s="18">
        <v>203.85689675802195</v>
      </c>
      <c r="AB10" s="18">
        <v>16018.416596365445</v>
      </c>
      <c r="AC10" s="18">
        <v>884.26725760436977</v>
      </c>
      <c r="AD10" s="18">
        <v>181149.04129507244</v>
      </c>
    </row>
    <row r="11" spans="1:30" s="3" customFormat="1">
      <c r="A11" s="7"/>
      <c r="B11" s="8" t="s">
        <v>27</v>
      </c>
      <c r="C11" s="15">
        <v>15954.464512006987</v>
      </c>
      <c r="D11" s="15">
        <v>2798.4136921048375</v>
      </c>
      <c r="E11" s="15">
        <v>5882.2256264098578</v>
      </c>
      <c r="F11" s="15">
        <v>4189.0347315875833</v>
      </c>
      <c r="G11" s="15">
        <v>28824.138562109267</v>
      </c>
      <c r="H11" s="15">
        <v>46008.588385962168</v>
      </c>
      <c r="I11" s="15">
        <v>74832.726948071431</v>
      </c>
      <c r="J11" s="19">
        <v>154854.80559925371</v>
      </c>
      <c r="K11" s="19">
        <v>16278.06546377799</v>
      </c>
      <c r="L11" s="19">
        <v>44756.904503412028</v>
      </c>
      <c r="M11" s="19">
        <v>215889.77556644377</v>
      </c>
      <c r="N11" s="19">
        <v>261898.36395240593</v>
      </c>
      <c r="O11" s="19">
        <v>75267.428108260501</v>
      </c>
      <c r="P11" s="19">
        <v>4727.633346877893</v>
      </c>
      <c r="Q11" s="19">
        <v>26867.493043985123</v>
      </c>
      <c r="R11" s="19">
        <v>560.19726187059496</v>
      </c>
      <c r="S11" s="19">
        <v>11881.678271000579</v>
      </c>
      <c r="T11" s="19">
        <v>77118.439265100213</v>
      </c>
      <c r="U11" s="19">
        <v>165932.03719180459</v>
      </c>
      <c r="V11" s="19">
        <v>26113.107028577157</v>
      </c>
      <c r="W11" s="19">
        <v>57855.793483018235</v>
      </c>
      <c r="X11" s="19">
        <v>446323.80700049491</v>
      </c>
      <c r="Y11" s="19">
        <v>737046.30951500998</v>
      </c>
      <c r="Z11" s="19">
        <v>122684.51366902573</v>
      </c>
      <c r="AA11" s="19">
        <v>10803.791321900997</v>
      </c>
      <c r="AB11" s="19">
        <v>848927.03186213481</v>
      </c>
      <c r="AC11" s="19">
        <v>31011.045649064308</v>
      </c>
      <c r="AD11" s="19">
        <v>273749.88946486858</v>
      </c>
    </row>
    <row r="12" spans="1:30">
      <c r="A12" s="5">
        <v>6</v>
      </c>
      <c r="B12" s="6" t="s">
        <v>2</v>
      </c>
      <c r="C12" s="14">
        <v>9642.3271617127393</v>
      </c>
      <c r="D12" s="14">
        <v>2259.3164361674035</v>
      </c>
      <c r="E12" s="14">
        <v>589.27263758457707</v>
      </c>
      <c r="F12" s="14">
        <v>43.463587144418909</v>
      </c>
      <c r="G12" s="14">
        <v>12534.379822609139</v>
      </c>
      <c r="H12" s="14">
        <v>168.91246468755332</v>
      </c>
      <c r="I12" s="14">
        <v>12703.292287296692</v>
      </c>
      <c r="J12" s="18">
        <v>17994.84616074216</v>
      </c>
      <c r="K12" s="18">
        <v>1891.586655523118</v>
      </c>
      <c r="L12" s="18">
        <v>5200.9597509953464</v>
      </c>
      <c r="M12" s="18">
        <v>25087.392567260624</v>
      </c>
      <c r="N12" s="18">
        <v>25256.305031948177</v>
      </c>
      <c r="O12" s="18">
        <v>8746.4240097783277</v>
      </c>
      <c r="P12" s="18">
        <v>549.3729074293077</v>
      </c>
      <c r="Q12" s="18">
        <v>3122.1272222090615</v>
      </c>
      <c r="R12" s="18">
        <v>65.097518336744002</v>
      </c>
      <c r="S12" s="18">
        <v>1380.706086522114</v>
      </c>
      <c r="T12" s="18">
        <v>8961.5200856169213</v>
      </c>
      <c r="U12" s="18">
        <v>19282.071814628012</v>
      </c>
      <c r="V12" s="18">
        <v>3034.4640706488044</v>
      </c>
      <c r="W12" s="18">
        <v>6723.1113636140153</v>
      </c>
      <c r="X12" s="18">
        <v>51864.895078783309</v>
      </c>
      <c r="Y12" s="18">
        <v>89655.579933340632</v>
      </c>
      <c r="Z12" s="18">
        <v>14923.555115159266</v>
      </c>
      <c r="AA12" s="18">
        <v>1314.1917461565897</v>
      </c>
      <c r="AB12" s="18">
        <v>103264.94330234331</v>
      </c>
      <c r="AC12" s="18">
        <v>6477.6848075378948</v>
      </c>
      <c r="AD12" s="18">
        <v>159416.43715386844</v>
      </c>
    </row>
    <row r="13" spans="1:30">
      <c r="A13" s="5">
        <v>7</v>
      </c>
      <c r="B13" s="6" t="s">
        <v>3</v>
      </c>
      <c r="C13" s="14">
        <v>4166.7400473848566</v>
      </c>
      <c r="D13" s="14">
        <v>865.5273377798402</v>
      </c>
      <c r="E13" s="14">
        <v>248.07133095705521</v>
      </c>
      <c r="F13" s="14">
        <v>22.098324842524789</v>
      </c>
      <c r="G13" s="14">
        <v>5302.437040964277</v>
      </c>
      <c r="H13" s="14">
        <v>779.69804569216558</v>
      </c>
      <c r="I13" s="14">
        <v>6082.1350866564426</v>
      </c>
      <c r="J13" s="18">
        <v>4231.6053570075264</v>
      </c>
      <c r="K13" s="18">
        <v>444.81893055680615</v>
      </c>
      <c r="L13" s="18">
        <v>1223.0395829616109</v>
      </c>
      <c r="M13" s="18">
        <v>5899.4638705259431</v>
      </c>
      <c r="N13" s="18">
        <v>6679.1619162181087</v>
      </c>
      <c r="O13" s="18">
        <v>2056.7786111548935</v>
      </c>
      <c r="P13" s="18">
        <v>129.18861974737661</v>
      </c>
      <c r="Q13" s="18">
        <v>734.18856492263603</v>
      </c>
      <c r="R13" s="18">
        <v>15.308105713213861</v>
      </c>
      <c r="S13" s="18">
        <v>324.68203506658426</v>
      </c>
      <c r="T13" s="18">
        <v>2107.3598552877606</v>
      </c>
      <c r="U13" s="18">
        <v>4534.3048590763028</v>
      </c>
      <c r="V13" s="18">
        <v>713.57400348427097</v>
      </c>
      <c r="W13" s="18">
        <v>1580.9834553680842</v>
      </c>
      <c r="X13" s="18">
        <v>12196.368109821124</v>
      </c>
      <c r="Y13" s="18">
        <v>24177.967067003508</v>
      </c>
      <c r="Z13" s="18">
        <v>4024.526130133213</v>
      </c>
      <c r="AA13" s="18">
        <v>354.40610374669058</v>
      </c>
      <c r="AB13" s="18">
        <v>27848.087093390033</v>
      </c>
      <c r="AC13" s="18">
        <v>2155.2331033900509</v>
      </c>
      <c r="AD13" s="18">
        <v>129211.4855213883</v>
      </c>
    </row>
    <row r="14" spans="1:30">
      <c r="A14" s="5">
        <v>8</v>
      </c>
      <c r="B14" s="6" t="s">
        <v>4</v>
      </c>
      <c r="C14" s="14">
        <v>1847.5413629185068</v>
      </c>
      <c r="D14" s="14">
        <v>1010.6143712481849</v>
      </c>
      <c r="E14" s="14">
        <v>186.74915561477411</v>
      </c>
      <c r="F14" s="14">
        <v>14.480799924714589</v>
      </c>
      <c r="G14" s="14">
        <v>3059.3856897061805</v>
      </c>
      <c r="H14" s="14">
        <v>73.0609398549513</v>
      </c>
      <c r="I14" s="14">
        <v>3132.4466295611319</v>
      </c>
      <c r="J14" s="18">
        <v>2216.183360980117</v>
      </c>
      <c r="K14" s="18">
        <v>232.96130649718586</v>
      </c>
      <c r="L14" s="18">
        <v>640.5323145484341</v>
      </c>
      <c r="M14" s="18">
        <v>3089.6769820257368</v>
      </c>
      <c r="N14" s="18">
        <v>3162.7379218806882</v>
      </c>
      <c r="O14" s="18">
        <v>1077.1794982518643</v>
      </c>
      <c r="P14" s="18">
        <v>67.658877744353461</v>
      </c>
      <c r="Q14" s="18">
        <v>384.51045032092827</v>
      </c>
      <c r="R14" s="18">
        <v>8.0171864594056679</v>
      </c>
      <c r="S14" s="18">
        <v>170.04301276160976</v>
      </c>
      <c r="T14" s="18">
        <v>1103.6699911422991</v>
      </c>
      <c r="U14" s="18">
        <v>2374.7136451784968</v>
      </c>
      <c r="V14" s="18">
        <v>373.71415808683514</v>
      </c>
      <c r="W14" s="18">
        <v>827.99527181082738</v>
      </c>
      <c r="X14" s="18">
        <v>6387.5020917566198</v>
      </c>
      <c r="Y14" s="18">
        <v>12609.625703343489</v>
      </c>
      <c r="Z14" s="18">
        <v>2098.9261832246102</v>
      </c>
      <c r="AA14" s="18">
        <v>184.83474242566885</v>
      </c>
      <c r="AB14" s="18">
        <v>14523.717144142431</v>
      </c>
      <c r="AC14" s="18">
        <v>1719.9676482639525</v>
      </c>
      <c r="AD14" s="18">
        <v>84441.804232782684</v>
      </c>
    </row>
    <row r="15" spans="1:30">
      <c r="A15" s="5">
        <v>9</v>
      </c>
      <c r="B15" s="6" t="s">
        <v>5</v>
      </c>
      <c r="C15" s="14">
        <v>8856.4990974444572</v>
      </c>
      <c r="D15" s="14">
        <v>1294.1086315551954</v>
      </c>
      <c r="E15" s="14">
        <v>463.40056315706141</v>
      </c>
      <c r="F15" s="14">
        <v>71.447702036709984</v>
      </c>
      <c r="G15" s="14">
        <v>10685.455994193424</v>
      </c>
      <c r="H15" s="14">
        <v>141.10709082686398</v>
      </c>
      <c r="I15" s="14">
        <v>10826.563085020289</v>
      </c>
      <c r="J15" s="18">
        <v>8748.47702057678</v>
      </c>
      <c r="K15" s="18">
        <v>919.62455474480021</v>
      </c>
      <c r="L15" s="18">
        <v>2528.5282497047451</v>
      </c>
      <c r="M15" s="18">
        <v>12196.629825026324</v>
      </c>
      <c r="N15" s="18">
        <v>12337.736915853189</v>
      </c>
      <c r="O15" s="18">
        <v>4252.2113708701418</v>
      </c>
      <c r="P15" s="18">
        <v>267.08626533623743</v>
      </c>
      <c r="Q15" s="18">
        <v>1517.8711734919714</v>
      </c>
      <c r="R15" s="18">
        <v>31.648180716766547</v>
      </c>
      <c r="S15" s="18">
        <v>671.25194415171575</v>
      </c>
      <c r="T15" s="18">
        <v>4356.783705630939</v>
      </c>
      <c r="U15" s="18">
        <v>9374.2819845494669</v>
      </c>
      <c r="V15" s="18">
        <v>1475.2523558524308</v>
      </c>
      <c r="W15" s="18">
        <v>3268.5461573809898</v>
      </c>
      <c r="X15" s="18">
        <v>25214.933137980661</v>
      </c>
      <c r="Y15" s="18">
        <v>48238.126048027276</v>
      </c>
      <c r="Z15" s="18">
        <v>8029.442599676363</v>
      </c>
      <c r="AA15" s="18">
        <v>707.08534992536011</v>
      </c>
      <c r="AB15" s="18">
        <v>55560.483297778279</v>
      </c>
      <c r="AC15" s="18">
        <v>4456.1613034129141</v>
      </c>
      <c r="AD15" s="18">
        <v>124682.38807968026</v>
      </c>
    </row>
    <row r="16" spans="1:30">
      <c r="A16" s="5">
        <v>10</v>
      </c>
      <c r="B16" s="6" t="s">
        <v>6</v>
      </c>
      <c r="C16" s="14">
        <v>8175.9446233822646</v>
      </c>
      <c r="D16" s="14">
        <v>6813.4918181351595</v>
      </c>
      <c r="E16" s="14">
        <v>748.77645469962908</v>
      </c>
      <c r="F16" s="14">
        <v>14.650708304698796</v>
      </c>
      <c r="G16" s="14">
        <v>15752.863604521752</v>
      </c>
      <c r="H16" s="14">
        <v>125.36089228002578</v>
      </c>
      <c r="I16" s="14">
        <v>15878.224496801777</v>
      </c>
      <c r="J16" s="18">
        <v>10454.095977073839</v>
      </c>
      <c r="K16" s="18">
        <v>1098.916226854546</v>
      </c>
      <c r="L16" s="18">
        <v>3021.4947059909168</v>
      </c>
      <c r="M16" s="18">
        <v>14574.506909919302</v>
      </c>
      <c r="N16" s="18">
        <v>14699.867802199327</v>
      </c>
      <c r="O16" s="18">
        <v>5081.2302165652172</v>
      </c>
      <c r="P16" s="18">
        <v>319.15788832913358</v>
      </c>
      <c r="Q16" s="18">
        <v>1813.7980920789571</v>
      </c>
      <c r="R16" s="18">
        <v>37.818367463808244</v>
      </c>
      <c r="S16" s="18">
        <v>802.12044135846588</v>
      </c>
      <c r="T16" s="18">
        <v>5206.1901634868127</v>
      </c>
      <c r="U16" s="18">
        <v>11201.909012521279</v>
      </c>
      <c r="V16" s="18">
        <v>1762.870232408613</v>
      </c>
      <c r="W16" s="18">
        <v>3905.7878479177825</v>
      </c>
      <c r="X16" s="18">
        <v>30130.882262130068</v>
      </c>
      <c r="Y16" s="18">
        <v>60583.613668851147</v>
      </c>
      <c r="Z16" s="18">
        <v>10084.401868701019</v>
      </c>
      <c r="AA16" s="18">
        <v>888.04829670316349</v>
      </c>
      <c r="AB16" s="18">
        <v>69779.967240849015</v>
      </c>
      <c r="AC16" s="18">
        <v>4750.9141157383283</v>
      </c>
      <c r="AD16" s="18">
        <v>146876.92839929328</v>
      </c>
    </row>
    <row r="17" spans="1:30" s="3" customFormat="1">
      <c r="A17" s="7"/>
      <c r="B17" s="8" t="s">
        <v>28</v>
      </c>
      <c r="C17" s="15">
        <v>32689.052292842822</v>
      </c>
      <c r="D17" s="15">
        <v>12243.058594885784</v>
      </c>
      <c r="E17" s="15">
        <v>2236.270142013097</v>
      </c>
      <c r="F17" s="15">
        <v>166.14112225306707</v>
      </c>
      <c r="G17" s="15">
        <v>47334.522151994774</v>
      </c>
      <c r="H17" s="15">
        <v>1288.1394333415599</v>
      </c>
      <c r="I17" s="15">
        <v>48622.661585336333</v>
      </c>
      <c r="J17" s="19">
        <v>43645.207876380424</v>
      </c>
      <c r="K17" s="19">
        <v>4587.9076741764566</v>
      </c>
      <c r="L17" s="19">
        <v>12614.554604201054</v>
      </c>
      <c r="M17" s="19">
        <v>60847.670154757929</v>
      </c>
      <c r="N17" s="19">
        <v>62135.809588099488</v>
      </c>
      <c r="O17" s="19">
        <v>21213.823706620446</v>
      </c>
      <c r="P17" s="19">
        <v>1332.4645585864089</v>
      </c>
      <c r="Q17" s="19">
        <v>7572.4955030235542</v>
      </c>
      <c r="R17" s="19">
        <v>157.88935868993832</v>
      </c>
      <c r="S17" s="19">
        <v>3348.8035198604898</v>
      </c>
      <c r="T17" s="19">
        <v>21735.523801164731</v>
      </c>
      <c r="U17" s="19">
        <v>46767.281315953558</v>
      </c>
      <c r="V17" s="19">
        <v>7359.8748204809544</v>
      </c>
      <c r="W17" s="19">
        <v>16306.424096091698</v>
      </c>
      <c r="X17" s="19">
        <v>125794.58068047179</v>
      </c>
      <c r="Y17" s="19">
        <v>235264.91242056605</v>
      </c>
      <c r="Z17" s="19">
        <v>39160.851896894477</v>
      </c>
      <c r="AA17" s="19">
        <v>3448.5662389574727</v>
      </c>
      <c r="AB17" s="19">
        <v>270977.19807850302</v>
      </c>
      <c r="AC17" s="19">
        <v>19559.960978343141</v>
      </c>
      <c r="AD17" s="19">
        <v>138536.67621245765</v>
      </c>
    </row>
    <row r="18" spans="1:30">
      <c r="A18" s="5">
        <v>11</v>
      </c>
      <c r="B18" s="6" t="s">
        <v>7</v>
      </c>
      <c r="C18" s="14">
        <v>9903.3490108515452</v>
      </c>
      <c r="D18" s="14">
        <v>6215.2953697849498</v>
      </c>
      <c r="E18" s="14">
        <v>1300.1739242850458</v>
      </c>
      <c r="F18" s="14">
        <v>45.205864520377482</v>
      </c>
      <c r="G18" s="14">
        <v>17464.024169441916</v>
      </c>
      <c r="H18" s="14">
        <v>378.61121270935405</v>
      </c>
      <c r="I18" s="14">
        <v>17842.635382151271</v>
      </c>
      <c r="J18" s="18">
        <v>46980.164834507246</v>
      </c>
      <c r="K18" s="18">
        <v>4938.4724982592043</v>
      </c>
      <c r="L18" s="18">
        <v>13578.440416593246</v>
      </c>
      <c r="M18" s="18">
        <v>65497.077749359698</v>
      </c>
      <c r="N18" s="18">
        <v>65875.688962069049</v>
      </c>
      <c r="O18" s="18">
        <v>22834.784916823683</v>
      </c>
      <c r="P18" s="18">
        <v>1434.2789883332298</v>
      </c>
      <c r="Q18" s="18">
        <v>8151.1145037560327</v>
      </c>
      <c r="R18" s="18">
        <v>169.9537809025347</v>
      </c>
      <c r="S18" s="18">
        <v>3604.6876396380981</v>
      </c>
      <c r="T18" s="18">
        <v>23396.348433837717</v>
      </c>
      <c r="U18" s="18">
        <v>50340.797810114163</v>
      </c>
      <c r="V18" s="18">
        <v>7922.2473451582482</v>
      </c>
      <c r="W18" s="18">
        <v>17552.407908460194</v>
      </c>
      <c r="X18" s="18">
        <v>135406.62132702389</v>
      </c>
      <c r="Y18" s="18">
        <v>218746.33445853487</v>
      </c>
      <c r="Z18" s="18">
        <v>36411.263868637492</v>
      </c>
      <c r="AA18" s="18">
        <v>3206.4331906199664</v>
      </c>
      <c r="AB18" s="18">
        <v>251951.16513655239</v>
      </c>
      <c r="AC18" s="18">
        <v>10117.317842656497</v>
      </c>
      <c r="AD18" s="18">
        <v>249029.60355192097</v>
      </c>
    </row>
    <row r="19" spans="1:30">
      <c r="A19" s="5">
        <v>12</v>
      </c>
      <c r="B19" s="6" t="s">
        <v>8</v>
      </c>
      <c r="C19" s="14">
        <v>4520.4011607111179</v>
      </c>
      <c r="D19" s="14">
        <v>3139.3522493058076</v>
      </c>
      <c r="E19" s="14">
        <v>750.0737529142981</v>
      </c>
      <c r="F19" s="14">
        <v>29.163442816494758</v>
      </c>
      <c r="G19" s="14">
        <v>8438.9906057477183</v>
      </c>
      <c r="H19" s="14">
        <v>128.55170212138148</v>
      </c>
      <c r="I19" s="14">
        <v>8567.5423078691001</v>
      </c>
      <c r="J19" s="18">
        <v>7693.8128748187037</v>
      </c>
      <c r="K19" s="18">
        <v>808.76011020584292</v>
      </c>
      <c r="L19" s="18">
        <v>2223.703983695048</v>
      </c>
      <c r="M19" s="18">
        <v>10726.276968719594</v>
      </c>
      <c r="N19" s="18">
        <v>10854.828670840976</v>
      </c>
      <c r="O19" s="18">
        <v>3739.590161202053</v>
      </c>
      <c r="P19" s="18">
        <v>234.88794016352222</v>
      </c>
      <c r="Q19" s="18">
        <v>1334.885689184649</v>
      </c>
      <c r="R19" s="18">
        <v>27.832865045028601</v>
      </c>
      <c r="S19" s="18">
        <v>590.32981832317421</v>
      </c>
      <c r="T19" s="18">
        <v>3831.5558797654235</v>
      </c>
      <c r="U19" s="18">
        <v>8244.1745294945795</v>
      </c>
      <c r="V19" s="18">
        <v>1297.4047416901985</v>
      </c>
      <c r="W19" s="18">
        <v>2874.509751634359</v>
      </c>
      <c r="X19" s="18">
        <v>22175.171376502989</v>
      </c>
      <c r="Y19" s="18">
        <v>41468.990653091678</v>
      </c>
      <c r="Z19" s="18">
        <v>6902.6910327206879</v>
      </c>
      <c r="AA19" s="18">
        <v>607.86183395777414</v>
      </c>
      <c r="AB19" s="18">
        <v>47763.819851854591</v>
      </c>
      <c r="AC19" s="18">
        <v>3138.9030316280805</v>
      </c>
      <c r="AD19" s="18">
        <v>152167.2360394024</v>
      </c>
    </row>
    <row r="20" spans="1:30">
      <c r="A20" s="5">
        <v>13</v>
      </c>
      <c r="B20" s="6" t="s">
        <v>9</v>
      </c>
      <c r="C20" s="14">
        <v>6566.2582137282034</v>
      </c>
      <c r="D20" s="14">
        <v>3313.1864682769728</v>
      </c>
      <c r="E20" s="14">
        <v>1333.5879410554769</v>
      </c>
      <c r="F20" s="14">
        <v>26.039892194821164</v>
      </c>
      <c r="G20" s="14">
        <v>11239.072515255475</v>
      </c>
      <c r="H20" s="14">
        <v>220.38310360953736</v>
      </c>
      <c r="I20" s="14">
        <v>11459.455618865013</v>
      </c>
      <c r="J20" s="18">
        <v>7269.1257559913074</v>
      </c>
      <c r="K20" s="18">
        <v>764.11774541035902</v>
      </c>
      <c r="L20" s="18">
        <v>2100.9588047667512</v>
      </c>
      <c r="M20" s="18">
        <v>10134.202306168418</v>
      </c>
      <c r="N20" s="18">
        <v>10354.585409777956</v>
      </c>
      <c r="O20" s="18">
        <v>3533.1703018948297</v>
      </c>
      <c r="P20" s="18">
        <v>221.92247243271274</v>
      </c>
      <c r="Q20" s="18">
        <v>1261.2019687033253</v>
      </c>
      <c r="R20" s="18">
        <v>26.296531960639221</v>
      </c>
      <c r="S20" s="18">
        <v>557.74448335589022</v>
      </c>
      <c r="T20" s="18">
        <v>3620.0596484846374</v>
      </c>
      <c r="U20" s="18">
        <v>7789.1082593620658</v>
      </c>
      <c r="V20" s="18">
        <v>1225.7899142091758</v>
      </c>
      <c r="W20" s="18">
        <v>2715.8410545494153</v>
      </c>
      <c r="X20" s="18">
        <v>20951.134634952694</v>
      </c>
      <c r="Y20" s="18">
        <v>42544.792559986126</v>
      </c>
      <c r="Z20" s="18">
        <v>7081.7628665239854</v>
      </c>
      <c r="AA20" s="18">
        <v>623.63118141804296</v>
      </c>
      <c r="AB20" s="18">
        <v>49002.924245092065</v>
      </c>
      <c r="AC20" s="18">
        <v>2961.3441261553153</v>
      </c>
      <c r="AD20" s="18">
        <v>165475.27797356027</v>
      </c>
    </row>
    <row r="21" spans="1:30">
      <c r="A21" s="5">
        <v>14</v>
      </c>
      <c r="B21" s="6" t="s">
        <v>10</v>
      </c>
      <c r="C21" s="14">
        <v>5749.552275095768</v>
      </c>
      <c r="D21" s="14">
        <v>5013.3918846892011</v>
      </c>
      <c r="E21" s="14">
        <v>802.18676821529789</v>
      </c>
      <c r="F21" s="14">
        <v>26.517989811029747</v>
      </c>
      <c r="G21" s="14">
        <v>11591.648917811297</v>
      </c>
      <c r="H21" s="14">
        <v>1290.0860613594339</v>
      </c>
      <c r="I21" s="14">
        <v>12881.734979170731</v>
      </c>
      <c r="J21" s="18">
        <v>11633.995435805562</v>
      </c>
      <c r="K21" s="18">
        <v>1222.945187761419</v>
      </c>
      <c r="L21" s="18">
        <v>3362.5151037352784</v>
      </c>
      <c r="M21" s="18">
        <v>16219.45572730226</v>
      </c>
      <c r="N21" s="18">
        <v>17509.541788661692</v>
      </c>
      <c r="O21" s="18">
        <v>5654.7222521620351</v>
      </c>
      <c r="P21" s="18">
        <v>355.17957978053636</v>
      </c>
      <c r="Q21" s="18">
        <v>2018.512052213425</v>
      </c>
      <c r="R21" s="18">
        <v>42.086729969616684</v>
      </c>
      <c r="S21" s="18">
        <v>892.6516050929522</v>
      </c>
      <c r="T21" s="18">
        <v>5793.7857785857968</v>
      </c>
      <c r="U21" s="18">
        <v>12466.21024044395</v>
      </c>
      <c r="V21" s="18">
        <v>1961.8362298123789</v>
      </c>
      <c r="W21" s="18">
        <v>4346.6138148675391</v>
      </c>
      <c r="X21" s="18">
        <v>33531.598282928229</v>
      </c>
      <c r="Y21" s="18">
        <v>62632.788989401219</v>
      </c>
      <c r="Z21" s="18">
        <v>10425.495872989512</v>
      </c>
      <c r="AA21" s="18">
        <v>918.08557144369058</v>
      </c>
      <c r="AB21" s="18">
        <v>72140.199290947043</v>
      </c>
      <c r="AC21" s="18">
        <v>4550.5951884615033</v>
      </c>
      <c r="AD21" s="18">
        <v>158529.15125007351</v>
      </c>
    </row>
    <row r="22" spans="1:30">
      <c r="A22" s="5">
        <v>15</v>
      </c>
      <c r="B22" s="6" t="s">
        <v>11</v>
      </c>
      <c r="C22" s="14">
        <v>6744.7685464169881</v>
      </c>
      <c r="D22" s="14">
        <v>3350.7441605602876</v>
      </c>
      <c r="E22" s="14">
        <v>801.99771594590277</v>
      </c>
      <c r="F22" s="14">
        <v>25.976125375104196</v>
      </c>
      <c r="G22" s="14">
        <v>10923.486548298282</v>
      </c>
      <c r="H22" s="14">
        <v>343.75435235832151</v>
      </c>
      <c r="I22" s="14">
        <v>11267.240900656603</v>
      </c>
      <c r="J22" s="18">
        <v>12949.346079232795</v>
      </c>
      <c r="K22" s="18">
        <v>1361.2125395473306</v>
      </c>
      <c r="L22" s="18">
        <v>3742.6842751636782</v>
      </c>
      <c r="M22" s="18">
        <v>18053.242893943803</v>
      </c>
      <c r="N22" s="18">
        <v>18396.997246302126</v>
      </c>
      <c r="O22" s="18">
        <v>6294.0505546205441</v>
      </c>
      <c r="P22" s="18">
        <v>395.33652254146449</v>
      </c>
      <c r="Q22" s="18">
        <v>2246.7269540753591</v>
      </c>
      <c r="R22" s="18">
        <v>46.845095885328448</v>
      </c>
      <c r="S22" s="18">
        <v>993.57564873678257</v>
      </c>
      <c r="T22" s="18">
        <v>6448.836736254897</v>
      </c>
      <c r="U22" s="18">
        <v>13875.651885091776</v>
      </c>
      <c r="V22" s="18">
        <v>2183.6433090244477</v>
      </c>
      <c r="W22" s="18">
        <v>4838.0461271512204</v>
      </c>
      <c r="X22" s="18">
        <v>37322.712833381818</v>
      </c>
      <c r="Y22" s="18">
        <v>66643.196627982223</v>
      </c>
      <c r="Z22" s="18">
        <v>11093.045393345579</v>
      </c>
      <c r="AA22" s="18">
        <v>976.87103261785728</v>
      </c>
      <c r="AB22" s="18">
        <v>76759.370988709954</v>
      </c>
      <c r="AC22" s="18">
        <v>4083.2916945940956</v>
      </c>
      <c r="AD22" s="18">
        <v>187984.04995247419</v>
      </c>
    </row>
    <row r="23" spans="1:30" s="3" customFormat="1">
      <c r="A23" s="7"/>
      <c r="B23" s="8" t="s">
        <v>29</v>
      </c>
      <c r="C23" s="15">
        <v>33484.329206803624</v>
      </c>
      <c r="D23" s="15">
        <v>21031.970132617218</v>
      </c>
      <c r="E23" s="15">
        <v>4988.0201024160215</v>
      </c>
      <c r="F23" s="15">
        <v>152.90331471782736</v>
      </c>
      <c r="G23" s="15">
        <v>59657.222756554693</v>
      </c>
      <c r="H23" s="15">
        <v>2361.3864321580286</v>
      </c>
      <c r="I23" s="15">
        <v>62018.609188712719</v>
      </c>
      <c r="J23" s="19">
        <v>86526.444980355605</v>
      </c>
      <c r="K23" s="19">
        <v>9095.5080811841563</v>
      </c>
      <c r="L23" s="19">
        <v>25008.302583954002</v>
      </c>
      <c r="M23" s="19">
        <v>120630.25564549377</v>
      </c>
      <c r="N23" s="19">
        <v>122991.64207765179</v>
      </c>
      <c r="O23" s="19">
        <v>42056.318186703145</v>
      </c>
      <c r="P23" s="19">
        <v>2641.6055032514655</v>
      </c>
      <c r="Q23" s="19">
        <v>15012.441167932791</v>
      </c>
      <c r="R23" s="19">
        <v>313.01500376314766</v>
      </c>
      <c r="S23" s="19">
        <v>6638.9891951468971</v>
      </c>
      <c r="T23" s="19">
        <v>43090.586476928474</v>
      </c>
      <c r="U23" s="19">
        <v>92715.942724506531</v>
      </c>
      <c r="V23" s="19">
        <v>14590.921539894451</v>
      </c>
      <c r="W23" s="19">
        <v>32327.418656662729</v>
      </c>
      <c r="X23" s="19">
        <v>249387.23845478962</v>
      </c>
      <c r="Y23" s="19">
        <v>432036.10328899603</v>
      </c>
      <c r="Z23" s="19">
        <v>71914.259034217248</v>
      </c>
      <c r="AA23" s="19">
        <v>6332.882810057331</v>
      </c>
      <c r="AB23" s="19">
        <v>497617.47951315611</v>
      </c>
      <c r="AC23" s="19">
        <v>24851.451883495491</v>
      </c>
      <c r="AD23" s="19">
        <v>200236.78368813416</v>
      </c>
    </row>
    <row r="24" spans="1:30">
      <c r="A24" s="5">
        <v>16</v>
      </c>
      <c r="B24" s="6" t="s">
        <v>197</v>
      </c>
      <c r="C24" s="14">
        <v>4767.3145977022286</v>
      </c>
      <c r="D24" s="14">
        <v>1910.3413670944765</v>
      </c>
      <c r="E24" s="14">
        <v>639.25622921068418</v>
      </c>
      <c r="F24" s="14">
        <v>26.517989811029747</v>
      </c>
      <c r="G24" s="14">
        <v>7343.4301838184192</v>
      </c>
      <c r="H24" s="14">
        <v>114.26507692990563</v>
      </c>
      <c r="I24" s="14">
        <v>7457.6952607483245</v>
      </c>
      <c r="J24" s="18">
        <v>10469.44920872717</v>
      </c>
      <c r="K24" s="18">
        <v>1100.5301316279003</v>
      </c>
      <c r="L24" s="18">
        <v>3025.9321732058847</v>
      </c>
      <c r="M24" s="18">
        <v>14595.911513560955</v>
      </c>
      <c r="N24" s="18">
        <v>14710.176590490861</v>
      </c>
      <c r="O24" s="18">
        <v>5088.6926795816198</v>
      </c>
      <c r="P24" s="18">
        <v>319.62661417632802</v>
      </c>
      <c r="Q24" s="18">
        <v>1816.4618960406892</v>
      </c>
      <c r="R24" s="18">
        <v>37.873908771033271</v>
      </c>
      <c r="S24" s="18">
        <v>803.29846200961128</v>
      </c>
      <c r="T24" s="18">
        <v>5213.8361468206749</v>
      </c>
      <c r="U24" s="18">
        <v>11218.360507170453</v>
      </c>
      <c r="V24" s="18">
        <v>1765.4592420286021</v>
      </c>
      <c r="W24" s="18">
        <v>3911.5240173339953</v>
      </c>
      <c r="X24" s="18">
        <v>30175.133473933009</v>
      </c>
      <c r="Y24" s="18">
        <v>52228.740248242291</v>
      </c>
      <c r="Z24" s="18">
        <v>8693.6974170568083</v>
      </c>
      <c r="AA24" s="18">
        <v>765.58067437116767</v>
      </c>
      <c r="AB24" s="18">
        <v>60156.856990927932</v>
      </c>
      <c r="AC24" s="18">
        <v>3928.8866213739984</v>
      </c>
      <c r="AD24" s="18">
        <v>153114.26057362289</v>
      </c>
    </row>
    <row r="25" spans="1:30">
      <c r="A25" s="5">
        <v>17</v>
      </c>
      <c r="B25" s="6" t="s">
        <v>12</v>
      </c>
      <c r="C25" s="14">
        <v>4319.4565683241517</v>
      </c>
      <c r="D25" s="14">
        <v>883.62579221899182</v>
      </c>
      <c r="E25" s="14">
        <v>865.04469614167874</v>
      </c>
      <c r="F25" s="14">
        <v>35.79283791480642</v>
      </c>
      <c r="G25" s="14">
        <v>6103.9198945996277</v>
      </c>
      <c r="H25" s="14">
        <v>308.68844777947351</v>
      </c>
      <c r="I25" s="14">
        <v>6412.6083423791015</v>
      </c>
      <c r="J25" s="18">
        <v>3322.6715629014775</v>
      </c>
      <c r="K25" s="18">
        <v>349.27340489202385</v>
      </c>
      <c r="L25" s="18">
        <v>960.33502648819888</v>
      </c>
      <c r="M25" s="18">
        <v>4632.2799942817001</v>
      </c>
      <c r="N25" s="18">
        <v>4940.9684420611738</v>
      </c>
      <c r="O25" s="18">
        <v>1614.989874032387</v>
      </c>
      <c r="P25" s="18">
        <v>101.43936328425842</v>
      </c>
      <c r="Q25" s="18">
        <v>576.48747004163249</v>
      </c>
      <c r="R25" s="18">
        <v>12.019979001811928</v>
      </c>
      <c r="S25" s="18">
        <v>254.94148765886462</v>
      </c>
      <c r="T25" s="18">
        <v>1654.7064466608199</v>
      </c>
      <c r="U25" s="18">
        <v>3560.3522875377689</v>
      </c>
      <c r="V25" s="18">
        <v>560.30084314848114</v>
      </c>
      <c r="W25" s="18">
        <v>1241.3938270188994</v>
      </c>
      <c r="X25" s="18">
        <v>9576.6315783849241</v>
      </c>
      <c r="Y25" s="18">
        <v>20621.519915045727</v>
      </c>
      <c r="Z25" s="18">
        <v>3432.5402759573044</v>
      </c>
      <c r="AA25" s="18">
        <v>302.27489791831749</v>
      </c>
      <c r="AB25" s="18">
        <v>23751.785293084715</v>
      </c>
      <c r="AC25" s="18">
        <v>2047.560174946263</v>
      </c>
      <c r="AD25" s="18">
        <v>116000.42618385107</v>
      </c>
    </row>
    <row r="26" spans="1:30">
      <c r="A26" s="5">
        <v>18</v>
      </c>
      <c r="B26" s="6" t="s">
        <v>13</v>
      </c>
      <c r="C26" s="14">
        <v>4337.7402543737526</v>
      </c>
      <c r="D26" s="14">
        <v>543.63966134152145</v>
      </c>
      <c r="E26" s="14">
        <v>218.66693715128287</v>
      </c>
      <c r="F26" s="14">
        <v>43.091733442923342</v>
      </c>
      <c r="G26" s="14">
        <v>5143.1385863094802</v>
      </c>
      <c r="H26" s="14">
        <v>203.18762971273208</v>
      </c>
      <c r="I26" s="14">
        <v>5346.3262160222121</v>
      </c>
      <c r="J26" s="18">
        <v>3385.6015670170827</v>
      </c>
      <c r="K26" s="18">
        <v>355.88849651068898</v>
      </c>
      <c r="L26" s="18">
        <v>978.52336861747312</v>
      </c>
      <c r="M26" s="18">
        <v>4720.0134321452451</v>
      </c>
      <c r="N26" s="18">
        <v>4923.201061857977</v>
      </c>
      <c r="O26" s="18">
        <v>1645.5771040656709</v>
      </c>
      <c r="P26" s="18">
        <v>103.36058222754404</v>
      </c>
      <c r="Q26" s="18">
        <v>587.40590064048342</v>
      </c>
      <c r="R26" s="18">
        <v>12.247632356569925</v>
      </c>
      <c r="S26" s="18">
        <v>259.76997237783013</v>
      </c>
      <c r="T26" s="18">
        <v>1686.0458919015509</v>
      </c>
      <c r="U26" s="18">
        <v>3627.783864768985</v>
      </c>
      <c r="V26" s="18">
        <v>570.91270583120786</v>
      </c>
      <c r="W26" s="18">
        <v>1264.9053048055182</v>
      </c>
      <c r="X26" s="18">
        <v>9758.0089589753588</v>
      </c>
      <c r="Y26" s="18">
        <v>19824.348607142816</v>
      </c>
      <c r="Z26" s="18">
        <v>3299.8476986628389</v>
      </c>
      <c r="AA26" s="18">
        <v>290.58978076553569</v>
      </c>
      <c r="AB26" s="18">
        <v>22833.606525040119</v>
      </c>
      <c r="AC26" s="18">
        <v>1933.4251871591459</v>
      </c>
      <c r="AD26" s="18">
        <v>118099.25037022193</v>
      </c>
    </row>
    <row r="27" spans="1:30">
      <c r="A27" s="5">
        <v>19</v>
      </c>
      <c r="B27" s="6" t="s">
        <v>14</v>
      </c>
      <c r="C27" s="14">
        <v>2121.9816269207904</v>
      </c>
      <c r="D27" s="14">
        <v>403.70596550357857</v>
      </c>
      <c r="E27" s="14">
        <v>121.02574054503155</v>
      </c>
      <c r="F27" s="14">
        <v>6.9057521019004398</v>
      </c>
      <c r="G27" s="14">
        <v>2653.619085071301</v>
      </c>
      <c r="H27" s="14">
        <v>58.435790026195448</v>
      </c>
      <c r="I27" s="14">
        <v>2712.0548750974963</v>
      </c>
      <c r="J27" s="18">
        <v>1619.7205012853406</v>
      </c>
      <c r="K27" s="18">
        <v>170.26217721120011</v>
      </c>
      <c r="L27" s="18">
        <v>468.13965842204385</v>
      </c>
      <c r="M27" s="18">
        <v>2258.1223369185846</v>
      </c>
      <c r="N27" s="18">
        <v>2316.5581269447798</v>
      </c>
      <c r="O27" s="18">
        <v>787.26776294863373</v>
      </c>
      <c r="P27" s="18">
        <v>49.449189677167212</v>
      </c>
      <c r="Q27" s="18">
        <v>281.02343439120045</v>
      </c>
      <c r="R27" s="18">
        <v>5.859443536830657</v>
      </c>
      <c r="S27" s="18">
        <v>124.27769232438301</v>
      </c>
      <c r="T27" s="18">
        <v>806.62861330932549</v>
      </c>
      <c r="U27" s="18">
        <v>1735.5839970193517</v>
      </c>
      <c r="V27" s="18">
        <v>273.1328526923582</v>
      </c>
      <c r="W27" s="18">
        <v>605.14889712293848</v>
      </c>
      <c r="X27" s="18">
        <v>4668.3718830221887</v>
      </c>
      <c r="Y27" s="18">
        <v>9638.54909503827</v>
      </c>
      <c r="Z27" s="18">
        <v>1604.3777619399866</v>
      </c>
      <c r="AA27" s="18">
        <v>141.28403025877861</v>
      </c>
      <c r="AB27" s="18">
        <v>11101.642826719477</v>
      </c>
      <c r="AC27" s="18">
        <v>1227.3391818721655</v>
      </c>
      <c r="AD27" s="18">
        <v>90452.932577164131</v>
      </c>
    </row>
    <row r="28" spans="1:30">
      <c r="A28" s="5">
        <v>20</v>
      </c>
      <c r="B28" s="6" t="s">
        <v>151</v>
      </c>
      <c r="C28" s="14">
        <v>4161.8835209505933</v>
      </c>
      <c r="D28" s="14">
        <v>1617.0508692986127</v>
      </c>
      <c r="E28" s="14">
        <v>322.92395422023861</v>
      </c>
      <c r="F28" s="14">
        <v>22.576422458733369</v>
      </c>
      <c r="G28" s="14">
        <v>6124.4347669281779</v>
      </c>
      <c r="H28" s="14">
        <v>18.05679119695553</v>
      </c>
      <c r="I28" s="14">
        <v>6142.4915581251335</v>
      </c>
      <c r="J28" s="18">
        <v>4527.0257058282823</v>
      </c>
      <c r="K28" s="18">
        <v>475.87299929446738</v>
      </c>
      <c r="L28" s="18">
        <v>1308.4234384342822</v>
      </c>
      <c r="M28" s="18">
        <v>6311.3221435570322</v>
      </c>
      <c r="N28" s="18">
        <v>6329.3789347539878</v>
      </c>
      <c r="O28" s="18">
        <v>2200.3681483380428</v>
      </c>
      <c r="P28" s="18">
        <v>138.20764299968462</v>
      </c>
      <c r="Q28" s="18">
        <v>785.44434698427824</v>
      </c>
      <c r="R28" s="18">
        <v>16.376807907309935</v>
      </c>
      <c r="S28" s="18">
        <v>347.34900704599238</v>
      </c>
      <c r="T28" s="18">
        <v>2254.4806123094463</v>
      </c>
      <c r="U28" s="18">
        <v>4850.8575170196345</v>
      </c>
      <c r="V28" s="18">
        <v>763.39062465610482</v>
      </c>
      <c r="W28" s="18">
        <v>1691.3563858426244</v>
      </c>
      <c r="X28" s="18">
        <v>13047.831093103119</v>
      </c>
      <c r="Y28" s="18">
        <v>25501.644794785287</v>
      </c>
      <c r="Z28" s="18">
        <v>4244.8579548474781</v>
      </c>
      <c r="AA28" s="18">
        <v>373.80887093056197</v>
      </c>
      <c r="AB28" s="18">
        <v>29372.693878702201</v>
      </c>
      <c r="AC28" s="18">
        <v>2702.9298639271437</v>
      </c>
      <c r="AD28" s="18">
        <v>108669.83368938029</v>
      </c>
    </row>
    <row r="29" spans="1:30">
      <c r="A29" s="5">
        <v>21</v>
      </c>
      <c r="B29" s="6" t="s">
        <v>15</v>
      </c>
      <c r="C29" s="14">
        <v>4124.0444740193379</v>
      </c>
      <c r="D29" s="14">
        <v>1493.3532704495726</v>
      </c>
      <c r="E29" s="14">
        <v>785.22377886472111</v>
      </c>
      <c r="F29" s="14">
        <v>72.828770573533461</v>
      </c>
      <c r="G29" s="14">
        <v>6475.4502939071654</v>
      </c>
      <c r="H29" s="14">
        <v>263.47794563243457</v>
      </c>
      <c r="I29" s="14">
        <v>6738.9282395396003</v>
      </c>
      <c r="J29" s="18">
        <v>6601.0855268494461</v>
      </c>
      <c r="K29" s="18">
        <v>693.89452863431552</v>
      </c>
      <c r="L29" s="18">
        <v>1907.8785020636112</v>
      </c>
      <c r="M29" s="18">
        <v>9202.8585575473735</v>
      </c>
      <c r="N29" s="18">
        <v>9466.3365031798076</v>
      </c>
      <c r="O29" s="18">
        <v>3208.4682706870676</v>
      </c>
      <c r="P29" s="18">
        <v>201.52756604201156</v>
      </c>
      <c r="Q29" s="18">
        <v>1145.2961939996328</v>
      </c>
      <c r="R29" s="18">
        <v>23.879853280655915</v>
      </c>
      <c r="S29" s="18">
        <v>506.48718433935034</v>
      </c>
      <c r="T29" s="18">
        <v>3287.3723958136193</v>
      </c>
      <c r="U29" s="18">
        <v>7073.2810965005274</v>
      </c>
      <c r="V29" s="18">
        <v>1113.1385442018332</v>
      </c>
      <c r="W29" s="18">
        <v>2466.2524325753484</v>
      </c>
      <c r="X29" s="18">
        <v>19025.703537440044</v>
      </c>
      <c r="Y29" s="18">
        <v>34967.490334527014</v>
      </c>
      <c r="Z29" s="18">
        <v>5820.4884701255824</v>
      </c>
      <c r="AA29" s="18">
        <v>512.5613734135361</v>
      </c>
      <c r="AB29" s="18">
        <v>40275.417431239061</v>
      </c>
      <c r="AC29" s="18">
        <v>3530.8877067459375</v>
      </c>
      <c r="AD29" s="18">
        <v>114065.98220127721</v>
      </c>
    </row>
    <row r="30" spans="1:30">
      <c r="A30" s="5">
        <v>22</v>
      </c>
      <c r="B30" s="6" t="s">
        <v>196</v>
      </c>
      <c r="C30" s="14">
        <v>2102.9898262658903</v>
      </c>
      <c r="D30" s="14">
        <v>1330.0113717094073</v>
      </c>
      <c r="E30" s="14">
        <v>294.3239195317305</v>
      </c>
      <c r="F30" s="14">
        <v>20.929641780681585</v>
      </c>
      <c r="G30" s="14">
        <v>3748.2547592877099</v>
      </c>
      <c r="H30" s="14">
        <v>358.12610948018329</v>
      </c>
      <c r="I30" s="14">
        <v>4106.3808687678929</v>
      </c>
      <c r="J30" s="18">
        <v>2727.7444021445863</v>
      </c>
      <c r="K30" s="18">
        <v>286.73570558392493</v>
      </c>
      <c r="L30" s="18">
        <v>788.38622569095355</v>
      </c>
      <c r="M30" s="18">
        <v>3802.8663334194644</v>
      </c>
      <c r="N30" s="18">
        <v>4160.9924428996474</v>
      </c>
      <c r="O30" s="18">
        <v>1325.8245676756517</v>
      </c>
      <c r="P30" s="18">
        <v>83.276559273924107</v>
      </c>
      <c r="Q30" s="18">
        <v>473.26689970506283</v>
      </c>
      <c r="R30" s="18">
        <v>9.867791569340902</v>
      </c>
      <c r="S30" s="18">
        <v>209.29399811897724</v>
      </c>
      <c r="T30" s="18">
        <v>1358.4298542977742</v>
      </c>
      <c r="U30" s="18">
        <v>2922.8681914962381</v>
      </c>
      <c r="V30" s="18">
        <v>459.97850208238583</v>
      </c>
      <c r="W30" s="18">
        <v>1019.1212096662034</v>
      </c>
      <c r="X30" s="18">
        <v>7861.9275738855576</v>
      </c>
      <c r="Y30" s="18">
        <v>15771.174776072916</v>
      </c>
      <c r="Z30" s="18">
        <v>2625.1795617932717</v>
      </c>
      <c r="AA30" s="18">
        <v>231.1774430198077</v>
      </c>
      <c r="AB30" s="18">
        <v>18165.17689484638</v>
      </c>
      <c r="AC30" s="18">
        <v>1729.9205620864384</v>
      </c>
      <c r="AD30" s="18">
        <v>105005.8441581708</v>
      </c>
    </row>
    <row r="31" spans="1:30">
      <c r="A31" s="5">
        <v>23</v>
      </c>
      <c r="B31" s="6" t="s">
        <v>16</v>
      </c>
      <c r="C31" s="14">
        <v>4410.8976877532868</v>
      </c>
      <c r="D31" s="14">
        <v>1113.9788889239296</v>
      </c>
      <c r="E31" s="14">
        <v>1509.660778864388</v>
      </c>
      <c r="F31" s="14">
        <v>31.872560287230954</v>
      </c>
      <c r="G31" s="14">
        <v>7066.4099158288354</v>
      </c>
      <c r="H31" s="14">
        <v>104.33996327212053</v>
      </c>
      <c r="I31" s="14">
        <v>7170.7498791009557</v>
      </c>
      <c r="J31" s="18">
        <v>4935.6934274153618</v>
      </c>
      <c r="K31" s="18">
        <v>518.83143315891539</v>
      </c>
      <c r="L31" s="18">
        <v>1426.5386116632881</v>
      </c>
      <c r="M31" s="18">
        <v>6881.0634722375653</v>
      </c>
      <c r="N31" s="18">
        <v>6985.4034355096856</v>
      </c>
      <c r="O31" s="18">
        <v>2399.0017537705007</v>
      </c>
      <c r="P31" s="18">
        <v>150.68404720871874</v>
      </c>
      <c r="Q31" s="18">
        <v>856.34868298181118</v>
      </c>
      <c r="R31" s="18">
        <v>17.855189787433389</v>
      </c>
      <c r="S31" s="18">
        <v>378.70520790040058</v>
      </c>
      <c r="T31" s="18">
        <v>2457.9991065845247</v>
      </c>
      <c r="U31" s="18">
        <v>5288.7584740810798</v>
      </c>
      <c r="V31" s="18">
        <v>832.30410726732589</v>
      </c>
      <c r="W31" s="18">
        <v>1844.0400252803636</v>
      </c>
      <c r="X31" s="18">
        <v>14225.696594862158</v>
      </c>
      <c r="Y31" s="18">
        <v>28277.50994620068</v>
      </c>
      <c r="Z31" s="18">
        <v>4706.912593541836</v>
      </c>
      <c r="AA31" s="18">
        <v>414.4981294724941</v>
      </c>
      <c r="AB31" s="18">
        <v>32569.924410270025</v>
      </c>
      <c r="AC31" s="18">
        <v>2575.2091286404479</v>
      </c>
      <c r="AD31" s="18">
        <v>126474.87168339195</v>
      </c>
    </row>
    <row r="32" spans="1:30" s="50" customFormat="1" ht="25.5">
      <c r="A32" s="47"/>
      <c r="B32" s="48" t="s">
        <v>198</v>
      </c>
      <c r="C32" s="51">
        <v>30346.308556310032</v>
      </c>
      <c r="D32" s="51">
        <v>9295.7071865400903</v>
      </c>
      <c r="E32" s="51">
        <v>4756.126034529756</v>
      </c>
      <c r="F32" s="51">
        <v>260.51570837083932</v>
      </c>
      <c r="G32" s="51">
        <v>44658.657485750722</v>
      </c>
      <c r="H32" s="51">
        <v>1428.5777540300005</v>
      </c>
      <c r="I32" s="51">
        <v>46087.235239780719</v>
      </c>
      <c r="J32" s="49">
        <v>37588.991902168746</v>
      </c>
      <c r="K32" s="49">
        <v>3951.2888769134365</v>
      </c>
      <c r="L32" s="49">
        <v>10864.157004585737</v>
      </c>
      <c r="M32" s="49">
        <v>52404.43778366792</v>
      </c>
      <c r="N32" s="49">
        <v>53833.015537697924</v>
      </c>
      <c r="O32" s="49">
        <v>18270.190161099577</v>
      </c>
      <c r="P32" s="49">
        <v>1147.5715648896366</v>
      </c>
      <c r="Q32" s="49">
        <v>6521.7348247847913</v>
      </c>
      <c r="R32" s="49">
        <v>135.98060621098591</v>
      </c>
      <c r="S32" s="49">
        <v>2884.1230117754094</v>
      </c>
      <c r="T32" s="49">
        <v>18719.499067697736</v>
      </c>
      <c r="U32" s="49">
        <v>40277.845935594036</v>
      </c>
      <c r="V32" s="49">
        <v>6338.6174219082986</v>
      </c>
      <c r="W32" s="49">
        <v>14043.742099645891</v>
      </c>
      <c r="X32" s="49">
        <v>108339.30469360636</v>
      </c>
      <c r="Y32" s="49">
        <v>206830.97771705498</v>
      </c>
      <c r="Z32" s="49">
        <v>34427.901733925108</v>
      </c>
      <c r="AA32" s="49">
        <v>3031.7752001501985</v>
      </c>
      <c r="AB32" s="49">
        <v>238227.1042508299</v>
      </c>
      <c r="AC32" s="49">
        <v>19676.158426751539</v>
      </c>
      <c r="AD32" s="49">
        <v>121073.99172337336</v>
      </c>
    </row>
    <row r="33" spans="1:30">
      <c r="A33" s="5">
        <v>24</v>
      </c>
      <c r="B33" s="6" t="s">
        <v>152</v>
      </c>
      <c r="C33" s="14">
        <v>5218.7658154757682</v>
      </c>
      <c r="D33" s="14">
        <v>776.95555691895413</v>
      </c>
      <c r="E33" s="14">
        <v>271.18252943317975</v>
      </c>
      <c r="F33" s="14">
        <v>47.150189572293186</v>
      </c>
      <c r="G33" s="14">
        <v>6314.0540914001949</v>
      </c>
      <c r="H33" s="14">
        <v>483.70539171322883</v>
      </c>
      <c r="I33" s="14">
        <v>6797.7594831134238</v>
      </c>
      <c r="J33" s="18">
        <v>3677.3250690135987</v>
      </c>
      <c r="K33" s="18">
        <v>386.55395919649629</v>
      </c>
      <c r="L33" s="18">
        <v>1062.838743072484</v>
      </c>
      <c r="M33" s="18">
        <v>5126.7177712825787</v>
      </c>
      <c r="N33" s="18">
        <v>5610.4231629958076</v>
      </c>
      <c r="O33" s="18">
        <v>1787.369782885311</v>
      </c>
      <c r="P33" s="18">
        <v>112.26674274848932</v>
      </c>
      <c r="Q33" s="18">
        <v>638.02027537898448</v>
      </c>
      <c r="R33" s="18">
        <v>13.302960968487003</v>
      </c>
      <c r="S33" s="18">
        <v>282.15329320148106</v>
      </c>
      <c r="T33" s="18">
        <v>1831.3256013936862</v>
      </c>
      <c r="U33" s="18">
        <v>3940.3752292777444</v>
      </c>
      <c r="V33" s="18">
        <v>620.10592912774769</v>
      </c>
      <c r="W33" s="18">
        <v>1373.8970446507208</v>
      </c>
      <c r="X33" s="18">
        <v>10598.81685963265</v>
      </c>
      <c r="Y33" s="18">
        <v>22523.294114028653</v>
      </c>
      <c r="Z33" s="18">
        <v>3749.0987333193061</v>
      </c>
      <c r="AA33" s="18">
        <v>330.15153378898981</v>
      </c>
      <c r="AB33" s="18">
        <v>25942.24131355897</v>
      </c>
      <c r="AC33" s="18">
        <v>2706.4783125342419</v>
      </c>
      <c r="AD33" s="18">
        <v>95852.389407353709</v>
      </c>
    </row>
    <row r="34" spans="1:30">
      <c r="A34" s="5">
        <v>25</v>
      </c>
      <c r="B34" s="6" t="s">
        <v>17</v>
      </c>
      <c r="C34" s="14">
        <v>4238.6598958832683</v>
      </c>
      <c r="D34" s="14">
        <v>455.37520253816757</v>
      </c>
      <c r="E34" s="14">
        <v>197.74192734179218</v>
      </c>
      <c r="F34" s="14">
        <v>18.475489234367469</v>
      </c>
      <c r="G34" s="14">
        <v>4910.2525149975945</v>
      </c>
      <c r="H34" s="14">
        <v>420.64026800383994</v>
      </c>
      <c r="I34" s="14">
        <v>5330.8927830014345</v>
      </c>
      <c r="J34" s="18">
        <v>4147.7880605224582</v>
      </c>
      <c r="K34" s="18">
        <v>436.00820341210448</v>
      </c>
      <c r="L34" s="18">
        <v>1198.8142919220511</v>
      </c>
      <c r="M34" s="18">
        <v>5782.6105558566132</v>
      </c>
      <c r="N34" s="18">
        <v>6203.2508238604532</v>
      </c>
      <c r="O34" s="18">
        <v>2016.0390789653343</v>
      </c>
      <c r="P34" s="18">
        <v>126.62972308043409</v>
      </c>
      <c r="Q34" s="18">
        <v>719.64616424244002</v>
      </c>
      <c r="R34" s="18">
        <v>15.004891229125821</v>
      </c>
      <c r="S34" s="18">
        <v>318.2509130453671</v>
      </c>
      <c r="T34" s="18">
        <v>2065.6184378139214</v>
      </c>
      <c r="U34" s="18">
        <v>4444.4918584150946</v>
      </c>
      <c r="V34" s="18">
        <v>699.43992462575125</v>
      </c>
      <c r="W34" s="18">
        <v>1549.6682102455368</v>
      </c>
      <c r="X34" s="18">
        <v>11954.789201663005</v>
      </c>
      <c r="Y34" s="18">
        <v>23068.292540521055</v>
      </c>
      <c r="Z34" s="18">
        <v>3839.8160542972432</v>
      </c>
      <c r="AA34" s="18">
        <v>338.14024382106123</v>
      </c>
      <c r="AB34" s="18">
        <v>26569.968350997238</v>
      </c>
      <c r="AC34" s="18">
        <v>1920.5066022343758</v>
      </c>
      <c r="AD34" s="18">
        <v>138348.74777355584</v>
      </c>
    </row>
    <row r="35" spans="1:30">
      <c r="A35" s="5">
        <v>26</v>
      </c>
      <c r="B35" s="6" t="s">
        <v>18</v>
      </c>
      <c r="C35" s="14">
        <v>2569.2630684700493</v>
      </c>
      <c r="D35" s="14">
        <v>422.28850629038095</v>
      </c>
      <c r="E35" s="14">
        <v>117.96429393023794</v>
      </c>
      <c r="F35" s="14">
        <v>55.341411158664535</v>
      </c>
      <c r="G35" s="14">
        <v>3164.8572798493328</v>
      </c>
      <c r="H35" s="14">
        <v>13.566532179452514</v>
      </c>
      <c r="I35" s="14">
        <v>3178.4238120287855</v>
      </c>
      <c r="J35" s="18">
        <v>1529.1641610663003</v>
      </c>
      <c r="K35" s="18">
        <v>160.74305361318636</v>
      </c>
      <c r="L35" s="18">
        <v>441.96661551467156</v>
      </c>
      <c r="M35" s="18">
        <v>2131.873830194158</v>
      </c>
      <c r="N35" s="18">
        <v>2145.4403623736107</v>
      </c>
      <c r="O35" s="18">
        <v>743.25270767923098</v>
      </c>
      <c r="P35" s="18">
        <v>46.684553654836265</v>
      </c>
      <c r="Q35" s="18">
        <v>265.31180160390301</v>
      </c>
      <c r="R35" s="18">
        <v>5.5318501267364946</v>
      </c>
      <c r="S35" s="18">
        <v>117.32949788044456</v>
      </c>
      <c r="T35" s="18">
        <v>761.53111958785553</v>
      </c>
      <c r="U35" s="18">
        <v>1638.5498884876122</v>
      </c>
      <c r="V35" s="18">
        <v>257.8623714495892</v>
      </c>
      <c r="W35" s="18">
        <v>571.31585656590732</v>
      </c>
      <c r="X35" s="18">
        <v>4407.3696470361156</v>
      </c>
      <c r="Y35" s="18">
        <v>9717.6672892590595</v>
      </c>
      <c r="Z35" s="18">
        <v>1617.5473241994466</v>
      </c>
      <c r="AA35" s="18">
        <v>142.44376263409561</v>
      </c>
      <c r="AB35" s="18">
        <v>11192.77085082441</v>
      </c>
      <c r="AC35" s="18">
        <v>1249.9704526657845</v>
      </c>
      <c r="AD35" s="18">
        <v>89544.283442491258</v>
      </c>
    </row>
    <row r="36" spans="1:30">
      <c r="A36" s="5">
        <v>27</v>
      </c>
      <c r="B36" s="6" t="s">
        <v>19</v>
      </c>
      <c r="C36" s="14">
        <v>7493.8623126820694</v>
      </c>
      <c r="D36" s="14">
        <v>1088.0053702739503</v>
      </c>
      <c r="E36" s="14">
        <v>628.2485241766725</v>
      </c>
      <c r="F36" s="14">
        <v>30.576445940399598</v>
      </c>
      <c r="G36" s="14">
        <v>9240.6926530730907</v>
      </c>
      <c r="H36" s="14">
        <v>284.85039447444706</v>
      </c>
      <c r="I36" s="14">
        <v>9525.5430475475368</v>
      </c>
      <c r="J36" s="18">
        <v>5967.5986764153085</v>
      </c>
      <c r="K36" s="18">
        <v>627.30350240232667</v>
      </c>
      <c r="L36" s="18">
        <v>1724.7849883729737</v>
      </c>
      <c r="M36" s="18">
        <v>8319.6871671906083</v>
      </c>
      <c r="N36" s="18">
        <v>8604.5375616650563</v>
      </c>
      <c r="O36" s="18">
        <v>2900.5609649495073</v>
      </c>
      <c r="P36" s="18">
        <v>182.18755558943627</v>
      </c>
      <c r="Q36" s="18">
        <v>1035.3854716192016</v>
      </c>
      <c r="R36" s="18">
        <v>21.588173680071787</v>
      </c>
      <c r="S36" s="18">
        <v>457.88109222202462</v>
      </c>
      <c r="T36" s="18">
        <v>2971.8928922141513</v>
      </c>
      <c r="U36" s="18">
        <v>6394.4790198069295</v>
      </c>
      <c r="V36" s="18">
        <v>1006.3138973168508</v>
      </c>
      <c r="W36" s="18">
        <v>2229.5734076584631</v>
      </c>
      <c r="X36" s="18">
        <v>17199.862475056638</v>
      </c>
      <c r="Y36" s="18">
        <v>35045.092689794779</v>
      </c>
      <c r="Z36" s="18">
        <v>5833.4057150574699</v>
      </c>
      <c r="AA36" s="18">
        <v>513.69888632795733</v>
      </c>
      <c r="AB36" s="18">
        <v>40364.799518524291</v>
      </c>
      <c r="AC36" s="18">
        <v>3050.95193777328</v>
      </c>
      <c r="AD36" s="18">
        <v>132302.3120055582</v>
      </c>
    </row>
    <row r="37" spans="1:30">
      <c r="A37" s="5">
        <v>28</v>
      </c>
      <c r="B37" s="6" t="s">
        <v>20</v>
      </c>
      <c r="C37" s="14">
        <v>6149.3446052923173</v>
      </c>
      <c r="D37" s="14">
        <v>781.30508660938085</v>
      </c>
      <c r="E37" s="14">
        <v>1032.6283749320764</v>
      </c>
      <c r="F37" s="14">
        <v>37.556507369931687</v>
      </c>
      <c r="G37" s="14">
        <v>8000.8345742037063</v>
      </c>
      <c r="H37" s="14">
        <v>1599.4953298825128</v>
      </c>
      <c r="I37" s="14">
        <v>9600.3299040862184</v>
      </c>
      <c r="J37" s="18">
        <v>4256.176002237773</v>
      </c>
      <c r="K37" s="18">
        <v>447.40175367293392</v>
      </c>
      <c r="L37" s="18">
        <v>1230.1411127972642</v>
      </c>
      <c r="M37" s="18">
        <v>5933.7188687079715</v>
      </c>
      <c r="N37" s="18">
        <v>7533.2141985904846</v>
      </c>
      <c r="O37" s="18">
        <v>2068.721212911968</v>
      </c>
      <c r="P37" s="18">
        <v>129.93874823900012</v>
      </c>
      <c r="Q37" s="18">
        <v>738.45160110840527</v>
      </c>
      <c r="R37" s="18">
        <v>15.396991609438476</v>
      </c>
      <c r="S37" s="18">
        <v>326.56728816161694</v>
      </c>
      <c r="T37" s="18">
        <v>2119.5961549916055</v>
      </c>
      <c r="U37" s="18">
        <v>4560.6331167134786</v>
      </c>
      <c r="V37" s="18">
        <v>717.71734205342739</v>
      </c>
      <c r="W37" s="18">
        <v>1590.1633718110033</v>
      </c>
      <c r="X37" s="18">
        <v>12267.185827599944</v>
      </c>
      <c r="Y37" s="18">
        <v>27801.234600394135</v>
      </c>
      <c r="Z37" s="18">
        <v>4627.6345237909381</v>
      </c>
      <c r="AA37" s="18">
        <v>407.51677790352221</v>
      </c>
      <c r="AB37" s="18">
        <v>32021.35234628155</v>
      </c>
      <c r="AC37" s="18">
        <v>2901.8708684147746</v>
      </c>
      <c r="AD37" s="18">
        <v>110347.26835992561</v>
      </c>
    </row>
    <row r="38" spans="1:30" s="3" customFormat="1">
      <c r="A38" s="7"/>
      <c r="B38" s="8" t="s">
        <v>30</v>
      </c>
      <c r="C38" s="15">
        <v>25669.895697803469</v>
      </c>
      <c r="D38" s="15">
        <v>3523.9297226308336</v>
      </c>
      <c r="E38" s="15">
        <v>2247.7656498139586</v>
      </c>
      <c r="F38" s="15">
        <v>189.10004327565647</v>
      </c>
      <c r="G38" s="36">
        <v>31630.691113523921</v>
      </c>
      <c r="H38" s="15">
        <v>2802.2579162534812</v>
      </c>
      <c r="I38" s="15">
        <v>34432.949029777403</v>
      </c>
      <c r="J38" s="19">
        <v>19578.051969255437</v>
      </c>
      <c r="K38" s="19">
        <v>2058.0104722970477</v>
      </c>
      <c r="L38" s="19">
        <v>5658.5457516794449</v>
      </c>
      <c r="M38" s="19">
        <v>27294.608193231932</v>
      </c>
      <c r="N38" s="19">
        <v>30096.866109485414</v>
      </c>
      <c r="O38" s="19">
        <v>9515.9437473913513</v>
      </c>
      <c r="P38" s="19">
        <v>597.70732331219597</v>
      </c>
      <c r="Q38" s="19">
        <v>3396.815313952934</v>
      </c>
      <c r="R38" s="19">
        <v>70.824867613859581</v>
      </c>
      <c r="S38" s="19">
        <v>1502.1820845109344</v>
      </c>
      <c r="T38" s="19">
        <v>9749.9642060012193</v>
      </c>
      <c r="U38" s="19">
        <v>20978.52911270086</v>
      </c>
      <c r="V38" s="19">
        <v>3301.439464573366</v>
      </c>
      <c r="W38" s="19">
        <v>7314.6178909316313</v>
      </c>
      <c r="X38" s="19">
        <v>56428.02401098836</v>
      </c>
      <c r="Y38" s="19">
        <v>118155.58123399768</v>
      </c>
      <c r="Z38" s="19">
        <v>19667.502350664403</v>
      </c>
      <c r="AA38" s="19">
        <v>1731.9512044756261</v>
      </c>
      <c r="AB38" s="19">
        <v>136091.13238018646</v>
      </c>
      <c r="AC38" s="19">
        <v>11829.778173622457</v>
      </c>
      <c r="AD38" s="19">
        <v>115041.15325140818</v>
      </c>
    </row>
    <row r="39" spans="1:30">
      <c r="A39" s="5">
        <v>29</v>
      </c>
      <c r="B39" s="6" t="s">
        <v>21</v>
      </c>
      <c r="C39" s="14">
        <v>3216.338178520868</v>
      </c>
      <c r="D39" s="14">
        <v>344.42990687280957</v>
      </c>
      <c r="E39" s="14">
        <v>697.89678344395531</v>
      </c>
      <c r="F39" s="14">
        <v>94.024022140997587</v>
      </c>
      <c r="G39" s="14">
        <v>4352.6888909786303</v>
      </c>
      <c r="H39" s="14">
        <v>157.90658795246136</v>
      </c>
      <c r="I39" s="14">
        <v>4510.5954789310917</v>
      </c>
      <c r="J39" s="18">
        <v>3124.1219024331103</v>
      </c>
      <c r="K39" s="18">
        <v>328.4022129493016</v>
      </c>
      <c r="L39" s="18">
        <v>902.949218160334</v>
      </c>
      <c r="M39" s="18">
        <v>4355.4733335427454</v>
      </c>
      <c r="N39" s="18">
        <v>4513.3799214952069</v>
      </c>
      <c r="O39" s="18">
        <v>1518.4844912165865</v>
      </c>
      <c r="P39" s="18">
        <v>95.377749682994406</v>
      </c>
      <c r="Q39" s="18">
        <v>542.03886768230632</v>
      </c>
      <c r="R39" s="18">
        <v>11.301712780048312</v>
      </c>
      <c r="S39" s="18">
        <v>239.70719656035897</v>
      </c>
      <c r="T39" s="18">
        <v>1555.8277591529795</v>
      </c>
      <c r="U39" s="18">
        <v>3347.5997706380545</v>
      </c>
      <c r="V39" s="18">
        <v>526.81948934590275</v>
      </c>
      <c r="W39" s="18">
        <v>1167.2130606698793</v>
      </c>
      <c r="X39" s="18">
        <v>9004.3700977291119</v>
      </c>
      <c r="Y39" s="18">
        <v>17870.438910202949</v>
      </c>
      <c r="Z39" s="18">
        <v>2974.6110643562179</v>
      </c>
      <c r="AA39" s="18">
        <v>261.948930977717</v>
      </c>
      <c r="AB39" s="18">
        <v>20583.10104358145</v>
      </c>
      <c r="AC39" s="18">
        <v>1371.0398118292358</v>
      </c>
      <c r="AD39" s="18">
        <v>150127.66854756433</v>
      </c>
    </row>
    <row r="40" spans="1:30">
      <c r="A40" s="5">
        <v>30</v>
      </c>
      <c r="B40" s="6" t="s">
        <v>22</v>
      </c>
      <c r="C40" s="14">
        <v>5224.7519608460243</v>
      </c>
      <c r="D40" s="14">
        <v>795.02165694232997</v>
      </c>
      <c r="E40" s="14">
        <v>746.05147828508609</v>
      </c>
      <c r="F40" s="14">
        <v>285.61005019560378</v>
      </c>
      <c r="G40" s="14">
        <v>7051.4351462690438</v>
      </c>
      <c r="H40" s="14">
        <v>1415.6008021680886</v>
      </c>
      <c r="I40" s="14">
        <v>8467.0359484371329</v>
      </c>
      <c r="J40" s="18">
        <v>20458.177727413069</v>
      </c>
      <c r="K40" s="18">
        <v>2150.5277477681307</v>
      </c>
      <c r="L40" s="18">
        <v>5912.9240666204432</v>
      </c>
      <c r="M40" s="18">
        <v>28521.629541801642</v>
      </c>
      <c r="N40" s="18">
        <v>29937.230343969732</v>
      </c>
      <c r="O40" s="18">
        <v>9943.7302921614992</v>
      </c>
      <c r="P40" s="18">
        <v>624.57708604000027</v>
      </c>
      <c r="Q40" s="18">
        <v>3549.5181803161995</v>
      </c>
      <c r="R40" s="18">
        <v>74.008779394405963</v>
      </c>
      <c r="S40" s="18">
        <v>1569.7122528901573</v>
      </c>
      <c r="T40" s="18">
        <v>10188.271073931293</v>
      </c>
      <c r="U40" s="18">
        <v>21921.612922537635</v>
      </c>
      <c r="V40" s="18">
        <v>3449.8547367532597</v>
      </c>
      <c r="W40" s="18">
        <v>7643.4444578954535</v>
      </c>
      <c r="X40" s="18">
        <v>58964.729781919901</v>
      </c>
      <c r="Y40" s="18">
        <v>95953.395272158668</v>
      </c>
      <c r="Z40" s="18">
        <v>15971.8534394096</v>
      </c>
      <c r="AA40" s="18">
        <v>1406.5065461227284</v>
      </c>
      <c r="AB40" s="18">
        <v>110518.74216544554</v>
      </c>
      <c r="AC40" s="18">
        <v>5015.7244559735273</v>
      </c>
      <c r="AD40" s="18">
        <v>220344.52477512424</v>
      </c>
    </row>
    <row r="41" spans="1:30">
      <c r="A41" s="5">
        <v>31</v>
      </c>
      <c r="B41" s="6" t="s">
        <v>23</v>
      </c>
      <c r="C41" s="14">
        <v>1673.0088417998022</v>
      </c>
      <c r="D41" s="14">
        <v>382.87937099865906</v>
      </c>
      <c r="E41" s="14">
        <v>698.18676914507728</v>
      </c>
      <c r="F41" s="14">
        <v>341.53570053074424</v>
      </c>
      <c r="G41" s="14">
        <v>3095.6106824742828</v>
      </c>
      <c r="H41" s="14">
        <v>1321.4484946485654</v>
      </c>
      <c r="I41" s="14">
        <v>4417.0591771228483</v>
      </c>
      <c r="J41" s="18">
        <v>2094.5241489888049</v>
      </c>
      <c r="K41" s="18">
        <v>220.1727035900781</v>
      </c>
      <c r="L41" s="18">
        <v>605.36976526890601</v>
      </c>
      <c r="M41" s="18">
        <v>2920.0666178477891</v>
      </c>
      <c r="N41" s="18">
        <v>4241.515112496354</v>
      </c>
      <c r="O41" s="18">
        <v>1018.046841975372</v>
      </c>
      <c r="P41" s="18">
        <v>63.94468789187021</v>
      </c>
      <c r="Q41" s="18">
        <v>363.40243226966908</v>
      </c>
      <c r="R41" s="18">
        <v>7.5770764016316798</v>
      </c>
      <c r="S41" s="18">
        <v>160.70836144103623</v>
      </c>
      <c r="T41" s="18">
        <v>1043.0831174273696</v>
      </c>
      <c r="U41" s="18">
        <v>2244.3517825889039</v>
      </c>
      <c r="V41" s="18">
        <v>353.19881139515462</v>
      </c>
      <c r="W41" s="18">
        <v>782.54178900131456</v>
      </c>
      <c r="X41" s="18">
        <v>6036.8549003923217</v>
      </c>
      <c r="Y41" s="18">
        <v>13373.98069536296</v>
      </c>
      <c r="Z41" s="18">
        <v>2226.1563442998199</v>
      </c>
      <c r="AA41" s="18">
        <v>196.03883061088746</v>
      </c>
      <c r="AB41" s="18">
        <v>15404.098209051892</v>
      </c>
      <c r="AC41" s="18">
        <v>1254.7392255638936</v>
      </c>
      <c r="AD41" s="18">
        <v>122767.3280249059</v>
      </c>
    </row>
    <row r="42" spans="1:30">
      <c r="A42" s="5">
        <v>32</v>
      </c>
      <c r="B42" s="6" t="s">
        <v>153</v>
      </c>
      <c r="C42" s="14">
        <v>1639.4408580219635</v>
      </c>
      <c r="D42" s="14">
        <v>316.96063858818013</v>
      </c>
      <c r="E42" s="14">
        <v>415.6877102731973</v>
      </c>
      <c r="F42" s="14">
        <v>252.58999421680477</v>
      </c>
      <c r="G42" s="14">
        <v>2624.6792011001457</v>
      </c>
      <c r="H42" s="14">
        <v>251.21263271223401</v>
      </c>
      <c r="I42" s="14">
        <v>2875.8918338123799</v>
      </c>
      <c r="J42" s="18">
        <v>2695.9844958451654</v>
      </c>
      <c r="K42" s="18">
        <v>283.39715995813822</v>
      </c>
      <c r="L42" s="18">
        <v>779.20681993870892</v>
      </c>
      <c r="M42" s="18">
        <v>3758.5884757420126</v>
      </c>
      <c r="N42" s="18">
        <v>4009.8011084542468</v>
      </c>
      <c r="O42" s="18">
        <v>1310.3876139765653</v>
      </c>
      <c r="P42" s="18">
        <v>82.306946535502377</v>
      </c>
      <c r="Q42" s="18">
        <v>467.75651816878963</v>
      </c>
      <c r="R42" s="18">
        <v>9.7528980568189514</v>
      </c>
      <c r="S42" s="18">
        <v>206.85712838731774</v>
      </c>
      <c r="T42" s="18">
        <v>1342.6132679442605</v>
      </c>
      <c r="U42" s="18">
        <v>2888.8364032485952</v>
      </c>
      <c r="V42" s="18">
        <v>454.62284115081218</v>
      </c>
      <c r="W42" s="18">
        <v>1007.2552906668633</v>
      </c>
      <c r="X42" s="18">
        <v>7770.3889081355255</v>
      </c>
      <c r="Y42" s="18">
        <v>14404.869217689917</v>
      </c>
      <c r="Z42" s="18">
        <v>2397.7521518974895</v>
      </c>
      <c r="AA42" s="18">
        <v>211.14982743971012</v>
      </c>
      <c r="AB42" s="18">
        <v>16591.471542147698</v>
      </c>
      <c r="AC42" s="18">
        <v>1380.3398242237761</v>
      </c>
      <c r="AD42" s="18">
        <v>120198.45585110021</v>
      </c>
    </row>
    <row r="43" spans="1:30">
      <c r="A43" s="5">
        <v>33</v>
      </c>
      <c r="B43" s="6" t="s">
        <v>24</v>
      </c>
      <c r="C43" s="14">
        <v>3067.1674569190509</v>
      </c>
      <c r="D43" s="14">
        <v>318.05706464158158</v>
      </c>
      <c r="E43" s="14">
        <v>1058.9413432854656</v>
      </c>
      <c r="F43" s="14">
        <v>250.73082806377272</v>
      </c>
      <c r="G43" s="14">
        <v>4694.8966929098706</v>
      </c>
      <c r="H43" s="14">
        <v>2829.9388684551323</v>
      </c>
      <c r="I43" s="14">
        <v>7524.8355613650028</v>
      </c>
      <c r="J43" s="18">
        <v>5031.7241428381176</v>
      </c>
      <c r="K43" s="18">
        <v>528.9260134732674</v>
      </c>
      <c r="L43" s="18">
        <v>1454.293885662943</v>
      </c>
      <c r="M43" s="18">
        <v>7014.9440419743278</v>
      </c>
      <c r="N43" s="18">
        <v>9844.88291042946</v>
      </c>
      <c r="O43" s="18">
        <v>2445.6776379401681</v>
      </c>
      <c r="P43" s="18">
        <v>153.61581294114328</v>
      </c>
      <c r="Q43" s="18">
        <v>873.01012638129339</v>
      </c>
      <c r="R43" s="18">
        <v>18.202587103436098</v>
      </c>
      <c r="S43" s="18">
        <v>386.07343945364005</v>
      </c>
      <c r="T43" s="18">
        <v>2505.8228655324974</v>
      </c>
      <c r="U43" s="18">
        <v>5391.6585563963881</v>
      </c>
      <c r="V43" s="18">
        <v>848.49773032061853</v>
      </c>
      <c r="W43" s="18">
        <v>1879.9183644641248</v>
      </c>
      <c r="X43" s="18">
        <v>14502.477120533311</v>
      </c>
      <c r="Y43" s="18">
        <v>29042.256723872641</v>
      </c>
      <c r="Z43" s="18">
        <v>4834.2079687933283</v>
      </c>
      <c r="AA43" s="18">
        <v>425.70796052069289</v>
      </c>
      <c r="AB43" s="18">
        <v>33450.756732145273</v>
      </c>
      <c r="AC43" s="18">
        <v>2327.2438017672034</v>
      </c>
      <c r="AD43" s="18">
        <v>143735.50681172419</v>
      </c>
    </row>
    <row r="44" spans="1:30">
      <c r="A44" s="5">
        <v>34</v>
      </c>
      <c r="B44" s="6" t="s">
        <v>55</v>
      </c>
      <c r="C44" s="14">
        <v>858.82585349229896</v>
      </c>
      <c r="D44" s="14">
        <v>332.62775062862369</v>
      </c>
      <c r="E44" s="14">
        <v>551.65651688216212</v>
      </c>
      <c r="F44" s="14">
        <v>92.271099902678557</v>
      </c>
      <c r="G44" s="14">
        <v>1835.3812209057633</v>
      </c>
      <c r="H44" s="14">
        <v>381.8657746187813</v>
      </c>
      <c r="I44" s="14">
        <v>2217.2469955245447</v>
      </c>
      <c r="J44" s="18">
        <v>1470.5606431125766</v>
      </c>
      <c r="K44" s="18">
        <v>154.58275462881309</v>
      </c>
      <c r="L44" s="18">
        <v>425.02873588950445</v>
      </c>
      <c r="M44" s="18">
        <v>2050.1721336308942</v>
      </c>
      <c r="N44" s="18">
        <v>2432.0379082496756</v>
      </c>
      <c r="O44" s="18">
        <v>714.76837322539393</v>
      </c>
      <c r="P44" s="18">
        <v>44.895419990884172</v>
      </c>
      <c r="Q44" s="18">
        <v>255.14402150252573</v>
      </c>
      <c r="R44" s="18">
        <v>5.3198481151320278</v>
      </c>
      <c r="S44" s="18">
        <v>112.83297519792015</v>
      </c>
      <c r="T44" s="18">
        <v>732.34628530036707</v>
      </c>
      <c r="U44" s="18">
        <v>1575.7542840306667</v>
      </c>
      <c r="V44" s="18">
        <v>247.9800824844213</v>
      </c>
      <c r="W44" s="18">
        <v>549.42081095212552</v>
      </c>
      <c r="X44" s="18">
        <v>4238.4621007994374</v>
      </c>
      <c r="Y44" s="18">
        <v>8505.8812299548772</v>
      </c>
      <c r="Z44" s="18">
        <v>1415.8403465165525</v>
      </c>
      <c r="AA44" s="18">
        <v>124.6811287866297</v>
      </c>
      <c r="AB44" s="18">
        <v>9797.0404476847998</v>
      </c>
      <c r="AC44" s="18">
        <v>1115.5177693654216</v>
      </c>
      <c r="AD44" s="18">
        <v>87825.050543641148</v>
      </c>
    </row>
    <row r="45" spans="1:30" s="3" customFormat="1">
      <c r="A45" s="8"/>
      <c r="B45" s="8" t="s">
        <v>31</v>
      </c>
      <c r="C45" s="15">
        <v>15679.533149600009</v>
      </c>
      <c r="D45" s="15">
        <v>2489.9763886721844</v>
      </c>
      <c r="E45" s="15">
        <v>4168.4206013149433</v>
      </c>
      <c r="F45" s="15">
        <v>1316.7616950506017</v>
      </c>
      <c r="G45" s="15">
        <v>23654.691834637735</v>
      </c>
      <c r="H45" s="15">
        <v>6357.9731605552633</v>
      </c>
      <c r="I45" s="15">
        <v>30012.664995192998</v>
      </c>
      <c r="J45" s="19">
        <v>34875.093060630847</v>
      </c>
      <c r="K45" s="19">
        <v>3666.0085923677293</v>
      </c>
      <c r="L45" s="19">
        <v>10079.772491540838</v>
      </c>
      <c r="M45" s="19">
        <v>48620.874144539412</v>
      </c>
      <c r="N45" s="19">
        <v>54978.84730509467</v>
      </c>
      <c r="O45" s="19">
        <v>16951.095250495586</v>
      </c>
      <c r="P45" s="19">
        <v>1064.7177030823946</v>
      </c>
      <c r="Q45" s="19">
        <v>6050.8701463207835</v>
      </c>
      <c r="R45" s="19">
        <v>126.16290185147305</v>
      </c>
      <c r="S45" s="19">
        <v>2675.8913539304303</v>
      </c>
      <c r="T45" s="19">
        <v>17367.964369288766</v>
      </c>
      <c r="U45" s="19">
        <v>37369.813719440237</v>
      </c>
      <c r="V45" s="19">
        <v>5880.9736914501691</v>
      </c>
      <c r="W45" s="19">
        <v>13029.793773649761</v>
      </c>
      <c r="X45" s="19">
        <v>100517.28290950962</v>
      </c>
      <c r="Y45" s="19">
        <v>179150.82204924204</v>
      </c>
      <c r="Z45" s="19">
        <v>29820.421315273012</v>
      </c>
      <c r="AA45" s="19">
        <v>2626.0332244583656</v>
      </c>
      <c r="AB45" s="19">
        <v>206345.21014005662</v>
      </c>
      <c r="AC45" s="19">
        <v>12464.604888723057</v>
      </c>
      <c r="AD45" s="19">
        <v>165544.92659991226</v>
      </c>
    </row>
    <row r="46" spans="1:30" s="3" customFormat="1">
      <c r="A46" s="8"/>
      <c r="B46" s="8" t="s">
        <v>32</v>
      </c>
      <c r="C46" s="15">
        <v>153823.58341536691</v>
      </c>
      <c r="D46" s="15">
        <v>51383.055717450945</v>
      </c>
      <c r="E46" s="15">
        <v>24278.828156497635</v>
      </c>
      <c r="F46" s="15">
        <v>6274.4566152555744</v>
      </c>
      <c r="G46" s="15">
        <v>235759.9239045711</v>
      </c>
      <c r="H46" s="15">
        <v>60246.923082300505</v>
      </c>
      <c r="I46" s="15">
        <v>296006.84698687162</v>
      </c>
      <c r="J46" s="19">
        <v>377068.59538804472</v>
      </c>
      <c r="K46" s="19">
        <v>39636.78916071682</v>
      </c>
      <c r="L46" s="19">
        <v>108982.23693937309</v>
      </c>
      <c r="M46" s="19">
        <v>525687.62148813473</v>
      </c>
      <c r="N46" s="19">
        <v>585934.5445704353</v>
      </c>
      <c r="O46" s="19">
        <v>183274.7991605706</v>
      </c>
      <c r="P46" s="19">
        <v>11511.699999999995</v>
      </c>
      <c r="Q46" s="19">
        <v>65421.849999999969</v>
      </c>
      <c r="R46" s="19">
        <v>1364.0699999999995</v>
      </c>
      <c r="S46" s="19">
        <v>28931.667436224743</v>
      </c>
      <c r="T46" s="19">
        <v>187781.97718618115</v>
      </c>
      <c r="U46" s="19">
        <v>404041.44999999984</v>
      </c>
      <c r="V46" s="19">
        <v>63584.93396688439</v>
      </c>
      <c r="W46" s="19">
        <v>140877.78999999995</v>
      </c>
      <c r="X46" s="19">
        <v>1086790.2377498606</v>
      </c>
      <c r="Y46" s="19">
        <v>1908484.7062248667</v>
      </c>
      <c r="Z46" s="19">
        <v>317675.45</v>
      </c>
      <c r="AA46" s="19">
        <v>27974.999999999989</v>
      </c>
      <c r="AB46" s="19">
        <v>2198185.1562248669</v>
      </c>
      <c r="AC46" s="19">
        <v>119393</v>
      </c>
      <c r="AD46" s="19">
        <v>184113.403317185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dimension ref="A1:AD47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111</v>
      </c>
      <c r="I1" s="16"/>
      <c r="J1" s="16"/>
      <c r="K1" s="16"/>
      <c r="L1" s="16"/>
      <c r="M1" s="16"/>
      <c r="N1" s="16"/>
      <c r="U1" s="27" t="s">
        <v>113</v>
      </c>
    </row>
    <row r="2" spans="1:30">
      <c r="B2" s="10"/>
      <c r="C2" s="16"/>
      <c r="D2" s="16"/>
      <c r="E2" s="10"/>
      <c r="H2" s="28" t="s">
        <v>112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1.1251666549147838</v>
      </c>
      <c r="D6" s="18">
        <v>582.57259801301552</v>
      </c>
      <c r="E6" s="18">
        <v>52.606899111028866</v>
      </c>
      <c r="F6" s="18">
        <v>1630.4376647527765</v>
      </c>
      <c r="G6" s="18">
        <v>2266.7423285317354</v>
      </c>
      <c r="H6" s="18">
        <v>34642.020195519624</v>
      </c>
      <c r="I6" s="18">
        <v>36908.762524051359</v>
      </c>
      <c r="J6" s="18">
        <v>67688.521890219999</v>
      </c>
      <c r="K6" s="18">
        <v>5418.5642831567257</v>
      </c>
      <c r="L6" s="18">
        <v>20990.329776943268</v>
      </c>
      <c r="M6" s="18">
        <v>94097.415950319992</v>
      </c>
      <c r="N6" s="18">
        <v>128739.43614583962</v>
      </c>
      <c r="O6" s="18">
        <v>34642.914763749272</v>
      </c>
      <c r="P6" s="18">
        <v>2004.5361770406357</v>
      </c>
      <c r="Q6" s="18">
        <v>11602.983027360646</v>
      </c>
      <c r="R6" s="18">
        <v>235.07947030459243</v>
      </c>
      <c r="S6" s="18">
        <v>4453.9111409968909</v>
      </c>
      <c r="T6" s="18">
        <v>37694.249534928771</v>
      </c>
      <c r="U6" s="18">
        <v>62559.140040816739</v>
      </c>
      <c r="V6" s="18">
        <v>10045.05126802797</v>
      </c>
      <c r="W6" s="18">
        <v>26353.508430934842</v>
      </c>
      <c r="X6" s="18">
        <v>189591.37385416034</v>
      </c>
      <c r="Y6" s="18">
        <v>320597.55232853169</v>
      </c>
      <c r="Z6" s="18">
        <v>61166.040035254882</v>
      </c>
      <c r="AA6" s="18">
        <v>5386.3777323247832</v>
      </c>
      <c r="AB6" s="18">
        <v>376377.21463146183</v>
      </c>
      <c r="AC6" s="18">
        <v>13673.123280059632</v>
      </c>
      <c r="AD6" s="18">
        <v>275267.91569293919</v>
      </c>
    </row>
    <row r="7" spans="1:30" ht="15.75">
      <c r="A7" s="5">
        <v>2</v>
      </c>
      <c r="B7" s="6" t="s">
        <v>46</v>
      </c>
      <c r="C7" s="18">
        <v>4082.0393538168805</v>
      </c>
      <c r="D7" s="18">
        <v>1278.1252372464662</v>
      </c>
      <c r="E7" s="18">
        <v>1897.6891180135322</v>
      </c>
      <c r="F7" s="18">
        <v>978.1851682670183</v>
      </c>
      <c r="G7" s="18">
        <v>8236.0388773438972</v>
      </c>
      <c r="H7" s="18">
        <v>559.7782940336408</v>
      </c>
      <c r="I7" s="18">
        <v>8795.8171713775373</v>
      </c>
      <c r="J7" s="18">
        <v>54697.362452509675</v>
      </c>
      <c r="K7" s="18">
        <v>4378.6031411459935</v>
      </c>
      <c r="L7" s="18">
        <v>16961.748369527602</v>
      </c>
      <c r="M7" s="18">
        <v>76037.713963183269</v>
      </c>
      <c r="N7" s="18">
        <v>76597.492257216916</v>
      </c>
      <c r="O7" s="18">
        <v>27994.052940281072</v>
      </c>
      <c r="P7" s="18">
        <v>1619.8143904306696</v>
      </c>
      <c r="Q7" s="18">
        <v>9376.073674753432</v>
      </c>
      <c r="R7" s="18">
        <v>189.96170448585468</v>
      </c>
      <c r="S7" s="18">
        <v>3599.0916215527077</v>
      </c>
      <c r="T7" s="18">
        <v>30459.758488022766</v>
      </c>
      <c r="U7" s="18">
        <v>50552.440236167538</v>
      </c>
      <c r="V7" s="18">
        <v>8117.1488860765539</v>
      </c>
      <c r="W7" s="18">
        <v>21295.59580101251</v>
      </c>
      <c r="X7" s="18">
        <v>153203.93774278311</v>
      </c>
      <c r="Y7" s="18">
        <v>238037.46887734393</v>
      </c>
      <c r="Z7" s="18">
        <v>45414.599224145728</v>
      </c>
      <c r="AA7" s="18">
        <v>3999.281069076872</v>
      </c>
      <c r="AB7" s="18">
        <v>279452.78703241283</v>
      </c>
      <c r="AC7" s="18">
        <v>11984.756468099538</v>
      </c>
      <c r="AD7" s="18">
        <v>233173.52152815714</v>
      </c>
    </row>
    <row r="8" spans="1:30">
      <c r="A8" s="5">
        <v>3</v>
      </c>
      <c r="B8" s="6" t="s">
        <v>150</v>
      </c>
      <c r="C8" s="18">
        <v>2170.6337590642979</v>
      </c>
      <c r="D8" s="18">
        <v>422.67282555354183</v>
      </c>
      <c r="E8" s="18">
        <v>1583.6532220223062</v>
      </c>
      <c r="F8" s="18">
        <v>292.36614634497948</v>
      </c>
      <c r="G8" s="18">
        <v>4469.3259529851257</v>
      </c>
      <c r="H8" s="18">
        <v>7932.404606868472</v>
      </c>
      <c r="I8" s="18">
        <v>12401.730559853597</v>
      </c>
      <c r="J8" s="18">
        <v>7464.5913304268825</v>
      </c>
      <c r="K8" s="18">
        <v>597.55135496992591</v>
      </c>
      <c r="L8" s="18">
        <v>2314.7829100166919</v>
      </c>
      <c r="M8" s="18">
        <v>10376.925595413501</v>
      </c>
      <c r="N8" s="18">
        <v>18309.330202281973</v>
      </c>
      <c r="O8" s="18">
        <v>3820.3700418455073</v>
      </c>
      <c r="P8" s="18">
        <v>221.05732184449604</v>
      </c>
      <c r="Q8" s="18">
        <v>1279.5600213223247</v>
      </c>
      <c r="R8" s="18">
        <v>25.924220635855594</v>
      </c>
      <c r="S8" s="18">
        <v>491.17081539315973</v>
      </c>
      <c r="T8" s="18">
        <v>4156.8667837320736</v>
      </c>
      <c r="U8" s="18">
        <v>6898.9305918809478</v>
      </c>
      <c r="V8" s="18">
        <v>1107.7535823669534</v>
      </c>
      <c r="W8" s="18">
        <v>2906.2264186967118</v>
      </c>
      <c r="X8" s="18">
        <v>20907.859797718029</v>
      </c>
      <c r="Y8" s="18">
        <v>43686.515952985123</v>
      </c>
      <c r="Z8" s="18">
        <v>8334.8458663303463</v>
      </c>
      <c r="AA8" s="18">
        <v>733.97964214921672</v>
      </c>
      <c r="AB8" s="18">
        <v>51287.382177166255</v>
      </c>
      <c r="AC8" s="18">
        <v>2784.014278474911</v>
      </c>
      <c r="AD8" s="18">
        <v>184220.97391419124</v>
      </c>
    </row>
    <row r="9" spans="1:30">
      <c r="A9" s="5">
        <v>4</v>
      </c>
      <c r="B9" s="6" t="s">
        <v>0</v>
      </c>
      <c r="C9" s="18">
        <v>5544.5935626557211</v>
      </c>
      <c r="D9" s="18">
        <v>279.7561060933009</v>
      </c>
      <c r="E9" s="18">
        <v>573.5497441630522</v>
      </c>
      <c r="F9" s="18">
        <v>774.08617668907755</v>
      </c>
      <c r="G9" s="18">
        <v>7171.9855896011522</v>
      </c>
      <c r="H9" s="18">
        <v>207.94571481644778</v>
      </c>
      <c r="I9" s="18">
        <v>7379.9313044175997</v>
      </c>
      <c r="J9" s="18">
        <v>3602.3131989892404</v>
      </c>
      <c r="K9" s="18">
        <v>288.37039267077574</v>
      </c>
      <c r="L9" s="18">
        <v>1117.083663449662</v>
      </c>
      <c r="M9" s="18">
        <v>5007.7672551096784</v>
      </c>
      <c r="N9" s="18">
        <v>5215.7129699261259</v>
      </c>
      <c r="O9" s="18">
        <v>1843.6601305507932</v>
      </c>
      <c r="P9" s="18">
        <v>106.67934424858875</v>
      </c>
      <c r="Q9" s="18">
        <v>617.49876847508062</v>
      </c>
      <c r="R9" s="18">
        <v>12.510686524711762</v>
      </c>
      <c r="S9" s="18">
        <v>237.03254912789734</v>
      </c>
      <c r="T9" s="18">
        <v>2006.0490144236276</v>
      </c>
      <c r="U9" s="18">
        <v>3329.3327966585621</v>
      </c>
      <c r="V9" s="18">
        <v>534.58724990372434</v>
      </c>
      <c r="W9" s="18">
        <v>1402.5064901608869</v>
      </c>
      <c r="X9" s="18">
        <v>10089.857030073874</v>
      </c>
      <c r="Y9" s="18">
        <v>22477.55558960115</v>
      </c>
      <c r="Z9" s="18">
        <v>4288.4390573241899</v>
      </c>
      <c r="AA9" s="18">
        <v>377.64669139099095</v>
      </c>
      <c r="AB9" s="18">
        <v>26388.347955534351</v>
      </c>
      <c r="AC9" s="18">
        <v>1684.8843648258583</v>
      </c>
      <c r="AD9" s="18">
        <v>156618.15437560741</v>
      </c>
    </row>
    <row r="10" spans="1:30">
      <c r="A10" s="5">
        <v>5</v>
      </c>
      <c r="B10" s="6" t="s">
        <v>1</v>
      </c>
      <c r="C10" s="18">
        <v>3126.3875106091646</v>
      </c>
      <c r="D10" s="18">
        <v>204.23008387911278</v>
      </c>
      <c r="E10" s="18">
        <v>1720.2504375939366</v>
      </c>
      <c r="F10" s="18">
        <v>168.76657310640977</v>
      </c>
      <c r="G10" s="18">
        <v>5219.6346051886239</v>
      </c>
      <c r="H10" s="18">
        <v>735.59151082746087</v>
      </c>
      <c r="I10" s="18">
        <v>5955.2261160160851</v>
      </c>
      <c r="J10" s="18">
        <v>1558.457615325822</v>
      </c>
      <c r="K10" s="18">
        <v>124.75679089157691</v>
      </c>
      <c r="L10" s="18">
        <v>483.28044955882075</v>
      </c>
      <c r="M10" s="18">
        <v>2166.4948557762195</v>
      </c>
      <c r="N10" s="18">
        <v>2902.0863666036803</v>
      </c>
      <c r="O10" s="18">
        <v>797.61697881674536</v>
      </c>
      <c r="P10" s="18">
        <v>46.152354683881185</v>
      </c>
      <c r="Q10" s="18">
        <v>267.14658193916262</v>
      </c>
      <c r="R10" s="18">
        <v>5.4124596086930721</v>
      </c>
      <c r="S10" s="18">
        <v>102.54665845604809</v>
      </c>
      <c r="T10" s="18">
        <v>867.87077928775614</v>
      </c>
      <c r="U10" s="18">
        <v>1440.3589483453047</v>
      </c>
      <c r="V10" s="18">
        <v>231.27682815095395</v>
      </c>
      <c r="W10" s="18">
        <v>606.76204410777359</v>
      </c>
      <c r="X10" s="18">
        <v>4365.1436333963184</v>
      </c>
      <c r="Y10" s="18">
        <v>12486.864605188624</v>
      </c>
      <c r="Z10" s="18">
        <v>2382.3390253868829</v>
      </c>
      <c r="AA10" s="18">
        <v>209.79252326611339</v>
      </c>
      <c r="AB10" s="18">
        <v>14659.411107309394</v>
      </c>
      <c r="AC10" s="18">
        <v>884.26725760436977</v>
      </c>
      <c r="AD10" s="18">
        <v>165780.32242225308</v>
      </c>
    </row>
    <row r="11" spans="1:30" s="3" customFormat="1">
      <c r="A11" s="7"/>
      <c r="B11" s="8" t="s">
        <v>27</v>
      </c>
      <c r="C11" s="19">
        <v>14924.779352800979</v>
      </c>
      <c r="D11" s="19">
        <v>2767.3568507854375</v>
      </c>
      <c r="E11" s="19">
        <v>5827.7494209038559</v>
      </c>
      <c r="F11" s="19">
        <v>3843.8417291602614</v>
      </c>
      <c r="G11" s="19">
        <v>27363.727353650534</v>
      </c>
      <c r="H11" s="19">
        <v>44077.740322065649</v>
      </c>
      <c r="I11" s="19">
        <v>71441.46767571618</v>
      </c>
      <c r="J11" s="19">
        <v>135011.2464874716</v>
      </c>
      <c r="K11" s="19">
        <v>10807.845962834997</v>
      </c>
      <c r="L11" s="19">
        <v>41867.225169496043</v>
      </c>
      <c r="M11" s="19">
        <v>187686.31761980263</v>
      </c>
      <c r="N11" s="19">
        <v>231764.05794186829</v>
      </c>
      <c r="O11" s="19">
        <v>69098.614855243388</v>
      </c>
      <c r="P11" s="19">
        <v>3998.239588248271</v>
      </c>
      <c r="Q11" s="19">
        <v>23143.262073850648</v>
      </c>
      <c r="R11" s="19">
        <v>468.88854155970762</v>
      </c>
      <c r="S11" s="19">
        <v>8883.7527855267035</v>
      </c>
      <c r="T11" s="19">
        <v>75184.794600394991</v>
      </c>
      <c r="U11" s="19">
        <v>124780.20261386911</v>
      </c>
      <c r="V11" s="19">
        <v>20035.817814526155</v>
      </c>
      <c r="W11" s="19">
        <v>52564.599184912724</v>
      </c>
      <c r="X11" s="19">
        <v>378158.1720581316</v>
      </c>
      <c r="Y11" s="19">
        <v>637285.95735365048</v>
      </c>
      <c r="Z11" s="19">
        <v>121586.26320844202</v>
      </c>
      <c r="AA11" s="19">
        <v>10707.077658207978</v>
      </c>
      <c r="AB11" s="19">
        <v>748165.14290388464</v>
      </c>
      <c r="AC11" s="19">
        <v>31011.045649064308</v>
      </c>
      <c r="AD11" s="19">
        <v>241257.63167436403</v>
      </c>
    </row>
    <row r="12" spans="1:30">
      <c r="A12" s="5">
        <v>6</v>
      </c>
      <c r="B12" s="6" t="s">
        <v>2</v>
      </c>
      <c r="C12" s="18">
        <v>9020.0210246968236</v>
      </c>
      <c r="D12" s="18">
        <v>2234.24250508769</v>
      </c>
      <c r="E12" s="18">
        <v>583.81529212676378</v>
      </c>
      <c r="F12" s="18">
        <v>39.882015946283374</v>
      </c>
      <c r="G12" s="18">
        <v>11877.960837857559</v>
      </c>
      <c r="H12" s="18">
        <v>161.82369459371878</v>
      </c>
      <c r="I12" s="18">
        <v>12039.784532451278</v>
      </c>
      <c r="J12" s="18">
        <v>15808.551556840825</v>
      </c>
      <c r="K12" s="18">
        <v>1265.4974645962229</v>
      </c>
      <c r="L12" s="18">
        <v>4902.2596624590051</v>
      </c>
      <c r="M12" s="18">
        <v>21976.308683896052</v>
      </c>
      <c r="N12" s="18">
        <v>22138.132378489772</v>
      </c>
      <c r="O12" s="18">
        <v>8090.8001656496599</v>
      </c>
      <c r="P12" s="18">
        <v>468.1563818706768</v>
      </c>
      <c r="Q12" s="18">
        <v>2709.859076235527</v>
      </c>
      <c r="R12" s="18">
        <v>54.902453510392398</v>
      </c>
      <c r="S12" s="18">
        <v>1040.20418729531</v>
      </c>
      <c r="T12" s="18">
        <v>8803.4347704591037</v>
      </c>
      <c r="U12" s="18">
        <v>14610.592210756613</v>
      </c>
      <c r="V12" s="18">
        <v>2346.0064783106664</v>
      </c>
      <c r="W12" s="18">
        <v>6154.8218974222727</v>
      </c>
      <c r="X12" s="18">
        <v>44278.77762151022</v>
      </c>
      <c r="Y12" s="18">
        <v>78294.870837857554</v>
      </c>
      <c r="Z12" s="18">
        <v>14937.691100386195</v>
      </c>
      <c r="AA12" s="18">
        <v>1315.4365832591211</v>
      </c>
      <c r="AB12" s="18">
        <v>91917.12535498463</v>
      </c>
      <c r="AC12" s="18">
        <v>6477.6848075378948</v>
      </c>
      <c r="AD12" s="18">
        <v>141898.11342475837</v>
      </c>
    </row>
    <row r="13" spans="1:30">
      <c r="A13" s="5">
        <v>7</v>
      </c>
      <c r="B13" s="6" t="s">
        <v>3</v>
      </c>
      <c r="C13" s="18">
        <v>3897.8228182398334</v>
      </c>
      <c r="D13" s="18">
        <v>855.9217011068672</v>
      </c>
      <c r="E13" s="18">
        <v>245.77390381575532</v>
      </c>
      <c r="F13" s="18">
        <v>20.277335619521992</v>
      </c>
      <c r="G13" s="18">
        <v>5019.7957587819783</v>
      </c>
      <c r="H13" s="18">
        <v>746.97636231167826</v>
      </c>
      <c r="I13" s="18">
        <v>5766.7721210936561</v>
      </c>
      <c r="J13" s="18">
        <v>3700.3877342182723</v>
      </c>
      <c r="K13" s="18">
        <v>296.22140136233963</v>
      </c>
      <c r="L13" s="18">
        <v>1147.4967494454916</v>
      </c>
      <c r="M13" s="18">
        <v>5144.1058850261034</v>
      </c>
      <c r="N13" s="18">
        <v>5891.0822473377812</v>
      </c>
      <c r="O13" s="18">
        <v>1893.8545751856464</v>
      </c>
      <c r="P13" s="18">
        <v>109.58373554600674</v>
      </c>
      <c r="Q13" s="18">
        <v>634.31043958121484</v>
      </c>
      <c r="R13" s="18">
        <v>12.851295377559843</v>
      </c>
      <c r="S13" s="18">
        <v>243.48586281988671</v>
      </c>
      <c r="T13" s="18">
        <v>2060.6645666725153</v>
      </c>
      <c r="U13" s="18">
        <v>3419.9753223408597</v>
      </c>
      <c r="V13" s="18">
        <v>549.14161904863533</v>
      </c>
      <c r="W13" s="18">
        <v>1440.6903360898932</v>
      </c>
      <c r="X13" s="18">
        <v>10364.557752662218</v>
      </c>
      <c r="Y13" s="18">
        <v>21275.435758781976</v>
      </c>
      <c r="Z13" s="18">
        <v>4059.0894906633976</v>
      </c>
      <c r="AA13" s="18">
        <v>357.44980766158835</v>
      </c>
      <c r="AB13" s="18">
        <v>24977.075441783785</v>
      </c>
      <c r="AC13" s="18">
        <v>2155.2331033900509</v>
      </c>
      <c r="AD13" s="18">
        <v>115890.3665802848</v>
      </c>
    </row>
    <row r="14" spans="1:30">
      <c r="A14" s="5">
        <v>8</v>
      </c>
      <c r="B14" s="6" t="s">
        <v>4</v>
      </c>
      <c r="C14" s="18">
        <v>1728.3028939003375</v>
      </c>
      <c r="D14" s="18">
        <v>999.39855628433202</v>
      </c>
      <c r="E14" s="18">
        <v>185.01964266755451</v>
      </c>
      <c r="F14" s="18">
        <v>13.287524832992649</v>
      </c>
      <c r="G14" s="18">
        <v>2926.0086176852169</v>
      </c>
      <c r="H14" s="18">
        <v>69.994782443600769</v>
      </c>
      <c r="I14" s="18">
        <v>2996.0034001288177</v>
      </c>
      <c r="J14" s="18">
        <v>1945.7187195759338</v>
      </c>
      <c r="K14" s="18">
        <v>155.7576035721782</v>
      </c>
      <c r="L14" s="18">
        <v>603.37079960630103</v>
      </c>
      <c r="M14" s="18">
        <v>2704.8471227544132</v>
      </c>
      <c r="N14" s="18">
        <v>2774.841905198014</v>
      </c>
      <c r="O14" s="18">
        <v>995.81680725457738</v>
      </c>
      <c r="P14" s="18">
        <v>57.620752452841998</v>
      </c>
      <c r="Q14" s="18">
        <v>333.52983118574156</v>
      </c>
      <c r="R14" s="18">
        <v>6.757401597592394</v>
      </c>
      <c r="S14" s="18">
        <v>128.02847573507992</v>
      </c>
      <c r="T14" s="18">
        <v>1083.527973316171</v>
      </c>
      <c r="U14" s="18">
        <v>1798.2737170033643</v>
      </c>
      <c r="V14" s="18">
        <v>288.74680293655427</v>
      </c>
      <c r="W14" s="18">
        <v>757.5363333200637</v>
      </c>
      <c r="X14" s="18">
        <v>5449.8380948019867</v>
      </c>
      <c r="Y14" s="18">
        <v>11150.688617685217</v>
      </c>
      <c r="Z14" s="18">
        <v>2127.4132052981872</v>
      </c>
      <c r="AA14" s="18">
        <v>187.34335441475497</v>
      </c>
      <c r="AB14" s="18">
        <v>13090.758468568649</v>
      </c>
      <c r="AC14" s="18">
        <v>1719.9676482639525</v>
      </c>
      <c r="AD14" s="18">
        <v>76110.492437353649</v>
      </c>
    </row>
    <row r="15" spans="1:30">
      <c r="A15" s="5">
        <v>9</v>
      </c>
      <c r="B15" s="6" t="s">
        <v>5</v>
      </c>
      <c r="C15" s="18">
        <v>8284.9095165909657</v>
      </c>
      <c r="D15" s="18">
        <v>1279.7465926137527</v>
      </c>
      <c r="E15" s="18">
        <v>459.1089385385157</v>
      </c>
      <c r="F15" s="18">
        <v>65.560129275230977</v>
      </c>
      <c r="G15" s="18">
        <v>10089.325177018463</v>
      </c>
      <c r="H15" s="18">
        <v>135.1852322634256</v>
      </c>
      <c r="I15" s="18">
        <v>10224.510409281889</v>
      </c>
      <c r="J15" s="18">
        <v>7684.2141592667249</v>
      </c>
      <c r="K15" s="18">
        <v>615.13248073372188</v>
      </c>
      <c r="L15" s="18">
        <v>2382.8883357987775</v>
      </c>
      <c r="M15" s="18">
        <v>10682.234975799225</v>
      </c>
      <c r="N15" s="18">
        <v>10817.420208062651</v>
      </c>
      <c r="O15" s="18">
        <v>3932.7727761231408</v>
      </c>
      <c r="P15" s="18">
        <v>227.56125919487087</v>
      </c>
      <c r="Q15" s="18">
        <v>1317.2071715966731</v>
      </c>
      <c r="R15" s="18">
        <v>26.686961745111901</v>
      </c>
      <c r="S15" s="18">
        <v>505.62201829833589</v>
      </c>
      <c r="T15" s="18">
        <v>4279.1699081418883</v>
      </c>
      <c r="U15" s="18">
        <v>7101.9105790615686</v>
      </c>
      <c r="V15" s="18">
        <v>1140.3458522779958</v>
      </c>
      <c r="W15" s="18">
        <v>2991.7332654977617</v>
      </c>
      <c r="X15" s="18">
        <v>21523.009791937347</v>
      </c>
      <c r="Y15" s="18">
        <v>42429.755177018465</v>
      </c>
      <c r="Z15" s="18">
        <v>8095.0714844637578</v>
      </c>
      <c r="AA15" s="18">
        <v>712.86473278899439</v>
      </c>
      <c r="AB15" s="18">
        <v>49811.961928693228</v>
      </c>
      <c r="AC15" s="18">
        <v>4456.1613034129141</v>
      </c>
      <c r="AD15" s="18">
        <v>111782.22361596946</v>
      </c>
    </row>
    <row r="16" spans="1:30">
      <c r="A16" s="5">
        <v>10</v>
      </c>
      <c r="B16" s="6" t="s">
        <v>6</v>
      </c>
      <c r="C16" s="18">
        <v>7648.2773466240151</v>
      </c>
      <c r="D16" s="18">
        <v>6737.875573537779</v>
      </c>
      <c r="E16" s="18">
        <v>741.84191960782107</v>
      </c>
      <c r="F16" s="18">
        <v>13.443432091577206</v>
      </c>
      <c r="G16" s="18">
        <v>15141.438271861192</v>
      </c>
      <c r="H16" s="18">
        <v>120.09985635958701</v>
      </c>
      <c r="I16" s="18">
        <v>15261.53812822078</v>
      </c>
      <c r="J16" s="18">
        <v>9183.3428116393079</v>
      </c>
      <c r="K16" s="18">
        <v>735.13990215115746</v>
      </c>
      <c r="L16" s="18">
        <v>2847.7707695206987</v>
      </c>
      <c r="M16" s="18">
        <v>12766.253483311164</v>
      </c>
      <c r="N16" s="18">
        <v>12886.353339670752</v>
      </c>
      <c r="O16" s="18">
        <v>4700.0252537037059</v>
      </c>
      <c r="P16" s="18">
        <v>271.95663870386267</v>
      </c>
      <c r="Q16" s="18">
        <v>1574.1837434520903</v>
      </c>
      <c r="R16" s="18">
        <v>31.893374290059246</v>
      </c>
      <c r="S16" s="18">
        <v>604.26482538191954</v>
      </c>
      <c r="T16" s="18">
        <v>5114.0016924603788</v>
      </c>
      <c r="U16" s="18">
        <v>8487.4364656377347</v>
      </c>
      <c r="V16" s="18">
        <v>1362.8181969227094</v>
      </c>
      <c r="W16" s="18">
        <v>3575.3964697767874</v>
      </c>
      <c r="X16" s="18">
        <v>25721.976660329245</v>
      </c>
      <c r="Y16" s="18">
        <v>53749.76827186119</v>
      </c>
      <c r="Z16" s="18">
        <v>10254.789701679663</v>
      </c>
      <c r="AA16" s="18">
        <v>903.05291738624601</v>
      </c>
      <c r="AB16" s="18">
        <v>63101.505056154609</v>
      </c>
      <c r="AC16" s="18">
        <v>4750.9141157383283</v>
      </c>
      <c r="AD16" s="18">
        <v>132819.71325711525</v>
      </c>
    </row>
    <row r="17" spans="1:30" s="3" customFormat="1">
      <c r="A17" s="7"/>
      <c r="B17" s="8" t="s">
        <v>28</v>
      </c>
      <c r="C17" s="19">
        <v>30579.333600051974</v>
      </c>
      <c r="D17" s="19">
        <v>12107.18492863042</v>
      </c>
      <c r="E17" s="19">
        <v>2215.5596967564106</v>
      </c>
      <c r="F17" s="19">
        <v>152.45043776560618</v>
      </c>
      <c r="G17" s="19">
        <v>45054.528663204415</v>
      </c>
      <c r="H17" s="19">
        <v>1234.0799279720104</v>
      </c>
      <c r="I17" s="19">
        <v>46288.608591176424</v>
      </c>
      <c r="J17" s="19">
        <v>38322.214981541067</v>
      </c>
      <c r="K17" s="19">
        <v>3067.7488524156201</v>
      </c>
      <c r="L17" s="19">
        <v>11883.786316830274</v>
      </c>
      <c r="M17" s="19">
        <v>53273.75015078696</v>
      </c>
      <c r="N17" s="19">
        <v>54507.830078758969</v>
      </c>
      <c r="O17" s="19">
        <v>19613.26957791673</v>
      </c>
      <c r="P17" s="19">
        <v>1134.8787677682592</v>
      </c>
      <c r="Q17" s="19">
        <v>6569.090262051247</v>
      </c>
      <c r="R17" s="19">
        <v>133.09148652071579</v>
      </c>
      <c r="S17" s="19">
        <v>2521.6053695305318</v>
      </c>
      <c r="T17" s="19">
        <v>21340.798911050057</v>
      </c>
      <c r="U17" s="19">
        <v>35418.188294800144</v>
      </c>
      <c r="V17" s="19">
        <v>5687.0589494965607</v>
      </c>
      <c r="W17" s="19">
        <v>14920.178302106779</v>
      </c>
      <c r="X17" s="19">
        <v>107338.15992124102</v>
      </c>
      <c r="Y17" s="19">
        <v>206900.51866320439</v>
      </c>
      <c r="Z17" s="19">
        <v>39474.054982491201</v>
      </c>
      <c r="AA17" s="19">
        <v>3476.1473955107049</v>
      </c>
      <c r="AB17" s="19">
        <v>242898.42625018489</v>
      </c>
      <c r="AC17" s="19">
        <v>19559.960978343141</v>
      </c>
      <c r="AD17" s="19">
        <v>124181.44725294846</v>
      </c>
    </row>
    <row r="18" spans="1:30">
      <c r="A18" s="5">
        <v>11</v>
      </c>
      <c r="B18" s="6" t="s">
        <v>7</v>
      </c>
      <c r="C18" s="18">
        <v>9264.1967851383561</v>
      </c>
      <c r="D18" s="18">
        <v>6146.3179192395919</v>
      </c>
      <c r="E18" s="18">
        <v>1288.1328115513056</v>
      </c>
      <c r="F18" s="18">
        <v>41.480722787022152</v>
      </c>
      <c r="G18" s="18">
        <v>16740.128238716276</v>
      </c>
      <c r="H18" s="18">
        <v>362.72198957351839</v>
      </c>
      <c r="I18" s="18">
        <v>17102.850228289793</v>
      </c>
      <c r="J18" s="18">
        <v>41273.729614914046</v>
      </c>
      <c r="K18" s="18">
        <v>3304.0218766596313</v>
      </c>
      <c r="L18" s="18">
        <v>12799.056199609677</v>
      </c>
      <c r="M18" s="18">
        <v>57376.807691183349</v>
      </c>
      <c r="N18" s="18">
        <v>57739.529680756867</v>
      </c>
      <c r="O18" s="18">
        <v>21123.851682719236</v>
      </c>
      <c r="P18" s="18">
        <v>1222.2852835916724</v>
      </c>
      <c r="Q18" s="18">
        <v>7075.0309036799044</v>
      </c>
      <c r="R18" s="18">
        <v>143.34197622316302</v>
      </c>
      <c r="S18" s="18">
        <v>2715.8153115014265</v>
      </c>
      <c r="T18" s="18">
        <v>22984.432513757365</v>
      </c>
      <c r="U18" s="18">
        <v>38146.039518692487</v>
      </c>
      <c r="V18" s="18">
        <v>6125.0669748254477</v>
      </c>
      <c r="W18" s="18">
        <v>16069.306154252432</v>
      </c>
      <c r="X18" s="18">
        <v>115605.17031924313</v>
      </c>
      <c r="Y18" s="18">
        <v>190084.82823871629</v>
      </c>
      <c r="Z18" s="18">
        <v>36265.829634997935</v>
      </c>
      <c r="AA18" s="18">
        <v>3193.6260231600113</v>
      </c>
      <c r="AB18" s="18">
        <v>223157.03185055422</v>
      </c>
      <c r="AC18" s="18">
        <v>10117.317842656497</v>
      </c>
      <c r="AD18" s="18">
        <v>220569.35970686085</v>
      </c>
    </row>
    <row r="19" spans="1:30">
      <c r="A19" s="5">
        <v>12</v>
      </c>
      <c r="B19" s="6" t="s">
        <v>8</v>
      </c>
      <c r="C19" s="18">
        <v>4228.6589975480165</v>
      </c>
      <c r="D19" s="18">
        <v>3104.5116662542505</v>
      </c>
      <c r="E19" s="18">
        <v>743.12720334214987</v>
      </c>
      <c r="F19" s="18">
        <v>26.760259975580929</v>
      </c>
      <c r="G19" s="18">
        <v>8103.0581271199981</v>
      </c>
      <c r="H19" s="18">
        <v>123.15675709352217</v>
      </c>
      <c r="I19" s="18">
        <v>8226.2148842135211</v>
      </c>
      <c r="J19" s="18">
        <v>6757.7463142475699</v>
      </c>
      <c r="K19" s="18">
        <v>540.96738694343594</v>
      </c>
      <c r="L19" s="18">
        <v>2095.5890263792899</v>
      </c>
      <c r="M19" s="18">
        <v>9394.3027275702952</v>
      </c>
      <c r="N19" s="18">
        <v>9517.4594846638174</v>
      </c>
      <c r="O19" s="18">
        <v>3458.6075012718588</v>
      </c>
      <c r="P19" s="18">
        <v>200.12472696836193</v>
      </c>
      <c r="Q19" s="18">
        <v>1158.3945637724528</v>
      </c>
      <c r="R19" s="18">
        <v>23.469376781230334</v>
      </c>
      <c r="S19" s="18">
        <v>444.66034648936096</v>
      </c>
      <c r="T19" s="18">
        <v>3763.2403360221338</v>
      </c>
      <c r="U19" s="18">
        <v>6245.6497235820025</v>
      </c>
      <c r="V19" s="18">
        <v>1002.8570027432054</v>
      </c>
      <c r="W19" s="18">
        <v>2631.0269377055733</v>
      </c>
      <c r="X19" s="18">
        <v>18928.030515336181</v>
      </c>
      <c r="Y19" s="18">
        <v>36548.548127119997</v>
      </c>
      <c r="Z19" s="18">
        <v>6973.0100611716671</v>
      </c>
      <c r="AA19" s="18">
        <v>614.05423825252262</v>
      </c>
      <c r="AB19" s="18">
        <v>42907.503950039143</v>
      </c>
      <c r="AC19" s="18">
        <v>3138.9030316280805</v>
      </c>
      <c r="AD19" s="18">
        <v>136695.85685730458</v>
      </c>
    </row>
    <row r="20" spans="1:30">
      <c r="A20" s="5">
        <v>13</v>
      </c>
      <c r="B20" s="6" t="s">
        <v>9</v>
      </c>
      <c r="C20" s="18">
        <v>6142.4784855460284</v>
      </c>
      <c r="D20" s="18">
        <v>3276.4166701955937</v>
      </c>
      <c r="E20" s="18">
        <v>1321.2373759205582</v>
      </c>
      <c r="F20" s="18">
        <v>23.894102258577909</v>
      </c>
      <c r="G20" s="18">
        <v>10764.026633920759</v>
      </c>
      <c r="H20" s="18">
        <v>211.13425890797254</v>
      </c>
      <c r="I20" s="18">
        <v>10975.160892828731</v>
      </c>
      <c r="J20" s="18">
        <v>6382.4461100115941</v>
      </c>
      <c r="K20" s="18">
        <v>510.92406164475938</v>
      </c>
      <c r="L20" s="18">
        <v>1979.2077724786122</v>
      </c>
      <c r="M20" s="18">
        <v>8872.5779441349659</v>
      </c>
      <c r="N20" s="18">
        <v>9083.7122030429382</v>
      </c>
      <c r="O20" s="18">
        <v>3266.5292489612102</v>
      </c>
      <c r="P20" s="18">
        <v>189.010540757266</v>
      </c>
      <c r="Q20" s="18">
        <v>1094.0616195994737</v>
      </c>
      <c r="R20" s="18">
        <v>22.165974509275188</v>
      </c>
      <c r="S20" s="18">
        <v>419.96555756228105</v>
      </c>
      <c r="T20" s="18">
        <v>3554.2439042205328</v>
      </c>
      <c r="U20" s="18">
        <v>5898.7894675370599</v>
      </c>
      <c r="V20" s="18">
        <v>947.16203870534514</v>
      </c>
      <c r="W20" s="18">
        <v>2484.9094451046108</v>
      </c>
      <c r="X20" s="18">
        <v>17876.837796957054</v>
      </c>
      <c r="Y20" s="18">
        <v>37724.576633920748</v>
      </c>
      <c r="Z20" s="18">
        <v>7197.3817265419093</v>
      </c>
      <c r="AA20" s="18">
        <v>633.8127601613844</v>
      </c>
      <c r="AB20" s="18">
        <v>44288.145600301272</v>
      </c>
      <c r="AC20" s="18">
        <v>2961.3441261553153</v>
      </c>
      <c r="AD20" s="18">
        <v>149554.20144905668</v>
      </c>
    </row>
    <row r="21" spans="1:30">
      <c r="A21" s="5">
        <v>14</v>
      </c>
      <c r="B21" s="6" t="s">
        <v>10</v>
      </c>
      <c r="C21" s="18">
        <v>5378.4819301594143</v>
      </c>
      <c r="D21" s="18">
        <v>4957.7531788488031</v>
      </c>
      <c r="E21" s="18">
        <v>794.75759191113025</v>
      </c>
      <c r="F21" s="18">
        <v>24.332802743426392</v>
      </c>
      <c r="G21" s="18">
        <v>11155.325503662774</v>
      </c>
      <c r="H21" s="18">
        <v>1235.9448616134364</v>
      </c>
      <c r="I21" s="18">
        <v>12391.27036527621</v>
      </c>
      <c r="J21" s="18">
        <v>10193.233666775563</v>
      </c>
      <c r="K21" s="18">
        <v>815.9831288122873</v>
      </c>
      <c r="L21" s="18">
        <v>3160.9397012106078</v>
      </c>
      <c r="M21" s="18">
        <v>14170.156496798458</v>
      </c>
      <c r="N21" s="18">
        <v>15406.101358411894</v>
      </c>
      <c r="O21" s="18">
        <v>5216.8863379495124</v>
      </c>
      <c r="P21" s="18">
        <v>301.86367016875886</v>
      </c>
      <c r="Q21" s="18">
        <v>1747.2964976445517</v>
      </c>
      <c r="R21" s="18">
        <v>35.400683958837575</v>
      </c>
      <c r="S21" s="18">
        <v>670.71573914507144</v>
      </c>
      <c r="T21" s="18">
        <v>5676.3877046455364</v>
      </c>
      <c r="U21" s="18">
        <v>9420.7986024985985</v>
      </c>
      <c r="V21" s="18">
        <v>1512.6871131240248</v>
      </c>
      <c r="W21" s="18">
        <v>3968.5822924532117</v>
      </c>
      <c r="X21" s="18">
        <v>28550.618641588102</v>
      </c>
      <c r="Y21" s="18">
        <v>55112.045503662768</v>
      </c>
      <c r="Z21" s="18">
        <v>10514.695315725352</v>
      </c>
      <c r="AA21" s="18">
        <v>925.94061472933026</v>
      </c>
      <c r="AB21" s="18">
        <v>64700.800204658794</v>
      </c>
      <c r="AC21" s="18">
        <v>4550.5951884615033</v>
      </c>
      <c r="AD21" s="18">
        <v>142180.96210516428</v>
      </c>
    </row>
    <row r="22" spans="1:30">
      <c r="A22" s="5">
        <v>15</v>
      </c>
      <c r="B22" s="6" t="s">
        <v>11</v>
      </c>
      <c r="C22" s="18">
        <v>6309.467940163584</v>
      </c>
      <c r="D22" s="18">
        <v>3313.5575465903721</v>
      </c>
      <c r="E22" s="18">
        <v>794.57029048417689</v>
      </c>
      <c r="F22" s="18">
        <v>23.835590076591053</v>
      </c>
      <c r="G22" s="18">
        <v>10441.431367314723</v>
      </c>
      <c r="H22" s="18">
        <v>329.32797135008383</v>
      </c>
      <c r="I22" s="18">
        <v>10770.759338664806</v>
      </c>
      <c r="J22" s="18">
        <v>11370.923743876427</v>
      </c>
      <c r="K22" s="18">
        <v>910.25892639516906</v>
      </c>
      <c r="L22" s="18">
        <v>3526.1434669756954</v>
      </c>
      <c r="M22" s="18">
        <v>15807.326137247292</v>
      </c>
      <c r="N22" s="18">
        <v>16136.654108597375</v>
      </c>
      <c r="O22" s="18">
        <v>5819.6268886338294</v>
      </c>
      <c r="P22" s="18">
        <v>336.7399283432124</v>
      </c>
      <c r="Q22" s="18">
        <v>1949.1729398315206</v>
      </c>
      <c r="R22" s="18">
        <v>39.490753468064767</v>
      </c>
      <c r="S22" s="18">
        <v>748.207857580574</v>
      </c>
      <c r="T22" s="18">
        <v>6332.217414046585</v>
      </c>
      <c r="U22" s="18">
        <v>10509.244270990559</v>
      </c>
      <c r="V22" s="18">
        <v>1687.4576188459891</v>
      </c>
      <c r="W22" s="18">
        <v>4427.0982196622863</v>
      </c>
      <c r="X22" s="18">
        <v>31849.255891402623</v>
      </c>
      <c r="Y22" s="18">
        <v>58427.341367314722</v>
      </c>
      <c r="Z22" s="18">
        <v>11147.212682286679</v>
      </c>
      <c r="AA22" s="18">
        <v>981.64108931606063</v>
      </c>
      <c r="AB22" s="18">
        <v>68592.912960285335</v>
      </c>
      <c r="AC22" s="18">
        <v>4083.2916945940956</v>
      </c>
      <c r="AD22" s="18">
        <v>167984.35696155648</v>
      </c>
    </row>
    <row r="23" spans="1:30" s="3" customFormat="1">
      <c r="A23" s="7"/>
      <c r="B23" s="8" t="s">
        <v>29</v>
      </c>
      <c r="C23" s="19">
        <v>31323.284138555398</v>
      </c>
      <c r="D23" s="19">
        <v>20798.556981128608</v>
      </c>
      <c r="E23" s="19">
        <v>4941.8252732093206</v>
      </c>
      <c r="F23" s="19">
        <v>140.30347784119843</v>
      </c>
      <c r="G23" s="19">
        <v>57203.969870734523</v>
      </c>
      <c r="H23" s="19">
        <v>2262.2858385385334</v>
      </c>
      <c r="I23" s="19">
        <v>59466.255709273071</v>
      </c>
      <c r="J23" s="19">
        <v>75978.079449825193</v>
      </c>
      <c r="K23" s="19">
        <v>6082.1553804552823</v>
      </c>
      <c r="L23" s="19">
        <v>23560.936166653883</v>
      </c>
      <c r="M23" s="19">
        <v>105621.17099693436</v>
      </c>
      <c r="N23" s="19">
        <v>107883.4568354729</v>
      </c>
      <c r="O23" s="19">
        <v>38885.50165953565</v>
      </c>
      <c r="P23" s="19">
        <v>2250.0241498292717</v>
      </c>
      <c r="Q23" s="19">
        <v>13023.956524527903</v>
      </c>
      <c r="R23" s="19">
        <v>263.86876494057088</v>
      </c>
      <c r="S23" s="19">
        <v>4999.3648122787145</v>
      </c>
      <c r="T23" s="19">
        <v>42310.521872692152</v>
      </c>
      <c r="U23" s="19">
        <v>70220.52158330071</v>
      </c>
      <c r="V23" s="19">
        <v>11275.230748244012</v>
      </c>
      <c r="W23" s="19">
        <v>29580.923049178113</v>
      </c>
      <c r="X23" s="19">
        <v>212809.9131645271</v>
      </c>
      <c r="Y23" s="19">
        <v>377897.33987073455</v>
      </c>
      <c r="Z23" s="19">
        <v>72098.129420723548</v>
      </c>
      <c r="AA23" s="19">
        <v>6349.0747256193099</v>
      </c>
      <c r="AB23" s="19">
        <v>443646.39456583874</v>
      </c>
      <c r="AC23" s="19">
        <v>24851.451883495491</v>
      </c>
      <c r="AD23" s="19">
        <v>178519.30609353093</v>
      </c>
    </row>
    <row r="24" spans="1:30">
      <c r="A24" s="5">
        <v>16</v>
      </c>
      <c r="B24" s="6" t="s">
        <v>197</v>
      </c>
      <c r="C24" s="18">
        <v>4459.6368886305227</v>
      </c>
      <c r="D24" s="18">
        <v>1889.1403670882498</v>
      </c>
      <c r="E24" s="18">
        <v>633.33597794437435</v>
      </c>
      <c r="F24" s="18">
        <v>24.332802743426392</v>
      </c>
      <c r="G24" s="18">
        <v>7006.4460364065735</v>
      </c>
      <c r="H24" s="18">
        <v>109.46970045127381</v>
      </c>
      <c r="I24" s="18">
        <v>7115.9157368578472</v>
      </c>
      <c r="J24" s="18">
        <v>9197.0910573391302</v>
      </c>
      <c r="K24" s="18">
        <v>736.24046914574978</v>
      </c>
      <c r="L24" s="18">
        <v>2852.0341247105453</v>
      </c>
      <c r="M24" s="18">
        <v>12785.365651195425</v>
      </c>
      <c r="N24" s="18">
        <v>12894.8353516467</v>
      </c>
      <c r="O24" s="18">
        <v>4707.0615914849113</v>
      </c>
      <c r="P24" s="18">
        <v>272.36378093575883</v>
      </c>
      <c r="Q24" s="18">
        <v>1576.5404304805018</v>
      </c>
      <c r="R24" s="18">
        <v>31.941121385526529</v>
      </c>
      <c r="S24" s="18">
        <v>605.16946124900062</v>
      </c>
      <c r="T24" s="18">
        <v>5121.6577882001729</v>
      </c>
      <c r="U24" s="18">
        <v>8500.1428803153321</v>
      </c>
      <c r="V24" s="18">
        <v>1364.8584517405666</v>
      </c>
      <c r="W24" s="18">
        <v>3580.7491425615244</v>
      </c>
      <c r="X24" s="18">
        <v>25760.484648353297</v>
      </c>
      <c r="Y24" s="18">
        <v>45661.766036406567</v>
      </c>
      <c r="Z24" s="18">
        <v>8711.6991043063736</v>
      </c>
      <c r="AA24" s="18">
        <v>767.16593127662452</v>
      </c>
      <c r="AB24" s="18">
        <v>53606.299209436314</v>
      </c>
      <c r="AC24" s="18">
        <v>3928.8866213739984</v>
      </c>
      <c r="AD24" s="18">
        <v>136441.45116788652</v>
      </c>
    </row>
    <row r="25" spans="1:30">
      <c r="A25" s="5">
        <v>17</v>
      </c>
      <c r="B25" s="6" t="s">
        <v>12</v>
      </c>
      <c r="C25" s="18">
        <v>4040.6831678824719</v>
      </c>
      <c r="D25" s="18">
        <v>873.81929860008972</v>
      </c>
      <c r="E25" s="18">
        <v>857.03338280012429</v>
      </c>
      <c r="F25" s="18">
        <v>32.843366741402235</v>
      </c>
      <c r="G25" s="18">
        <v>5804.3792160240873</v>
      </c>
      <c r="H25" s="18">
        <v>295.73368188354618</v>
      </c>
      <c r="I25" s="18">
        <v>6100.1128979076339</v>
      </c>
      <c r="J25" s="18">
        <v>2912.5721240837925</v>
      </c>
      <c r="K25" s="18">
        <v>233.15561993323146</v>
      </c>
      <c r="L25" s="18">
        <v>903.19374210598869</v>
      </c>
      <c r="M25" s="18">
        <v>4048.9214861230125</v>
      </c>
      <c r="N25" s="18">
        <v>4344.6551680065586</v>
      </c>
      <c r="O25" s="18">
        <v>1490.6513692461874</v>
      </c>
      <c r="P25" s="18">
        <v>86.25326758405113</v>
      </c>
      <c r="Q25" s="18">
        <v>499.26522219701184</v>
      </c>
      <c r="R25" s="18">
        <v>10.115243959145555</v>
      </c>
      <c r="S25" s="18">
        <v>191.64752117726613</v>
      </c>
      <c r="T25" s="18">
        <v>1621.9473755350928</v>
      </c>
      <c r="U25" s="18">
        <v>2691.8597466945635</v>
      </c>
      <c r="V25" s="18">
        <v>432.22891402032542</v>
      </c>
      <c r="W25" s="18">
        <v>1133.9661715797965</v>
      </c>
      <c r="X25" s="18">
        <v>8157.9348319934406</v>
      </c>
      <c r="Y25" s="18">
        <v>18306.969216024088</v>
      </c>
      <c r="Z25" s="18">
        <v>3492.7428605070295</v>
      </c>
      <c r="AA25" s="18">
        <v>307.57643224455694</v>
      </c>
      <c r="AB25" s="18">
        <v>21492.135644286562</v>
      </c>
      <c r="AC25" s="18">
        <v>2047.560174946263</v>
      </c>
      <c r="AD25" s="18">
        <v>104964.6105997867</v>
      </c>
    </row>
    <row r="26" spans="1:30">
      <c r="A26" s="5">
        <v>18</v>
      </c>
      <c r="B26" s="6" t="s">
        <v>13</v>
      </c>
      <c r="C26" s="18">
        <v>4057.7868431478391</v>
      </c>
      <c r="D26" s="18">
        <v>537.60633941172591</v>
      </c>
      <c r="E26" s="18">
        <v>216.64182866987096</v>
      </c>
      <c r="F26" s="18">
        <v>39.540804458067889</v>
      </c>
      <c r="G26" s="18">
        <v>4851.5758156875036</v>
      </c>
      <c r="H26" s="18">
        <v>194.66042957028526</v>
      </c>
      <c r="I26" s="18">
        <v>5046.2362452577891</v>
      </c>
      <c r="J26" s="18">
        <v>2970.3072633444667</v>
      </c>
      <c r="K26" s="18">
        <v>237.77740151073951</v>
      </c>
      <c r="L26" s="18">
        <v>921.09751041052891</v>
      </c>
      <c r="M26" s="18">
        <v>4129.1821752657352</v>
      </c>
      <c r="N26" s="18">
        <v>4323.8426048360207</v>
      </c>
      <c r="O26" s="18">
        <v>1520.2001531821788</v>
      </c>
      <c r="P26" s="18">
        <v>87.96304306891399</v>
      </c>
      <c r="Q26" s="18">
        <v>509.16202334167826</v>
      </c>
      <c r="R26" s="18">
        <v>10.315755738341641</v>
      </c>
      <c r="S26" s="18">
        <v>195.44649880004795</v>
      </c>
      <c r="T26" s="18">
        <v>1654.098805134269</v>
      </c>
      <c r="U26" s="18">
        <v>2745.2197634510599</v>
      </c>
      <c r="V26" s="18">
        <v>440.79687233356498</v>
      </c>
      <c r="W26" s="18">
        <v>1156.4444801139236</v>
      </c>
      <c r="X26" s="18">
        <v>8319.6473951639782</v>
      </c>
      <c r="Y26" s="18">
        <v>17495.065815687503</v>
      </c>
      <c r="Z26" s="18">
        <v>3337.8417530935294</v>
      </c>
      <c r="AA26" s="18">
        <v>293.93559698362418</v>
      </c>
      <c r="AB26" s="18">
        <v>20538.971971797408</v>
      </c>
      <c r="AC26" s="18">
        <v>1933.4251871591459</v>
      </c>
      <c r="AD26" s="18">
        <v>106231.01482388408</v>
      </c>
    </row>
    <row r="27" spans="1:30">
      <c r="A27" s="5">
        <v>19</v>
      </c>
      <c r="B27" s="6" t="s">
        <v>14</v>
      </c>
      <c r="C27" s="18">
        <v>1985.0310581502877</v>
      </c>
      <c r="D27" s="18">
        <v>399.2256300386282</v>
      </c>
      <c r="E27" s="18">
        <v>119.90490235687264</v>
      </c>
      <c r="F27" s="18">
        <v>6.336690861109445</v>
      </c>
      <c r="G27" s="18">
        <v>2510.4982814068981</v>
      </c>
      <c r="H27" s="18">
        <v>55.983408068987437</v>
      </c>
      <c r="I27" s="18">
        <v>2566.4816894758856</v>
      </c>
      <c r="J27" s="18">
        <v>1421.9342549797409</v>
      </c>
      <c r="K27" s="18">
        <v>113.82789802274482</v>
      </c>
      <c r="L27" s="18">
        <v>440.9443152202935</v>
      </c>
      <c r="M27" s="18">
        <v>1976.7064682227792</v>
      </c>
      <c r="N27" s="18">
        <v>2032.6898762917667</v>
      </c>
      <c r="O27" s="18">
        <v>727.74446566893994</v>
      </c>
      <c r="P27" s="18">
        <v>42.109335170636129</v>
      </c>
      <c r="Q27" s="18">
        <v>243.74411740458555</v>
      </c>
      <c r="R27" s="18">
        <v>4.9383195574978211</v>
      </c>
      <c r="S27" s="18">
        <v>93.563408435639545</v>
      </c>
      <c r="T27" s="18">
        <v>791.84392172720254</v>
      </c>
      <c r="U27" s="18">
        <v>1314.181218647127</v>
      </c>
      <c r="V27" s="18">
        <v>211.01661097286274</v>
      </c>
      <c r="W27" s="18">
        <v>553.60872612374123</v>
      </c>
      <c r="X27" s="18">
        <v>3982.750123708232</v>
      </c>
      <c r="Y27" s="18">
        <v>8525.9382814068977</v>
      </c>
      <c r="Z27" s="18">
        <v>1626.6433678952189</v>
      </c>
      <c r="AA27" s="18">
        <v>143.24477455487585</v>
      </c>
      <c r="AB27" s="18">
        <v>10009.33687474724</v>
      </c>
      <c r="AC27" s="18">
        <v>1227.3391818721655</v>
      </c>
      <c r="AD27" s="18">
        <v>81553.143764864901</v>
      </c>
    </row>
    <row r="28" spans="1:30">
      <c r="A28" s="5">
        <v>20</v>
      </c>
      <c r="B28" s="6" t="s">
        <v>151</v>
      </c>
      <c r="C28" s="18">
        <v>3893.2797271572163</v>
      </c>
      <c r="D28" s="18">
        <v>1599.1048120752321</v>
      </c>
      <c r="E28" s="18">
        <v>319.93330530430279</v>
      </c>
      <c r="F28" s="18">
        <v>20.71603610437047</v>
      </c>
      <c r="G28" s="18">
        <v>5833.0338806411219</v>
      </c>
      <c r="H28" s="18">
        <v>17.298999629208513</v>
      </c>
      <c r="I28" s="18">
        <v>5850.33288027033</v>
      </c>
      <c r="J28" s="18">
        <v>3977.5774253357672</v>
      </c>
      <c r="K28" s="18">
        <v>318.41083788725678</v>
      </c>
      <c r="L28" s="18">
        <v>1233.4537605434975</v>
      </c>
      <c r="M28" s="18">
        <v>5529.4420237665217</v>
      </c>
      <c r="N28" s="18">
        <v>5546.7410233957298</v>
      </c>
      <c r="O28" s="18">
        <v>2035.7199694152225</v>
      </c>
      <c r="P28" s="18">
        <v>117.79246500606041</v>
      </c>
      <c r="Q28" s="18">
        <v>681.82554541572904</v>
      </c>
      <c r="R28" s="18">
        <v>13.813963846927161</v>
      </c>
      <c r="S28" s="18">
        <v>261.7249707064496</v>
      </c>
      <c r="T28" s="18">
        <v>2215.0254109296616</v>
      </c>
      <c r="U28" s="18">
        <v>3676.1598011896376</v>
      </c>
      <c r="V28" s="18">
        <v>590.27687478312907</v>
      </c>
      <c r="W28" s="18">
        <v>1548.609975311452</v>
      </c>
      <c r="X28" s="18">
        <v>11140.94897660427</v>
      </c>
      <c r="Y28" s="18">
        <v>22520.723880641119</v>
      </c>
      <c r="Z28" s="18">
        <v>4296.6750322991275</v>
      </c>
      <c r="AA28" s="18">
        <v>378.37196430686754</v>
      </c>
      <c r="AB28" s="18">
        <v>26439.026948633378</v>
      </c>
      <c r="AC28" s="18">
        <v>2702.9298639271437</v>
      </c>
      <c r="AD28" s="18">
        <v>97816.178294095866</v>
      </c>
    </row>
    <row r="29" spans="1:30">
      <c r="A29" s="5">
        <v>21</v>
      </c>
      <c r="B29" s="6" t="s">
        <v>15</v>
      </c>
      <c r="C29" s="18">
        <v>3857.8827744143491</v>
      </c>
      <c r="D29" s="18">
        <v>1476.7800112188133</v>
      </c>
      <c r="E29" s="18">
        <v>777.9516994406373</v>
      </c>
      <c r="F29" s="18">
        <v>66.827392311424632</v>
      </c>
      <c r="G29" s="18">
        <v>6179.4418773852249</v>
      </c>
      <c r="H29" s="18">
        <v>252.42053441746577</v>
      </c>
      <c r="I29" s="18">
        <v>6431.862411802691</v>
      </c>
      <c r="J29" s="18">
        <v>5794.4283427362461</v>
      </c>
      <c r="K29" s="18">
        <v>463.85238711791271</v>
      </c>
      <c r="L29" s="18">
        <v>1796.8624278745549</v>
      </c>
      <c r="M29" s="18">
        <v>8055.143157728714</v>
      </c>
      <c r="N29" s="18">
        <v>8307.5636921461792</v>
      </c>
      <c r="O29" s="18">
        <v>2965.5823701930785</v>
      </c>
      <c r="P29" s="18">
        <v>171.59691058289513</v>
      </c>
      <c r="Q29" s="18">
        <v>993.26520710655791</v>
      </c>
      <c r="R29" s="18">
        <v>20.123812833991948</v>
      </c>
      <c r="S29" s="18">
        <v>381.27393287265704</v>
      </c>
      <c r="T29" s="18">
        <v>3226.7897387034227</v>
      </c>
      <c r="U29" s="18">
        <v>5355.3312146130593</v>
      </c>
      <c r="V29" s="18">
        <v>859.89955381356549</v>
      </c>
      <c r="W29" s="18">
        <v>2255.9735671345916</v>
      </c>
      <c r="X29" s="18">
        <v>16229.83630785382</v>
      </c>
      <c r="Y29" s="18">
        <v>30716.841877385225</v>
      </c>
      <c r="Z29" s="18">
        <v>5860.3927771208109</v>
      </c>
      <c r="AA29" s="18">
        <v>516.07540947830455</v>
      </c>
      <c r="AB29" s="18">
        <v>36061.159245027731</v>
      </c>
      <c r="AC29" s="18">
        <v>3530.8877067459375</v>
      </c>
      <c r="AD29" s="18">
        <v>102130.57519821738</v>
      </c>
    </row>
    <row r="30" spans="1:30">
      <c r="A30" s="5">
        <v>22</v>
      </c>
      <c r="B30" s="6" t="s">
        <v>196</v>
      </c>
      <c r="C30" s="18">
        <v>1967.2649692869825</v>
      </c>
      <c r="D30" s="18">
        <v>1315.2508835654587</v>
      </c>
      <c r="E30" s="18">
        <v>291.59813998091647</v>
      </c>
      <c r="F30" s="18">
        <v>19.204956656559037</v>
      </c>
      <c r="G30" s="18">
        <v>3593.318949489917</v>
      </c>
      <c r="H30" s="18">
        <v>343.09658718056869</v>
      </c>
      <c r="I30" s="18">
        <v>3936.4155366704858</v>
      </c>
      <c r="J30" s="18">
        <v>2388.6530216087745</v>
      </c>
      <c r="K30" s="18">
        <v>191.21513642645783</v>
      </c>
      <c r="L30" s="18">
        <v>740.72550627678083</v>
      </c>
      <c r="M30" s="18">
        <v>3320.5936643120131</v>
      </c>
      <c r="N30" s="18">
        <v>3663.6902514925819</v>
      </c>
      <c r="O30" s="18">
        <v>1222.5101201348743</v>
      </c>
      <c r="P30" s="18">
        <v>70.737863119212705</v>
      </c>
      <c r="Q30" s="18">
        <v>409.45642915545506</v>
      </c>
      <c r="R30" s="18">
        <v>8.2956943272000565</v>
      </c>
      <c r="S30" s="18">
        <v>157.17359469266773</v>
      </c>
      <c r="T30" s="18">
        <v>1330.1883470717655</v>
      </c>
      <c r="U30" s="18">
        <v>2207.6428132098736</v>
      </c>
      <c r="V30" s="18">
        <v>354.47874164699203</v>
      </c>
      <c r="W30" s="18">
        <v>929.98614514937583</v>
      </c>
      <c r="X30" s="18">
        <v>6690.4697485074166</v>
      </c>
      <c r="Y30" s="18">
        <v>13947.478949489916</v>
      </c>
      <c r="Z30" s="18">
        <v>2661.0061418720684</v>
      </c>
      <c r="AA30" s="18">
        <v>234.33238803587466</v>
      </c>
      <c r="AB30" s="18">
        <v>16374.15270332611</v>
      </c>
      <c r="AC30" s="18">
        <v>1729.9205620864384</v>
      </c>
      <c r="AD30" s="18">
        <v>94652.627769089129</v>
      </c>
    </row>
    <row r="31" spans="1:30">
      <c r="A31" s="5">
        <v>23</v>
      </c>
      <c r="B31" s="6" t="s">
        <v>16</v>
      </c>
      <c r="C31" s="18">
        <v>4126.22276905341</v>
      </c>
      <c r="D31" s="18">
        <v>1101.6159328377441</v>
      </c>
      <c r="E31" s="18">
        <v>1495.6795758203352</v>
      </c>
      <c r="F31" s="18">
        <v>29.246135469687029</v>
      </c>
      <c r="G31" s="18">
        <v>6752.7644131811767</v>
      </c>
      <c r="H31" s="18">
        <v>99.961115253986634</v>
      </c>
      <c r="I31" s="18">
        <v>6852.7255284351631</v>
      </c>
      <c r="J31" s="18">
        <v>4334.6891416435619</v>
      </c>
      <c r="K31" s="18">
        <v>346.99814836539861</v>
      </c>
      <c r="L31" s="18">
        <v>1344.1947323240302</v>
      </c>
      <c r="M31" s="18">
        <v>6025.8820223329903</v>
      </c>
      <c r="N31" s="18">
        <v>6125.8431375869768</v>
      </c>
      <c r="O31" s="18">
        <v>2218.4893726125856</v>
      </c>
      <c r="P31" s="18">
        <v>128.36801510811512</v>
      </c>
      <c r="Q31" s="18">
        <v>743.04066826788971</v>
      </c>
      <c r="R31" s="18">
        <v>15.054198243614875</v>
      </c>
      <c r="S31" s="18">
        <v>285.22295540795358</v>
      </c>
      <c r="T31" s="18">
        <v>2413.8930737246092</v>
      </c>
      <c r="U31" s="18">
        <v>4006.2098783201245</v>
      </c>
      <c r="V31" s="18">
        <v>643.27264716154104</v>
      </c>
      <c r="W31" s="18">
        <v>1687.6460535665874</v>
      </c>
      <c r="X31" s="18">
        <v>12141.19686241302</v>
      </c>
      <c r="Y31" s="18">
        <v>25019.804413181173</v>
      </c>
      <c r="Z31" s="18">
        <v>4773.4686284898726</v>
      </c>
      <c r="AA31" s="18">
        <v>420.35915863817667</v>
      </c>
      <c r="AB31" s="18">
        <v>29372.91388303287</v>
      </c>
      <c r="AC31" s="18">
        <v>2575.2091286404479</v>
      </c>
      <c r="AD31" s="18">
        <v>114060.30506943708</v>
      </c>
    </row>
    <row r="32" spans="1:30" s="50" customFormat="1" ht="25.5">
      <c r="A32" s="47"/>
      <c r="B32" s="48" t="s">
        <v>198</v>
      </c>
      <c r="C32" s="49">
        <v>28387.788197723075</v>
      </c>
      <c r="D32" s="49">
        <v>9192.5432748359417</v>
      </c>
      <c r="E32" s="49">
        <v>4712.0788123174343</v>
      </c>
      <c r="F32" s="49">
        <v>239.04818534604715</v>
      </c>
      <c r="G32" s="49">
        <v>42531.458470222504</v>
      </c>
      <c r="H32" s="49">
        <v>1368.6244564553224</v>
      </c>
      <c r="I32" s="49">
        <v>43900.082926677824</v>
      </c>
      <c r="J32" s="49">
        <v>32997.252631071482</v>
      </c>
      <c r="K32" s="49">
        <v>2641.4778984094919</v>
      </c>
      <c r="L32" s="49">
        <v>10232.506119466219</v>
      </c>
      <c r="M32" s="49">
        <v>45871.23664894719</v>
      </c>
      <c r="N32" s="49">
        <v>47239.86110540251</v>
      </c>
      <c r="O32" s="49">
        <v>16887.959411937976</v>
      </c>
      <c r="P32" s="49">
        <v>977.18468057564337</v>
      </c>
      <c r="Q32" s="49">
        <v>5656.2996433694088</v>
      </c>
      <c r="R32" s="49">
        <v>114.59810989224559</v>
      </c>
      <c r="S32" s="49">
        <v>2171.2223433416821</v>
      </c>
      <c r="T32" s="49">
        <v>18375.444461026196</v>
      </c>
      <c r="U32" s="49">
        <v>30496.747316440778</v>
      </c>
      <c r="V32" s="49">
        <v>4896.8286664725474</v>
      </c>
      <c r="W32" s="49">
        <v>12846.984261540994</v>
      </c>
      <c r="X32" s="49">
        <v>92423.268894597481</v>
      </c>
      <c r="Y32" s="49">
        <v>182194.58847022249</v>
      </c>
      <c r="Z32" s="49">
        <v>34760.469665584031</v>
      </c>
      <c r="AA32" s="49">
        <v>3061.0616555189054</v>
      </c>
      <c r="AB32" s="49">
        <v>213893.99648028761</v>
      </c>
      <c r="AC32" s="49">
        <v>19676.158426751539</v>
      </c>
      <c r="AD32" s="49">
        <v>108707.19367123977</v>
      </c>
    </row>
    <row r="33" spans="1:30">
      <c r="A33" s="5">
        <v>24</v>
      </c>
      <c r="B33" s="6" t="s">
        <v>152</v>
      </c>
      <c r="C33" s="18">
        <v>4881.9518969940218</v>
      </c>
      <c r="D33" s="18">
        <v>768.33289133111202</v>
      </c>
      <c r="E33" s="18">
        <v>268.67106589177598</v>
      </c>
      <c r="F33" s="18">
        <v>43.264827777427143</v>
      </c>
      <c r="G33" s="18">
        <v>5962.2206819943376</v>
      </c>
      <c r="H33" s="18">
        <v>463.40566829526887</v>
      </c>
      <c r="I33" s="18">
        <v>6425.6263502896063</v>
      </c>
      <c r="J33" s="18">
        <v>3220.1693237055429</v>
      </c>
      <c r="K33" s="18">
        <v>257.77922158570408</v>
      </c>
      <c r="L33" s="18">
        <v>998.58017511151832</v>
      </c>
      <c r="M33" s="18">
        <v>4476.5287204027654</v>
      </c>
      <c r="N33" s="18">
        <v>4939.9343886980341</v>
      </c>
      <c r="O33" s="18">
        <v>1648.0792945500775</v>
      </c>
      <c r="P33" s="18">
        <v>95.362488724944129</v>
      </c>
      <c r="Q33" s="18">
        <v>551.99270075332095</v>
      </c>
      <c r="R33" s="18">
        <v>11.183516462887505</v>
      </c>
      <c r="S33" s="18">
        <v>211.8874459987403</v>
      </c>
      <c r="T33" s="18">
        <v>1793.2414926912074</v>
      </c>
      <c r="U33" s="18">
        <v>2976.147477463885</v>
      </c>
      <c r="V33" s="18">
        <v>477.87667753794994</v>
      </c>
      <c r="W33" s="18">
        <v>1253.7245171189536</v>
      </c>
      <c r="X33" s="18">
        <v>9019.4956113019653</v>
      </c>
      <c r="Y33" s="18">
        <v>19921.650681994339</v>
      </c>
      <c r="Z33" s="18">
        <v>3800.8040745568251</v>
      </c>
      <c r="AA33" s="18">
        <v>334.70478749845847</v>
      </c>
      <c r="AB33" s="18">
        <v>23387.749969052704</v>
      </c>
      <c r="AC33" s="18">
        <v>2706.4783125342419</v>
      </c>
      <c r="AD33" s="18">
        <v>86413.956693239932</v>
      </c>
    </row>
    <row r="34" spans="1:30">
      <c r="A34" s="5">
        <v>25</v>
      </c>
      <c r="B34" s="6" t="s">
        <v>17</v>
      </c>
      <c r="C34" s="18">
        <v>3965.101031752914</v>
      </c>
      <c r="D34" s="18">
        <v>450.32144102823861</v>
      </c>
      <c r="E34" s="18">
        <v>195.91060862755256</v>
      </c>
      <c r="F34" s="18">
        <v>16.953035970365061</v>
      </c>
      <c r="G34" s="18">
        <v>4628.2861173790698</v>
      </c>
      <c r="H34" s="18">
        <v>402.98720635676835</v>
      </c>
      <c r="I34" s="18">
        <v>5031.2733237358379</v>
      </c>
      <c r="J34" s="18">
        <v>3635.0322431680506</v>
      </c>
      <c r="K34" s="18">
        <v>290.98959957935421</v>
      </c>
      <c r="L34" s="18">
        <v>1127.2298966384067</v>
      </c>
      <c r="M34" s="18">
        <v>5053.2517393858116</v>
      </c>
      <c r="N34" s="18">
        <v>5456.2389457425797</v>
      </c>
      <c r="O34" s="18">
        <v>1860.4057031676127</v>
      </c>
      <c r="P34" s="18">
        <v>107.64829002998708</v>
      </c>
      <c r="Q34" s="18">
        <v>623.1073783793405</v>
      </c>
      <c r="R34" s="18">
        <v>12.624318428018821</v>
      </c>
      <c r="S34" s="18">
        <v>239.18546532877284</v>
      </c>
      <c r="T34" s="18">
        <v>2024.2695307147158</v>
      </c>
      <c r="U34" s="18">
        <v>3359.5724179359117</v>
      </c>
      <c r="V34" s="18">
        <v>539.44279212918559</v>
      </c>
      <c r="W34" s="18">
        <v>1415.2451581438704</v>
      </c>
      <c r="X34" s="18">
        <v>10181.501054257416</v>
      </c>
      <c r="Y34" s="18">
        <v>20266.026117379064</v>
      </c>
      <c r="Z34" s="18">
        <v>3866.5066400159503</v>
      </c>
      <c r="AA34" s="18">
        <v>340.49065879798451</v>
      </c>
      <c r="AB34" s="18">
        <v>23792.042098597027</v>
      </c>
      <c r="AC34" s="18">
        <v>1920.5066022343758</v>
      </c>
      <c r="AD34" s="18">
        <v>123884.19842408581</v>
      </c>
    </row>
    <row r="35" spans="1:30">
      <c r="A35" s="5">
        <v>26</v>
      </c>
      <c r="B35" s="6" t="s">
        <v>18</v>
      </c>
      <c r="C35" s="18">
        <v>2403.4454034704668</v>
      </c>
      <c r="D35" s="18">
        <v>417.60194148122923</v>
      </c>
      <c r="E35" s="18">
        <v>116.871808274866</v>
      </c>
      <c r="F35" s="18">
        <v>50.781060361767615</v>
      </c>
      <c r="G35" s="18">
        <v>2988.7002135883295</v>
      </c>
      <c r="H35" s="18">
        <v>12.997183861857133</v>
      </c>
      <c r="I35" s="18">
        <v>3001.6973974501866</v>
      </c>
      <c r="J35" s="18">
        <v>1343.3953410572735</v>
      </c>
      <c r="K35" s="18">
        <v>107.54074413115286</v>
      </c>
      <c r="L35" s="18">
        <v>416.58925977634021</v>
      </c>
      <c r="M35" s="18">
        <v>1867.5253449647666</v>
      </c>
      <c r="N35" s="18">
        <v>1880.5225288266238</v>
      </c>
      <c r="O35" s="18">
        <v>687.54833160257317</v>
      </c>
      <c r="P35" s="18">
        <v>39.783474155109751</v>
      </c>
      <c r="Q35" s="18">
        <v>230.28118957307387</v>
      </c>
      <c r="R35" s="18">
        <v>4.6655571190871328</v>
      </c>
      <c r="S35" s="18">
        <v>88.395540472908692</v>
      </c>
      <c r="T35" s="18">
        <v>748.10732744320865</v>
      </c>
      <c r="U35" s="18">
        <v>1241.5939205717173</v>
      </c>
      <c r="V35" s="18">
        <v>199.36134956582629</v>
      </c>
      <c r="W35" s="18">
        <v>523.03078066987143</v>
      </c>
      <c r="X35" s="18">
        <v>3762.7674711733766</v>
      </c>
      <c r="Y35" s="18">
        <v>8631.9902135883294</v>
      </c>
      <c r="Z35" s="18">
        <v>1646.8767623254369</v>
      </c>
      <c r="AA35" s="18">
        <v>145.0265591063272</v>
      </c>
      <c r="AB35" s="18">
        <v>10133.840416807439</v>
      </c>
      <c r="AC35" s="18">
        <v>1249.9704526657845</v>
      </c>
      <c r="AD35" s="18">
        <v>81072.639718764724</v>
      </c>
    </row>
    <row r="36" spans="1:30">
      <c r="A36" s="5">
        <v>27</v>
      </c>
      <c r="B36" s="6" t="s">
        <v>19</v>
      </c>
      <c r="C36" s="18">
        <v>7010.2159450653553</v>
      </c>
      <c r="D36" s="18">
        <v>1075.9306687262181</v>
      </c>
      <c r="E36" s="18">
        <v>622.43021697705922</v>
      </c>
      <c r="F36" s="18">
        <v>28.056826062785664</v>
      </c>
      <c r="G36" s="18">
        <v>8736.6336568314182</v>
      </c>
      <c r="H36" s="18">
        <v>272.89604308124149</v>
      </c>
      <c r="I36" s="18">
        <v>9009.5296999126604</v>
      </c>
      <c r="J36" s="18">
        <v>5237.2762261776788</v>
      </c>
      <c r="K36" s="18">
        <v>419.25155266675279</v>
      </c>
      <c r="L36" s="18">
        <v>1624.0885758845031</v>
      </c>
      <c r="M36" s="18">
        <v>7280.6163547289352</v>
      </c>
      <c r="N36" s="18">
        <v>7553.5123978101765</v>
      </c>
      <c r="O36" s="18">
        <v>2680.4324992048387</v>
      </c>
      <c r="P36" s="18">
        <v>155.0973395689538</v>
      </c>
      <c r="Q36" s="18">
        <v>897.75970083221921</v>
      </c>
      <c r="R36" s="18">
        <v>18.18884630226459</v>
      </c>
      <c r="S36" s="18">
        <v>344.61327091885033</v>
      </c>
      <c r="T36" s="18">
        <v>2916.5239754100039</v>
      </c>
      <c r="U36" s="18">
        <v>4840.3996381730531</v>
      </c>
      <c r="V36" s="18">
        <v>777.21756551430951</v>
      </c>
      <c r="W36" s="18">
        <v>2039.0547662653285</v>
      </c>
      <c r="X36" s="18">
        <v>14669.287602189821</v>
      </c>
      <c r="Y36" s="18">
        <v>30959.433656831417</v>
      </c>
      <c r="Z36" s="18">
        <v>5906.676282362997</v>
      </c>
      <c r="AA36" s="18">
        <v>520.15120777858283</v>
      </c>
      <c r="AB36" s="18">
        <v>36345.958731415834</v>
      </c>
      <c r="AC36" s="18">
        <v>3050.95193777328</v>
      </c>
      <c r="AD36" s="18">
        <v>119129.89608726096</v>
      </c>
    </row>
    <row r="37" spans="1:30">
      <c r="A37" s="5">
        <v>28</v>
      </c>
      <c r="B37" s="6" t="s">
        <v>20</v>
      </c>
      <c r="C37" s="18">
        <v>5752.4720638072813</v>
      </c>
      <c r="D37" s="18">
        <v>772.63414986928183</v>
      </c>
      <c r="E37" s="18">
        <v>1023.0650431021036</v>
      </c>
      <c r="F37" s="18">
        <v>34.461702869517033</v>
      </c>
      <c r="G37" s="18">
        <v>7582.6329596481846</v>
      </c>
      <c r="H37" s="18">
        <v>1532.3691134681553</v>
      </c>
      <c r="I37" s="18">
        <v>9115.0020731163404</v>
      </c>
      <c r="J37" s="18">
        <v>3703.0379385390111</v>
      </c>
      <c r="K37" s="18">
        <v>296.43355405934659</v>
      </c>
      <c r="L37" s="18">
        <v>1148.3185824699858</v>
      </c>
      <c r="M37" s="18">
        <v>5147.7900750683439</v>
      </c>
      <c r="N37" s="18">
        <v>6680.1591885364996</v>
      </c>
      <c r="O37" s="18">
        <v>1895.2109469873349</v>
      </c>
      <c r="P37" s="18">
        <v>109.66221902133044</v>
      </c>
      <c r="Q37" s="18">
        <v>634.76473042542091</v>
      </c>
      <c r="R37" s="18">
        <v>12.860499428860129</v>
      </c>
      <c r="S37" s="18">
        <v>243.66024651479435</v>
      </c>
      <c r="T37" s="18">
        <v>2062.1404071871966</v>
      </c>
      <c r="U37" s="18">
        <v>3422.4246963057212</v>
      </c>
      <c r="V37" s="18">
        <v>549.53491229140616</v>
      </c>
      <c r="W37" s="18">
        <v>1441.7221533014369</v>
      </c>
      <c r="X37" s="18">
        <v>10371.980811463502</v>
      </c>
      <c r="Y37" s="18">
        <v>24634.772959648188</v>
      </c>
      <c r="Z37" s="18">
        <v>4700.0093985906451</v>
      </c>
      <c r="AA37" s="18">
        <v>413.89022326268292</v>
      </c>
      <c r="AB37" s="18">
        <v>28920.892134976151</v>
      </c>
      <c r="AC37" s="18">
        <v>2901.8708684147746</v>
      </c>
      <c r="AD37" s="18">
        <v>99662.919014638886</v>
      </c>
    </row>
    <row r="38" spans="1:30" s="3" customFormat="1">
      <c r="A38" s="7"/>
      <c r="B38" s="8" t="s">
        <v>30</v>
      </c>
      <c r="C38" s="19">
        <v>24013.186341090041</v>
      </c>
      <c r="D38" s="19">
        <v>3484.8210924360797</v>
      </c>
      <c r="E38" s="19">
        <v>2226.9487428733573</v>
      </c>
      <c r="F38" s="19">
        <v>173.51745304186252</v>
      </c>
      <c r="G38" s="35">
        <v>29898.473629441341</v>
      </c>
      <c r="H38" s="19">
        <v>2684.6552150632911</v>
      </c>
      <c r="I38" s="19">
        <v>32583.12884450463</v>
      </c>
      <c r="J38" s="19">
        <v>17138.911072647556</v>
      </c>
      <c r="K38" s="19">
        <v>1371.9946720223106</v>
      </c>
      <c r="L38" s="19">
        <v>5314.8064898807543</v>
      </c>
      <c r="M38" s="19">
        <v>23825.712234550621</v>
      </c>
      <c r="N38" s="19">
        <v>26510.367449613914</v>
      </c>
      <c r="O38" s="19">
        <v>8771.6767755124365</v>
      </c>
      <c r="P38" s="19">
        <v>507.5538115003252</v>
      </c>
      <c r="Q38" s="19">
        <v>2937.9056999633754</v>
      </c>
      <c r="R38" s="19">
        <v>59.522737741118185</v>
      </c>
      <c r="S38" s="19">
        <v>1127.7419692340666</v>
      </c>
      <c r="T38" s="19">
        <v>9544.2827334463327</v>
      </c>
      <c r="U38" s="19">
        <v>15840.138150450288</v>
      </c>
      <c r="V38" s="19">
        <v>2543.4332970386777</v>
      </c>
      <c r="W38" s="19">
        <v>6672.7773754994614</v>
      </c>
      <c r="X38" s="19">
        <v>48005.03255038608</v>
      </c>
      <c r="Y38" s="19">
        <v>104413.87362944134</v>
      </c>
      <c r="Z38" s="19">
        <v>19920.873157851856</v>
      </c>
      <c r="AA38" s="19">
        <v>1754.263436444036</v>
      </c>
      <c r="AB38" s="19">
        <v>122580.48335084916</v>
      </c>
      <c r="AC38" s="19">
        <v>11829.778173622457</v>
      </c>
      <c r="AD38" s="19">
        <v>103620.27212325415</v>
      </c>
    </row>
    <row r="39" spans="1:30">
      <c r="A39" s="5">
        <v>29</v>
      </c>
      <c r="B39" s="6" t="s">
        <v>21</v>
      </c>
      <c r="C39" s="18">
        <v>3008.7589340455538</v>
      </c>
      <c r="D39" s="18">
        <v>340.60741808439923</v>
      </c>
      <c r="E39" s="18">
        <v>691.43345289332592</v>
      </c>
      <c r="F39" s="18">
        <v>86.276071459566154</v>
      </c>
      <c r="G39" s="18">
        <v>4127.0758764828452</v>
      </c>
      <c r="H39" s="18">
        <v>151.27970283556127</v>
      </c>
      <c r="I39" s="18">
        <v>4278.3555793184069</v>
      </c>
      <c r="J39" s="18">
        <v>2741.5842040473917</v>
      </c>
      <c r="K39" s="18">
        <v>219.46778910922347</v>
      </c>
      <c r="L39" s="18">
        <v>850.17008714631038</v>
      </c>
      <c r="M39" s="18">
        <v>3811.2220803029254</v>
      </c>
      <c r="N39" s="18">
        <v>3962.5017831384866</v>
      </c>
      <c r="O39" s="18">
        <v>1403.1399304669687</v>
      </c>
      <c r="P39" s="18">
        <v>81.18961037927744</v>
      </c>
      <c r="Q39" s="18">
        <v>469.95493621848601</v>
      </c>
      <c r="R39" s="18">
        <v>9.521409900605585</v>
      </c>
      <c r="S39" s="18">
        <v>180.396499870269</v>
      </c>
      <c r="T39" s="18">
        <v>1526.7279624747262</v>
      </c>
      <c r="U39" s="18">
        <v>2533.8291539717129</v>
      </c>
      <c r="V39" s="18">
        <v>406.85411819061659</v>
      </c>
      <c r="W39" s="18">
        <v>1067.3945953888508</v>
      </c>
      <c r="X39" s="18">
        <v>7679.0082168615127</v>
      </c>
      <c r="Y39" s="18">
        <v>15768.585876482844</v>
      </c>
      <c r="Z39" s="18">
        <v>3008.4507757936121</v>
      </c>
      <c r="AA39" s="18">
        <v>264.92890921481745</v>
      </c>
      <c r="AB39" s="18">
        <v>18512.107743061639</v>
      </c>
      <c r="AC39" s="18">
        <v>1371.0398118292358</v>
      </c>
      <c r="AD39" s="18">
        <v>135022.39383087543</v>
      </c>
    </row>
    <row r="40" spans="1:30">
      <c r="A40" s="5">
        <v>30</v>
      </c>
      <c r="B40" s="6" t="s">
        <v>22</v>
      </c>
      <c r="C40" s="18">
        <v>4887.5517025379577</v>
      </c>
      <c r="D40" s="18">
        <v>786.19849347839863</v>
      </c>
      <c r="E40" s="18">
        <v>739.14217962325972</v>
      </c>
      <c r="F40" s="18">
        <v>262.07465431859839</v>
      </c>
      <c r="G40" s="18">
        <v>6674.9670299582149</v>
      </c>
      <c r="H40" s="18">
        <v>1356.1921099216081</v>
      </c>
      <c r="I40" s="18">
        <v>8031.1591398798228</v>
      </c>
      <c r="J40" s="18">
        <v>17944.33206918159</v>
      </c>
      <c r="K40" s="18">
        <v>1436.469790149456</v>
      </c>
      <c r="L40" s="18">
        <v>5564.5689585300561</v>
      </c>
      <c r="M40" s="18">
        <v>24945.370817861101</v>
      </c>
      <c r="N40" s="18">
        <v>26301.56292778271</v>
      </c>
      <c r="O40" s="18">
        <v>9183.890399812215</v>
      </c>
      <c r="P40" s="18">
        <v>531.40564753124102</v>
      </c>
      <c r="Q40" s="18">
        <v>3075.9687849842135</v>
      </c>
      <c r="R40" s="18">
        <v>62.319931947020521</v>
      </c>
      <c r="S40" s="18">
        <v>1180.7387469665416</v>
      </c>
      <c r="T40" s="18">
        <v>9992.8039771700987</v>
      </c>
      <c r="U40" s="18">
        <v>16584.524990448146</v>
      </c>
      <c r="V40" s="18">
        <v>2662.9586608167792</v>
      </c>
      <c r="W40" s="18">
        <v>6986.3559325410251</v>
      </c>
      <c r="X40" s="18">
        <v>50260.967072217281</v>
      </c>
      <c r="Y40" s="18">
        <v>83237.497029958206</v>
      </c>
      <c r="Z40" s="18">
        <v>15880.682927209393</v>
      </c>
      <c r="AA40" s="18">
        <v>1398.477927358512</v>
      </c>
      <c r="AB40" s="18">
        <v>97719.702029809079</v>
      </c>
      <c r="AC40" s="18">
        <v>5015.7244559735273</v>
      </c>
      <c r="AD40" s="18">
        <v>194826.69530107226</v>
      </c>
    </row>
    <row r="41" spans="1:30">
      <c r="A41" s="5">
        <v>31</v>
      </c>
      <c r="B41" s="6" t="s">
        <v>23</v>
      </c>
      <c r="C41" s="18">
        <v>1565.0345268784056</v>
      </c>
      <c r="D41" s="18">
        <v>378.63016942309309</v>
      </c>
      <c r="E41" s="18">
        <v>691.72075299181176</v>
      </c>
      <c r="F41" s="18">
        <v>313.39181024181232</v>
      </c>
      <c r="G41" s="18">
        <v>2948.777259535123</v>
      </c>
      <c r="H41" s="18">
        <v>1265.991103823472</v>
      </c>
      <c r="I41" s="18">
        <v>4214.7683633585948</v>
      </c>
      <c r="J41" s="18">
        <v>1809.9721439527486</v>
      </c>
      <c r="K41" s="18">
        <v>144.8908934462639</v>
      </c>
      <c r="L41" s="18">
        <v>561.27554757756513</v>
      </c>
      <c r="M41" s="18">
        <v>2516.1385849765775</v>
      </c>
      <c r="N41" s="18">
        <v>3782.1296888000497</v>
      </c>
      <c r="O41" s="18">
        <v>926.34185171615104</v>
      </c>
      <c r="P41" s="18">
        <v>53.600736737513273</v>
      </c>
      <c r="Q41" s="18">
        <v>310.26052098374532</v>
      </c>
      <c r="R41" s="18">
        <v>6.2859592879949764</v>
      </c>
      <c r="S41" s="18">
        <v>119.09633822289061</v>
      </c>
      <c r="T41" s="18">
        <v>1007.933690088194</v>
      </c>
      <c r="U41" s="18">
        <v>1672.8139079053735</v>
      </c>
      <c r="V41" s="18">
        <v>268.60186146766472</v>
      </c>
      <c r="W41" s="18">
        <v>704.68544479042339</v>
      </c>
      <c r="X41" s="18">
        <v>5069.6203111999512</v>
      </c>
      <c r="Y41" s="18">
        <v>11800.527259535123</v>
      </c>
      <c r="Z41" s="18">
        <v>2251.3943651515701</v>
      </c>
      <c r="AA41" s="18">
        <v>198.2613304399668</v>
      </c>
      <c r="AB41" s="18">
        <v>13853.660294246725</v>
      </c>
      <c r="AC41" s="18">
        <v>1254.7392255638936</v>
      </c>
      <c r="AD41" s="18">
        <v>110410.67348492861</v>
      </c>
    </row>
    <row r="42" spans="1:30">
      <c r="A42" s="5">
        <v>32</v>
      </c>
      <c r="B42" s="6" t="s">
        <v>153</v>
      </c>
      <c r="C42" s="18">
        <v>1533.6329871510391</v>
      </c>
      <c r="D42" s="18">
        <v>313.44300419234321</v>
      </c>
      <c r="E42" s="18">
        <v>411.83796179882893</v>
      </c>
      <c r="F42" s="18">
        <v>231.77558133325385</v>
      </c>
      <c r="G42" s="18">
        <v>2490.6895344754648</v>
      </c>
      <c r="H42" s="18">
        <v>240.66996138683507</v>
      </c>
      <c r="I42" s="18">
        <v>2731.3594958622998</v>
      </c>
      <c r="J42" s="18">
        <v>2363.2149289766166</v>
      </c>
      <c r="K42" s="18">
        <v>189.17878024199584</v>
      </c>
      <c r="L42" s="18">
        <v>732.83710897787978</v>
      </c>
      <c r="M42" s="18">
        <v>3285.2308181964922</v>
      </c>
      <c r="N42" s="18">
        <v>3525.9007795833272</v>
      </c>
      <c r="O42" s="18">
        <v>1209.4909309104821</v>
      </c>
      <c r="P42" s="18">
        <v>69.984536328611924</v>
      </c>
      <c r="Q42" s="18">
        <v>405.09590023833596</v>
      </c>
      <c r="R42" s="18">
        <v>8.2073488710645943</v>
      </c>
      <c r="S42" s="18">
        <v>155.49976579204809</v>
      </c>
      <c r="T42" s="18">
        <v>1316.0224326066173</v>
      </c>
      <c r="U42" s="18">
        <v>2184.1323988160211</v>
      </c>
      <c r="V42" s="18">
        <v>350.70370065754207</v>
      </c>
      <c r="W42" s="18">
        <v>920.0822061959484</v>
      </c>
      <c r="X42" s="18">
        <v>6619.2192204166713</v>
      </c>
      <c r="Y42" s="18">
        <v>12635.809534475464</v>
      </c>
      <c r="Z42" s="18">
        <v>2410.755872120857</v>
      </c>
      <c r="AA42" s="18">
        <v>212.29495550437076</v>
      </c>
      <c r="AB42" s="18">
        <v>14834.27045109195</v>
      </c>
      <c r="AC42" s="18">
        <v>1380.3398242237761</v>
      </c>
      <c r="AD42" s="18">
        <v>107468.24941773953</v>
      </c>
    </row>
    <row r="43" spans="1:30">
      <c r="A43" s="5">
        <v>33</v>
      </c>
      <c r="B43" s="6" t="s">
        <v>24</v>
      </c>
      <c r="C43" s="18">
        <v>2869.2155414027156</v>
      </c>
      <c r="D43" s="18">
        <v>314.52726209131669</v>
      </c>
      <c r="E43" s="18">
        <v>1049.1343229670647</v>
      </c>
      <c r="F43" s="18">
        <v>230.06961781221173</v>
      </c>
      <c r="G43" s="18">
        <v>4462.9467442733085</v>
      </c>
      <c r="H43" s="18">
        <v>2711.1744773535502</v>
      </c>
      <c r="I43" s="18">
        <v>7174.1212216268586</v>
      </c>
      <c r="J43" s="18">
        <v>4356.1004225865445</v>
      </c>
      <c r="K43" s="18">
        <v>348.71215243779426</v>
      </c>
      <c r="L43" s="18">
        <v>1350.8344082305139</v>
      </c>
      <c r="M43" s="18">
        <v>6055.6469832548528</v>
      </c>
      <c r="N43" s="18">
        <v>8766.8214606084039</v>
      </c>
      <c r="O43" s="18">
        <v>2229.4476438227834</v>
      </c>
      <c r="P43" s="18">
        <v>129.00209140419079</v>
      </c>
      <c r="Q43" s="18">
        <v>746.71093203548082</v>
      </c>
      <c r="R43" s="18">
        <v>15.12855874731715</v>
      </c>
      <c r="S43" s="18">
        <v>286.6318197186506</v>
      </c>
      <c r="T43" s="18">
        <v>2425.8165452998378</v>
      </c>
      <c r="U43" s="18">
        <v>4025.9986295819372</v>
      </c>
      <c r="V43" s="18">
        <v>646.45010485717864</v>
      </c>
      <c r="W43" s="18">
        <v>1695.9822139242201</v>
      </c>
      <c r="X43" s="18">
        <v>12201.168539391596</v>
      </c>
      <c r="Y43" s="18">
        <v>25430.936744273306</v>
      </c>
      <c r="Z43" s="18">
        <v>4851.9075823768299</v>
      </c>
      <c r="AA43" s="18">
        <v>427.26661634379298</v>
      </c>
      <c r="AB43" s="18">
        <v>29855.577710306341</v>
      </c>
      <c r="AC43" s="18">
        <v>2327.2438017672034</v>
      </c>
      <c r="AD43" s="18">
        <v>128287.2799473582</v>
      </c>
    </row>
    <row r="44" spans="1:30">
      <c r="A44" s="5">
        <v>34</v>
      </c>
      <c r="B44" s="6" t="s">
        <v>55</v>
      </c>
      <c r="C44" s="18">
        <v>803.3980931298039</v>
      </c>
      <c r="D44" s="18">
        <v>328.93624236490723</v>
      </c>
      <c r="E44" s="18">
        <v>546.5475401629642</v>
      </c>
      <c r="F44" s="18">
        <v>84.667596935157022</v>
      </c>
      <c r="G44" s="18">
        <v>1763.5494725928322</v>
      </c>
      <c r="H44" s="18">
        <v>365.83996688467596</v>
      </c>
      <c r="I44" s="18">
        <v>2129.3894394775079</v>
      </c>
      <c r="J44" s="18">
        <v>1283.3912151438544</v>
      </c>
      <c r="K44" s="18">
        <v>102.737326883487</v>
      </c>
      <c r="L44" s="18">
        <v>397.98187471713311</v>
      </c>
      <c r="M44" s="18">
        <v>1784.1104167444746</v>
      </c>
      <c r="N44" s="18">
        <v>2149.9503836291506</v>
      </c>
      <c r="O44" s="18">
        <v>656.83828266897103</v>
      </c>
      <c r="P44" s="18">
        <v>38.006504621630711</v>
      </c>
      <c r="Q44" s="18">
        <v>219.99544488397899</v>
      </c>
      <c r="R44" s="18">
        <v>4.4571652419725183</v>
      </c>
      <c r="S44" s="18">
        <v>84.447263313821097</v>
      </c>
      <c r="T44" s="18">
        <v>714.69234906660893</v>
      </c>
      <c r="U44" s="18">
        <v>1186.1368591495093</v>
      </c>
      <c r="V44" s="18">
        <v>190.4566711319988</v>
      </c>
      <c r="W44" s="18">
        <v>499.66907629235806</v>
      </c>
      <c r="X44" s="18">
        <v>3594.6996163708495</v>
      </c>
      <c r="Y44" s="18">
        <v>7508.1994725928325</v>
      </c>
      <c r="Z44" s="18">
        <v>1432.4714153234718</v>
      </c>
      <c r="AA44" s="18">
        <v>126.14568687531289</v>
      </c>
      <c r="AB44" s="18">
        <v>8814.5252010409931</v>
      </c>
      <c r="AC44" s="18">
        <v>1115.5177693654216</v>
      </c>
      <c r="AD44" s="18">
        <v>79017.344618860385</v>
      </c>
    </row>
    <row r="45" spans="1:30" s="3" customFormat="1">
      <c r="A45" s="8"/>
      <c r="B45" s="8" t="s">
        <v>31</v>
      </c>
      <c r="C45" s="19">
        <v>14667.591785145478</v>
      </c>
      <c r="D45" s="19">
        <v>2462.3425896344579</v>
      </c>
      <c r="E45" s="19">
        <v>4129.816210437255</v>
      </c>
      <c r="F45" s="19">
        <v>1208.2553321005994</v>
      </c>
      <c r="G45" s="19">
        <v>22468.005917317791</v>
      </c>
      <c r="H45" s="19">
        <v>6091.1473222057029</v>
      </c>
      <c r="I45" s="19">
        <v>28559.15323952349</v>
      </c>
      <c r="J45" s="19">
        <v>30498.594983888746</v>
      </c>
      <c r="K45" s="19">
        <v>2441.4567322682205</v>
      </c>
      <c r="L45" s="19">
        <v>9457.6679851794579</v>
      </c>
      <c r="M45" s="19">
        <v>42397.71970133642</v>
      </c>
      <c r="N45" s="19">
        <v>48488.867023542123</v>
      </c>
      <c r="O45" s="19">
        <v>15609.149039397571</v>
      </c>
      <c r="P45" s="19">
        <v>903.18912700246517</v>
      </c>
      <c r="Q45" s="19">
        <v>5227.9865193442411</v>
      </c>
      <c r="R45" s="19">
        <v>105.92037399597535</v>
      </c>
      <c r="S45" s="19">
        <v>2006.8104338842211</v>
      </c>
      <c r="T45" s="19">
        <v>16983.996956706083</v>
      </c>
      <c r="U45" s="19">
        <v>28187.435939872699</v>
      </c>
      <c r="V45" s="19">
        <v>4526.0251171217797</v>
      </c>
      <c r="W45" s="19">
        <v>11874.169469132825</v>
      </c>
      <c r="X45" s="19">
        <v>85424.682976457858</v>
      </c>
      <c r="Y45" s="19">
        <v>156381.55591731778</v>
      </c>
      <c r="Z45" s="19">
        <v>29835.662937975732</v>
      </c>
      <c r="AA45" s="19">
        <v>2627.3754257367727</v>
      </c>
      <c r="AB45" s="19">
        <v>183589.84342955673</v>
      </c>
      <c r="AC45" s="19">
        <v>12464.604888723057</v>
      </c>
      <c r="AD45" s="19">
        <v>147288.93941568388</v>
      </c>
    </row>
    <row r="46" spans="1:30" s="3" customFormat="1">
      <c r="A46" s="8"/>
      <c r="B46" s="8" t="s">
        <v>32</v>
      </c>
      <c r="C46" s="19">
        <v>143895.96341536695</v>
      </c>
      <c r="D46" s="19">
        <v>50812.805717450952</v>
      </c>
      <c r="E46" s="19">
        <v>24053.978156497629</v>
      </c>
      <c r="F46" s="19">
        <v>5757.4166152555754</v>
      </c>
      <c r="G46" s="19">
        <v>224520.16390457112</v>
      </c>
      <c r="H46" s="19">
        <v>57718.533082300506</v>
      </c>
      <c r="I46" s="19">
        <v>282238.6969868716</v>
      </c>
      <c r="J46" s="19">
        <v>329946.29960644559</v>
      </c>
      <c r="K46" s="19">
        <v>26412.679498405923</v>
      </c>
      <c r="L46" s="19">
        <v>102316.92824750661</v>
      </c>
      <c r="M46" s="19">
        <v>458675.90735235816</v>
      </c>
      <c r="N46" s="19">
        <v>516394.44043465873</v>
      </c>
      <c r="O46" s="19">
        <v>168866.17131954373</v>
      </c>
      <c r="P46" s="19">
        <v>9771.0701249242356</v>
      </c>
      <c r="Q46" s="19">
        <v>56558.500723106816</v>
      </c>
      <c r="R46" s="19">
        <v>1145.8900146503333</v>
      </c>
      <c r="S46" s="19">
        <v>21710.497713795914</v>
      </c>
      <c r="T46" s="19">
        <v>183739.83953531581</v>
      </c>
      <c r="U46" s="19">
        <v>304943.23389873374</v>
      </c>
      <c r="V46" s="19">
        <v>48964.394592899727</v>
      </c>
      <c r="W46" s="19">
        <v>128459.63164237088</v>
      </c>
      <c r="X46" s="19">
        <v>924159.22956534103</v>
      </c>
      <c r="Y46" s="19">
        <v>1665073.8339045709</v>
      </c>
      <c r="Z46" s="19">
        <v>317675.45337306836</v>
      </c>
      <c r="AA46" s="19">
        <v>27975.000297037703</v>
      </c>
      <c r="AB46" s="19">
        <v>1954774.2869806017</v>
      </c>
      <c r="AC46" s="19">
        <v>119393</v>
      </c>
      <c r="AD46" s="19">
        <v>163726.03812456355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dimension ref="A1:AD51"/>
  <sheetViews>
    <sheetView view="pageBreakPreview" topLeftCell="G1" zoomScale="110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7109375" style="20" customWidth="1"/>
    <col min="16" max="16" width="8" style="20" customWidth="1"/>
    <col min="17" max="17" width="8.5703125" style="20" customWidth="1"/>
    <col min="18" max="18" width="6.85546875" style="20" bestFit="1" customWidth="1"/>
    <col min="19" max="20" width="8.7109375" style="20" customWidth="1"/>
    <col min="21" max="21" width="11.140625" style="20" customWidth="1"/>
    <col min="22" max="22" width="8.85546875" style="20" customWidth="1"/>
    <col min="23" max="24" width="9.28515625" style="20" bestFit="1" customWidth="1"/>
    <col min="25" max="25" width="10" style="20" customWidth="1"/>
    <col min="26" max="26" width="8.7109375" style="20" customWidth="1"/>
    <col min="27" max="27" width="8" style="20" customWidth="1"/>
    <col min="28" max="28" width="10.28515625" style="20" bestFit="1" customWidth="1"/>
    <col min="29" max="29" width="8.5703125" style="20" customWidth="1"/>
    <col min="30" max="30" width="9" style="20" customWidth="1"/>
    <col min="31" max="16384" width="9.140625" style="12"/>
  </cols>
  <sheetData>
    <row r="1" spans="1:30">
      <c r="B1" s="10"/>
      <c r="C1" s="16"/>
      <c r="D1" s="16"/>
      <c r="E1" s="16"/>
      <c r="H1" s="27" t="s">
        <v>114</v>
      </c>
      <c r="I1" s="27"/>
      <c r="J1" s="16"/>
      <c r="K1" s="16"/>
      <c r="L1" s="16"/>
      <c r="M1" s="16"/>
      <c r="N1" s="16"/>
      <c r="U1" s="27" t="s">
        <v>115</v>
      </c>
    </row>
    <row r="2" spans="1:30">
      <c r="B2" s="10"/>
      <c r="C2" s="16"/>
      <c r="D2" s="16"/>
      <c r="E2" s="16"/>
      <c r="H2" s="28" t="s">
        <v>110</v>
      </c>
      <c r="I2" s="27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3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1.2754256591448763</v>
      </c>
      <c r="D6" s="18">
        <v>496.12718700398187</v>
      </c>
      <c r="E6" s="18">
        <v>57.190075461075651</v>
      </c>
      <c r="F6" s="18">
        <v>1016.3088380126078</v>
      </c>
      <c r="G6" s="18">
        <v>1570.9015261368102</v>
      </c>
      <c r="H6" s="18">
        <v>40685.62047841194</v>
      </c>
      <c r="I6" s="18">
        <v>42256.522004548751</v>
      </c>
      <c r="J6" s="18">
        <f>'[2]2016-17'!$D49/100</f>
        <v>73265.671057019092</v>
      </c>
      <c r="K6" s="18">
        <f>('[2]2016-17'!$E49/100)+('[2]2016-17'!$F49/100)</f>
        <v>6714.1615532153492</v>
      </c>
      <c r="L6" s="18">
        <f>'[2]2016-17'!$G49/100</f>
        <v>18763.090053961274</v>
      </c>
      <c r="M6" s="18">
        <f>J6+K6+L6</f>
        <v>98742.922664195721</v>
      </c>
      <c r="N6" s="18">
        <f>L6+K6+J6+H6</f>
        <v>139428.54314260764</v>
      </c>
      <c r="O6" s="18">
        <f>('[2]2016-17'!$H49/100)+('[2]2016-17'!$I49/100)</f>
        <v>26979.268717916726</v>
      </c>
      <c r="P6" s="18">
        <f>'[2]2016-17'!$J49/100</f>
        <v>1781.96012949548</v>
      </c>
      <c r="Q6" s="18">
        <f>'[2]2016-17'!$K49/100</f>
        <v>12811.149656507234</v>
      </c>
      <c r="R6" s="18">
        <f>'[2]2016-17'!$L49/100</f>
        <v>213.84388692580703</v>
      </c>
      <c r="S6" s="18">
        <f>'[2]2016-17'!$M49/100</f>
        <v>4788.5723869350986</v>
      </c>
      <c r="T6" s="18">
        <f>'[2]2016-17'!$N49/100</f>
        <v>35049.269616029014</v>
      </c>
      <c r="U6" s="18">
        <f>'[2]2016-17'!$O49/100</f>
        <v>62494.138861891879</v>
      </c>
      <c r="V6" s="18">
        <f>'[2]2016-17'!$P49/100</f>
        <v>9493.5086884422981</v>
      </c>
      <c r="W6" s="18">
        <f>'[2]2016-17'!$Q49/100</f>
        <v>21872.10817967957</v>
      </c>
      <c r="X6" s="18">
        <f>SUM(O6:W6)</f>
        <v>175483.8201238231</v>
      </c>
      <c r="Y6" s="18">
        <f>X6+M6+I6</f>
        <v>316483.26479256758</v>
      </c>
      <c r="Z6" s="18">
        <f>'[2]2016-17'!$U49/100</f>
        <v>45633.682197381611</v>
      </c>
      <c r="AA6" s="18">
        <f>'[2]2016-17'!$V49/100</f>
        <v>4639.0831987516121</v>
      </c>
      <c r="AB6" s="18">
        <f>Y6+Z6-AA6</f>
        <v>357477.8637911976</v>
      </c>
      <c r="AC6" s="18">
        <v>13673.123280059632</v>
      </c>
      <c r="AD6" s="18">
        <f>AB6/AC6*10000</f>
        <v>261445.65251783389</v>
      </c>
    </row>
    <row r="7" spans="1:30" ht="15.75">
      <c r="A7" s="5">
        <v>2</v>
      </c>
      <c r="B7" s="6" t="s">
        <v>46</v>
      </c>
      <c r="C7" s="18">
        <v>2719.3427094085505</v>
      </c>
      <c r="D7" s="18">
        <v>848.62377084637421</v>
      </c>
      <c r="E7" s="18">
        <v>1615.9950811811948</v>
      </c>
      <c r="F7" s="18">
        <v>503.4893285125857</v>
      </c>
      <c r="G7" s="18">
        <v>5687.4508899487046</v>
      </c>
      <c r="H7" s="18">
        <v>446.29659969504849</v>
      </c>
      <c r="I7" s="18">
        <v>6133.7474896437534</v>
      </c>
      <c r="J7" s="18">
        <f>'[2]2016-17'!$D50/100</f>
        <v>60617.924502970112</v>
      </c>
      <c r="K7" s="18">
        <f>('[2]2016-17'!$E50/100)+('[2]2016-17'!$F50/100)</f>
        <v>5555.1055803038435</v>
      </c>
      <c r="L7" s="18">
        <f>'[2]2016-17'!$G50/100</f>
        <v>15524.045025784133</v>
      </c>
      <c r="M7" s="18">
        <f t="shared" ref="M7:M46" si="0">J7+K7+L7</f>
        <v>81697.075109058089</v>
      </c>
      <c r="N7" s="18">
        <f t="shared" ref="N7:N10" si="1">L7+K7+J7+H7</f>
        <v>82143.37170875314</v>
      </c>
      <c r="O7" s="18">
        <f>('[2]2016-17'!$H50/100)+('[2]2016-17'!$I50/100)</f>
        <v>22321.876681034508</v>
      </c>
      <c r="P7" s="18">
        <f>'[2]2016-17'!$J50/100</f>
        <v>1474.3429363117982</v>
      </c>
      <c r="Q7" s="18">
        <f>'[2]2016-17'!$K50/100</f>
        <v>10599.579468398349</v>
      </c>
      <c r="R7" s="18">
        <f>'[2]2016-17'!$L50/100</f>
        <v>176.92832681491382</v>
      </c>
      <c r="S7" s="18">
        <f>'[2]2016-17'!$M50/100</f>
        <v>3961.9280795549339</v>
      </c>
      <c r="T7" s="18">
        <f>'[2]2016-17'!$N50/100</f>
        <v>28998.765026190882</v>
      </c>
      <c r="U7" s="18">
        <f>'[2]2016-17'!$O50/100</f>
        <v>51705.866291186641</v>
      </c>
      <c r="V7" s="18">
        <f>'[2]2016-17'!$P50/100</f>
        <v>7854.6580498310122</v>
      </c>
      <c r="W7" s="18">
        <f>'[2]2016-17'!$Q50/100</f>
        <v>18096.357860760916</v>
      </c>
      <c r="X7" s="18">
        <f t="shared" ref="X7:X46" si="2">SUM(O7:W7)</f>
        <v>145190.30272008394</v>
      </c>
      <c r="Y7" s="18">
        <f t="shared" ref="Y7:Y46" si="3">X7+M7+I7</f>
        <v>233021.12531878578</v>
      </c>
      <c r="Z7" s="18">
        <f>'[2]2016-17'!$U50/100</f>
        <v>33599.286878669052</v>
      </c>
      <c r="AA7" s="18">
        <f>'[2]2016-17'!$V50/100</f>
        <v>3415.6763106399658</v>
      </c>
      <c r="AB7" s="18">
        <f t="shared" ref="AB7:AB10" si="4">Y7+Z7-AA7</f>
        <v>263204.73588681489</v>
      </c>
      <c r="AC7" s="18">
        <v>11984.756468099538</v>
      </c>
      <c r="AD7" s="18">
        <f t="shared" ref="AD7:AD46" si="5">AB7/AC7*10000</f>
        <v>219616.25719087484</v>
      </c>
    </row>
    <row r="8" spans="1:30">
      <c r="A8" s="5">
        <v>3</v>
      </c>
      <c r="B8" s="6" t="s">
        <v>150</v>
      </c>
      <c r="C8" s="18">
        <v>1821.7475574103435</v>
      </c>
      <c r="D8" s="18">
        <v>309.07165180541409</v>
      </c>
      <c r="E8" s="18">
        <v>1345.8876342023777</v>
      </c>
      <c r="F8" s="18">
        <v>158.94259042165029</v>
      </c>
      <c r="G8" s="18">
        <v>3635.6494338397856</v>
      </c>
      <c r="H8" s="18">
        <v>9180.0756641205408</v>
      </c>
      <c r="I8" s="18">
        <v>12815.725097960327</v>
      </c>
      <c r="J8" s="18">
        <f>'[2]2016-17'!$D51/100</f>
        <v>7912.5549841914581</v>
      </c>
      <c r="K8" s="18">
        <f>('[2]2016-17'!$E51/100)+('[2]2016-17'!$F51/100)</f>
        <v>725.11684798758313</v>
      </c>
      <c r="L8" s="18">
        <f>'[2]2016-17'!$G51/100</f>
        <v>2026.3785151133361</v>
      </c>
      <c r="M8" s="18">
        <f t="shared" si="0"/>
        <v>10664.050347292377</v>
      </c>
      <c r="N8" s="18">
        <f t="shared" si="1"/>
        <v>19844.126011412918</v>
      </c>
      <c r="O8" s="18">
        <f>('[2]2016-17'!$H51/100)+('[2]2016-17'!$I51/100)</f>
        <v>2913.7103923835703</v>
      </c>
      <c r="P8" s="18">
        <f>'[2]2016-17'!$J51/100</f>
        <v>192.44834996865978</v>
      </c>
      <c r="Q8" s="18">
        <f>'[2]2016-17'!$K51/100</f>
        <v>1383.5801215678284</v>
      </c>
      <c r="R8" s="18">
        <f>'[2]2016-17'!$L51/100</f>
        <v>23.094738489692233</v>
      </c>
      <c r="S8" s="18">
        <f>'[2]2016-17'!$M51/100</f>
        <v>517.15683157965066</v>
      </c>
      <c r="T8" s="18">
        <f>'[2]2016-17'!$N51/100</f>
        <v>3785.2553452591569</v>
      </c>
      <c r="U8" s="18">
        <f>'[2]2016-17'!$O51/100</f>
        <v>6749.2497209174489</v>
      </c>
      <c r="V8" s="18">
        <f>'[2]2016-17'!$P51/100</f>
        <v>1025.281122884119</v>
      </c>
      <c r="W8" s="18">
        <f>'[2]2016-17'!$Q51/100</f>
        <v>2362.1466383241186</v>
      </c>
      <c r="X8" s="18">
        <f t="shared" si="2"/>
        <v>18951.923261374242</v>
      </c>
      <c r="Y8" s="18">
        <f t="shared" si="3"/>
        <v>42431.69870662695</v>
      </c>
      <c r="Z8" s="18">
        <f>'[2]2016-17'!$U51/100</f>
        <v>6118.2212814011282</v>
      </c>
      <c r="AA8" s="18">
        <f>'[2]2016-17'!$V51/100</f>
        <v>621.97342370984711</v>
      </c>
      <c r="AB8" s="18">
        <f t="shared" si="4"/>
        <v>47927.946564318234</v>
      </c>
      <c r="AC8" s="18">
        <v>2784.014278474911</v>
      </c>
      <c r="AD8" s="18">
        <f t="shared" si="5"/>
        <v>172154.09753779447</v>
      </c>
    </row>
    <row r="9" spans="1:30">
      <c r="A9" s="5">
        <v>4</v>
      </c>
      <c r="B9" s="6" t="s">
        <v>0</v>
      </c>
      <c r="C9" s="18">
        <v>3695.5377033010286</v>
      </c>
      <c r="D9" s="18">
        <v>186.93406164193547</v>
      </c>
      <c r="E9" s="18">
        <v>489.06110684507411</v>
      </c>
      <c r="F9" s="18">
        <v>436.41853810159614</v>
      </c>
      <c r="G9" s="18">
        <v>4807.9514098896343</v>
      </c>
      <c r="H9" s="18">
        <v>289.5147994743935</v>
      </c>
      <c r="I9" s="18">
        <v>5097.4662093640281</v>
      </c>
      <c r="J9" s="18">
        <f>'[2]2016-17'!$D52/100</f>
        <v>3967.9550485105319</v>
      </c>
      <c r="K9" s="18">
        <f>('[2]2016-17'!$E52/100)+('[2]2016-17'!$F52/100)</f>
        <v>363.62857047828555</v>
      </c>
      <c r="L9" s="18">
        <f>'[2]2016-17'!$G52/100</f>
        <v>1016.179840178243</v>
      </c>
      <c r="M9" s="18">
        <f t="shared" si="0"/>
        <v>5347.7634591670612</v>
      </c>
      <c r="N9" s="18">
        <f t="shared" si="1"/>
        <v>5637.2782586414542</v>
      </c>
      <c r="O9" s="18">
        <f>('[2]2016-17'!$H52/100)+('[2]2016-17'!$I52/100)</f>
        <v>1461.155326497538</v>
      </c>
      <c r="P9" s="18">
        <f>'[2]2016-17'!$J52/100</f>
        <v>96.508195312553156</v>
      </c>
      <c r="Q9" s="18">
        <f>'[2]2016-17'!$K52/100</f>
        <v>693.83198465759187</v>
      </c>
      <c r="R9" s="18">
        <f>'[2]2016-17'!$L52/100</f>
        <v>11.581453066334536</v>
      </c>
      <c r="S9" s="18">
        <f>'[2]2016-17'!$M52/100</f>
        <v>259.34164942145725</v>
      </c>
      <c r="T9" s="18">
        <f>'[2]2016-17'!$N52/100</f>
        <v>1898.2140518619517</v>
      </c>
      <c r="U9" s="18">
        <f>'[2]2016-17'!$O52/100</f>
        <v>3384.5855804197317</v>
      </c>
      <c r="V9" s="18">
        <f>'[2]2016-17'!$P52/100</f>
        <v>514.15369824520735</v>
      </c>
      <c r="W9" s="18">
        <f>'[2]2016-17'!$Q52/100</f>
        <v>1184.5594371965217</v>
      </c>
      <c r="X9" s="18">
        <f t="shared" si="2"/>
        <v>9503.9313766788873</v>
      </c>
      <c r="Y9" s="18">
        <f t="shared" si="3"/>
        <v>19949.161045209978</v>
      </c>
      <c r="Z9" s="18">
        <f>'[2]2016-17'!$U52/100</f>
        <v>2876.4670167029385</v>
      </c>
      <c r="AA9" s="18">
        <f>'[2]2016-17'!$V52/100</f>
        <v>292.41930886119559</v>
      </c>
      <c r="AB9" s="18">
        <f t="shared" si="4"/>
        <v>22533.20875305172</v>
      </c>
      <c r="AC9" s="18">
        <v>1684.8843648258583</v>
      </c>
      <c r="AD9" s="18">
        <f t="shared" si="5"/>
        <v>133737.41975094326</v>
      </c>
    </row>
    <row r="10" spans="1:30">
      <c r="A10" s="5">
        <v>5</v>
      </c>
      <c r="B10" s="6" t="s">
        <v>1</v>
      </c>
      <c r="C10" s="18">
        <v>1881.4503309170509</v>
      </c>
      <c r="D10" s="18">
        <v>130.74082028351086</v>
      </c>
      <c r="E10" s="18">
        <v>1447.4537056657418</v>
      </c>
      <c r="F10" s="18">
        <v>116.35561103792097</v>
      </c>
      <c r="G10" s="18">
        <v>3576.0004679042245</v>
      </c>
      <c r="H10" s="18">
        <v>891.47468969530951</v>
      </c>
      <c r="I10" s="18">
        <v>4467.4751575995342</v>
      </c>
      <c r="J10" s="18">
        <f>'[2]2016-17'!$D53/100</f>
        <v>1682.5723206816954</v>
      </c>
      <c r="K10" s="18">
        <f>('[2]2016-17'!$E53/100)+('[2]2016-17'!$F53/100)</f>
        <v>154.19311968402525</v>
      </c>
      <c r="L10" s="18">
        <f>'[2]2016-17'!$G53/100</f>
        <v>430.90106894242018</v>
      </c>
      <c r="M10" s="18">
        <f t="shared" si="0"/>
        <v>2267.666509308141</v>
      </c>
      <c r="N10" s="18">
        <f t="shared" si="1"/>
        <v>3159.1411990034503</v>
      </c>
      <c r="O10" s="18">
        <f>('[2]2016-17'!$H53/100)+('[2]2016-17'!$I53/100)</f>
        <v>619.58854838948855</v>
      </c>
      <c r="P10" s="18">
        <f>'[2]2016-17'!$J53/100</f>
        <v>40.923351239273472</v>
      </c>
      <c r="Q10" s="18">
        <f>'[2]2016-17'!$K53/100</f>
        <v>294.21263051524011</v>
      </c>
      <c r="R10" s="18">
        <f>'[2]2016-17'!$L53/100</f>
        <v>4.9110012901994491</v>
      </c>
      <c r="S10" s="18">
        <f>'[2]2016-17'!$M53/100</f>
        <v>109.97127628254729</v>
      </c>
      <c r="T10" s="18">
        <f>'[2]2016-17'!$N53/100</f>
        <v>804.91900320062075</v>
      </c>
      <c r="U10" s="18">
        <f>'[2]2016-17'!$O53/100</f>
        <v>1435.2002341181551</v>
      </c>
      <c r="V10" s="18">
        <f>'[2]2016-17'!$P53/100</f>
        <v>218.02181997204107</v>
      </c>
      <c r="W10" s="18">
        <f>'[2]2016-17'!$Q53/100</f>
        <v>502.30078135016066</v>
      </c>
      <c r="X10" s="18">
        <f t="shared" si="2"/>
        <v>4030.0486463577267</v>
      </c>
      <c r="Y10" s="18">
        <f t="shared" si="3"/>
        <v>10765.190313265402</v>
      </c>
      <c r="Z10" s="18">
        <f>'[2]2016-17'!$U53/100</f>
        <v>1552.2314283396584</v>
      </c>
      <c r="AA10" s="18">
        <f>'[2]2016-17'!$V53/100</f>
        <v>157.79859071284642</v>
      </c>
      <c r="AB10" s="18">
        <f t="shared" si="4"/>
        <v>12159.623150892216</v>
      </c>
      <c r="AC10" s="18">
        <v>884.26725760436977</v>
      </c>
      <c r="AD10" s="18">
        <f t="shared" si="5"/>
        <v>137510.72479868474</v>
      </c>
    </row>
    <row r="11" spans="1:30" s="3" customFormat="1">
      <c r="A11" s="7"/>
      <c r="B11" s="8" t="s">
        <v>27</v>
      </c>
      <c r="C11" s="19">
        <v>10119.353726696118</v>
      </c>
      <c r="D11" s="19">
        <v>1971.4974915812165</v>
      </c>
      <c r="E11" s="19">
        <v>4955.5876033554632</v>
      </c>
      <c r="F11" s="19">
        <v>2231.514906086361</v>
      </c>
      <c r="G11" s="19">
        <v>19277.953727719159</v>
      </c>
      <c r="H11" s="19">
        <v>51492.98223139724</v>
      </c>
      <c r="I11" s="19">
        <v>70770.935959116396</v>
      </c>
      <c r="J11" s="19">
        <f>SUM(J6:J10)</f>
        <v>147446.67791337293</v>
      </c>
      <c r="K11" s="19">
        <f>SUM(K6:K10)</f>
        <v>13512.205671669086</v>
      </c>
      <c r="L11" s="19">
        <f>SUM(L6:L10)</f>
        <v>37760.594503979402</v>
      </c>
      <c r="M11" s="19">
        <f t="shared" si="0"/>
        <v>198719.47808902143</v>
      </c>
      <c r="N11" s="19">
        <f t="shared" ref="N11:AB11" si="6">SUM(N6:N10)</f>
        <v>250212.46032041858</v>
      </c>
      <c r="O11" s="19">
        <f t="shared" si="6"/>
        <v>54295.599666221831</v>
      </c>
      <c r="P11" s="19">
        <f>SUM(P6:P10)</f>
        <v>3586.1829623277649</v>
      </c>
      <c r="Q11" s="19">
        <f>SUM(Q6:Q10)</f>
        <v>25782.353861646247</v>
      </c>
      <c r="R11" s="19">
        <f t="shared" ref="R11:W11" si="7">SUM(R6:R10)</f>
        <v>430.3594065869471</v>
      </c>
      <c r="S11" s="19">
        <f t="shared" si="7"/>
        <v>9636.9702237736892</v>
      </c>
      <c r="T11" s="19">
        <f t="shared" si="7"/>
        <v>70536.423042541617</v>
      </c>
      <c r="U11" s="19">
        <f t="shared" si="7"/>
        <v>125769.04068853386</v>
      </c>
      <c r="V11" s="19">
        <f t="shared" si="7"/>
        <v>19105.62337937468</v>
      </c>
      <c r="W11" s="19">
        <f t="shared" si="7"/>
        <v>44017.472897311287</v>
      </c>
      <c r="X11" s="19">
        <f t="shared" si="2"/>
        <v>353160.02612831793</v>
      </c>
      <c r="Y11" s="19">
        <f t="shared" si="3"/>
        <v>622650.44017645577</v>
      </c>
      <c r="Z11" s="19">
        <f t="shared" ref="Z11:AA11" si="8">SUM(Z6:Z10)</f>
        <v>89779.888802494388</v>
      </c>
      <c r="AA11" s="19">
        <f t="shared" si="8"/>
        <v>9126.9508326754658</v>
      </c>
      <c r="AB11" s="19">
        <f t="shared" si="6"/>
        <v>703303.37814627471</v>
      </c>
      <c r="AC11" s="19">
        <v>31011.045649064308</v>
      </c>
      <c r="AD11" s="19">
        <f t="shared" si="5"/>
        <v>226791.24919075257</v>
      </c>
    </row>
    <row r="12" spans="1:30">
      <c r="A12" s="5">
        <v>6</v>
      </c>
      <c r="B12" s="6" t="s">
        <v>2</v>
      </c>
      <c r="C12" s="18">
        <v>11093.053185147166</v>
      </c>
      <c r="D12" s="18">
        <v>1313.678055547655</v>
      </c>
      <c r="E12" s="18">
        <v>487.61043016374418</v>
      </c>
      <c r="F12" s="18">
        <v>31.890749177493689</v>
      </c>
      <c r="G12" s="18">
        <v>12926.232420036058</v>
      </c>
      <c r="H12" s="18">
        <v>127.38111534088277</v>
      </c>
      <c r="I12" s="18">
        <v>13053.61353537694</v>
      </c>
      <c r="J12" s="18">
        <f>'[2]2016-17'!$D54/100</f>
        <v>17520.144494505959</v>
      </c>
      <c r="K12" s="18">
        <f>('[2]2016-17'!$E54/100)+('[2]2016-17'!$F54/100)</f>
        <v>1605.5688684027937</v>
      </c>
      <c r="L12" s="18">
        <f>'[2]2016-17'!$G54/100</f>
        <v>4486.8496277471204</v>
      </c>
      <c r="M12" s="18">
        <f t="shared" si="0"/>
        <v>23612.562990655875</v>
      </c>
      <c r="N12" s="18">
        <f t="shared" ref="N12:N16" si="9">L12+K12+J12+H12</f>
        <v>23739.944105996758</v>
      </c>
      <c r="O12" s="18">
        <f>('[2]2016-17'!$H54/100)+('[2]2016-17'!$I54/100)</f>
        <v>6451.5984017418095</v>
      </c>
      <c r="P12" s="18">
        <f>'[2]2016-17'!$J54/100</f>
        <v>426.12315565788248</v>
      </c>
      <c r="Q12" s="18">
        <f>'[2]2016-17'!$K54/100</f>
        <v>3063.5520003367765</v>
      </c>
      <c r="R12" s="18">
        <f>'[2]2016-17'!$L54/100</f>
        <v>51.1368522823077</v>
      </c>
      <c r="S12" s="18">
        <f>'[2]2016-17'!$M54/100</f>
        <v>1145.0994569641175</v>
      </c>
      <c r="T12" s="18">
        <f>'[2]2016-17'!$N54/100</f>
        <v>8381.3914380423321</v>
      </c>
      <c r="U12" s="18">
        <f>'[2]2016-17'!$O54/100</f>
        <v>14944.329685698964</v>
      </c>
      <c r="V12" s="18">
        <f>'[2]2016-17'!$P54/100</f>
        <v>2270.1988746122602</v>
      </c>
      <c r="W12" s="18">
        <f>'[2]2016-17'!$Q54/100</f>
        <v>5230.3144184569592</v>
      </c>
      <c r="X12" s="18">
        <f t="shared" si="2"/>
        <v>41963.744283793407</v>
      </c>
      <c r="Y12" s="18">
        <f t="shared" si="3"/>
        <v>78629.920809826217</v>
      </c>
      <c r="Z12" s="18">
        <f>'[2]2016-17'!$U54/100</f>
        <v>11337.638395918717</v>
      </c>
      <c r="AA12" s="18">
        <f>'[2]2016-17'!$V54/100</f>
        <v>1152.5751432577929</v>
      </c>
      <c r="AB12" s="18">
        <f t="shared" ref="AB12:AB16" si="10">Y12+Z12-AA12</f>
        <v>88814.984062487143</v>
      </c>
      <c r="AC12" s="18">
        <v>6477.6848075378948</v>
      </c>
      <c r="AD12" s="18">
        <f t="shared" si="5"/>
        <v>137109.1473285883</v>
      </c>
    </row>
    <row r="13" spans="1:30">
      <c r="A13" s="5">
        <v>7</v>
      </c>
      <c r="B13" s="6" t="s">
        <v>3</v>
      </c>
      <c r="C13" s="18">
        <v>3078.3164745592635</v>
      </c>
      <c r="D13" s="18">
        <v>549.73943202205737</v>
      </c>
      <c r="E13" s="18">
        <v>205.35721262381591</v>
      </c>
      <c r="F13" s="18">
        <v>16.214240669596666</v>
      </c>
      <c r="G13" s="18">
        <v>3849.6273598747334</v>
      </c>
      <c r="H13" s="18">
        <v>587.98980213266145</v>
      </c>
      <c r="I13" s="18">
        <v>4437.6171620073947</v>
      </c>
      <c r="J13" s="18">
        <f>'[2]2016-17'!$D55/100</f>
        <v>4139.3177437065297</v>
      </c>
      <c r="K13" s="18">
        <f>('[2]2016-17'!$E55/100)+('[2]2016-17'!$F55/100)</f>
        <v>379.33247113381782</v>
      </c>
      <c r="L13" s="18">
        <f>'[2]2016-17'!$G55/100</f>
        <v>1060.0652456548369</v>
      </c>
      <c r="M13" s="18">
        <f t="shared" si="0"/>
        <v>5578.7154604951847</v>
      </c>
      <c r="N13" s="18">
        <f t="shared" si="9"/>
        <v>6166.7052626278464</v>
      </c>
      <c r="O13" s="18">
        <f>('[2]2016-17'!$H55/100)+('[2]2016-17'!$I55/100)</f>
        <v>1524.2577336033326</v>
      </c>
      <c r="P13" s="18">
        <f>'[2]2016-17'!$J55/100</f>
        <v>100.67606119184752</v>
      </c>
      <c r="Q13" s="18">
        <f>'[2]2016-17'!$K55/100</f>
        <v>723.79626536403373</v>
      </c>
      <c r="R13" s="18">
        <f>'[2]2016-17'!$L55/100</f>
        <v>12.081617253546792</v>
      </c>
      <c r="S13" s="18">
        <f>'[2]2016-17'!$M55/100</f>
        <v>270.54174707329901</v>
      </c>
      <c r="T13" s="18">
        <f>'[2]2016-17'!$N55/100</f>
        <v>1980.1915621938999</v>
      </c>
      <c r="U13" s="18">
        <f>'[2]2016-17'!$O55/100</f>
        <v>3530.7545012092828</v>
      </c>
      <c r="V13" s="18">
        <f>'[2]2016-17'!$P55/100</f>
        <v>536.35827526262119</v>
      </c>
      <c r="W13" s="18">
        <f>'[2]2016-17'!$Q55/100</f>
        <v>1235.7165937913394</v>
      </c>
      <c r="X13" s="18">
        <f t="shared" si="2"/>
        <v>9914.3743569432027</v>
      </c>
      <c r="Y13" s="18">
        <f t="shared" si="3"/>
        <v>19930.706979445782</v>
      </c>
      <c r="Z13" s="18">
        <f>'[2]2016-17'!$U55/100</f>
        <v>2873.8061296058936</v>
      </c>
      <c r="AA13" s="18">
        <f>'[2]2016-17'!$V55/100</f>
        <v>292.14880523248814</v>
      </c>
      <c r="AB13" s="18">
        <f t="shared" si="10"/>
        <v>22512.364303819188</v>
      </c>
      <c r="AC13" s="18">
        <v>2155.2331033900509</v>
      </c>
      <c r="AD13" s="18">
        <f t="shared" si="5"/>
        <v>104454.42893582417</v>
      </c>
    </row>
    <row r="14" spans="1:30">
      <c r="A14" s="5">
        <v>8</v>
      </c>
      <c r="B14" s="6" t="s">
        <v>4</v>
      </c>
      <c r="C14" s="18">
        <v>1515.2903901970421</v>
      </c>
      <c r="D14" s="18">
        <v>791.69779889740573</v>
      </c>
      <c r="E14" s="18">
        <v>158.94233036849673</v>
      </c>
      <c r="F14" s="18">
        <v>10.625037236489545</v>
      </c>
      <c r="G14" s="18">
        <v>2476.555556699434</v>
      </c>
      <c r="H14" s="18">
        <v>55.097082526098646</v>
      </c>
      <c r="I14" s="18">
        <v>2531.6526392255328</v>
      </c>
      <c r="J14" s="18">
        <f>'[2]2016-17'!$D56/100</f>
        <v>2159.0860544052025</v>
      </c>
      <c r="K14" s="18">
        <f>('[2]2016-17'!$E56/100)+('[2]2016-17'!$F56/100)</f>
        <v>197.86145909028735</v>
      </c>
      <c r="L14" s="18">
        <f>'[2]2016-17'!$G56/100</f>
        <v>552.93462120245806</v>
      </c>
      <c r="M14" s="18">
        <f t="shared" si="0"/>
        <v>2909.882134697948</v>
      </c>
      <c r="N14" s="18">
        <f t="shared" si="9"/>
        <v>2964.9792172240468</v>
      </c>
      <c r="O14" s="18">
        <f>('[2]2016-17'!$H56/100)+('[2]2016-17'!$I56/100)</f>
        <v>795.05943242601256</v>
      </c>
      <c r="P14" s="18">
        <f>'[2]2016-17'!$J56/100</f>
        <v>52.513069348747685</v>
      </c>
      <c r="Q14" s="18">
        <f>'[2]2016-17'!$K56/100</f>
        <v>377.5352653596259</v>
      </c>
      <c r="R14" s="18">
        <f>'[2]2016-17'!$L56/100</f>
        <v>6.3018238613004529</v>
      </c>
      <c r="S14" s="18">
        <f>'[2]2016-17'!$M56/100</f>
        <v>141.11574646050963</v>
      </c>
      <c r="T14" s="18">
        <f>'[2]2016-17'!$N56/100</f>
        <v>1032.8764911763731</v>
      </c>
      <c r="U14" s="18">
        <f>'[2]2016-17'!$O56/100</f>
        <v>1841.6568326216977</v>
      </c>
      <c r="V14" s="18">
        <f>'[2]2016-17'!$P56/100</f>
        <v>279.76679829545736</v>
      </c>
      <c r="W14" s="18">
        <f>'[2]2016-17'!$Q56/100</f>
        <v>644.55512479284005</v>
      </c>
      <c r="X14" s="18">
        <f t="shared" si="2"/>
        <v>5171.3805843425635</v>
      </c>
      <c r="Y14" s="18">
        <f t="shared" si="3"/>
        <v>10612.915358266044</v>
      </c>
      <c r="Z14" s="18">
        <f>'[2]2016-17'!$U56/100</f>
        <v>1530.274928487248</v>
      </c>
      <c r="AA14" s="18">
        <f>'[2]2016-17'!$V56/100</f>
        <v>155.56651070825382</v>
      </c>
      <c r="AB14" s="18">
        <f t="shared" si="10"/>
        <v>11987.623776045039</v>
      </c>
      <c r="AC14" s="18">
        <v>1719.9676482639525</v>
      </c>
      <c r="AD14" s="18">
        <f t="shared" si="5"/>
        <v>69696.798007478414</v>
      </c>
    </row>
    <row r="15" spans="1:30">
      <c r="A15" s="5">
        <v>9</v>
      </c>
      <c r="B15" s="6" t="s">
        <v>5</v>
      </c>
      <c r="C15" s="18">
        <v>6848.9146580034494</v>
      </c>
      <c r="D15" s="18">
        <v>965.49645533157707</v>
      </c>
      <c r="E15" s="18">
        <v>392.20092276211761</v>
      </c>
      <c r="F15" s="18">
        <v>52.423659490337322</v>
      </c>
      <c r="G15" s="18">
        <v>8259.0356955874813</v>
      </c>
      <c r="H15" s="18">
        <v>106.41238729942982</v>
      </c>
      <c r="I15" s="18">
        <v>8365.4480828869109</v>
      </c>
      <c r="J15" s="18">
        <f>'[2]2016-17'!$D57/100</f>
        <v>8519.2363634568574</v>
      </c>
      <c r="K15" s="18">
        <f>('[2]2016-17'!$E57/100)+('[2]2016-17'!$F57/100)</f>
        <v>780.71392002620951</v>
      </c>
      <c r="L15" s="18">
        <f>'[2]2016-17'!$G57/100</f>
        <v>2181.7475602471623</v>
      </c>
      <c r="M15" s="18">
        <f t="shared" si="0"/>
        <v>11481.69784373023</v>
      </c>
      <c r="N15" s="18">
        <f t="shared" si="9"/>
        <v>11588.110231029659</v>
      </c>
      <c r="O15" s="18">
        <f>('[2]2016-17'!$H57/100)+('[2]2016-17'!$I57/100)</f>
        <v>3137.1140645429264</v>
      </c>
      <c r="P15" s="18">
        <f>'[2]2016-17'!$J57/100</f>
        <v>207.20399218910586</v>
      </c>
      <c r="Q15" s="18">
        <f>'[2]2016-17'!$K57/100</f>
        <v>1489.6637188577029</v>
      </c>
      <c r="R15" s="18">
        <f>'[2]2016-17'!$L57/100</f>
        <v>24.865487360151029</v>
      </c>
      <c r="S15" s="18">
        <f>'[2]2016-17'!$M57/100</f>
        <v>556.80893137625321</v>
      </c>
      <c r="T15" s="18">
        <f>'[2]2016-17'!$N57/100</f>
        <v>4075.4832094979047</v>
      </c>
      <c r="U15" s="18">
        <f>'[2]2016-17'!$O57/100</f>
        <v>7266.7366941989631</v>
      </c>
      <c r="V15" s="18">
        <f>'[2]2016-17'!$P57/100</f>
        <v>1103.8927681755383</v>
      </c>
      <c r="W15" s="18">
        <f>'[2]2016-17'!$Q57/100</f>
        <v>2543.2601198011812</v>
      </c>
      <c r="X15" s="18">
        <f t="shared" si="2"/>
        <v>20405.028985999725</v>
      </c>
      <c r="Y15" s="18">
        <f t="shared" si="3"/>
        <v>40252.174912616865</v>
      </c>
      <c r="Z15" s="18">
        <f>'[2]2016-17'!$U57/100</f>
        <v>5803.9560340361004</v>
      </c>
      <c r="AA15" s="18">
        <f>'[2]2016-17'!$V57/100</f>
        <v>590.02547301201207</v>
      </c>
      <c r="AB15" s="18">
        <f t="shared" si="10"/>
        <v>45466.10547364095</v>
      </c>
      <c r="AC15" s="18">
        <v>4456.1613034129141</v>
      </c>
      <c r="AD15" s="18">
        <f t="shared" si="5"/>
        <v>102029.75695430745</v>
      </c>
    </row>
    <row r="16" spans="1:30">
      <c r="A16" s="5">
        <v>10</v>
      </c>
      <c r="B16" s="6" t="s">
        <v>6</v>
      </c>
      <c r="C16" s="18">
        <v>5834.4225258898168</v>
      </c>
      <c r="D16" s="18">
        <v>5245.4404798278083</v>
      </c>
      <c r="E16" s="18">
        <v>602.16181650380747</v>
      </c>
      <c r="F16" s="18">
        <v>10.749757820384907</v>
      </c>
      <c r="G16" s="18">
        <v>11692.774580041818</v>
      </c>
      <c r="H16" s="18">
        <v>94.537785049172996</v>
      </c>
      <c r="I16" s="18">
        <v>11787.312365090991</v>
      </c>
      <c r="J16" s="18">
        <f>'[2]2016-17'!$D58/100</f>
        <v>10179.032093800117</v>
      </c>
      <c r="K16" s="18">
        <f>('[2]2016-17'!$E58/100)+('[2]2016-17'!$F58/100)</f>
        <v>932.81976329609188</v>
      </c>
      <c r="L16" s="18">
        <f>'[2]2016-17'!$G58/100</f>
        <v>2606.8156215957583</v>
      </c>
      <c r="M16" s="18">
        <f t="shared" si="0"/>
        <v>13718.667478691967</v>
      </c>
      <c r="N16" s="18">
        <f t="shared" si="9"/>
        <v>13813.20526374114</v>
      </c>
      <c r="O16" s="18">
        <f>('[2]2016-17'!$H58/100)+('[2]2016-17'!$I58/100)</f>
        <v>3748.3153867956298</v>
      </c>
      <c r="P16" s="18">
        <f>'[2]2016-17'!$J58/100</f>
        <v>247.57337353656797</v>
      </c>
      <c r="Q16" s="18">
        <f>'[2]2016-17'!$K58/100</f>
        <v>1779.8936613925989</v>
      </c>
      <c r="R16" s="18">
        <f>'[2]2016-17'!$L58/100</f>
        <v>29.710009567601105</v>
      </c>
      <c r="S16" s="18">
        <f>'[2]2016-17'!$M58/100</f>
        <v>665.29155205803113</v>
      </c>
      <c r="T16" s="18">
        <f>'[2]2016-17'!$N58/100</f>
        <v>4869.5062112808309</v>
      </c>
      <c r="U16" s="18">
        <f>'[2]2016-17'!$O58/100</f>
        <v>8682.508956405105</v>
      </c>
      <c r="V16" s="18">
        <f>'[2]2016-17'!$P58/100</f>
        <v>1318.9632774566185</v>
      </c>
      <c r="W16" s="18">
        <f>'[2]2016-17'!$Q58/100</f>
        <v>3038.7613722497526</v>
      </c>
      <c r="X16" s="18">
        <f t="shared" si="2"/>
        <v>24380.523800742736</v>
      </c>
      <c r="Y16" s="18">
        <f t="shared" si="3"/>
        <v>49886.503644525692</v>
      </c>
      <c r="Z16" s="18">
        <f>'[2]2016-17'!$U58/100</f>
        <v>7193.1286761734755</v>
      </c>
      <c r="AA16" s="18">
        <f>'[2]2016-17'!$V58/100</f>
        <v>731.24763949049657</v>
      </c>
      <c r="AB16" s="18">
        <f t="shared" si="10"/>
        <v>56348.38468120867</v>
      </c>
      <c r="AC16" s="18">
        <v>4750.9141157383283</v>
      </c>
      <c r="AD16" s="18">
        <f t="shared" si="5"/>
        <v>118605.35321938082</v>
      </c>
    </row>
    <row r="17" spans="1:30" s="3" customFormat="1">
      <c r="A17" s="7"/>
      <c r="B17" s="8" t="s">
        <v>28</v>
      </c>
      <c r="C17" s="19">
        <v>28369.997233796741</v>
      </c>
      <c r="D17" s="19">
        <v>8866.0522216265035</v>
      </c>
      <c r="E17" s="19">
        <v>1846.2727124219819</v>
      </c>
      <c r="F17" s="19">
        <v>121.90344439430211</v>
      </c>
      <c r="G17" s="19">
        <v>39204.225612239527</v>
      </c>
      <c r="H17" s="19">
        <v>971.41817234824566</v>
      </c>
      <c r="I17" s="19">
        <v>40175.643784587774</v>
      </c>
      <c r="J17" s="19">
        <f>SUM(J12:J16)</f>
        <v>42516.816749874662</v>
      </c>
      <c r="K17" s="19">
        <f t="shared" ref="K17:AB17" si="11">SUM(K12:K16)</f>
        <v>3896.2964819492004</v>
      </c>
      <c r="L17" s="19">
        <f>SUM(L12:L16)</f>
        <v>10888.412676447337</v>
      </c>
      <c r="M17" s="19">
        <f t="shared" si="0"/>
        <v>57301.5259082712</v>
      </c>
      <c r="N17" s="19">
        <f t="shared" si="11"/>
        <v>58272.944080619447</v>
      </c>
      <c r="O17" s="19">
        <f t="shared" si="11"/>
        <v>15656.345019109711</v>
      </c>
      <c r="P17" s="19">
        <f>SUM(P12:P16)</f>
        <v>1034.0896519241514</v>
      </c>
      <c r="Q17" s="19">
        <f>SUM(Q12:Q16)</f>
        <v>7434.4409113107386</v>
      </c>
      <c r="R17" s="19">
        <f t="shared" ref="R17:W17" si="12">SUM(R12:R16)</f>
        <v>124.09579032490709</v>
      </c>
      <c r="S17" s="19">
        <f t="shared" si="12"/>
        <v>2778.8574339322104</v>
      </c>
      <c r="T17" s="19">
        <f t="shared" si="12"/>
        <v>20339.448912191343</v>
      </c>
      <c r="U17" s="19">
        <f t="shared" si="12"/>
        <v>36265.986670134014</v>
      </c>
      <c r="V17" s="19">
        <f t="shared" si="12"/>
        <v>5509.179993802496</v>
      </c>
      <c r="W17" s="19">
        <f t="shared" si="12"/>
        <v>12692.607629092072</v>
      </c>
      <c r="X17" s="19">
        <f t="shared" si="2"/>
        <v>101835.05201182165</v>
      </c>
      <c r="Y17" s="19">
        <f t="shared" si="3"/>
        <v>199312.22170468062</v>
      </c>
      <c r="Z17" s="19">
        <f t="shared" ref="Z17:AA17" si="13">SUM(Z12:Z16)</f>
        <v>28738.80416422143</v>
      </c>
      <c r="AA17" s="19">
        <f t="shared" si="13"/>
        <v>2921.5635717010437</v>
      </c>
      <c r="AB17" s="19">
        <f t="shared" si="11"/>
        <v>225129.46229720101</v>
      </c>
      <c r="AC17" s="19">
        <v>19559.960978343141</v>
      </c>
      <c r="AD17" s="19">
        <f t="shared" si="5"/>
        <v>115097.09173063542</v>
      </c>
    </row>
    <row r="18" spans="1:30">
      <c r="A18" s="5">
        <v>11</v>
      </c>
      <c r="B18" s="6" t="s">
        <v>7</v>
      </c>
      <c r="C18" s="18">
        <v>7001.7427452961992</v>
      </c>
      <c r="D18" s="18">
        <v>4515.7111422850649</v>
      </c>
      <c r="E18" s="18">
        <v>1096.8871379307386</v>
      </c>
      <c r="F18" s="18">
        <v>33.169146417562871</v>
      </c>
      <c r="G18" s="18">
        <v>12647.510171929567</v>
      </c>
      <c r="H18" s="18">
        <v>285.52018730347436</v>
      </c>
      <c r="I18" s="18">
        <v>12933.030359233042</v>
      </c>
      <c r="J18" s="18">
        <f>'[2]2016-17'!$D59/100</f>
        <v>45739.20808993838</v>
      </c>
      <c r="K18" s="18">
        <f>('[2]2016-17'!$E59/100)+('[2]2016-17'!$F59/100)</f>
        <v>4191.6006227934422</v>
      </c>
      <c r="L18" s="18">
        <f>'[2]2016-17'!$G59/100</f>
        <v>11713.656177672701</v>
      </c>
      <c r="M18" s="18">
        <f t="shared" si="0"/>
        <v>61644.464890404524</v>
      </c>
      <c r="N18" s="18">
        <f t="shared" ref="N18:N22" si="14">L18+K18+J18+H18</f>
        <v>61929.985077707999</v>
      </c>
      <c r="O18" s="18">
        <f>('[2]2016-17'!$H59/100)+('[2]2016-17'!$I59/100)</f>
        <v>16842.954799974304</v>
      </c>
      <c r="P18" s="18">
        <f>'[2]2016-17'!$J59/100</f>
        <v>1112.4643232645149</v>
      </c>
      <c r="Q18" s="18">
        <f>'[2]2016-17'!$K59/100</f>
        <v>7997.9044968317239</v>
      </c>
      <c r="R18" s="18">
        <f>'[2]2016-17'!$L59/100</f>
        <v>133.50113227310271</v>
      </c>
      <c r="S18" s="18">
        <f>'[2]2016-17'!$M59/100</f>
        <v>2989.4697707648179</v>
      </c>
      <c r="T18" s="18">
        <f>'[2]2016-17'!$N59/100</f>
        <v>21880.995741105973</v>
      </c>
      <c r="U18" s="18">
        <f>'[2]2016-17'!$O59/100</f>
        <v>39014.621453217827</v>
      </c>
      <c r="V18" s="18">
        <f>'[2]2016-17'!$P59/100</f>
        <v>5926.7261616475707</v>
      </c>
      <c r="W18" s="18">
        <f>'[2]2016-17'!$Q59/100</f>
        <v>13654.592839495519</v>
      </c>
      <c r="X18" s="18">
        <f t="shared" si="2"/>
        <v>109553.23071857536</v>
      </c>
      <c r="Y18" s="18">
        <f t="shared" si="3"/>
        <v>184130.72596821291</v>
      </c>
      <c r="Z18" s="18">
        <f>'[2]2016-17'!$U59/100</f>
        <v>26549.786290185428</v>
      </c>
      <c r="AA18" s="18">
        <f>'[2]2016-17'!$V59/100</f>
        <v>2699.0297862992138</v>
      </c>
      <c r="AB18" s="18">
        <f t="shared" ref="AB18:AB22" si="15">Y18+Z18-AA18</f>
        <v>207981.48247209913</v>
      </c>
      <c r="AC18" s="18">
        <v>10117.317842656497</v>
      </c>
      <c r="AD18" s="18">
        <f t="shared" si="5"/>
        <v>205569.78213653667</v>
      </c>
    </row>
    <row r="19" spans="1:30">
      <c r="A19" s="5">
        <v>12</v>
      </c>
      <c r="B19" s="6" t="s">
        <v>8</v>
      </c>
      <c r="C19" s="18">
        <v>3533.501574736259</v>
      </c>
      <c r="D19" s="18">
        <v>2119.7194925680324</v>
      </c>
      <c r="E19" s="18">
        <v>628.20982720695724</v>
      </c>
      <c r="F19" s="18">
        <v>21.398164249841166</v>
      </c>
      <c r="G19" s="18">
        <v>6302.82905876109</v>
      </c>
      <c r="H19" s="18">
        <v>96.944054575725644</v>
      </c>
      <c r="I19" s="18">
        <v>6399.7731133368152</v>
      </c>
      <c r="J19" s="18">
        <f>'[2]2016-17'!$D60/100</f>
        <v>7492.3234654736916</v>
      </c>
      <c r="K19" s="18">
        <f>('[2]2016-17'!$E60/100)+('[2]2016-17'!$F60/100)</f>
        <v>686.6062840943199</v>
      </c>
      <c r="L19" s="18">
        <f>'[2]2016-17'!$G60/100</f>
        <v>1918.7586473709387</v>
      </c>
      <c r="M19" s="18">
        <f t="shared" si="0"/>
        <v>10097.688396938949</v>
      </c>
      <c r="N19" s="18">
        <f t="shared" si="14"/>
        <v>10194.632451514675</v>
      </c>
      <c r="O19" s="18">
        <f>('[2]2016-17'!$H60/100)+('[2]2016-17'!$I60/100)</f>
        <v>2758.9648082149433</v>
      </c>
      <c r="P19" s="18">
        <f>'[2]2016-17'!$J60/100</f>
        <v>182.22752211423921</v>
      </c>
      <c r="Q19" s="18">
        <f>'[2]2016-17'!$K60/100</f>
        <v>1310.0989290938685</v>
      </c>
      <c r="R19" s="18">
        <f>'[2]2016-17'!$L60/100</f>
        <v>21.868189410500619</v>
      </c>
      <c r="S19" s="18">
        <f>'[2]2016-17'!$M60/100</f>
        <v>489.69091176181917</v>
      </c>
      <c r="T19" s="18">
        <f>'[2]2016-17'!$N60/100</f>
        <v>3584.2224796865526</v>
      </c>
      <c r="U19" s="18">
        <f>'[2]2016-17'!$O60/100</f>
        <v>6390.800716001444</v>
      </c>
      <c r="V19" s="18">
        <f>'[2]2016-17'!$P60/100</f>
        <v>970.8289965806606</v>
      </c>
      <c r="W19" s="18">
        <f>'[2]2016-17'!$Q60/100</f>
        <v>2236.6943070303414</v>
      </c>
      <c r="X19" s="18">
        <f t="shared" si="2"/>
        <v>17945.396859894368</v>
      </c>
      <c r="Y19" s="18">
        <f t="shared" si="3"/>
        <v>34442.858370170135</v>
      </c>
      <c r="Z19" s="18">
        <f>'[2]2016-17'!$U60/100</f>
        <v>4966.3114156948623</v>
      </c>
      <c r="AA19" s="18">
        <f>'[2]2016-17'!$V60/100</f>
        <v>504.87119905569051</v>
      </c>
      <c r="AB19" s="18">
        <f t="shared" si="15"/>
        <v>38904.298586809309</v>
      </c>
      <c r="AC19" s="18">
        <v>3138.9030316280805</v>
      </c>
      <c r="AD19" s="18">
        <f t="shared" si="5"/>
        <v>123942.33971168741</v>
      </c>
    </row>
    <row r="20" spans="1:30">
      <c r="A20" s="5">
        <v>13</v>
      </c>
      <c r="B20" s="6" t="s">
        <v>9</v>
      </c>
      <c r="C20" s="18">
        <v>4623.1092391007569</v>
      </c>
      <c r="D20" s="18">
        <v>2468.6418913303701</v>
      </c>
      <c r="E20" s="18">
        <v>1127.5400097741644</v>
      </c>
      <c r="F20" s="18">
        <v>19.106387479621546</v>
      </c>
      <c r="G20" s="18">
        <v>8238.3975276849123</v>
      </c>
      <c r="H20" s="18">
        <v>166.19641180415968</v>
      </c>
      <c r="I20" s="18">
        <v>8404.593939489072</v>
      </c>
      <c r="J20" s="18">
        <f>'[2]2016-17'!$D61/100</f>
        <v>7081.3457202172594</v>
      </c>
      <c r="K20" s="18">
        <f>('[2]2016-17'!$E61/100)+('[2]2016-17'!$F61/100)</f>
        <v>648.94374805775806</v>
      </c>
      <c r="L20" s="18">
        <f>'[2]2016-17'!$G61/100</f>
        <v>1813.5086396501447</v>
      </c>
      <c r="M20" s="18">
        <f t="shared" si="0"/>
        <v>9543.7981079251622</v>
      </c>
      <c r="N20" s="18">
        <f t="shared" si="14"/>
        <v>9709.9945197293218</v>
      </c>
      <c r="O20" s="18">
        <f>('[2]2016-17'!$H61/100)+('[2]2016-17'!$I61/100)</f>
        <v>2607.6268232297557</v>
      </c>
      <c r="P20" s="18">
        <f>'[2]2016-17'!$J61/100</f>
        <v>172.23176358788976</v>
      </c>
      <c r="Q20" s="18">
        <f>'[2]2016-17'!$K61/100</f>
        <v>1238.2358406376597</v>
      </c>
      <c r="R20" s="18">
        <f>'[2]2016-17'!$L61/100</f>
        <v>20.668649745911413</v>
      </c>
      <c r="S20" s="18">
        <f>'[2]2016-17'!$M61/100</f>
        <v>462.82980949950303</v>
      </c>
      <c r="T20" s="18">
        <f>'[2]2016-17'!$N61/100</f>
        <v>3387.6164895705256</v>
      </c>
      <c r="U20" s="18">
        <f>'[2]2016-17'!$O61/100</f>
        <v>6040.2449931006822</v>
      </c>
      <c r="V20" s="18">
        <f>'[2]2016-17'!$P61/100</f>
        <v>917.57594178625459</v>
      </c>
      <c r="W20" s="18">
        <f>'[2]2016-17'!$Q61/100</f>
        <v>2114.0045182929416</v>
      </c>
      <c r="X20" s="18">
        <f t="shared" si="2"/>
        <v>16961.034829451124</v>
      </c>
      <c r="Y20" s="18">
        <f t="shared" si="3"/>
        <v>34909.426876865356</v>
      </c>
      <c r="Z20" s="18">
        <f>'[2]2016-17'!$U61/100</f>
        <v>5033.585863192573</v>
      </c>
      <c r="AA20" s="18">
        <f>'[2]2016-17'!$V61/100</f>
        <v>511.71026494000864</v>
      </c>
      <c r="AB20" s="18">
        <f t="shared" si="15"/>
        <v>39431.302475117918</v>
      </c>
      <c r="AC20" s="18">
        <v>2961.3441261553153</v>
      </c>
      <c r="AD20" s="18">
        <f t="shared" si="5"/>
        <v>133153.39519933201</v>
      </c>
    </row>
    <row r="21" spans="1:30">
      <c r="A21" s="5">
        <v>14</v>
      </c>
      <c r="B21" s="6" t="s">
        <v>10</v>
      </c>
      <c r="C21" s="18">
        <v>4509.9439958505172</v>
      </c>
      <c r="D21" s="18">
        <v>3798.1860464104761</v>
      </c>
      <c r="E21" s="18">
        <v>657.19222369045485</v>
      </c>
      <c r="F21" s="18">
        <v>19.457215918020367</v>
      </c>
      <c r="G21" s="18">
        <v>8984.7794818694692</v>
      </c>
      <c r="H21" s="18">
        <v>972.88617323574226</v>
      </c>
      <c r="I21" s="18">
        <v>9957.665655105211</v>
      </c>
      <c r="J21" s="18">
        <f>'[2]2016-17'!$D62/100</f>
        <v>11357.957750824886</v>
      </c>
      <c r="K21" s="18">
        <f>('[2]2016-17'!$E62/100)+('[2]2016-17'!$F62/100)</f>
        <v>1040.8580465233704</v>
      </c>
      <c r="L21" s="18">
        <f>'[2]2016-17'!$G62/100</f>
        <v>2908.7344868780551</v>
      </c>
      <c r="M21" s="18">
        <f t="shared" si="0"/>
        <v>15307.55028422631</v>
      </c>
      <c r="N21" s="18">
        <f t="shared" si="14"/>
        <v>16280.436457462054</v>
      </c>
      <c r="O21" s="18">
        <f>('[2]2016-17'!$H62/100)+('[2]2016-17'!$I62/100)</f>
        <v>4182.4416513945616</v>
      </c>
      <c r="P21" s="18">
        <f>'[2]2016-17'!$J62/100</f>
        <v>276.24708233017822</v>
      </c>
      <c r="Q21" s="18">
        <f>'[2]2016-17'!$K62/100</f>
        <v>1986.0392246303422</v>
      </c>
      <c r="R21" s="18">
        <f>'[2]2016-17'!$L62/100</f>
        <v>33.150994155028634</v>
      </c>
      <c r="S21" s="18">
        <f>'[2]2016-17'!$M62/100</f>
        <v>742.34497647947148</v>
      </c>
      <c r="T21" s="18">
        <f>'[2]2016-17'!$N62/100</f>
        <v>5433.4877133154951</v>
      </c>
      <c r="U21" s="18">
        <f>'[2]2016-17'!$O62/100</f>
        <v>9688.1087503470008</v>
      </c>
      <c r="V21" s="18">
        <f>'[2]2016-17'!$P62/100</f>
        <v>1471.7243292086987</v>
      </c>
      <c r="W21" s="18">
        <f>'[2]2016-17'!$Q62/100</f>
        <v>3390.7077768104632</v>
      </c>
      <c r="X21" s="18">
        <f t="shared" si="2"/>
        <v>27204.252498671245</v>
      </c>
      <c r="Y21" s="18">
        <f t="shared" si="3"/>
        <v>52469.468438002761</v>
      </c>
      <c r="Z21" s="18">
        <f>'[2]2016-17'!$U62/100</f>
        <v>7565.56605300102</v>
      </c>
      <c r="AA21" s="18">
        <f>'[2]2016-17'!$V62/100</f>
        <v>769.10932178811572</v>
      </c>
      <c r="AB21" s="18">
        <f t="shared" si="15"/>
        <v>59265.925169215669</v>
      </c>
      <c r="AC21" s="18">
        <v>4550.5951884615033</v>
      </c>
      <c r="AD21" s="18">
        <f t="shared" si="5"/>
        <v>130237.74410760694</v>
      </c>
    </row>
    <row r="22" spans="1:30">
      <c r="A22" s="5">
        <v>15</v>
      </c>
      <c r="B22" s="6" t="s">
        <v>11</v>
      </c>
      <c r="C22" s="18">
        <v>4869.2586012889151</v>
      </c>
      <c r="D22" s="18">
        <v>2583.6630047497074</v>
      </c>
      <c r="E22" s="18">
        <v>667.18485219095282</v>
      </c>
      <c r="F22" s="18">
        <v>19.059636571764948</v>
      </c>
      <c r="G22" s="18">
        <v>8139.1660948013396</v>
      </c>
      <c r="H22" s="18">
        <v>127.58472945402231</v>
      </c>
      <c r="I22" s="18">
        <v>8266.7508242553613</v>
      </c>
      <c r="J22" s="18">
        <f>'[2]2016-17'!$D63/100</f>
        <v>12648.72417576792</v>
      </c>
      <c r="K22" s="18">
        <f>('[2]2016-17'!$E63/100)+('[2]2016-17'!$F63/100)</f>
        <v>1159.1455634395684</v>
      </c>
      <c r="L22" s="18">
        <f>'[2]2016-17'!$G63/100</f>
        <v>3239.2953937861139</v>
      </c>
      <c r="M22" s="18">
        <f t="shared" si="0"/>
        <v>17047.165132993603</v>
      </c>
      <c r="N22" s="18">
        <f t="shared" si="14"/>
        <v>17174.749862447625</v>
      </c>
      <c r="O22" s="18">
        <f>('[2]2016-17'!$H63/100)+('[2]2016-17'!$I63/100)</f>
        <v>4657.7520352099364</v>
      </c>
      <c r="P22" s="18">
        <f>'[2]2016-17'!$J63/100</f>
        <v>307.64097079876063</v>
      </c>
      <c r="Q22" s="18">
        <f>'[2]2016-17'!$K63/100</f>
        <v>2211.7411339006562</v>
      </c>
      <c r="R22" s="18">
        <f>'[2]2016-17'!$L63/100</f>
        <v>36.918413540409418</v>
      </c>
      <c r="S22" s="18">
        <f>'[2]2016-17'!$M63/100</f>
        <v>826.70820377667087</v>
      </c>
      <c r="T22" s="18">
        <f>'[2]2016-17'!$N63/100</f>
        <v>6050.9722703591051</v>
      </c>
      <c r="U22" s="18">
        <f>'[2]2016-17'!$O63/100</f>
        <v>10789.106462302436</v>
      </c>
      <c r="V22" s="18">
        <f>'[2]2016-17'!$P63/100</f>
        <v>1638.9773154047805</v>
      </c>
      <c r="W22" s="18">
        <f>'[2]2016-17'!$Q63/100</f>
        <v>3776.0421697634856</v>
      </c>
      <c r="X22" s="18">
        <f t="shared" si="2"/>
        <v>30295.858975056239</v>
      </c>
      <c r="Y22" s="18">
        <f t="shared" si="3"/>
        <v>55609.774932305198</v>
      </c>
      <c r="Z22" s="18">
        <f>'[2]2016-17'!$U63/100</f>
        <v>8018.3664594358797</v>
      </c>
      <c r="AA22" s="18">
        <f>'[2]2016-17'!$V63/100</f>
        <v>815.14064463412501</v>
      </c>
      <c r="AB22" s="18">
        <f t="shared" si="15"/>
        <v>62813.000747106948</v>
      </c>
      <c r="AC22" s="18">
        <v>4083.2916945940956</v>
      </c>
      <c r="AD22" s="18">
        <f t="shared" si="5"/>
        <v>153829.32556659033</v>
      </c>
    </row>
    <row r="23" spans="1:30" s="3" customFormat="1">
      <c r="A23" s="7"/>
      <c r="B23" s="8" t="s">
        <v>29</v>
      </c>
      <c r="C23" s="19">
        <v>24537.556156272647</v>
      </c>
      <c r="D23" s="19">
        <v>15485.92157734365</v>
      </c>
      <c r="E23" s="19">
        <v>4177.0140507932683</v>
      </c>
      <c r="F23" s="19">
        <v>112.19055063681091</v>
      </c>
      <c r="G23" s="19">
        <v>44312.682335046375</v>
      </c>
      <c r="H23" s="19">
        <v>1649.1315563731243</v>
      </c>
      <c r="I23" s="19">
        <v>45961.813891419501</v>
      </c>
      <c r="J23" s="19">
        <f>SUM(J18:J22)</f>
        <v>84319.559202222139</v>
      </c>
      <c r="K23" s="19">
        <f t="shared" ref="K23:AB23" si="16">SUM(K18:K22)</f>
        <v>7727.1542649084586</v>
      </c>
      <c r="L23" s="19">
        <f>SUM(L18:L22)</f>
        <v>21593.953345357953</v>
      </c>
      <c r="M23" s="19">
        <f t="shared" si="0"/>
        <v>113640.66681248855</v>
      </c>
      <c r="N23" s="19">
        <f t="shared" si="16"/>
        <v>115289.79836886168</v>
      </c>
      <c r="O23" s="19">
        <f t="shared" si="16"/>
        <v>31049.740118023503</v>
      </c>
      <c r="P23" s="19">
        <f>SUM(P18:P22)</f>
        <v>2050.8116620955825</v>
      </c>
      <c r="Q23" s="19">
        <f>SUM(Q18:Q22)</f>
        <v>14744.019625094248</v>
      </c>
      <c r="R23" s="19">
        <f t="shared" ref="R23:W23" si="17">SUM(R18:R22)</f>
        <v>246.10737912495279</v>
      </c>
      <c r="S23" s="19">
        <f t="shared" si="17"/>
        <v>5511.0436722822833</v>
      </c>
      <c r="T23" s="19">
        <f t="shared" si="17"/>
        <v>40337.29469403765</v>
      </c>
      <c r="U23" s="19">
        <f t="shared" si="17"/>
        <v>71922.882374969398</v>
      </c>
      <c r="V23" s="19">
        <f t="shared" si="17"/>
        <v>10925.832744627965</v>
      </c>
      <c r="W23" s="19">
        <f t="shared" si="17"/>
        <v>25172.041611392753</v>
      </c>
      <c r="X23" s="19">
        <f t="shared" si="2"/>
        <v>201959.77388164832</v>
      </c>
      <c r="Y23" s="19">
        <f t="shared" si="3"/>
        <v>361562.25458555639</v>
      </c>
      <c r="Z23" s="19">
        <f t="shared" ref="Z23:AA23" si="18">SUM(Z18:Z22)</f>
        <v>52133.616081509761</v>
      </c>
      <c r="AA23" s="19">
        <f t="shared" si="18"/>
        <v>5299.8612167171532</v>
      </c>
      <c r="AB23" s="19">
        <f t="shared" si="16"/>
        <v>408396.00945034897</v>
      </c>
      <c r="AC23" s="19">
        <v>24851.451883495491</v>
      </c>
      <c r="AD23" s="19">
        <f t="shared" si="5"/>
        <v>164334.86919191858</v>
      </c>
    </row>
    <row r="24" spans="1:30">
      <c r="A24" s="5">
        <v>16</v>
      </c>
      <c r="B24" s="6" t="s">
        <v>197</v>
      </c>
      <c r="C24" s="18">
        <v>3822.0444046905077</v>
      </c>
      <c r="D24" s="18">
        <v>1341.593541985915</v>
      </c>
      <c r="E24" s="18">
        <v>529.72351487012702</v>
      </c>
      <c r="F24" s="18">
        <v>19.457165071334408</v>
      </c>
      <c r="G24" s="18">
        <v>5712.8186266178845</v>
      </c>
      <c r="H24" s="18">
        <v>86.17015310721284</v>
      </c>
      <c r="I24" s="18">
        <v>5798.9887797250976</v>
      </c>
      <c r="J24" s="18">
        <f>'[2]2016-17'!$D64/100</f>
        <v>10193.685837707762</v>
      </c>
      <c r="K24" s="18">
        <f>('[2]2016-17'!$E64/100)+('[2]2016-17'!$F64/100)</f>
        <v>934.16265148009302</v>
      </c>
      <c r="L24" s="18">
        <f>'[2]2016-17'!$G64/100</f>
        <v>2610.5683957476922</v>
      </c>
      <c r="M24" s="18">
        <f t="shared" si="0"/>
        <v>13738.416884935548</v>
      </c>
      <c r="N24" s="18">
        <f t="shared" ref="N24:N31" si="19">L24+K24+J24+H24</f>
        <v>13824.58703804276</v>
      </c>
      <c r="O24" s="18">
        <f>('[2]2016-17'!$H64/100)+('[2]2016-17'!$I64/100)</f>
        <v>3753.7114650530748</v>
      </c>
      <c r="P24" s="18">
        <f>'[2]2016-17'!$J64/100</f>
        <v>247.92978039143648</v>
      </c>
      <c r="Q24" s="18">
        <f>'[2]2016-17'!$K64/100</f>
        <v>1782.4559979346732</v>
      </c>
      <c r="R24" s="18">
        <f>'[2]2016-17'!$L64/100</f>
        <v>29.752780124534763</v>
      </c>
      <c r="S24" s="18">
        <f>'[2]2016-17'!$M64/100</f>
        <v>666.24930638456647</v>
      </c>
      <c r="T24" s="18">
        <f>'[2]2016-17'!$N64/100</f>
        <v>4876.5163568741691</v>
      </c>
      <c r="U24" s="18">
        <f>'[2]2016-17'!$O64/100</f>
        <v>8695.0083042360729</v>
      </c>
      <c r="V24" s="18">
        <f>'[2]2016-17'!$P64/100</f>
        <v>1320.8620581966077</v>
      </c>
      <c r="W24" s="18">
        <f>'[2]2016-17'!$Q64/100</f>
        <v>3043.1359758992021</v>
      </c>
      <c r="X24" s="18">
        <f t="shared" si="2"/>
        <v>24415.622025094337</v>
      </c>
      <c r="Y24" s="18">
        <f t="shared" si="3"/>
        <v>43953.027689754985</v>
      </c>
      <c r="Z24" s="18">
        <f>'[2]2016-17'!$U64/100</f>
        <v>6337.581541948427</v>
      </c>
      <c r="AA24" s="18">
        <f>'[2]2016-17'!$V64/100</f>
        <v>644.27341025875501</v>
      </c>
      <c r="AB24" s="18">
        <f t="shared" ref="AB24:AB31" si="20">Y24+Z24-AA24</f>
        <v>49646.335821444656</v>
      </c>
      <c r="AC24" s="18">
        <v>3928.8866213739984</v>
      </c>
      <c r="AD24" s="18">
        <f t="shared" si="5"/>
        <v>126362.35301715702</v>
      </c>
    </row>
    <row r="25" spans="1:30">
      <c r="A25" s="5">
        <v>17</v>
      </c>
      <c r="B25" s="6" t="s">
        <v>12</v>
      </c>
      <c r="C25" s="18">
        <v>3162.707618890599</v>
      </c>
      <c r="D25" s="18">
        <v>465.48616002654751</v>
      </c>
      <c r="E25" s="18">
        <v>720.05395233434535</v>
      </c>
      <c r="F25" s="18">
        <v>26.262545261428809</v>
      </c>
      <c r="G25" s="18">
        <v>4374.5102765129204</v>
      </c>
      <c r="H25" s="18">
        <v>232.78968099677869</v>
      </c>
      <c r="I25" s="18">
        <v>4607.2999575096992</v>
      </c>
      <c r="J25" s="18">
        <f>'[2]2016-17'!$D65/100</f>
        <v>3242.274893541296</v>
      </c>
      <c r="K25" s="18">
        <f>('[2]2016-17'!$E65/100)+('[2]2016-17'!$F65/100)</f>
        <v>297.12629559113009</v>
      </c>
      <c r="L25" s="18">
        <f>'[2]2016-17'!$G65/100</f>
        <v>830.33561188388023</v>
      </c>
      <c r="M25" s="18">
        <f t="shared" si="0"/>
        <v>4369.7368010163063</v>
      </c>
      <c r="N25" s="18">
        <f t="shared" si="19"/>
        <v>4602.5264820130851</v>
      </c>
      <c r="O25" s="18">
        <f>('[2]2016-17'!$H65/100)+('[2]2016-17'!$I65/100)</f>
        <v>1193.9316783453548</v>
      </c>
      <c r="P25" s="18">
        <f>'[2]2016-17'!$J65/100</f>
        <v>78.858277086664017</v>
      </c>
      <c r="Q25" s="18">
        <f>'[2]2016-17'!$K65/100</f>
        <v>566.94040045531256</v>
      </c>
      <c r="R25" s="18">
        <f>'[2]2016-17'!$L65/100</f>
        <v>9.4633769910772365</v>
      </c>
      <c r="S25" s="18">
        <f>'[2]2016-17'!$M65/100</f>
        <v>211.91190638220954</v>
      </c>
      <c r="T25" s="18">
        <f>'[2]2016-17'!$N65/100</f>
        <v>1551.0588420676677</v>
      </c>
      <c r="U25" s="18">
        <f>'[2]2016-17'!$O65/100</f>
        <v>2765.595052936917</v>
      </c>
      <c r="V25" s="18">
        <f>'[2]2016-17'!$P65/100</f>
        <v>420.12260896645051</v>
      </c>
      <c r="W25" s="18">
        <f>'[2]2016-17'!$Q65/100</f>
        <v>967.92107677010563</v>
      </c>
      <c r="X25" s="18">
        <f t="shared" si="2"/>
        <v>7765.8032200017587</v>
      </c>
      <c r="Y25" s="18">
        <f t="shared" si="3"/>
        <v>16742.839978527765</v>
      </c>
      <c r="Z25" s="18">
        <f>'[2]2016-17'!$U65/100</f>
        <v>2414.147985059657</v>
      </c>
      <c r="AA25" s="18">
        <f>'[2]2016-17'!$V65/100</f>
        <v>245.42033028035857</v>
      </c>
      <c r="AB25" s="18">
        <f t="shared" si="20"/>
        <v>18911.567633307066</v>
      </c>
      <c r="AC25" s="18">
        <v>2047.560174946263</v>
      </c>
      <c r="AD25" s="18">
        <f t="shared" si="5"/>
        <v>92361.474230193926</v>
      </c>
    </row>
    <row r="26" spans="1:30">
      <c r="A26" s="5">
        <v>18</v>
      </c>
      <c r="B26" s="6" t="s">
        <v>13</v>
      </c>
      <c r="C26" s="18">
        <v>3516.9490818086279</v>
      </c>
      <c r="D26" s="18">
        <v>374.74650547951614</v>
      </c>
      <c r="E26" s="18">
        <v>181.97549780077605</v>
      </c>
      <c r="F26" s="18">
        <v>31.617806820848937</v>
      </c>
      <c r="G26" s="18">
        <v>4105.2888919097686</v>
      </c>
      <c r="H26" s="18">
        <v>153.22887475565503</v>
      </c>
      <c r="I26" s="18">
        <v>4258.5177666654236</v>
      </c>
      <c r="J26" s="18">
        <f>'[2]2016-17'!$D66/100</f>
        <v>3300.7697162345803</v>
      </c>
      <c r="K26" s="18">
        <f>('[2]2016-17'!$E66/100)+('[2]2016-17'!$F66/100)</f>
        <v>302.4868373554134</v>
      </c>
      <c r="L26" s="18">
        <f>'[2]2016-17'!$G66/100</f>
        <v>845.31593773158068</v>
      </c>
      <c r="M26" s="18">
        <f t="shared" si="0"/>
        <v>4448.5724913215745</v>
      </c>
      <c r="N26" s="18">
        <f t="shared" si="19"/>
        <v>4601.8013660772294</v>
      </c>
      <c r="O26" s="18">
        <f>('[2]2016-17'!$H66/100)+('[2]2016-17'!$I66/100)</f>
        <v>1215.4717463919678</v>
      </c>
      <c r="P26" s="18">
        <f>'[2]2016-17'!$J66/100</f>
        <v>80.280982158732726</v>
      </c>
      <c r="Q26" s="18">
        <f>'[2]2016-17'!$K66/100</f>
        <v>577.16873682134803</v>
      </c>
      <c r="R26" s="18">
        <f>'[2]2016-17'!$L66/100</f>
        <v>9.6341085229024586</v>
      </c>
      <c r="S26" s="18">
        <f>'[2]2016-17'!$M66/100</f>
        <v>215.73507061023835</v>
      </c>
      <c r="T26" s="18">
        <f>'[2]2016-17'!$N66/100</f>
        <v>1579.0419449607421</v>
      </c>
      <c r="U26" s="18">
        <f>'[2]2016-17'!$O66/100</f>
        <v>2815.4899562300411</v>
      </c>
      <c r="V26" s="18">
        <f>'[2]2016-17'!$P66/100</f>
        <v>427.70216293020792</v>
      </c>
      <c r="W26" s="18">
        <f>'[2]2016-17'!$Q66/100</f>
        <v>985.38362193539831</v>
      </c>
      <c r="X26" s="18">
        <f t="shared" si="2"/>
        <v>7905.9083305615786</v>
      </c>
      <c r="Y26" s="18">
        <f t="shared" si="3"/>
        <v>16612.998588548577</v>
      </c>
      <c r="Z26" s="18">
        <f>'[2]2016-17'!$U66/100</f>
        <v>2395.4261725212691</v>
      </c>
      <c r="AA26" s="18">
        <f>'[2]2016-17'!$V66/100</f>
        <v>243.51708597012851</v>
      </c>
      <c r="AB26" s="18">
        <f t="shared" si="20"/>
        <v>18764.907675099716</v>
      </c>
      <c r="AC26" s="18">
        <v>1933.4251871591459</v>
      </c>
      <c r="AD26" s="18">
        <f t="shared" si="5"/>
        <v>97055.256131589442</v>
      </c>
    </row>
    <row r="27" spans="1:30">
      <c r="A27" s="5">
        <v>19</v>
      </c>
      <c r="B27" s="6" t="s">
        <v>14</v>
      </c>
      <c r="C27" s="18">
        <v>1406.2928469006738</v>
      </c>
      <c r="D27" s="18">
        <v>298.69717604444281</v>
      </c>
      <c r="E27" s="18">
        <v>101.88761938292191</v>
      </c>
      <c r="F27" s="18">
        <v>5.066967960590878</v>
      </c>
      <c r="G27" s="18">
        <v>1811.9446102886293</v>
      </c>
      <c r="H27" s="18">
        <v>44.067891159668264</v>
      </c>
      <c r="I27" s="18">
        <v>1856.0125014482976</v>
      </c>
      <c r="J27" s="18">
        <f>'[2]2016-17'!$D67/100</f>
        <v>1578.1232979279512</v>
      </c>
      <c r="K27" s="18">
        <f>('[2]2016-17'!$E67/100)+('[2]2016-17'!$F67/100)</f>
        <v>144.62127515265763</v>
      </c>
      <c r="L27" s="18">
        <f>'[2]2016-17'!$G67/100</f>
        <v>404.15202820202279</v>
      </c>
      <c r="M27" s="18">
        <f t="shared" si="0"/>
        <v>2126.8966012826318</v>
      </c>
      <c r="N27" s="18">
        <f t="shared" si="19"/>
        <v>2170.9644924422996</v>
      </c>
      <c r="O27" s="18">
        <f>('[2]2016-17'!$H67/100)+('[2]2016-17'!$I67/100)</f>
        <v>581.12635714027454</v>
      </c>
      <c r="P27" s="18">
        <f>'[2]2016-17'!$J67/100</f>
        <v>38.382952831305744</v>
      </c>
      <c r="Q27" s="18">
        <f>'[2]2016-17'!$K67/100</f>
        <v>275.94879640754783</v>
      </c>
      <c r="R27" s="18">
        <f>'[2]2016-17'!$L67/100</f>
        <v>4.6061411191395276</v>
      </c>
      <c r="S27" s="18">
        <f>'[2]2016-17'!$M67/100</f>
        <v>103.14459061946664</v>
      </c>
      <c r="T27" s="18">
        <f>'[2]2016-17'!$N67/100</f>
        <v>754.95205542261351</v>
      </c>
      <c r="U27" s="18">
        <f>'[2]2016-17'!$O67/100</f>
        <v>1346.107325559638</v>
      </c>
      <c r="V27" s="18">
        <f>'[2]2016-17'!$P67/100</f>
        <v>204.48768194114422</v>
      </c>
      <c r="W27" s="18">
        <f>'[2]2016-17'!$Q67/100</f>
        <v>471.11946147725894</v>
      </c>
      <c r="X27" s="18">
        <f t="shared" si="2"/>
        <v>3779.875362518389</v>
      </c>
      <c r="Y27" s="18">
        <f t="shared" si="3"/>
        <v>7762.7844652493177</v>
      </c>
      <c r="Z27" s="18">
        <f>'[2]2016-17'!$U67/100</f>
        <v>1119.3149140692603</v>
      </c>
      <c r="AA27" s="18">
        <f>'[2]2016-17'!$V67/100</f>
        <v>113.78864825132945</v>
      </c>
      <c r="AB27" s="18">
        <f t="shared" si="20"/>
        <v>8768.3107310672476</v>
      </c>
      <c r="AC27" s="18">
        <v>1227.3391818721655</v>
      </c>
      <c r="AD27" s="18">
        <f t="shared" si="5"/>
        <v>71441.626410819808</v>
      </c>
    </row>
    <row r="28" spans="1:30">
      <c r="A28" s="5">
        <v>20</v>
      </c>
      <c r="B28" s="6" t="s">
        <v>151</v>
      </c>
      <c r="C28" s="18">
        <v>3104.7237832238084</v>
      </c>
      <c r="D28" s="18">
        <v>910.93824485167318</v>
      </c>
      <c r="E28" s="18">
        <v>261.83168987103375</v>
      </c>
      <c r="F28" s="18">
        <v>16.565097655517551</v>
      </c>
      <c r="G28" s="18">
        <v>4294.0588156020331</v>
      </c>
      <c r="H28" s="18">
        <v>13.617077972310923</v>
      </c>
      <c r="I28" s="18">
        <v>4307.6758935743437</v>
      </c>
      <c r="J28" s="18">
        <f>'[2]2016-17'!$D68/100</f>
        <v>4406.9632269070962</v>
      </c>
      <c r="K28" s="18">
        <f>('[2]2016-17'!$E68/100)+('[2]2016-17'!$F68/100)</f>
        <v>403.85985192854849</v>
      </c>
      <c r="L28" s="18">
        <f>'[2]2016-17'!$G68/100</f>
        <v>1128.6083468286449</v>
      </c>
      <c r="M28" s="18">
        <f t="shared" si="0"/>
        <v>5939.4314256642901</v>
      </c>
      <c r="N28" s="18">
        <f t="shared" si="19"/>
        <v>5953.0485036366008</v>
      </c>
      <c r="O28" s="18">
        <f>('[2]2016-17'!$H68/100)+('[2]2016-17'!$I68/100)</f>
        <v>1622.8152068131951</v>
      </c>
      <c r="P28" s="18">
        <f>'[2]2016-17'!$J68/100</f>
        <v>107.18570715594151</v>
      </c>
      <c r="Q28" s="18">
        <f>'[2]2016-17'!$K68/100</f>
        <v>770.59644190922836</v>
      </c>
      <c r="R28" s="18">
        <f>'[2]2016-17'!$L68/100</f>
        <v>12.862806446520979</v>
      </c>
      <c r="S28" s="18">
        <f>'[2]2016-17'!$M68/100</f>
        <v>288.03479329606131</v>
      </c>
      <c r="T28" s="18">
        <f>'[2]2016-17'!$N68/100</f>
        <v>2108.229408116425</v>
      </c>
      <c r="U28" s="18">
        <f>'[2]2016-17'!$O68/100</f>
        <v>3759.0506971163272</v>
      </c>
      <c r="V28" s="18">
        <f>'[2]2016-17'!$P68/100</f>
        <v>571.03883825384071</v>
      </c>
      <c r="W28" s="18">
        <f>'[2]2016-17'!$Q68/100</f>
        <v>1315.6171922286283</v>
      </c>
      <c r="X28" s="18">
        <f t="shared" si="2"/>
        <v>10555.431091336168</v>
      </c>
      <c r="Y28" s="18">
        <f t="shared" si="3"/>
        <v>20802.538410574802</v>
      </c>
      <c r="Z28" s="18">
        <f>'[2]2016-17'!$U68/100</f>
        <v>2999.5153950229592</v>
      </c>
      <c r="AA28" s="18">
        <f>'[2]2016-17'!$V68/100</f>
        <v>304.92830741250668</v>
      </c>
      <c r="AB28" s="18">
        <f t="shared" si="20"/>
        <v>23497.125498185254</v>
      </c>
      <c r="AC28" s="18">
        <v>2702.9298639271437</v>
      </c>
      <c r="AD28" s="18">
        <f t="shared" si="5"/>
        <v>86932.057733994574</v>
      </c>
    </row>
    <row r="29" spans="1:30">
      <c r="A29" s="5">
        <v>21</v>
      </c>
      <c r="B29" s="6" t="s">
        <v>15</v>
      </c>
      <c r="C29" s="18">
        <v>2849.8385287735109</v>
      </c>
      <c r="D29" s="18">
        <v>888.83805082194669</v>
      </c>
      <c r="E29" s="18">
        <v>651.94045880777651</v>
      </c>
      <c r="F29" s="18">
        <v>53.436976310141283</v>
      </c>
      <c r="G29" s="18">
        <v>4444.0540147133752</v>
      </c>
      <c r="H29" s="18">
        <v>198.69531028669596</v>
      </c>
      <c r="I29" s="18">
        <v>4642.7493250000707</v>
      </c>
      <c r="J29" s="18">
        <f>'[2]2016-17'!$D69/100</f>
        <v>6432.2172454152933</v>
      </c>
      <c r="K29" s="18">
        <f>('[2]2016-17'!$E69/100)+('[2]2016-17'!$F69/100)</f>
        <v>589.45676888000935</v>
      </c>
      <c r="L29" s="18">
        <f>'[2]2016-17'!$G69/100</f>
        <v>1647.2690372063071</v>
      </c>
      <c r="M29" s="18">
        <f t="shared" si="0"/>
        <v>8668.9430515016102</v>
      </c>
      <c r="N29" s="18">
        <f t="shared" si="19"/>
        <v>8867.6383617883057</v>
      </c>
      <c r="O29" s="18">
        <f>('[2]2016-17'!$H69/100)+('[2]2016-17'!$I69/100)</f>
        <v>2368.5924801128522</v>
      </c>
      <c r="P29" s="18">
        <f>'[2]2016-17'!$J69/100</f>
        <v>156.44372746771151</v>
      </c>
      <c r="Q29" s="18">
        <f>'[2]2016-17'!$K69/100</f>
        <v>1124.7299938063891</v>
      </c>
      <c r="R29" s="18">
        <f>'[2]2016-17'!$L69/100</f>
        <v>18.774008583642626</v>
      </c>
      <c r="S29" s="18">
        <f>'[2]2016-17'!$M69/100</f>
        <v>420.40340917907366</v>
      </c>
      <c r="T29" s="18">
        <f>'[2]2016-17'!$N69/100</f>
        <v>3077.0825300703191</v>
      </c>
      <c r="U29" s="18">
        <f>'[2]2016-17'!$O69/100</f>
        <v>5486.5515039369629</v>
      </c>
      <c r="V29" s="18">
        <f>'[2]2016-17'!$P69/100</f>
        <v>833.46415073131709</v>
      </c>
      <c r="W29" s="18">
        <f>'[2]2016-17'!$Q69/100</f>
        <v>1920.2192431627989</v>
      </c>
      <c r="X29" s="18">
        <f t="shared" si="2"/>
        <v>15406.261047051066</v>
      </c>
      <c r="Y29" s="18">
        <f t="shared" si="3"/>
        <v>28717.953423552746</v>
      </c>
      <c r="Z29" s="18">
        <f>'[2]2016-17'!$U69/100</f>
        <v>4140.8380940545894</v>
      </c>
      <c r="AA29" s="18">
        <f>'[2]2016-17'!$V69/100</f>
        <v>420.95424927119996</v>
      </c>
      <c r="AB29" s="18">
        <f t="shared" si="20"/>
        <v>32437.837268336138</v>
      </c>
      <c r="AC29" s="18">
        <v>3530.8877067459375</v>
      </c>
      <c r="AD29" s="18">
        <f t="shared" si="5"/>
        <v>91868.787575322858</v>
      </c>
    </row>
    <row r="30" spans="1:30">
      <c r="A30" s="5">
        <v>22</v>
      </c>
      <c r="B30" s="6" t="s">
        <v>196</v>
      </c>
      <c r="C30" s="18">
        <v>1568.3089392331326</v>
      </c>
      <c r="D30" s="18">
        <v>862.2663791484589</v>
      </c>
      <c r="E30" s="18">
        <v>242.03490926554881</v>
      </c>
      <c r="F30" s="18">
        <v>15.356777767210858</v>
      </c>
      <c r="G30" s="18">
        <v>2687.9670054143512</v>
      </c>
      <c r="H30" s="18">
        <v>270.07185847805778</v>
      </c>
      <c r="I30" s="18">
        <v>2958.0388638924092</v>
      </c>
      <c r="J30" s="18">
        <f>'[2]2016-17'!$D70/100</f>
        <v>2664.4804296201355</v>
      </c>
      <c r="K30" s="18">
        <f>('[2]2016-17'!$E70/100)+('[2]2016-17'!$F70/100)</f>
        <v>244.17645811129628</v>
      </c>
      <c r="L30" s="18">
        <f>'[2]2016-17'!$G70/100</f>
        <v>682.36440786944036</v>
      </c>
      <c r="M30" s="18">
        <f t="shared" si="0"/>
        <v>3591.0212956008718</v>
      </c>
      <c r="N30" s="18">
        <f t="shared" si="19"/>
        <v>3861.0931540789302</v>
      </c>
      <c r="O30" s="18">
        <f>('[2]2016-17'!$H70/100)+('[2]2016-17'!$I70/100)</f>
        <v>981.16529156481351</v>
      </c>
      <c r="P30" s="18">
        <f>'[2]2016-17'!$J70/100</f>
        <v>64.805219455492804</v>
      </c>
      <c r="Q30" s="18">
        <f>'[2]2016-17'!$K70/100</f>
        <v>465.9079354385849</v>
      </c>
      <c r="R30" s="18">
        <f>'[2]2016-17'!$L70/100</f>
        <v>7.7769416902532678</v>
      </c>
      <c r="S30" s="18">
        <f>'[2]2016-17'!$M70/100</f>
        <v>174.14782703454938</v>
      </c>
      <c r="T30" s="18">
        <f>'[2]2016-17'!$N70/100</f>
        <v>1274.6500730432072</v>
      </c>
      <c r="U30" s="18">
        <f>'[2]2016-17'!$O70/100</f>
        <v>2272.7480354869617</v>
      </c>
      <c r="V30" s="18">
        <f>'[2]2016-17'!$P70/100</f>
        <v>345.2540288492977</v>
      </c>
      <c r="W30" s="18">
        <f>'[2]2016-17'!$Q70/100</f>
        <v>795.43124847564604</v>
      </c>
      <c r="X30" s="18">
        <f t="shared" si="2"/>
        <v>6381.8866010388065</v>
      </c>
      <c r="Y30" s="18">
        <f t="shared" si="3"/>
        <v>12930.946760532086</v>
      </c>
      <c r="Z30" s="18">
        <f>'[2]2016-17'!$U70/100</f>
        <v>1864.5115848011878</v>
      </c>
      <c r="AA30" s="18">
        <f>'[2]2016-17'!$V70/100</f>
        <v>189.54473867605702</v>
      </c>
      <c r="AB30" s="18">
        <f t="shared" si="20"/>
        <v>14605.913606657217</v>
      </c>
      <c r="AC30" s="18">
        <v>1729.9205620864384</v>
      </c>
      <c r="AD30" s="18">
        <f t="shared" si="5"/>
        <v>84431.123178518581</v>
      </c>
    </row>
    <row r="31" spans="1:30">
      <c r="A31" s="5">
        <v>23</v>
      </c>
      <c r="B31" s="6" t="s">
        <v>16</v>
      </c>
      <c r="C31" s="18">
        <v>2718.3858506207562</v>
      </c>
      <c r="D31" s="18">
        <v>712.60831524254274</v>
      </c>
      <c r="E31" s="18">
        <v>1260.0907591810769</v>
      </c>
      <c r="F31" s="18">
        <v>23.38602691237951</v>
      </c>
      <c r="G31" s="18">
        <v>4714.470951956755</v>
      </c>
      <c r="H31" s="18">
        <v>78.685376599142302</v>
      </c>
      <c r="I31" s="18">
        <v>4793.1563285558977</v>
      </c>
      <c r="J31" s="18">
        <f>'[2]2016-17'!$D71/100</f>
        <v>4807.008124377674</v>
      </c>
      <c r="K31" s="18">
        <f>('[2]2016-17'!$E71/100)+('[2]2016-17'!$F71/100)</f>
        <v>440.52048754965102</v>
      </c>
      <c r="L31" s="18">
        <f>'[2]2016-17'!$G71/100</f>
        <v>1231.0584892838547</v>
      </c>
      <c r="M31" s="18">
        <f t="shared" si="0"/>
        <v>6478.5871012111802</v>
      </c>
      <c r="N31" s="18">
        <f t="shared" si="19"/>
        <v>6557.2724778103229</v>
      </c>
      <c r="O31" s="18">
        <f>('[2]2016-17'!$H71/100)+('[2]2016-17'!$I71/100)</f>
        <v>1770.1272921647449</v>
      </c>
      <c r="P31" s="18">
        <f>'[2]2016-17'!$J71/100</f>
        <v>116.9155580808841</v>
      </c>
      <c r="Q31" s="18">
        <f>'[2]2016-17'!$K71/100</f>
        <v>840.54782537269386</v>
      </c>
      <c r="R31" s="18">
        <f>'[2]2016-17'!$L71/100</f>
        <v>14.030435904980004</v>
      </c>
      <c r="S31" s="18">
        <f>'[2]2016-17'!$M71/100</f>
        <v>314.18133535217703</v>
      </c>
      <c r="T31" s="18">
        <f>'[2]2016-17'!$N71/100</f>
        <v>2299.6052771649852</v>
      </c>
      <c r="U31" s="18">
        <f>'[2]2016-17'!$O71/100</f>
        <v>4100.2809214878616</v>
      </c>
      <c r="V31" s="18">
        <f>'[2]2016-17'!$P71/100</f>
        <v>622.87525297729644</v>
      </c>
      <c r="W31" s="18">
        <f>'[2]2016-17'!$Q71/100</f>
        <v>1435.0431818902223</v>
      </c>
      <c r="X31" s="18">
        <f t="shared" si="2"/>
        <v>11513.607080395846</v>
      </c>
      <c r="Y31" s="18">
        <f t="shared" si="3"/>
        <v>22785.350510162923</v>
      </c>
      <c r="Z31" s="18">
        <f>'[2]2016-17'!$U71/100</f>
        <v>3285.4168218225427</v>
      </c>
      <c r="AA31" s="18">
        <f>'[2]2016-17'!$V71/100</f>
        <v>333.99281506780096</v>
      </c>
      <c r="AB31" s="18">
        <f t="shared" si="20"/>
        <v>25736.774516917663</v>
      </c>
      <c r="AC31" s="18">
        <v>2575.2091286404479</v>
      </c>
      <c r="AD31" s="18">
        <f t="shared" si="5"/>
        <v>99940.522230538598</v>
      </c>
    </row>
    <row r="32" spans="1:30" s="50" customFormat="1" ht="25.5">
      <c r="A32" s="47"/>
      <c r="B32" s="48" t="s">
        <v>198</v>
      </c>
      <c r="C32" s="49">
        <v>22149.251054141612</v>
      </c>
      <c r="D32" s="49">
        <v>5855.174373601043</v>
      </c>
      <c r="E32" s="49">
        <v>3949.5384015136065</v>
      </c>
      <c r="F32" s="49">
        <v>191.14936375945223</v>
      </c>
      <c r="G32" s="49">
        <v>32145.113193015717</v>
      </c>
      <c r="H32" s="49">
        <v>1077.3262233555217</v>
      </c>
      <c r="I32" s="49">
        <v>33222.439416371242</v>
      </c>
      <c r="J32" s="49">
        <f>SUM(J24:J31)</f>
        <v>36625.52277173179</v>
      </c>
      <c r="K32" s="49">
        <f t="shared" ref="K32:AB32" si="21">SUM(K24:K31)</f>
        <v>3356.4106260487988</v>
      </c>
      <c r="L32" s="49">
        <f>SUM(L24:L31)</f>
        <v>9379.6722547534227</v>
      </c>
      <c r="M32" s="49">
        <f t="shared" si="0"/>
        <v>49361.60565253401</v>
      </c>
      <c r="N32" s="49">
        <f t="shared" si="21"/>
        <v>50438.931875889539</v>
      </c>
      <c r="O32" s="49">
        <f t="shared" si="21"/>
        <v>13486.941517586278</v>
      </c>
      <c r="P32" s="49">
        <f>SUM(P24:P31)</f>
        <v>890.80220462816885</v>
      </c>
      <c r="Q32" s="49">
        <f>SUM(Q24:Q31)</f>
        <v>6404.2961281457783</v>
      </c>
      <c r="R32" s="49">
        <f t="shared" ref="R32:W32" si="22">SUM(R24:R31)</f>
        <v>106.90059938305087</v>
      </c>
      <c r="S32" s="49">
        <f t="shared" si="22"/>
        <v>2393.8082388583421</v>
      </c>
      <c r="T32" s="49">
        <f t="shared" si="22"/>
        <v>17521.13648772013</v>
      </c>
      <c r="U32" s="49">
        <f t="shared" si="22"/>
        <v>31240.831796990784</v>
      </c>
      <c r="V32" s="49">
        <f t="shared" si="22"/>
        <v>4745.8067828461626</v>
      </c>
      <c r="W32" s="49">
        <f t="shared" si="22"/>
        <v>10933.871001839261</v>
      </c>
      <c r="X32" s="49">
        <f t="shared" si="2"/>
        <v>87724.394757997958</v>
      </c>
      <c r="Y32" s="49">
        <f t="shared" si="3"/>
        <v>170308.43982690322</v>
      </c>
      <c r="Z32" s="49">
        <f t="shared" ref="Z32:AA32" si="23">SUM(Z24:Z31)</f>
        <v>24556.752509299891</v>
      </c>
      <c r="AA32" s="49">
        <f t="shared" si="23"/>
        <v>2496.4195851881364</v>
      </c>
      <c r="AB32" s="49">
        <f t="shared" si="21"/>
        <v>192368.77275101497</v>
      </c>
      <c r="AC32" s="49">
        <v>19676.158426751539</v>
      </c>
      <c r="AD32" s="49">
        <f t="shared" si="5"/>
        <v>97767.444527927772</v>
      </c>
    </row>
    <row r="33" spans="1:30">
      <c r="A33" s="5">
        <v>24</v>
      </c>
      <c r="B33" s="6" t="s">
        <v>152</v>
      </c>
      <c r="C33" s="18">
        <v>3087.7809676100583</v>
      </c>
      <c r="D33" s="18">
        <v>491.20810053254519</v>
      </c>
      <c r="E33" s="18">
        <v>230.69998911800732</v>
      </c>
      <c r="F33" s="18">
        <v>34.595698167849712</v>
      </c>
      <c r="G33" s="18">
        <v>3844.2847554284604</v>
      </c>
      <c r="H33" s="18">
        <v>364.77433685431214</v>
      </c>
      <c r="I33" s="18">
        <v>4209.0590922827723</v>
      </c>
      <c r="J33" s="18">
        <f>'[2]2016-17'!$D72/100</f>
        <v>3592.057722012165</v>
      </c>
      <c r="K33" s="18">
        <f>('[2]2016-17'!$E72/100)+('[2]2016-17'!$F72/100)</f>
        <v>329.18084972285033</v>
      </c>
      <c r="L33" s="18">
        <f>'[2]2016-17'!$G72/100</f>
        <v>919.91380881079476</v>
      </c>
      <c r="M33" s="18">
        <f t="shared" si="0"/>
        <v>4841.15238054581</v>
      </c>
      <c r="N33" s="18">
        <f t="shared" ref="N33:N37" si="24">L33+K33+J33+H33</f>
        <v>5205.9267174001225</v>
      </c>
      <c r="O33" s="18">
        <f>('[2]2016-17'!$H72/100)+('[2]2016-17'!$I72/100)</f>
        <v>1322.7353156570809</v>
      </c>
      <c r="P33" s="18">
        <f>'[2]2016-17'!$J72/100</f>
        <v>87.365659129642395</v>
      </c>
      <c r="Q33" s="18">
        <f>'[2]2016-17'!$K72/100</f>
        <v>628.1030172465961</v>
      </c>
      <c r="R33" s="18">
        <f>'[2]2016-17'!$L72/100</f>
        <v>10.484304234914273</v>
      </c>
      <c r="S33" s="18">
        <f>'[2]2016-17'!$M72/100</f>
        <v>234.77336891540759</v>
      </c>
      <c r="T33" s="18">
        <f>'[2]2016-17'!$N72/100</f>
        <v>1718.3900421407775</v>
      </c>
      <c r="U33" s="18">
        <f>'[2]2016-17'!$O72/100</f>
        <v>3063.9527467735256</v>
      </c>
      <c r="V33" s="18">
        <f>'[2]2016-17'!$P72/100</f>
        <v>465.4462410747513</v>
      </c>
      <c r="W33" s="18">
        <f>'[2]2016-17'!$Q72/100</f>
        <v>1072.3422572948173</v>
      </c>
      <c r="X33" s="18">
        <f t="shared" si="2"/>
        <v>8603.5929524675121</v>
      </c>
      <c r="Y33" s="18">
        <f t="shared" si="3"/>
        <v>17653.804425296094</v>
      </c>
      <c r="Z33" s="18">
        <f>'[2]2016-17'!$U72/100</f>
        <v>2545.4998360547329</v>
      </c>
      <c r="AA33" s="18">
        <f>'[2]2016-17'!$V72/100</f>
        <v>258.77345314343415</v>
      </c>
      <c r="AB33" s="18">
        <f t="shared" ref="AB33:AB36" si="25">Y33+Z33-AA33</f>
        <v>19940.530808207393</v>
      </c>
      <c r="AC33" s="18">
        <v>2706.4783125342419</v>
      </c>
      <c r="AD33" s="18">
        <f t="shared" si="5"/>
        <v>73677.038961881975</v>
      </c>
    </row>
    <row r="34" spans="1:30">
      <c r="A34" s="5">
        <v>25</v>
      </c>
      <c r="B34" s="6" t="s">
        <v>17</v>
      </c>
      <c r="C34" s="18">
        <v>2534.1685919012198</v>
      </c>
      <c r="D34" s="18">
        <v>279.99086111741065</v>
      </c>
      <c r="E34" s="18">
        <v>168.5174994104014</v>
      </c>
      <c r="F34" s="18">
        <v>13.556072451960857</v>
      </c>
      <c r="G34" s="18">
        <v>2996.2330248809926</v>
      </c>
      <c r="H34" s="18">
        <v>317.21534935109651</v>
      </c>
      <c r="I34" s="18">
        <v>3313.448374232089</v>
      </c>
      <c r="J34" s="18">
        <f>'[2]2016-17'!$D73/100</f>
        <v>4048.3469146302009</v>
      </c>
      <c r="K34" s="18">
        <f>('[2]2016-17'!$E73/100)+('[2]2016-17'!$F73/100)</f>
        <v>370.99578583173331</v>
      </c>
      <c r="L34" s="18">
        <f>'[2]2016-17'!$G73/100</f>
        <v>1036.767924636453</v>
      </c>
      <c r="M34" s="18">
        <f t="shared" si="0"/>
        <v>5456.1106250983876</v>
      </c>
      <c r="N34" s="18">
        <f t="shared" si="24"/>
        <v>5773.3259744494835</v>
      </c>
      <c r="O34" s="18">
        <f>('[2]2016-17'!$H73/100)+('[2]2016-17'!$I73/100)</f>
        <v>1490.7587373103506</v>
      </c>
      <c r="P34" s="18">
        <f>'[2]2016-17'!$J73/100</f>
        <v>98.463478026738628</v>
      </c>
      <c r="Q34" s="18">
        <f>'[2]2016-17'!$K73/100</f>
        <v>707.88921245836423</v>
      </c>
      <c r="R34" s="18">
        <f>'[2]2016-17'!$L73/100</f>
        <v>11.816096506846668</v>
      </c>
      <c r="S34" s="18">
        <f>'[2]2016-17'!$M73/100</f>
        <v>264.59598292691624</v>
      </c>
      <c r="T34" s="18">
        <f>'[2]2016-17'!$N73/100</f>
        <v>1936.6723932640407</v>
      </c>
      <c r="U34" s="18">
        <f>'[2]2016-17'!$O73/100</f>
        <v>3453.1582198587298</v>
      </c>
      <c r="V34" s="18">
        <f>'[2]2016-17'!$P73/100</f>
        <v>524.57059429592675</v>
      </c>
      <c r="W34" s="18">
        <f>'[2]2016-17'!$Q73/100</f>
        <v>1208.5589388344347</v>
      </c>
      <c r="X34" s="18">
        <f t="shared" si="2"/>
        <v>9696.483653482348</v>
      </c>
      <c r="Y34" s="18">
        <f t="shared" si="3"/>
        <v>18466.042652812823</v>
      </c>
      <c r="Z34" s="18">
        <f>'[2]2016-17'!$U73/100</f>
        <v>2662.6163676110841</v>
      </c>
      <c r="AA34" s="18">
        <f>'[2]2016-17'!$V73/100</f>
        <v>270.67942495366663</v>
      </c>
      <c r="AB34" s="18">
        <f t="shared" si="25"/>
        <v>20857.979595470242</v>
      </c>
      <c r="AC34" s="18">
        <v>1920.5066022343758</v>
      </c>
      <c r="AD34" s="18">
        <f t="shared" si="5"/>
        <v>108606.65394851251</v>
      </c>
    </row>
    <row r="35" spans="1:30">
      <c r="A35" s="5">
        <v>26</v>
      </c>
      <c r="B35" s="6" t="s">
        <v>18</v>
      </c>
      <c r="C35" s="18">
        <v>2252.5556470466931</v>
      </c>
      <c r="D35" s="18">
        <v>345.59186663983957</v>
      </c>
      <c r="E35" s="18">
        <v>101.73481721324043</v>
      </c>
      <c r="F35" s="18">
        <v>40.605967171398987</v>
      </c>
      <c r="G35" s="18">
        <v>2740.4882980711723</v>
      </c>
      <c r="H35" s="18">
        <v>10.230861313421936</v>
      </c>
      <c r="I35" s="18">
        <v>2750.7191593845941</v>
      </c>
      <c r="J35" s="18">
        <f>'[2]2016-17'!$D74/100</f>
        <v>1488.804279472927</v>
      </c>
      <c r="K35" s="18">
        <f>('[2]2016-17'!$E74/100)+('[2]2016-17'!$F74/100)</f>
        <v>136.43596392804687</v>
      </c>
      <c r="L35" s="18">
        <f>'[2]2016-17'!$G74/100</f>
        <v>381.27773028562501</v>
      </c>
      <c r="M35" s="18">
        <f t="shared" si="0"/>
        <v>2006.5179736865989</v>
      </c>
      <c r="N35" s="18">
        <f t="shared" si="24"/>
        <v>2016.7488350000208</v>
      </c>
      <c r="O35" s="18">
        <f>('[2]2016-17'!$H74/100)+('[2]2016-17'!$I74/100)</f>
        <v>548.23562174192853</v>
      </c>
      <c r="P35" s="18">
        <f>'[2]2016-17'!$J74/100</f>
        <v>36.210544834542077</v>
      </c>
      <c r="Q35" s="18">
        <f>'[2]2016-17'!$K74/100</f>
        <v>260.33057717757436</v>
      </c>
      <c r="R35" s="18">
        <f>'[2]2016-17'!$L74/100</f>
        <v>4.3454415881415045</v>
      </c>
      <c r="S35" s="18">
        <f>'[2]2016-17'!$M74/100</f>
        <v>97.306787194872157</v>
      </c>
      <c r="T35" s="18">
        <f>'[2]2016-17'!$N74/100</f>
        <v>712.22308953034906</v>
      </c>
      <c r="U35" s="18">
        <f>'[2]2016-17'!$O74/100</f>
        <v>1269.9200053344257</v>
      </c>
      <c r="V35" s="18">
        <f>'[2]2016-17'!$P74/100</f>
        <v>192.91403680130796</v>
      </c>
      <c r="W35" s="18">
        <f>'[2]2016-17'!$Q74/100</f>
        <v>444.45492396649615</v>
      </c>
      <c r="X35" s="18">
        <f t="shared" si="2"/>
        <v>3565.9410281696378</v>
      </c>
      <c r="Y35" s="18">
        <f t="shared" si="3"/>
        <v>8323.1781612408304</v>
      </c>
      <c r="Z35" s="18">
        <f>'[2]2016-17'!$U74/100</f>
        <v>1200.1180078011046</v>
      </c>
      <c r="AA35" s="18">
        <f>'[2]2016-17'!$V74/100</f>
        <v>122.00302536245503</v>
      </c>
      <c r="AB35" s="18">
        <f t="shared" si="25"/>
        <v>9401.2931436794788</v>
      </c>
      <c r="AC35" s="18">
        <v>1249.9704526657845</v>
      </c>
      <c r="AD35" s="18">
        <f t="shared" si="5"/>
        <v>75212.12300362419</v>
      </c>
    </row>
    <row r="36" spans="1:30">
      <c r="A36" s="5">
        <v>27</v>
      </c>
      <c r="B36" s="6" t="s">
        <v>19</v>
      </c>
      <c r="C36" s="18">
        <v>5752.4345515233663</v>
      </c>
      <c r="D36" s="18">
        <v>778.24930399316543</v>
      </c>
      <c r="E36" s="18">
        <v>521.56448302281535</v>
      </c>
      <c r="F36" s="18">
        <v>22.43495918606893</v>
      </c>
      <c r="G36" s="18">
        <v>7074.6832977254162</v>
      </c>
      <c r="H36" s="18">
        <v>612.05000894404634</v>
      </c>
      <c r="I36" s="18">
        <v>7686.7333066694628</v>
      </c>
      <c r="J36" s="18">
        <f>'[2]2016-17'!$D75/100</f>
        <v>5710.0264038095556</v>
      </c>
      <c r="K36" s="18">
        <f>('[2]2016-17'!$E75/100)+('[2]2016-17'!$F75/100)</f>
        <v>523.27425921569727</v>
      </c>
      <c r="L36" s="18">
        <f>'[2]2016-17'!$G75/100</f>
        <v>1462.3184102387493</v>
      </c>
      <c r="M36" s="18">
        <f t="shared" si="0"/>
        <v>7695.6190732640025</v>
      </c>
      <c r="N36" s="18">
        <f t="shared" si="24"/>
        <v>8307.6690822080491</v>
      </c>
      <c r="O36" s="18">
        <f>('[2]2016-17'!$H75/100)+('[2]2016-17'!$I75/100)</f>
        <v>2102.6537328087293</v>
      </c>
      <c r="P36" s="18">
        <f>'[2]2016-17'!$J75/100</f>
        <v>138.87867596321269</v>
      </c>
      <c r="Q36" s="18">
        <f>'[2]2016-17'!$K75/100</f>
        <v>998.44854686284646</v>
      </c>
      <c r="R36" s="18">
        <f>'[2]2016-17'!$L75/100</f>
        <v>16.666116927931174</v>
      </c>
      <c r="S36" s="18">
        <f>'[2]2016-17'!$M75/100</f>
        <v>373.20172423826074</v>
      </c>
      <c r="T36" s="18">
        <f>'[2]2016-17'!$N75/100</f>
        <v>2731.5965588578656</v>
      </c>
      <c r="U36" s="18">
        <f>'[2]2016-17'!$O75/100</f>
        <v>4870.5372903365587</v>
      </c>
      <c r="V36" s="18">
        <f>'[2]2016-17'!$P75/100</f>
        <v>739.8851944400177</v>
      </c>
      <c r="W36" s="18">
        <f>'[2]2016-17'!$Q75/100</f>
        <v>1704.6225525697189</v>
      </c>
      <c r="X36" s="18">
        <f t="shared" si="2"/>
        <v>13676.490393005142</v>
      </c>
      <c r="Y36" s="18">
        <f t="shared" si="3"/>
        <v>29058.842772938609</v>
      </c>
      <c r="Z36" s="18">
        <f>'[2]2016-17'!$U75/100</f>
        <v>4189.9908759076425</v>
      </c>
      <c r="AA36" s="18">
        <f>'[2]2016-17'!$V75/100</f>
        <v>425.9510812927781</v>
      </c>
      <c r="AB36" s="18">
        <f t="shared" si="25"/>
        <v>32822.882567553475</v>
      </c>
      <c r="AC36" s="18">
        <v>3050.95193777328</v>
      </c>
      <c r="AD36" s="18">
        <f t="shared" si="5"/>
        <v>107582.4307855504</v>
      </c>
    </row>
    <row r="37" spans="1:30">
      <c r="A37" s="5">
        <v>28</v>
      </c>
      <c r="B37" s="6" t="s">
        <v>20</v>
      </c>
      <c r="C37" s="18">
        <v>4334.4581350097878</v>
      </c>
      <c r="D37" s="18">
        <v>590.27878146240789</v>
      </c>
      <c r="E37" s="18">
        <v>858.86763887249458</v>
      </c>
      <c r="F37" s="18">
        <v>27.556503307317321</v>
      </c>
      <c r="G37" s="18">
        <v>5811.1610586520073</v>
      </c>
      <c r="H37" s="18">
        <v>1349.7802555120745</v>
      </c>
      <c r="I37" s="18">
        <v>7160.9413141640816</v>
      </c>
      <c r="J37" s="18">
        <f>'[2]2016-17'!$D76/100</f>
        <v>4146.3068384649678</v>
      </c>
      <c r="K37" s="18">
        <f>('[2]2016-17'!$E76/100)+('[2]2016-17'!$F76/100)</f>
        <v>379.97296088354472</v>
      </c>
      <c r="L37" s="18">
        <f>'[2]2016-17'!$G76/100</f>
        <v>1061.8551291358217</v>
      </c>
      <c r="M37" s="18">
        <f t="shared" si="0"/>
        <v>5588.1349284843345</v>
      </c>
      <c r="N37" s="18">
        <f t="shared" si="24"/>
        <v>6937.9151839964088</v>
      </c>
      <c r="O37" s="18">
        <f>('[2]2016-17'!$H76/100)+('[2]2016-17'!$I76/100)</f>
        <v>1526.8313900356359</v>
      </c>
      <c r="P37" s="18">
        <f>'[2]2016-17'!$J76/100</f>
        <v>100.84604923701414</v>
      </c>
      <c r="Q37" s="18">
        <f>'[2]2016-17'!$K76/100</f>
        <v>725.01837030925674</v>
      </c>
      <c r="R37" s="18">
        <f>'[2]2016-17'!$L76/100</f>
        <v>12.102016646163754</v>
      </c>
      <c r="S37" s="18">
        <f>'[2]2016-17'!$M76/100</f>
        <v>270.9985474504345</v>
      </c>
      <c r="T37" s="18">
        <f>'[2]2016-17'!$N76/100</f>
        <v>1983.5350471170073</v>
      </c>
      <c r="U37" s="18">
        <f>'[2]2016-17'!$O76/100</f>
        <v>3536.7160579936713</v>
      </c>
      <c r="V37" s="18">
        <f>'[2]2016-17'!$P76/100</f>
        <v>537.26389764833493</v>
      </c>
      <c r="W37" s="18">
        <f>'[2]2016-17'!$Q76/100</f>
        <v>1237.803058494783</v>
      </c>
      <c r="X37" s="18">
        <f t="shared" si="2"/>
        <v>9931.1144349323022</v>
      </c>
      <c r="Y37" s="18">
        <f t="shared" si="3"/>
        <v>22680.190677580718</v>
      </c>
      <c r="Z37" s="18">
        <f>'[2]2016-17'!$U76/100</f>
        <v>3270.2538303385427</v>
      </c>
      <c r="AA37" s="18">
        <f>'[2]2016-17'!$V76/100</f>
        <v>332.45135762564269</v>
      </c>
      <c r="AB37" s="18">
        <f>Y37+Z37-AA37</f>
        <v>25617.993150293616</v>
      </c>
      <c r="AC37" s="18">
        <v>2901.8708684147746</v>
      </c>
      <c r="AD37" s="18">
        <f t="shared" si="5"/>
        <v>88280.954983665884</v>
      </c>
    </row>
    <row r="38" spans="1:30" s="3" customFormat="1">
      <c r="A38" s="7"/>
      <c r="B38" s="8" t="s">
        <v>30</v>
      </c>
      <c r="C38" s="19">
        <v>17961.397893091125</v>
      </c>
      <c r="D38" s="19">
        <v>2485.3189137453687</v>
      </c>
      <c r="E38" s="19">
        <v>1881.3844276369591</v>
      </c>
      <c r="F38" s="19">
        <v>138.74920028459582</v>
      </c>
      <c r="G38" s="35">
        <v>22466.850434758049</v>
      </c>
      <c r="H38" s="19">
        <v>2654.0508119749511</v>
      </c>
      <c r="I38" s="19">
        <v>25120.901246733003</v>
      </c>
      <c r="J38" s="19">
        <f>SUM(J33:J37)</f>
        <v>18985.542158389817</v>
      </c>
      <c r="K38" s="19">
        <f t="shared" ref="K38:AB38" si="26">SUM(K33:K37)</f>
        <v>1739.8598195818722</v>
      </c>
      <c r="L38" s="19">
        <f>SUM(L33:L37)</f>
        <v>4862.133003107444</v>
      </c>
      <c r="M38" s="19">
        <f t="shared" si="0"/>
        <v>25587.534981079134</v>
      </c>
      <c r="N38" s="19">
        <f t="shared" si="26"/>
        <v>28241.585793054088</v>
      </c>
      <c r="O38" s="19">
        <f t="shared" si="26"/>
        <v>6991.2147975537255</v>
      </c>
      <c r="P38" s="19">
        <f>SUM(P33:P37)</f>
        <v>461.76440719114993</v>
      </c>
      <c r="Q38" s="19">
        <f>SUM(Q33:Q37)</f>
        <v>3319.7897240546376</v>
      </c>
      <c r="R38" s="19">
        <f t="shared" ref="R38:W38" si="27">SUM(R33:R37)</f>
        <v>55.413975903997375</v>
      </c>
      <c r="S38" s="19">
        <f t="shared" si="27"/>
        <v>1240.8764107258912</v>
      </c>
      <c r="T38" s="19">
        <f t="shared" si="27"/>
        <v>9082.4171309100402</v>
      </c>
      <c r="U38" s="19">
        <f t="shared" si="27"/>
        <v>16194.284320296912</v>
      </c>
      <c r="V38" s="19">
        <f t="shared" si="27"/>
        <v>2460.0799642603388</v>
      </c>
      <c r="W38" s="19">
        <f t="shared" si="27"/>
        <v>5667.7817311602494</v>
      </c>
      <c r="X38" s="19">
        <f t="shared" si="2"/>
        <v>45473.622462056934</v>
      </c>
      <c r="Y38" s="19">
        <f t="shared" si="3"/>
        <v>96182.058689869067</v>
      </c>
      <c r="Z38" s="19">
        <f t="shared" ref="Z38:AA38" si="28">SUM(Z33:Z37)</f>
        <v>13868.478917713108</v>
      </c>
      <c r="AA38" s="19">
        <f t="shared" si="28"/>
        <v>1409.8583423779764</v>
      </c>
      <c r="AB38" s="19">
        <f t="shared" si="26"/>
        <v>108640.67926520421</v>
      </c>
      <c r="AC38" s="19">
        <v>11829.778173622457</v>
      </c>
      <c r="AD38" s="19">
        <f t="shared" si="5"/>
        <v>91836.615759580876</v>
      </c>
    </row>
    <row r="39" spans="1:30">
      <c r="A39" s="5">
        <v>29</v>
      </c>
      <c r="B39" s="6" t="s">
        <v>21</v>
      </c>
      <c r="C39" s="18">
        <v>2283.6471532710248</v>
      </c>
      <c r="D39" s="18">
        <v>224.21400668629599</v>
      </c>
      <c r="E39" s="18">
        <v>579.0670459537954</v>
      </c>
      <c r="F39" s="18">
        <v>68.988847007593208</v>
      </c>
      <c r="G39" s="18">
        <v>3155.917052918709</v>
      </c>
      <c r="H39" s="18">
        <v>119.08130835852931</v>
      </c>
      <c r="I39" s="18">
        <v>3274.9983612772385</v>
      </c>
      <c r="J39" s="18">
        <f>'[2]2016-17'!$D77/100</f>
        <v>3045.0695645764786</v>
      </c>
      <c r="K39" s="18">
        <f>('[2]2016-17'!$E77/100)+('[2]2016-17'!$F77/100)</f>
        <v>279.05414230675893</v>
      </c>
      <c r="L39" s="18">
        <f>'[2]2016-17'!$G77/100</f>
        <v>779.83199548202856</v>
      </c>
      <c r="M39" s="18">
        <f t="shared" si="0"/>
        <v>4103.955702365266</v>
      </c>
      <c r="N39" s="18">
        <f t="shared" ref="N39:N44" si="29">L39+K39+J39+H39</f>
        <v>4223.037010723795</v>
      </c>
      <c r="O39" s="18">
        <f>('[2]2016-17'!$H77/100)+('[2]2016-17'!$I77/100)</f>
        <v>1121.3130087011998</v>
      </c>
      <c r="P39" s="18">
        <f>'[2]2016-17'!$J77/100</f>
        <v>74.061869322025402</v>
      </c>
      <c r="Q39" s="18">
        <f>'[2]2016-17'!$K77/100</f>
        <v>532.45730699585545</v>
      </c>
      <c r="R39" s="18">
        <f>'[2]2016-17'!$L77/100</f>
        <v>8.887784719008927</v>
      </c>
      <c r="S39" s="18">
        <f>'[2]2016-17'!$M77/100</f>
        <v>199.02275953876557</v>
      </c>
      <c r="T39" s="18">
        <f>'[2]2016-17'!$N77/100</f>
        <v>1456.7185781366049</v>
      </c>
      <c r="U39" s="18">
        <f>'[2]2016-17'!$O77/100</f>
        <v>2597.3828870640205</v>
      </c>
      <c r="V39" s="18">
        <f>'[2]2016-17'!$P77/100</f>
        <v>394.56943410400231</v>
      </c>
      <c r="W39" s="18">
        <f>'[2]2016-17'!$Q77/100</f>
        <v>909.04908083396015</v>
      </c>
      <c r="X39" s="18">
        <f t="shared" si="2"/>
        <v>7293.462709415443</v>
      </c>
      <c r="Y39" s="18">
        <f t="shared" si="3"/>
        <v>14672.416773057947</v>
      </c>
      <c r="Z39" s="18">
        <f>'[2]2016-17'!$U77/100</f>
        <v>2115.6139268645029</v>
      </c>
      <c r="AA39" s="18">
        <f>'[2]2016-17'!$V77/100</f>
        <v>215.07159954155918</v>
      </c>
      <c r="AB39" s="18">
        <f t="shared" ref="AB39:AB44" si="30">Y39+Z39-AA39</f>
        <v>16572.959100380889</v>
      </c>
      <c r="AC39" s="18">
        <v>1371.0398118292358</v>
      </c>
      <c r="AD39" s="18">
        <f t="shared" si="5"/>
        <v>120878.75900751061</v>
      </c>
    </row>
    <row r="40" spans="1:30">
      <c r="A40" s="5">
        <v>30</v>
      </c>
      <c r="B40" s="6" t="s">
        <v>22</v>
      </c>
      <c r="C40" s="18">
        <v>3957.773569590865</v>
      </c>
      <c r="D40" s="18">
        <v>551.6494768605869</v>
      </c>
      <c r="E40" s="18">
        <v>623.71418403212067</v>
      </c>
      <c r="F40" s="18">
        <v>209.56204461761246</v>
      </c>
      <c r="G40" s="18">
        <v>5342.6992751011858</v>
      </c>
      <c r="H40" s="18">
        <v>1023.5389512488929</v>
      </c>
      <c r="I40" s="18">
        <v>6366.2382263500785</v>
      </c>
      <c r="J40" s="18">
        <f>'[2]2016-17'!$D78/100</f>
        <v>19962.22946987272</v>
      </c>
      <c r="K40" s="18">
        <f>('[2]2016-17'!$E78/100)+('[2]2016-17'!$F78/100)</f>
        <v>1829.3647173281618</v>
      </c>
      <c r="L40" s="18">
        <f>'[2]2016-17'!$G78/100</f>
        <v>5112.2593134998388</v>
      </c>
      <c r="M40" s="18">
        <f t="shared" si="0"/>
        <v>26903.853500700719</v>
      </c>
      <c r="N40" s="18">
        <f t="shared" si="29"/>
        <v>27927.392451949614</v>
      </c>
      <c r="O40" s="18">
        <f>('[2]2016-17'!$H78/100)+('[2]2016-17'!$I78/100)</f>
        <v>7350.8690401166532</v>
      </c>
      <c r="P40" s="18">
        <f>'[2]2016-17'!$J78/100</f>
        <v>485.51929570765833</v>
      </c>
      <c r="Q40" s="18">
        <f>'[2]2016-17'!$K78/100</f>
        <v>3490.5721264335261</v>
      </c>
      <c r="R40" s="18">
        <f>'[2]2016-17'!$L78/100</f>
        <v>58.264678122176413</v>
      </c>
      <c r="S40" s="18">
        <f>'[2]2016-17'!$M78/100</f>
        <v>1304.7117352777823</v>
      </c>
      <c r="T40" s="18">
        <f>'[2]2016-17'!$N78/100</f>
        <v>9549.6506444620754</v>
      </c>
      <c r="U40" s="18">
        <f>'[2]2016-17'!$O78/100</f>
        <v>17027.378886795294</v>
      </c>
      <c r="V40" s="18">
        <f>'[2]2016-17'!$P78/100</f>
        <v>2586.6356805143832</v>
      </c>
      <c r="W40" s="18">
        <f>'[2]2016-17'!$Q78/100</f>
        <v>5959.3536259682469</v>
      </c>
      <c r="X40" s="18">
        <f t="shared" si="2"/>
        <v>47812.955713397787</v>
      </c>
      <c r="Y40" s="18">
        <f t="shared" si="3"/>
        <v>81083.047440448587</v>
      </c>
      <c r="Z40" s="18">
        <f>'[2]2016-17'!$U78/100</f>
        <v>11691.354441490681</v>
      </c>
      <c r="AA40" s="18">
        <f>'[2]2016-17'!$V78/100</f>
        <v>1188.5336301720029</v>
      </c>
      <c r="AB40" s="18">
        <f t="shared" si="30"/>
        <v>91585.868251767257</v>
      </c>
      <c r="AC40" s="18">
        <v>5015.7244559735273</v>
      </c>
      <c r="AD40" s="18">
        <f t="shared" si="5"/>
        <v>182597.48727363232</v>
      </c>
    </row>
    <row r="41" spans="1:30">
      <c r="A41" s="5">
        <v>31</v>
      </c>
      <c r="B41" s="6" t="s">
        <v>23</v>
      </c>
      <c r="C41" s="18">
        <v>1149.2801805598192</v>
      </c>
      <c r="D41" s="18">
        <v>230.11560236317655</v>
      </c>
      <c r="E41" s="18">
        <v>584.8872566737175</v>
      </c>
      <c r="F41" s="18">
        <v>250.59670239855492</v>
      </c>
      <c r="G41" s="18">
        <v>2214.879741995268</v>
      </c>
      <c r="H41" s="18">
        <v>312.91707106260145</v>
      </c>
      <c r="I41" s="18">
        <v>2527.7968130578693</v>
      </c>
      <c r="J41" s="18">
        <f>'[2]2016-17'!$D79/100</f>
        <v>2255.9412005855374</v>
      </c>
      <c r="K41" s="18">
        <f>('[2]2016-17'!$E79/100)+('[2]2016-17'!$F79/100)</f>
        <v>206.73739087843626</v>
      </c>
      <c r="L41" s="18">
        <f>'[2]2016-17'!$G79/100</f>
        <v>577.73889588871452</v>
      </c>
      <c r="M41" s="18">
        <f t="shared" si="0"/>
        <v>3040.4174873526881</v>
      </c>
      <c r="N41" s="18">
        <f t="shared" si="29"/>
        <v>3353.3345584152894</v>
      </c>
      <c r="O41" s="18">
        <f>('[2]2016-17'!$H79/100)+('[2]2016-17'!$I79/100)</f>
        <v>830.72526306419422</v>
      </c>
      <c r="P41" s="18">
        <f>'[2]2016-17'!$J79/100</f>
        <v>54.8687702703361</v>
      </c>
      <c r="Q41" s="18">
        <f>'[2]2016-17'!$K79/100</f>
        <v>394.47124308039884</v>
      </c>
      <c r="R41" s="18">
        <f>'[2]2016-17'!$L79/100</f>
        <v>6.5845194352187084</v>
      </c>
      <c r="S41" s="18">
        <f>'[2]2016-17'!$M79/100</f>
        <v>147.44610380031702</v>
      </c>
      <c r="T41" s="18">
        <f>'[2]2016-17'!$N79/100</f>
        <v>1079.2106348919549</v>
      </c>
      <c r="U41" s="18">
        <f>'[2]2016-17'!$O79/100</f>
        <v>1924.2723177125531</v>
      </c>
      <c r="V41" s="18">
        <f>'[2]2016-17'!$P79/100</f>
        <v>292.31694843422787</v>
      </c>
      <c r="W41" s="18">
        <f>'[2]2016-17'!$Q79/100</f>
        <v>673.46943356053418</v>
      </c>
      <c r="X41" s="18">
        <f t="shared" si="2"/>
        <v>5403.3652342497344</v>
      </c>
      <c r="Y41" s="18">
        <f t="shared" si="3"/>
        <v>10971.579534660294</v>
      </c>
      <c r="Z41" s="18">
        <f>'[2]2016-17'!$U79/100</f>
        <v>1581.9906712133889</v>
      </c>
      <c r="AA41" s="18">
        <f>'[2]2016-17'!$V79/100</f>
        <v>160.82389125786824</v>
      </c>
      <c r="AB41" s="18">
        <f t="shared" si="30"/>
        <v>12392.746314615813</v>
      </c>
      <c r="AC41" s="18">
        <v>1254.7392255638936</v>
      </c>
      <c r="AD41" s="18">
        <f t="shared" si="5"/>
        <v>98767.505328020474</v>
      </c>
    </row>
    <row r="42" spans="1:30">
      <c r="A42" s="5">
        <v>32</v>
      </c>
      <c r="B42" s="6" t="s">
        <v>153</v>
      </c>
      <c r="C42" s="18">
        <v>1103.8594785033608</v>
      </c>
      <c r="D42" s="18">
        <v>189.45353751640025</v>
      </c>
      <c r="E42" s="18">
        <v>346.75308981094349</v>
      </c>
      <c r="F42" s="18">
        <v>185.33398748033309</v>
      </c>
      <c r="G42" s="18">
        <v>1825.4000933110376</v>
      </c>
      <c r="H42" s="18">
        <v>189.81643505783256</v>
      </c>
      <c r="I42" s="18">
        <v>2015.2165283688701</v>
      </c>
      <c r="J42" s="18">
        <f>'[2]2016-17'!$D80/100</f>
        <v>2630.6712795721623</v>
      </c>
      <c r="K42" s="18">
        <f>('[2]2016-17'!$E80/100)+('[2]2016-17'!$F80/100)</f>
        <v>241.07814355109343</v>
      </c>
      <c r="L42" s="18">
        <f>'[2]2016-17'!$G80/100</f>
        <v>673.70599912430885</v>
      </c>
      <c r="M42" s="18">
        <f t="shared" si="0"/>
        <v>3545.4554222475645</v>
      </c>
      <c r="N42" s="18">
        <f t="shared" si="29"/>
        <v>3735.2718573053971</v>
      </c>
      <c r="O42" s="18">
        <f>('[2]2016-17'!$H80/100)+('[2]2016-17'!$I80/100)</f>
        <v>968.71544798720174</v>
      </c>
      <c r="P42" s="18">
        <f>'[2]2016-17'!$J80/100</f>
        <v>63.982916779103853</v>
      </c>
      <c r="Q42" s="18">
        <f>'[2]2016-17'!$K80/100</f>
        <v>459.99610695499928</v>
      </c>
      <c r="R42" s="18">
        <f>'[2]2016-17'!$L80/100</f>
        <v>7.6782613675917881</v>
      </c>
      <c r="S42" s="18">
        <f>'[2]2016-17'!$M80/100</f>
        <v>171.93809415406463</v>
      </c>
      <c r="T42" s="18">
        <f>'[2]2016-17'!$N80/100</f>
        <v>1258.4762497720328</v>
      </c>
      <c r="U42" s="18">
        <f>'[2]2016-17'!$O80/100</f>
        <v>2243.9095127870705</v>
      </c>
      <c r="V42" s="18">
        <f>'[2]2016-17'!$P80/100</f>
        <v>340.87315776603833</v>
      </c>
      <c r="W42" s="18">
        <f>'[2]2016-17'!$Q80/100</f>
        <v>785.33815335150791</v>
      </c>
      <c r="X42" s="18">
        <f t="shared" si="2"/>
        <v>6300.9079009196103</v>
      </c>
      <c r="Y42" s="18">
        <f t="shared" si="3"/>
        <v>11861.579851536044</v>
      </c>
      <c r="Z42" s="18">
        <f>'[2]2016-17'!$U80/100</f>
        <v>1710.3197073474446</v>
      </c>
      <c r="AA42" s="18">
        <f>'[2]2016-17'!$V80/100</f>
        <v>173.86971720867535</v>
      </c>
      <c r="AB42" s="18">
        <f t="shared" si="30"/>
        <v>13398.029841674812</v>
      </c>
      <c r="AC42" s="18">
        <v>1380.3398242237761</v>
      </c>
      <c r="AD42" s="18">
        <f t="shared" si="5"/>
        <v>97063.270989874509</v>
      </c>
    </row>
    <row r="43" spans="1:30">
      <c r="A43" s="5">
        <v>33</v>
      </c>
      <c r="B43" s="6" t="s">
        <v>24</v>
      </c>
      <c r="C43" s="18">
        <v>2093.2827625331524</v>
      </c>
      <c r="D43" s="18">
        <v>272.68514472606489</v>
      </c>
      <c r="E43" s="18">
        <v>887.07304171215469</v>
      </c>
      <c r="F43" s="18">
        <v>183.9698182235031</v>
      </c>
      <c r="G43" s="18">
        <v>3437.0107671948749</v>
      </c>
      <c r="H43" s="18">
        <v>2562.8250376918013</v>
      </c>
      <c r="I43" s="18">
        <v>5999.8358048866758</v>
      </c>
      <c r="J43" s="18">
        <f>'[2]2016-17'!$D81/100</f>
        <v>4857.1830904551489</v>
      </c>
      <c r="K43" s="18">
        <f>('[2]2016-17'!$E81/100)+('[2]2016-17'!$F81/100)</f>
        <v>445.11858681375361</v>
      </c>
      <c r="L43" s="18">
        <f>'[2]2016-17'!$G81/100</f>
        <v>1243.9081280489654</v>
      </c>
      <c r="M43" s="18">
        <f t="shared" si="0"/>
        <v>6546.2098053178679</v>
      </c>
      <c r="N43" s="18">
        <f t="shared" si="29"/>
        <v>9109.0348430096692</v>
      </c>
      <c r="O43" s="18">
        <f>('[2]2016-17'!$H81/100)+('[2]2016-17'!$I81/100)</f>
        <v>1788.6036655219621</v>
      </c>
      <c r="P43" s="18">
        <f>'[2]2016-17'!$J81/100</f>
        <v>118.1359084545163</v>
      </c>
      <c r="Q43" s="18">
        <f>'[2]2016-17'!$K81/100</f>
        <v>849.32136132964206</v>
      </c>
      <c r="R43" s="18">
        <f>'[2]2016-17'!$L81/100</f>
        <v>14.176883888293053</v>
      </c>
      <c r="S43" s="18">
        <f>'[2]2016-17'!$M81/100</f>
        <v>317.46072191354511</v>
      </c>
      <c r="T43" s="18">
        <f>'[2]2016-17'!$N81/100</f>
        <v>2323.6082773238986</v>
      </c>
      <c r="U43" s="18">
        <f>'[2]2016-17'!$O81/100</f>
        <v>4143.079154987915</v>
      </c>
      <c r="V43" s="18">
        <f>'[2]2016-17'!$P81/100</f>
        <v>629.37674910128737</v>
      </c>
      <c r="W43" s="18">
        <f>'[2]2016-17'!$Q81/100</f>
        <v>1450.0219880640468</v>
      </c>
      <c r="X43" s="18">
        <f t="shared" si="2"/>
        <v>11633.784710585107</v>
      </c>
      <c r="Y43" s="18">
        <f t="shared" si="3"/>
        <v>24179.83032078965</v>
      </c>
      <c r="Z43" s="18">
        <f>'[2]2016-17'!$U81/100</f>
        <v>3486.4866869448911</v>
      </c>
      <c r="AA43" s="18">
        <f>'[2]2016-17'!$V81/100</f>
        <v>354.43341482106524</v>
      </c>
      <c r="AB43" s="18">
        <f t="shared" si="30"/>
        <v>27311.883592913477</v>
      </c>
      <c r="AC43" s="18">
        <v>2327.2438017672034</v>
      </c>
      <c r="AD43" s="18">
        <f t="shared" si="5"/>
        <v>117357.20843761222</v>
      </c>
    </row>
    <row r="44" spans="1:30">
      <c r="A44" s="5">
        <v>34</v>
      </c>
      <c r="B44" s="6" t="s">
        <v>55</v>
      </c>
      <c r="C44" s="18">
        <v>588.17800889140415</v>
      </c>
      <c r="D44" s="18">
        <v>255.49128592717415</v>
      </c>
      <c r="E44" s="18">
        <v>440.40823533081902</v>
      </c>
      <c r="F44" s="18">
        <v>67.702586049450218</v>
      </c>
      <c r="G44" s="18">
        <v>1351.7801161988475</v>
      </c>
      <c r="H44" s="18">
        <v>8.1015764071821414E-3</v>
      </c>
      <c r="I44" s="18">
        <v>1351.7882177752547</v>
      </c>
      <c r="J44" s="18">
        <f>'[2]2016-17'!$D82/100</f>
        <v>1518.3248357395839</v>
      </c>
      <c r="K44" s="18">
        <f>('[2]2016-17'!$E82/100)+('[2]2016-17'!$F82/100)</f>
        <v>139.14126616653814</v>
      </c>
      <c r="L44" s="18">
        <f>'[2]2016-17'!$G82/100</f>
        <v>388.8378446977793</v>
      </c>
      <c r="M44" s="18">
        <f t="shared" si="0"/>
        <v>2046.3039466039013</v>
      </c>
      <c r="N44" s="18">
        <f t="shared" si="29"/>
        <v>2046.3120481803085</v>
      </c>
      <c r="O44" s="18">
        <f>('[2]2016-17'!$H82/100)+('[2]2016-17'!$I82/100)</f>
        <v>559.10623834490332</v>
      </c>
      <c r="P44" s="18">
        <f>'[2]2016-17'!$J82/100</f>
        <v>36.928540773278122</v>
      </c>
      <c r="Q44" s="18">
        <f>'[2]2016-17'!$K82/100</f>
        <v>265.49250716223463</v>
      </c>
      <c r="R44" s="18">
        <f>'[2]2016-17'!$L82/100</f>
        <v>4.4316045947064895</v>
      </c>
      <c r="S44" s="18">
        <f>'[2]2016-17'!$M82/100</f>
        <v>99.23622179290463</v>
      </c>
      <c r="T44" s="18">
        <f>'[2]2016-17'!$N82/100</f>
        <v>726.34530967626142</v>
      </c>
      <c r="U44" s="18">
        <f>'[2]2016-17'!$O82/100</f>
        <v>1295.1004440855154</v>
      </c>
      <c r="V44" s="18">
        <f>'[2]2016-17'!$P82/100</f>
        <v>196.739206943912</v>
      </c>
      <c r="W44" s="18">
        <f>'[2]2016-17'!$Q82/100</f>
        <v>453.26773890251366</v>
      </c>
      <c r="X44" s="18">
        <f t="shared" si="2"/>
        <v>3636.6478122762301</v>
      </c>
      <c r="Y44" s="18">
        <f t="shared" si="3"/>
        <v>7034.7399766553863</v>
      </c>
      <c r="Z44" s="18">
        <f>'[2]2016-17'!$U82/100</f>
        <v>1014.3382721487005</v>
      </c>
      <c r="AA44" s="18">
        <f>'[2]2016-17'!$V82/100</f>
        <v>103.11680779610147</v>
      </c>
      <c r="AB44" s="18">
        <f t="shared" si="30"/>
        <v>7945.9614410079857</v>
      </c>
      <c r="AC44" s="18">
        <v>1115.5177693654216</v>
      </c>
      <c r="AD44" s="18">
        <f t="shared" si="5"/>
        <v>71231.150764439735</v>
      </c>
    </row>
    <row r="45" spans="1:30" s="3" customFormat="1">
      <c r="A45" s="8"/>
      <c r="B45" s="8" t="s">
        <v>31</v>
      </c>
      <c r="C45" s="19">
        <v>11176.021153349626</v>
      </c>
      <c r="D45" s="19">
        <v>1723.6090540796988</v>
      </c>
      <c r="E45" s="19">
        <v>3461.9028535135508</v>
      </c>
      <c r="F45" s="19">
        <v>966.15398577704707</v>
      </c>
      <c r="G45" s="19">
        <v>17327.687046719922</v>
      </c>
      <c r="H45" s="19">
        <v>4208.1869049960651</v>
      </c>
      <c r="I45" s="19">
        <v>21535.873951715988</v>
      </c>
      <c r="J45" s="19">
        <f>SUM(J39:J44)</f>
        <v>34269.419440801634</v>
      </c>
      <c r="K45" s="19">
        <f t="shared" ref="K45:AB45" si="31">SUM(K39:K44)</f>
        <v>3140.4942470447422</v>
      </c>
      <c r="L45" s="19">
        <f>SUM(L39:L44)</f>
        <v>8776.2821767416353</v>
      </c>
      <c r="M45" s="19">
        <f t="shared" si="0"/>
        <v>46186.195864588008</v>
      </c>
      <c r="N45" s="19">
        <f t="shared" si="31"/>
        <v>50394.382769584066</v>
      </c>
      <c r="O45" s="19">
        <f t="shared" si="31"/>
        <v>12619.332663736113</v>
      </c>
      <c r="P45" s="19">
        <f>SUM(P39:P44)</f>
        <v>833.49730130691808</v>
      </c>
      <c r="Q45" s="19">
        <f>SUM(Q39:Q44)</f>
        <v>5992.3106519566563</v>
      </c>
      <c r="R45" s="19">
        <f t="shared" ref="R45:W45" si="32">SUM(R39:R44)</f>
        <v>100.02373212699537</v>
      </c>
      <c r="S45" s="19">
        <f t="shared" si="32"/>
        <v>2239.815636477379</v>
      </c>
      <c r="T45" s="19">
        <f t="shared" si="32"/>
        <v>16394.009694262826</v>
      </c>
      <c r="U45" s="19">
        <f t="shared" si="32"/>
        <v>29231.123203432366</v>
      </c>
      <c r="V45" s="19">
        <f t="shared" si="32"/>
        <v>4440.5111768638517</v>
      </c>
      <c r="W45" s="19">
        <f t="shared" si="32"/>
        <v>10230.500020680811</v>
      </c>
      <c r="X45" s="19">
        <f t="shared" si="2"/>
        <v>82081.124080843903</v>
      </c>
      <c r="Y45" s="19">
        <f t="shared" si="3"/>
        <v>149803.1938971479</v>
      </c>
      <c r="Z45" s="19">
        <f t="shared" ref="Z45:AA45" si="33">SUM(Z39:Z44)</f>
        <v>21600.10370600961</v>
      </c>
      <c r="AA45" s="19">
        <f t="shared" si="33"/>
        <v>2195.8490607972722</v>
      </c>
      <c r="AB45" s="19">
        <f t="shared" si="31"/>
        <v>169207.44854236025</v>
      </c>
      <c r="AC45" s="19">
        <v>12464.604888723057</v>
      </c>
      <c r="AD45" s="19">
        <f t="shared" si="5"/>
        <v>135750.35073550156</v>
      </c>
    </row>
    <row r="46" spans="1:30" s="3" customFormat="1">
      <c r="A46" s="8"/>
      <c r="B46" s="8" t="s">
        <v>32</v>
      </c>
      <c r="C46" s="19">
        <v>114313.57721734786</v>
      </c>
      <c r="D46" s="19">
        <v>36387.573631977481</v>
      </c>
      <c r="E46" s="19">
        <v>20271.700049234831</v>
      </c>
      <c r="F46" s="19">
        <v>3761.6614509385686</v>
      </c>
      <c r="G46" s="19">
        <v>174734.51234949875</v>
      </c>
      <c r="H46" s="19">
        <v>62053.095900445151</v>
      </c>
      <c r="I46" s="19">
        <v>236787.60824994391</v>
      </c>
      <c r="J46" s="19">
        <f>J45+J38+J32+J23+J17+J11</f>
        <v>364163.53823639295</v>
      </c>
      <c r="K46" s="19">
        <f t="shared" ref="K46:AB46" si="34">K45+K38+K32+K23+K17+K11</f>
        <v>33372.421111202158</v>
      </c>
      <c r="L46" s="19">
        <f>L45+L38+L32+L23+L17+L11</f>
        <v>93261.047960387194</v>
      </c>
      <c r="M46" s="19">
        <f t="shared" si="0"/>
        <v>490797.00730798231</v>
      </c>
      <c r="N46" s="19">
        <f t="shared" si="34"/>
        <v>552850.10320842732</v>
      </c>
      <c r="O46" s="19">
        <f t="shared" si="34"/>
        <v>134099.17378223117</v>
      </c>
      <c r="P46" s="19">
        <f>P45+P38+P32+P23+P17+P11</f>
        <v>8857.1481894737353</v>
      </c>
      <c r="Q46" s="19">
        <f>Q45+Q38+Q32+Q23+Q17+Q11</f>
        <v>63677.21090220831</v>
      </c>
      <c r="R46" s="19">
        <f t="shared" ref="R46:W46" si="35">R45+R38+R32+R23+R17+R11</f>
        <v>1062.9008834508506</v>
      </c>
      <c r="S46" s="19">
        <f t="shared" si="35"/>
        <v>23801.371616049797</v>
      </c>
      <c r="T46" s="19">
        <f t="shared" si="35"/>
        <v>174210.7299616636</v>
      </c>
      <c r="U46" s="19">
        <f t="shared" si="35"/>
        <v>310624.14905435732</v>
      </c>
      <c r="V46" s="19">
        <f t="shared" si="35"/>
        <v>47187.034041775492</v>
      </c>
      <c r="W46" s="19">
        <f t="shared" si="35"/>
        <v>108714.27489147644</v>
      </c>
      <c r="X46" s="19">
        <f t="shared" si="2"/>
        <v>872233.99332268676</v>
      </c>
      <c r="Y46" s="19">
        <f t="shared" si="3"/>
        <v>1599818.608880613</v>
      </c>
      <c r="Z46" s="19">
        <f t="shared" ref="Z46:AA46" si="36">Z45+Z38+Z32+Z23+Z17+Z11</f>
        <v>230677.64418124818</v>
      </c>
      <c r="AA46" s="19">
        <f t="shared" si="36"/>
        <v>23450.502609457049</v>
      </c>
      <c r="AB46" s="19">
        <f t="shared" si="34"/>
        <v>1807045.7504524041</v>
      </c>
      <c r="AC46" s="19">
        <v>119393</v>
      </c>
      <c r="AD46" s="19">
        <f t="shared" si="5"/>
        <v>151352.73847314366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  <row r="49" spans="10:30"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</row>
    <row r="51" spans="10:30"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  <colBreaks count="1" manualBreakCount="1">
    <brk id="14" max="46" man="1"/>
  </colBreaks>
</worksheet>
</file>

<file path=xl/worksheets/sheet24.xml><?xml version="1.0" encoding="utf-8"?>
<worksheet xmlns="http://schemas.openxmlformats.org/spreadsheetml/2006/main" xmlns:r="http://schemas.openxmlformats.org/officeDocument/2006/relationships">
  <dimension ref="A1:AD51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8" style="20" bestFit="1" customWidth="1"/>
    <col min="17" max="17" width="8.5703125" style="20" customWidth="1"/>
    <col min="18" max="18" width="6.85546875" style="20" bestFit="1" customWidth="1"/>
    <col min="19" max="19" width="9.710937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7109375" style="20" bestFit="1" customWidth="1"/>
    <col min="24" max="24" width="9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116</v>
      </c>
      <c r="I1" s="16"/>
      <c r="J1" s="16"/>
      <c r="K1" s="16"/>
      <c r="L1" s="16"/>
      <c r="M1" s="16"/>
      <c r="N1" s="16"/>
      <c r="U1" s="27" t="s">
        <v>117</v>
      </c>
    </row>
    <row r="2" spans="1:30">
      <c r="B2" s="10"/>
      <c r="C2" s="16"/>
      <c r="D2" s="16"/>
      <c r="E2" s="10"/>
      <c r="H2" s="28" t="s">
        <v>112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8">
        <v>1.1920501749667372</v>
      </c>
      <c r="D6" s="18">
        <v>489.31060754058331</v>
      </c>
      <c r="E6" s="18">
        <v>56.642625858118414</v>
      </c>
      <c r="F6" s="18">
        <v>891.93353744897797</v>
      </c>
      <c r="G6" s="18">
        <v>1439.0788210226465</v>
      </c>
      <c r="H6" s="18">
        <v>39320.776165912881</v>
      </c>
      <c r="I6" s="18">
        <v>40759.854986935527</v>
      </c>
      <c r="J6" s="18">
        <f>'[3]2016-17'!$D49/100</f>
        <v>63917.549273560093</v>
      </c>
      <c r="K6" s="18">
        <f>('[3]2016-17'!$E49/100)+('[3]2016-17'!$F49/100)</f>
        <v>4273.7166559949801</v>
      </c>
      <c r="L6" s="18">
        <f>'[3]2016-17'!$G49/100</f>
        <v>17255.196369193203</v>
      </c>
      <c r="M6" s="18">
        <f>J6+K6+L6</f>
        <v>85446.462298748273</v>
      </c>
      <c r="N6" s="18">
        <f>L6+K6+J6+H6</f>
        <v>124767.23846466115</v>
      </c>
      <c r="O6" s="18">
        <f>('[3]2016-17'!$H49/100)+('[3]2016-17'!$I49/100)</f>
        <v>24092.181204128454</v>
      </c>
      <c r="P6" s="18">
        <f>'[3]2016-17'!$J49/100</f>
        <v>1462.046627099952</v>
      </c>
      <c r="Q6" s="18">
        <f>'[3]2016-17'!$K49/100</f>
        <v>11043.297204318233</v>
      </c>
      <c r="R6" s="18">
        <f>'[3]2016-17'!$L49/100</f>
        <v>172.77296144571861</v>
      </c>
      <c r="S6" s="18">
        <f>'[3]2016-17'!$M49/100</f>
        <v>3501.7959134182188</v>
      </c>
      <c r="T6" s="18">
        <f>'[3]2016-17'!$N49/100</f>
        <v>33889.038562700676</v>
      </c>
      <c r="U6" s="18">
        <f>'[3]2016-17'!$O49/100</f>
        <v>45125.011822025692</v>
      </c>
      <c r="V6" s="18">
        <f>'[3]2016-17'!$P49/100</f>
        <v>6732.1985502215657</v>
      </c>
      <c r="W6" s="18">
        <f>'[3]2016-17'!$Q49/100</f>
        <v>19423.388689980347</v>
      </c>
      <c r="X6" s="18">
        <f>SUM(O6:W6)</f>
        <v>145441.73153533885</v>
      </c>
      <c r="Y6" s="18">
        <f>X6+M6+I6</f>
        <v>271648.04882102262</v>
      </c>
      <c r="Z6" s="18">
        <f>'[3]2016-17'!$U49/100</f>
        <v>45117.301676526506</v>
      </c>
      <c r="AA6" s="18">
        <f>'[3]2016-17'!$V49/100</f>
        <v>4586.5883729319476</v>
      </c>
      <c r="AB6" s="18">
        <f>Y6+Z6-AA6</f>
        <v>312178.76212461718</v>
      </c>
      <c r="AC6" s="18">
        <v>13673.123280059632</v>
      </c>
      <c r="AD6" s="18">
        <f>AB6/AC6*10000</f>
        <v>228315.62016257612</v>
      </c>
    </row>
    <row r="7" spans="1:30" ht="15.75">
      <c r="A7" s="5">
        <v>2</v>
      </c>
      <c r="B7" s="6" t="s">
        <v>46</v>
      </c>
      <c r="C7" s="18">
        <v>2541.5773387516342</v>
      </c>
      <c r="D7" s="18">
        <v>836.96403616536236</v>
      </c>
      <c r="E7" s="18">
        <v>1600.5260359239348</v>
      </c>
      <c r="F7" s="18">
        <v>441.87258936586181</v>
      </c>
      <c r="G7" s="18">
        <v>5420.9400002067932</v>
      </c>
      <c r="H7" s="18">
        <v>431.32508473180337</v>
      </c>
      <c r="I7" s="18">
        <v>5852.2650849385964</v>
      </c>
      <c r="J7" s="18">
        <f>'[3]2016-17'!$D50/100</f>
        <v>53880.400489132393</v>
      </c>
      <c r="K7" s="18">
        <f>('[3]2016-17'!$E50/100)+('[3]2016-17'!$F50/100)</f>
        <v>3602.6031601517871</v>
      </c>
      <c r="L7" s="18">
        <f>'[3]2016-17'!$G50/100</f>
        <v>14545.565364398855</v>
      </c>
      <c r="M7" s="18">
        <f t="shared" ref="M7:M46" si="0">J7+K7+L7</f>
        <v>72028.569013683038</v>
      </c>
      <c r="N7" s="18">
        <f t="shared" ref="N7:N10" si="1">L7+K7+J7+H7</f>
        <v>72459.894098414836</v>
      </c>
      <c r="O7" s="18">
        <f>('[3]2016-17'!$H50/100)+('[3]2016-17'!$I50/100)</f>
        <v>20308.919642389275</v>
      </c>
      <c r="P7" s="18">
        <f>'[3]2016-17'!$J50/100</f>
        <v>1232.4574189285552</v>
      </c>
      <c r="Q7" s="18">
        <f>'[3]2016-17'!$K50/100</f>
        <v>9309.1378322809887</v>
      </c>
      <c r="R7" s="18">
        <f>'[3]2016-17'!$L50/100</f>
        <v>145.64194751189416</v>
      </c>
      <c r="S7" s="18">
        <f>'[3]2016-17'!$M50/100</f>
        <v>2951.8992575678858</v>
      </c>
      <c r="T7" s="18">
        <f>'[3]2016-17'!$N50/100</f>
        <v>28567.349510461936</v>
      </c>
      <c r="U7" s="18">
        <f>'[3]2016-17'!$O50/100</f>
        <v>38038.906946223033</v>
      </c>
      <c r="V7" s="18">
        <f>'[3]2016-17'!$P50/100</f>
        <v>5675.0228721353924</v>
      </c>
      <c r="W7" s="18">
        <f>'[3]2016-17'!$Q50/100</f>
        <v>16373.280474086223</v>
      </c>
      <c r="X7" s="18">
        <f t="shared" ref="X7:X46" si="2">SUM(O7:W7)</f>
        <v>122602.61590158519</v>
      </c>
      <c r="Y7" s="18">
        <f t="shared" ref="Y7:Y46" si="3">X7+M7+I7</f>
        <v>200483.45000020679</v>
      </c>
      <c r="Z7" s="18">
        <f>'[3]2016-17'!$U50/100</f>
        <v>33297.762800312594</v>
      </c>
      <c r="AA7" s="18">
        <f>'[3]2016-17'!$V50/100</f>
        <v>3385.0236168715287</v>
      </c>
      <c r="AB7" s="18">
        <f t="shared" ref="AB7:AB10" si="4">Y7+Z7-AA7</f>
        <v>230396.18918364786</v>
      </c>
      <c r="AC7" s="18">
        <v>11984.756468099538</v>
      </c>
      <c r="AD7" s="18">
        <f t="shared" ref="AD7:AD46" si="5">AB7/AC7*10000</f>
        <v>192241.02700535103</v>
      </c>
    </row>
    <row r="8" spans="1:30">
      <c r="A8" s="5">
        <v>3</v>
      </c>
      <c r="B8" s="6" t="s">
        <v>150</v>
      </c>
      <c r="C8" s="18">
        <v>1702.6586214458082</v>
      </c>
      <c r="D8" s="18">
        <v>304.82513694067126</v>
      </c>
      <c r="E8" s="18">
        <v>1333.0041811726539</v>
      </c>
      <c r="F8" s="18">
        <v>139.49128613631905</v>
      </c>
      <c r="G8" s="18">
        <v>3479.9792256954524</v>
      </c>
      <c r="H8" s="18">
        <v>8872.1198332604909</v>
      </c>
      <c r="I8" s="18">
        <v>12352.099058955944</v>
      </c>
      <c r="J8" s="18">
        <f>'[3]2016-17'!$D51/100</f>
        <v>6759.3399863217819</v>
      </c>
      <c r="K8" s="18">
        <f>('[3]2016-17'!$E51/100)+('[3]2016-17'!$F51/100)</f>
        <v>451.94949135863982</v>
      </c>
      <c r="L8" s="18">
        <f>'[3]2016-17'!$G51/100</f>
        <v>1824.7529843633779</v>
      </c>
      <c r="M8" s="18">
        <f t="shared" si="0"/>
        <v>9036.0424620437989</v>
      </c>
      <c r="N8" s="18">
        <f t="shared" si="1"/>
        <v>17908.16229530429</v>
      </c>
      <c r="O8" s="18">
        <f>('[3]2016-17'!$H51/100)+('[3]2016-17'!$I51/100)</f>
        <v>2547.7704577471704</v>
      </c>
      <c r="P8" s="18">
        <f>'[3]2016-17'!$J51/100</f>
        <v>154.61278382448157</v>
      </c>
      <c r="Q8" s="18">
        <f>'[3]2016-17'!$K51/100</f>
        <v>1167.8388990558703</v>
      </c>
      <c r="R8" s="18">
        <f>'[3]2016-17'!$L51/100</f>
        <v>18.270900560612674</v>
      </c>
      <c r="S8" s="18">
        <f>'[3]2016-17'!$M51/100</f>
        <v>370.31815847947649</v>
      </c>
      <c r="T8" s="18">
        <f>'[3]2016-17'!$N51/100</f>
        <v>3583.7971896337822</v>
      </c>
      <c r="U8" s="18">
        <f>'[3]2016-17'!$O51/100</f>
        <v>4772.0117598130901</v>
      </c>
      <c r="V8" s="18">
        <f>'[3]2016-17'!$P51/100</f>
        <v>711.93622680389103</v>
      </c>
      <c r="W8" s="18">
        <f>'[3]2016-17'!$Q51/100</f>
        <v>2054.041328777339</v>
      </c>
      <c r="X8" s="18">
        <f t="shared" si="2"/>
        <v>15380.597704695712</v>
      </c>
      <c r="Y8" s="18">
        <f t="shared" si="3"/>
        <v>36768.739225695455</v>
      </c>
      <c r="Z8" s="18">
        <f>'[3]2016-17'!$U51/100</f>
        <v>6106.8220703628831</v>
      </c>
      <c r="AA8" s="18">
        <f>'[3]2016-17'!$V51/100</f>
        <v>620.81458914160396</v>
      </c>
      <c r="AB8" s="18">
        <f t="shared" si="4"/>
        <v>42254.746706916732</v>
      </c>
      <c r="AC8" s="18">
        <v>2784.014278474911</v>
      </c>
      <c r="AD8" s="18">
        <f t="shared" si="5"/>
        <v>151776.32899951926</v>
      </c>
    </row>
    <row r="9" spans="1:30">
      <c r="A9" s="5">
        <v>4</v>
      </c>
      <c r="B9" s="6" t="s">
        <v>0</v>
      </c>
      <c r="C9" s="18">
        <v>3453.9577702786114</v>
      </c>
      <c r="D9" s="18">
        <v>184.36566603899934</v>
      </c>
      <c r="E9" s="18">
        <v>484.37958987546654</v>
      </c>
      <c r="F9" s="18">
        <v>383.00988433639833</v>
      </c>
      <c r="G9" s="18">
        <v>4505.7129105294762</v>
      </c>
      <c r="H9" s="18">
        <v>279.80270407556338</v>
      </c>
      <c r="I9" s="18">
        <v>4785.5156146050394</v>
      </c>
      <c r="J9" s="18">
        <f>'[3]2016-17'!$D52/100</f>
        <v>3519.1157102361431</v>
      </c>
      <c r="K9" s="18">
        <f>('[3]2016-17'!$E52/100)+('[3]2016-17'!$F52/100)</f>
        <v>235.29849933453386</v>
      </c>
      <c r="L9" s="18">
        <f>'[3]2016-17'!$G52/100</f>
        <v>950.02129018040966</v>
      </c>
      <c r="M9" s="18">
        <f t="shared" si="0"/>
        <v>4704.4354997510864</v>
      </c>
      <c r="N9" s="18">
        <f t="shared" si="1"/>
        <v>4984.2382038266496</v>
      </c>
      <c r="O9" s="18">
        <f>('[3]2016-17'!$H52/100)+('[3]2016-17'!$I52/100)</f>
        <v>1326.4459343777671</v>
      </c>
      <c r="P9" s="18">
        <f>'[3]2016-17'!$J52/100</f>
        <v>80.496065837954674</v>
      </c>
      <c r="Q9" s="18">
        <f>'[3]2016-17'!$K52/100</f>
        <v>608.012058131255</v>
      </c>
      <c r="R9" s="18">
        <f>'[3]2016-17'!$L52/100</f>
        <v>9.512380400028233</v>
      </c>
      <c r="S9" s="18">
        <f>'[3]2016-17'!$M52/100</f>
        <v>192.79877205880859</v>
      </c>
      <c r="T9" s="18">
        <f>'[3]2016-17'!$N52/100</f>
        <v>1865.8326135187237</v>
      </c>
      <c r="U9" s="18">
        <f>'[3]2016-17'!$O52/100</f>
        <v>2484.4528589141487</v>
      </c>
      <c r="V9" s="18">
        <f>'[3]2016-17'!$P52/100</f>
        <v>370.65541391640619</v>
      </c>
      <c r="W9" s="18">
        <f>'[3]2016-17'!$Q52/100</f>
        <v>1069.3956990182598</v>
      </c>
      <c r="X9" s="18">
        <f t="shared" si="2"/>
        <v>8007.6017961733514</v>
      </c>
      <c r="Y9" s="18">
        <f t="shared" si="3"/>
        <v>17497.552910529477</v>
      </c>
      <c r="Z9" s="18">
        <f>'[3]2016-17'!$U52/100</f>
        <v>2906.1220085754153</v>
      </c>
      <c r="AA9" s="18">
        <f>'[3]2016-17'!$V52/100</f>
        <v>295.43401133380507</v>
      </c>
      <c r="AB9" s="18">
        <f t="shared" si="4"/>
        <v>20108.240907771087</v>
      </c>
      <c r="AC9" s="18">
        <v>1684.8843648258583</v>
      </c>
      <c r="AD9" s="18">
        <f t="shared" si="5"/>
        <v>119344.93148346938</v>
      </c>
    </row>
    <row r="10" spans="1:30">
      <c r="A10" s="5">
        <v>5</v>
      </c>
      <c r="B10" s="6" t="s">
        <v>1</v>
      </c>
      <c r="C10" s="18">
        <v>1758.4585821055191</v>
      </c>
      <c r="D10" s="18">
        <v>128.94449624822812</v>
      </c>
      <c r="E10" s="18">
        <v>1433.5980156692319</v>
      </c>
      <c r="F10" s="18">
        <v>102.11607719365593</v>
      </c>
      <c r="G10" s="18">
        <v>3423.1171712166356</v>
      </c>
      <c r="H10" s="18">
        <v>861.56918141842061</v>
      </c>
      <c r="I10" s="18">
        <v>4284.6863526350562</v>
      </c>
      <c r="J10" s="18">
        <f>'[3]2016-17'!$D53/100</f>
        <v>1469.1768950482115</v>
      </c>
      <c r="K10" s="18">
        <f>('[3]2016-17'!$E53/100)+('[3]2016-17'!$F53/100)</f>
        <v>98.23351862409119</v>
      </c>
      <c r="L10" s="18">
        <f>'[3]2016-17'!$G53/100</f>
        <v>396.61933402107178</v>
      </c>
      <c r="M10" s="18">
        <f t="shared" si="0"/>
        <v>1964.0297476933745</v>
      </c>
      <c r="N10" s="18">
        <f t="shared" si="1"/>
        <v>2825.5989291117949</v>
      </c>
      <c r="O10" s="18">
        <f>('[3]2016-17'!$H53/100)+('[3]2016-17'!$I53/100)</f>
        <v>553.77085602782927</v>
      </c>
      <c r="P10" s="18">
        <f>'[3]2016-17'!$J53/100</f>
        <v>33.605874261936918</v>
      </c>
      <c r="Q10" s="18">
        <f>'[3]2016-17'!$K53/100</f>
        <v>253.83571933109531</v>
      </c>
      <c r="R10" s="18">
        <f>'[3]2016-17'!$L53/100</f>
        <v>3.97127308430934</v>
      </c>
      <c r="S10" s="18">
        <f>'[3]2016-17'!$M53/100</f>
        <v>80.490533595856391</v>
      </c>
      <c r="T10" s="18">
        <f>'[3]2016-17'!$N53/100</f>
        <v>778.95653099317451</v>
      </c>
      <c r="U10" s="18">
        <f>'[3]2016-17'!$O53/100</f>
        <v>1037.2210059862475</v>
      </c>
      <c r="V10" s="18">
        <f>'[3]2016-17'!$P53/100</f>
        <v>154.74295675090877</v>
      </c>
      <c r="W10" s="18">
        <f>'[3]2016-17'!$Q53/100</f>
        <v>446.45632085684701</v>
      </c>
      <c r="X10" s="18">
        <f t="shared" si="2"/>
        <v>3343.0510708882052</v>
      </c>
      <c r="Y10" s="18">
        <f t="shared" si="3"/>
        <v>9591.7671712166357</v>
      </c>
      <c r="Z10" s="18">
        <f>'[3]2016-17'!$U53/100</f>
        <v>1593.0710894224308</v>
      </c>
      <c r="AA10" s="18">
        <f>'[3]2016-17'!$V53/100</f>
        <v>161.95031760510824</v>
      </c>
      <c r="AB10" s="18">
        <f t="shared" si="4"/>
        <v>11022.887943033958</v>
      </c>
      <c r="AC10" s="18">
        <v>884.26725760436977</v>
      </c>
      <c r="AD10" s="18">
        <f t="shared" si="5"/>
        <v>124655.61568904898</v>
      </c>
    </row>
    <row r="11" spans="1:30" s="3" customFormat="1">
      <c r="A11" s="7"/>
      <c r="B11" s="8" t="s">
        <v>27</v>
      </c>
      <c r="C11" s="19">
        <v>9457.8443627565393</v>
      </c>
      <c r="D11" s="19">
        <v>1944.4099429338444</v>
      </c>
      <c r="E11" s="19">
        <v>4908.1504484994057</v>
      </c>
      <c r="F11" s="19">
        <v>1958.4233744812132</v>
      </c>
      <c r="G11" s="19">
        <v>18268.828128671004</v>
      </c>
      <c r="H11" s="19">
        <v>49765.592969399157</v>
      </c>
      <c r="I11" s="19">
        <v>68034.421098070161</v>
      </c>
      <c r="J11" s="19">
        <f>SUM(J6:J10)</f>
        <v>129545.58235429862</v>
      </c>
      <c r="K11" s="19">
        <f>SUM(K6:K10)</f>
        <v>8661.8013254640318</v>
      </c>
      <c r="L11" s="19">
        <f>SUM(L6:L10)</f>
        <v>34972.155342156919</v>
      </c>
      <c r="M11" s="19">
        <f t="shared" si="0"/>
        <v>173179.53902191957</v>
      </c>
      <c r="N11" s="19">
        <f t="shared" ref="N11:AB11" si="6">SUM(N6:N10)</f>
        <v>222945.13199131872</v>
      </c>
      <c r="O11" s="19">
        <f t="shared" si="6"/>
        <v>48829.0880946705</v>
      </c>
      <c r="P11" s="19">
        <f>SUM(P6:P10)</f>
        <v>2963.2187699528804</v>
      </c>
      <c r="Q11" s="19">
        <f>SUM(Q6:Q10)</f>
        <v>22382.121713117442</v>
      </c>
      <c r="R11" s="19">
        <f t="shared" ref="R11:W11" si="7">SUM(R6:R10)</f>
        <v>350.16946300256302</v>
      </c>
      <c r="S11" s="19">
        <f t="shared" si="7"/>
        <v>7097.3026351202461</v>
      </c>
      <c r="T11" s="19">
        <f t="shared" si="7"/>
        <v>68684.974407308298</v>
      </c>
      <c r="U11" s="19">
        <f t="shared" si="7"/>
        <v>91457.60439296221</v>
      </c>
      <c r="V11" s="19">
        <f t="shared" si="7"/>
        <v>13644.556019828162</v>
      </c>
      <c r="W11" s="19">
        <f t="shared" si="7"/>
        <v>39366.562512719014</v>
      </c>
      <c r="X11" s="19">
        <f t="shared" si="2"/>
        <v>294775.59800868132</v>
      </c>
      <c r="Y11" s="19">
        <f t="shared" si="3"/>
        <v>535989.55812867102</v>
      </c>
      <c r="Z11" s="19">
        <f t="shared" ref="Z11:AA11" si="8">SUM(Z6:Z10)</f>
        <v>89021.079645199832</v>
      </c>
      <c r="AA11" s="19">
        <f t="shared" si="8"/>
        <v>9049.8109078839934</v>
      </c>
      <c r="AB11" s="19">
        <f t="shared" si="6"/>
        <v>615960.8268659868</v>
      </c>
      <c r="AC11" s="19">
        <v>31011.045649064308</v>
      </c>
      <c r="AD11" s="19">
        <f t="shared" si="5"/>
        <v>198626.26814861113</v>
      </c>
    </row>
    <row r="12" spans="1:30">
      <c r="A12" s="5">
        <v>6</v>
      </c>
      <c r="B12" s="6" t="s">
        <v>2</v>
      </c>
      <c r="C12" s="18">
        <v>10367.892393772156</v>
      </c>
      <c r="D12" s="18">
        <v>1295.6286700482638</v>
      </c>
      <c r="E12" s="18">
        <v>482.94279973593279</v>
      </c>
      <c r="F12" s="18">
        <v>27.987977337088914</v>
      </c>
      <c r="G12" s="18">
        <v>12174.45184089344</v>
      </c>
      <c r="H12" s="18">
        <v>123.10797439456147</v>
      </c>
      <c r="I12" s="18">
        <v>12297.559815288001</v>
      </c>
      <c r="J12" s="18">
        <f>'[3]2016-17'!$D54/100</f>
        <v>15572.875159853818</v>
      </c>
      <c r="K12" s="18">
        <f>('[3]2016-17'!$E54/100)+('[3]2016-17'!$F54/100)</f>
        <v>1041.2485570676952</v>
      </c>
      <c r="L12" s="18">
        <f>'[3]2016-17'!$G54/100</f>
        <v>4204.0569760606186</v>
      </c>
      <c r="M12" s="18">
        <f t="shared" si="0"/>
        <v>20818.180692982132</v>
      </c>
      <c r="N12" s="18">
        <f t="shared" ref="N12:N16" si="9">L12+K12+J12+H12</f>
        <v>20941.288667376695</v>
      </c>
      <c r="O12" s="18">
        <f>('[3]2016-17'!$H54/100)+('[3]2016-17'!$I54/100)</f>
        <v>5869.8203307939802</v>
      </c>
      <c r="P12" s="18">
        <f>'[3]2016-17'!$J54/100</f>
        <v>356.21311925254219</v>
      </c>
      <c r="Q12" s="18">
        <f>'[3]2016-17'!$K54/100</f>
        <v>2690.5895277676027</v>
      </c>
      <c r="R12" s="18">
        <f>'[3]2016-17'!$L54/100</f>
        <v>42.094413665284016</v>
      </c>
      <c r="S12" s="18">
        <f>'[3]2016-17'!$M54/100</f>
        <v>853.17774562276793</v>
      </c>
      <c r="T12" s="18">
        <f>'[3]2016-17'!$N54/100</f>
        <v>8256.7271871719986</v>
      </c>
      <c r="U12" s="18">
        <f>'[3]2016-17'!$O54/100</f>
        <v>10994.260319395897</v>
      </c>
      <c r="V12" s="18">
        <f>'[3]2016-17'!$P54/100</f>
        <v>1640.2332186618569</v>
      </c>
      <c r="W12" s="18">
        <f>'[3]2016-17'!$Q54/100</f>
        <v>4732.315470291388</v>
      </c>
      <c r="X12" s="18">
        <f t="shared" si="2"/>
        <v>35435.431332623317</v>
      </c>
      <c r="Y12" s="18">
        <f t="shared" si="3"/>
        <v>68551.171840893454</v>
      </c>
      <c r="Z12" s="18">
        <f>'[3]2016-17'!$U54/100</f>
        <v>11385.481742453971</v>
      </c>
      <c r="AA12" s="18">
        <f>'[3]2016-17'!$V54/100</f>
        <v>1157.4388591447498</v>
      </c>
      <c r="AB12" s="18">
        <f t="shared" ref="AB12:AB16" si="10">Y12+Z12-AA12</f>
        <v>78779.214724202669</v>
      </c>
      <c r="AC12" s="18">
        <v>6477.6848075378948</v>
      </c>
      <c r="AD12" s="18">
        <f t="shared" si="5"/>
        <v>121616.31364423531</v>
      </c>
    </row>
    <row r="13" spans="1:30">
      <c r="A13" s="5">
        <v>7</v>
      </c>
      <c r="B13" s="6" t="s">
        <v>3</v>
      </c>
      <c r="C13" s="18">
        <v>2877.0847330777578</v>
      </c>
      <c r="D13" s="18">
        <v>542.18624279819835</v>
      </c>
      <c r="E13" s="18">
        <v>203.39143930372597</v>
      </c>
      <c r="F13" s="18">
        <v>14.22995107054558</v>
      </c>
      <c r="G13" s="18">
        <v>3636.892366250228</v>
      </c>
      <c r="H13" s="18">
        <v>568.26503137061718</v>
      </c>
      <c r="I13" s="18">
        <v>4205.1573976208456</v>
      </c>
      <c r="J13" s="18">
        <f>'[3]2016-17'!$D55/100</f>
        <v>3662.5119664215354</v>
      </c>
      <c r="K13" s="18">
        <f>('[3]2016-17'!$E55/100)+('[3]2016-17'!$F55/100)</f>
        <v>244.88639773539347</v>
      </c>
      <c r="L13" s="18">
        <f>'[3]2016-17'!$G55/100</f>
        <v>988.73257663002312</v>
      </c>
      <c r="M13" s="18">
        <f t="shared" si="0"/>
        <v>4896.1309407869521</v>
      </c>
      <c r="N13" s="18">
        <f t="shared" si="9"/>
        <v>5464.3959721575693</v>
      </c>
      <c r="O13" s="18">
        <f>('[3]2016-17'!$H55/100)+('[3]2016-17'!$I55/100)</f>
        <v>1380.4957004791897</v>
      </c>
      <c r="P13" s="18">
        <f>'[3]2016-17'!$J55/100</f>
        <v>83.776104185440829</v>
      </c>
      <c r="Q13" s="18">
        <f>'[3]2016-17'!$K55/100</f>
        <v>632.78721758338531</v>
      </c>
      <c r="R13" s="18">
        <f>'[3]2016-17'!$L55/100</f>
        <v>9.8999890634227707</v>
      </c>
      <c r="S13" s="18">
        <f>'[3]2016-17'!$M55/100</f>
        <v>200.65489967346969</v>
      </c>
      <c r="T13" s="18">
        <f>'[3]2016-17'!$N55/100</f>
        <v>1941.8612052097983</v>
      </c>
      <c r="U13" s="18">
        <f>'[3]2016-17'!$O55/100</f>
        <v>2585.688870449977</v>
      </c>
      <c r="V13" s="18">
        <f>'[3]2016-17'!$P55/100</f>
        <v>385.75881007239468</v>
      </c>
      <c r="W13" s="18">
        <f>'[3]2016-17'!$Q55/100</f>
        <v>1112.9712311253552</v>
      </c>
      <c r="X13" s="18">
        <f t="shared" si="2"/>
        <v>8333.8940278424325</v>
      </c>
      <c r="Y13" s="18">
        <f t="shared" si="3"/>
        <v>17435.182366250228</v>
      </c>
      <c r="Z13" s="18">
        <f>'[3]2016-17'!$U55/100</f>
        <v>2895.7630508203747</v>
      </c>
      <c r="AA13" s="18">
        <f>'[3]2016-17'!$V55/100</f>
        <v>294.38092807240781</v>
      </c>
      <c r="AB13" s="18">
        <f t="shared" si="10"/>
        <v>20036.564488998192</v>
      </c>
      <c r="AC13" s="18">
        <v>2155.2331033900509</v>
      </c>
      <c r="AD13" s="18">
        <f t="shared" si="5"/>
        <v>92967.041279580822</v>
      </c>
    </row>
    <row r="14" spans="1:30">
      <c r="A14" s="5">
        <v>8</v>
      </c>
      <c r="B14" s="6" t="s">
        <v>4</v>
      </c>
      <c r="C14" s="18">
        <v>1416.2347776277729</v>
      </c>
      <c r="D14" s="18">
        <v>780.82020319503874</v>
      </c>
      <c r="E14" s="18">
        <v>157.42086156553015</v>
      </c>
      <c r="F14" s="18">
        <v>9.3247511911843386</v>
      </c>
      <c r="G14" s="18">
        <v>2363.8005935795263</v>
      </c>
      <c r="H14" s="18">
        <v>53.248789718055122</v>
      </c>
      <c r="I14" s="18">
        <v>2417.0493832975812</v>
      </c>
      <c r="J14" s="18">
        <f>'[3]2016-17'!$D56/100</f>
        <v>1917.9321484671057</v>
      </c>
      <c r="K14" s="18">
        <f>('[3]2016-17'!$E56/100)+('[3]2016-17'!$F56/100)</f>
        <v>128.23862399497105</v>
      </c>
      <c r="L14" s="18">
        <f>'[3]2016-17'!$G56/100</f>
        <v>517.76540591299226</v>
      </c>
      <c r="M14" s="18">
        <f t="shared" si="0"/>
        <v>2563.9361783750692</v>
      </c>
      <c r="N14" s="18">
        <f t="shared" si="9"/>
        <v>2617.1849680931241</v>
      </c>
      <c r="O14" s="18">
        <f>('[3]2016-17'!$H56/100)+('[3]2016-17'!$I56/100)</f>
        <v>722.91834376082386</v>
      </c>
      <c r="P14" s="18">
        <f>'[3]2016-17'!$J56/100</f>
        <v>43.870678092985536</v>
      </c>
      <c r="Q14" s="18">
        <f>'[3]2016-17'!$K56/100</f>
        <v>331.36900544464743</v>
      </c>
      <c r="R14" s="18">
        <f>'[3]2016-17'!$L56/100</f>
        <v>5.1842853943663876</v>
      </c>
      <c r="S14" s="18">
        <f>'[3]2016-17'!$M56/100</f>
        <v>105.07610251092242</v>
      </c>
      <c r="T14" s="18">
        <f>'[3]2016-17'!$N56/100</f>
        <v>1016.8862429606868</v>
      </c>
      <c r="U14" s="18">
        <f>'[3]2016-17'!$O56/100</f>
        <v>1354.0367529269756</v>
      </c>
      <c r="V14" s="18">
        <f>'[3]2016-17'!$P56/100</f>
        <v>202.00868425152018</v>
      </c>
      <c r="W14" s="18">
        <f>'[3]2016-17'!$Q56/100</f>
        <v>582.82493656394809</v>
      </c>
      <c r="X14" s="18">
        <f t="shared" si="2"/>
        <v>4364.175031906876</v>
      </c>
      <c r="Y14" s="18">
        <f t="shared" si="3"/>
        <v>9345.1605935795269</v>
      </c>
      <c r="Z14" s="18">
        <f>'[3]2016-17'!$U56/100</f>
        <v>1552.112859069008</v>
      </c>
      <c r="AA14" s="18">
        <f>'[3]2016-17'!$V56/100</f>
        <v>157.78653705675566</v>
      </c>
      <c r="AB14" s="18">
        <f t="shared" si="10"/>
        <v>10739.486915591779</v>
      </c>
      <c r="AC14" s="18">
        <v>1719.9676482639525</v>
      </c>
      <c r="AD14" s="18">
        <f t="shared" si="5"/>
        <v>62440.051860461841</v>
      </c>
    </row>
    <row r="15" spans="1:30">
      <c r="A15" s="5">
        <v>9</v>
      </c>
      <c r="B15" s="6" t="s">
        <v>5</v>
      </c>
      <c r="C15" s="18">
        <v>6401.1962264261465</v>
      </c>
      <c r="D15" s="18">
        <v>952.23093898456716</v>
      </c>
      <c r="E15" s="18">
        <v>388.44659584937006</v>
      </c>
      <c r="F15" s="18">
        <v>46.008081703464633</v>
      </c>
      <c r="G15" s="18">
        <v>7787.8818429635485</v>
      </c>
      <c r="H15" s="18">
        <v>102.84266561699567</v>
      </c>
      <c r="I15" s="18">
        <v>7890.7245085805444</v>
      </c>
      <c r="J15" s="18">
        <f>'[3]2016-17'!$D57/100</f>
        <v>7571.0339259257771</v>
      </c>
      <c r="K15" s="18">
        <f>('[3]2016-17'!$E57/100)+('[3]2016-17'!$F57/100)</f>
        <v>506.22175224287759</v>
      </c>
      <c r="L15" s="18">
        <f>'[3]2016-17'!$G57/100</f>
        <v>2043.8780678300029</v>
      </c>
      <c r="M15" s="18">
        <f t="shared" si="0"/>
        <v>10121.133745998657</v>
      </c>
      <c r="N15" s="18">
        <f t="shared" si="9"/>
        <v>10223.976411615653</v>
      </c>
      <c r="O15" s="18">
        <f>('[3]2016-17'!$H57/100)+('[3]2016-17'!$I57/100)</f>
        <v>2853.7189444692917</v>
      </c>
      <c r="P15" s="18">
        <f>'[3]2016-17'!$J57/100</f>
        <v>173.1794278858238</v>
      </c>
      <c r="Q15" s="18">
        <f>'[3]2016-17'!$K57/100</f>
        <v>1308.0785909068027</v>
      </c>
      <c r="R15" s="18">
        <f>'[3]2016-17'!$L57/100</f>
        <v>20.464957862977599</v>
      </c>
      <c r="S15" s="18">
        <f>'[3]2016-17'!$M57/100</f>
        <v>414.78773769451334</v>
      </c>
      <c r="T15" s="18">
        <f>'[3]2016-17'!$N57/100</f>
        <v>4014.1567314651033</v>
      </c>
      <c r="U15" s="18">
        <f>'[3]2016-17'!$O57/100</f>
        <v>5345.0578017339758</v>
      </c>
      <c r="V15" s="18">
        <f>'[3]2016-17'!$P57/100</f>
        <v>797.42894086334661</v>
      </c>
      <c r="W15" s="18">
        <f>'[3]2016-17'!$Q57/100</f>
        <v>2300.700455502516</v>
      </c>
      <c r="X15" s="18">
        <f t="shared" si="2"/>
        <v>17227.573588384352</v>
      </c>
      <c r="Y15" s="18">
        <f t="shared" si="3"/>
        <v>35239.431842963553</v>
      </c>
      <c r="Z15" s="18">
        <f>'[3]2016-17'!$U57/100</f>
        <v>5852.8234760703308</v>
      </c>
      <c r="AA15" s="18">
        <f>'[3]2016-17'!$V57/100</f>
        <v>594.99329761854733</v>
      </c>
      <c r="AB15" s="18">
        <f t="shared" si="10"/>
        <v>40497.262021415336</v>
      </c>
      <c r="AC15" s="18">
        <v>4456.1613034129141</v>
      </c>
      <c r="AD15" s="18">
        <f t="shared" si="5"/>
        <v>90879.255179562344</v>
      </c>
    </row>
    <row r="16" spans="1:30">
      <c r="A16" s="5">
        <v>10</v>
      </c>
      <c r="B16" s="6" t="s">
        <v>6</v>
      </c>
      <c r="C16" s="18">
        <v>5453.0221678932176</v>
      </c>
      <c r="D16" s="18">
        <v>5173.3703276815468</v>
      </c>
      <c r="E16" s="18">
        <v>596.39764772621277</v>
      </c>
      <c r="F16" s="18">
        <v>9.4342085405900828</v>
      </c>
      <c r="G16" s="18">
        <v>11232.224351841567</v>
      </c>
      <c r="H16" s="18">
        <v>91.366410083683988</v>
      </c>
      <c r="I16" s="18">
        <v>11323.59076192525</v>
      </c>
      <c r="J16" s="18">
        <f>'[3]2016-17'!$D58/100</f>
        <v>9047.072256205136</v>
      </c>
      <c r="K16" s="18">
        <f>('[3]2016-17'!$E58/100)+('[3]2016-17'!$F58/100)</f>
        <v>604.91404674878299</v>
      </c>
      <c r="L16" s="18">
        <f>'[3]2016-17'!$G58/100</f>
        <v>2442.3497164913188</v>
      </c>
      <c r="M16" s="18">
        <f t="shared" si="0"/>
        <v>12094.336019445238</v>
      </c>
      <c r="N16" s="18">
        <f t="shared" si="9"/>
        <v>12185.702429528921</v>
      </c>
      <c r="O16" s="18">
        <f>('[3]2016-17'!$H58/100)+('[3]2016-17'!$I58/100)</f>
        <v>3410.0760532991758</v>
      </c>
      <c r="P16" s="18">
        <f>'[3]2016-17'!$J58/100</f>
        <v>206.94225025279255</v>
      </c>
      <c r="Q16" s="18">
        <f>'[3]2016-17'!$K58/100</f>
        <v>1563.0997885512395</v>
      </c>
      <c r="R16" s="18">
        <f>'[3]2016-17'!$L58/100</f>
        <v>24.454777817405184</v>
      </c>
      <c r="S16" s="18">
        <f>'[3]2016-17'!$M58/100</f>
        <v>495.65418285340201</v>
      </c>
      <c r="T16" s="18">
        <f>'[3]2016-17'!$N58/100</f>
        <v>4796.7511904731437</v>
      </c>
      <c r="U16" s="18">
        <f>'[3]2016-17'!$O58/100</f>
        <v>6387.1228974802443</v>
      </c>
      <c r="V16" s="18">
        <f>'[3]2016-17'!$P58/100</f>
        <v>952.89458715477372</v>
      </c>
      <c r="W16" s="18">
        <f>'[3]2016-17'!$Q58/100</f>
        <v>2749.24184258891</v>
      </c>
      <c r="X16" s="18">
        <f t="shared" si="2"/>
        <v>20586.237570471087</v>
      </c>
      <c r="Y16" s="18">
        <f t="shared" si="3"/>
        <v>44004.16435184158</v>
      </c>
      <c r="Z16" s="18">
        <f>'[3]2016-17'!$U58/100</f>
        <v>7308.534578849677</v>
      </c>
      <c r="AA16" s="18">
        <f>'[3]2016-17'!$V58/100</f>
        <v>742.97971015326345</v>
      </c>
      <c r="AB16" s="18">
        <f t="shared" si="10"/>
        <v>50569.719220537998</v>
      </c>
      <c r="AC16" s="18">
        <v>4750.9141157383283</v>
      </c>
      <c r="AD16" s="18">
        <f t="shared" si="5"/>
        <v>106442.08248895923</v>
      </c>
    </row>
    <row r="17" spans="1:30" s="3" customFormat="1">
      <c r="A17" s="7"/>
      <c r="B17" s="8" t="s">
        <v>28</v>
      </c>
      <c r="C17" s="19">
        <v>26515.430298797051</v>
      </c>
      <c r="D17" s="19">
        <v>8744.2363827076151</v>
      </c>
      <c r="E17" s="19">
        <v>1828.5993441807718</v>
      </c>
      <c r="F17" s="19">
        <v>106.98496984287354</v>
      </c>
      <c r="G17" s="19">
        <v>37195.250995528317</v>
      </c>
      <c r="H17" s="19">
        <v>938.83087118391336</v>
      </c>
      <c r="I17" s="19">
        <v>38134.081866712222</v>
      </c>
      <c r="J17" s="19">
        <f>SUM(J12:J16)</f>
        <v>37771.425456873374</v>
      </c>
      <c r="K17" s="19">
        <f t="shared" ref="K17:AB17" si="11">SUM(K12:K16)</f>
        <v>2525.50937778972</v>
      </c>
      <c r="L17" s="19">
        <f>SUM(L12:L16)</f>
        <v>10196.782742924956</v>
      </c>
      <c r="M17" s="19">
        <f t="shared" si="0"/>
        <v>50493.717577588046</v>
      </c>
      <c r="N17" s="19">
        <f t="shared" si="11"/>
        <v>51432.548448771966</v>
      </c>
      <c r="O17" s="19">
        <f t="shared" si="11"/>
        <v>14237.029372802461</v>
      </c>
      <c r="P17" s="19">
        <f>SUM(P12:P16)</f>
        <v>863.9815796695849</v>
      </c>
      <c r="Q17" s="19">
        <f>SUM(Q12:Q16)</f>
        <v>6525.9241302536784</v>
      </c>
      <c r="R17" s="19">
        <f t="shared" ref="R17:W17" si="12">SUM(R12:R16)</f>
        <v>102.09842380345596</v>
      </c>
      <c r="S17" s="19">
        <f t="shared" si="12"/>
        <v>2069.3506683550754</v>
      </c>
      <c r="T17" s="19">
        <f t="shared" si="12"/>
        <v>20026.382557280733</v>
      </c>
      <c r="U17" s="19">
        <f t="shared" si="12"/>
        <v>26666.166641987067</v>
      </c>
      <c r="V17" s="19">
        <f t="shared" si="12"/>
        <v>3978.324241003892</v>
      </c>
      <c r="W17" s="19">
        <f t="shared" si="12"/>
        <v>11478.053936072118</v>
      </c>
      <c r="X17" s="19">
        <f t="shared" si="2"/>
        <v>85947.311551228064</v>
      </c>
      <c r="Y17" s="19">
        <f t="shared" si="3"/>
        <v>174575.11099552832</v>
      </c>
      <c r="Z17" s="19">
        <f t="shared" ref="Z17:AA17" si="13">SUM(Z12:Z16)</f>
        <v>28994.715707263364</v>
      </c>
      <c r="AA17" s="19">
        <f t="shared" si="13"/>
        <v>2947.5793320457242</v>
      </c>
      <c r="AB17" s="19">
        <f t="shared" si="11"/>
        <v>200622.24737074599</v>
      </c>
      <c r="AC17" s="19">
        <v>19559.960978343141</v>
      </c>
      <c r="AD17" s="19">
        <f t="shared" si="5"/>
        <v>102567.81575018255</v>
      </c>
    </row>
    <row r="18" spans="1:30">
      <c r="A18" s="5">
        <v>11</v>
      </c>
      <c r="B18" s="6" t="s">
        <v>7</v>
      </c>
      <c r="C18" s="18">
        <v>6544.0338327506879</v>
      </c>
      <c r="D18" s="18">
        <v>4453.6671651730148</v>
      </c>
      <c r="E18" s="18">
        <v>1086.3872317265968</v>
      </c>
      <c r="F18" s="18">
        <v>29.109925046241642</v>
      </c>
      <c r="G18" s="18">
        <v>12113.198154696542</v>
      </c>
      <c r="H18" s="18">
        <v>275.94209560516572</v>
      </c>
      <c r="I18" s="18">
        <v>12389.140250301707</v>
      </c>
      <c r="J18" s="18">
        <f>'[3]2016-17'!$D59/100</f>
        <v>40656.95311733838</v>
      </c>
      <c r="K18" s="18">
        <f>('[3]2016-17'!$E59/100)+('[3]2016-17'!$F59/100)</f>
        <v>2718.4443035498462</v>
      </c>
      <c r="L18" s="18">
        <f>'[3]2016-17'!$G59/100</f>
        <v>10975.760456807024</v>
      </c>
      <c r="M18" s="18">
        <f t="shared" si="0"/>
        <v>54351.157877695252</v>
      </c>
      <c r="N18" s="18">
        <f t="shared" ref="N18:N22" si="14">L18+K18+J18+H18</f>
        <v>54627.099973300421</v>
      </c>
      <c r="O18" s="18">
        <f>('[3]2016-17'!$H59/100)+('[3]2016-17'!$I59/100)</f>
        <v>15324.659547231013</v>
      </c>
      <c r="P18" s="18">
        <f>'[3]2016-17'!$J59/100</f>
        <v>929.9849861101319</v>
      </c>
      <c r="Q18" s="18">
        <f>'[3]2016-17'!$K59/100</f>
        <v>7024.4685817847312</v>
      </c>
      <c r="R18" s="18">
        <f>'[3]2016-17'!$L59/100</f>
        <v>109.89817778179409</v>
      </c>
      <c r="S18" s="18">
        <f>'[3]2016-17'!$M59/100</f>
        <v>2227.4375957218504</v>
      </c>
      <c r="T18" s="18">
        <f>'[3]2016-17'!$N59/100</f>
        <v>21556.287243405619</v>
      </c>
      <c r="U18" s="18">
        <f>'[3]2016-17'!$O59/100</f>
        <v>28703.314049406945</v>
      </c>
      <c r="V18" s="18">
        <f>'[3]2016-17'!$P59/100</f>
        <v>4282.2461740752897</v>
      </c>
      <c r="W18" s="18">
        <f>'[3]2016-17'!$Q59/100</f>
        <v>12354.913671182227</v>
      </c>
      <c r="X18" s="18">
        <f t="shared" si="2"/>
        <v>92513.210026699599</v>
      </c>
      <c r="Y18" s="18">
        <f t="shared" si="3"/>
        <v>159253.50815469658</v>
      </c>
      <c r="Z18" s="18">
        <f>'[3]2016-17'!$U59/100</f>
        <v>26449.991456388361</v>
      </c>
      <c r="AA18" s="18">
        <f>'[3]2016-17'!$V59/100</f>
        <v>2688.8847242639445</v>
      </c>
      <c r="AB18" s="18">
        <f t="shared" ref="AB18:AB22" si="15">Y18+Z18-AA18</f>
        <v>183014.61488682099</v>
      </c>
      <c r="AC18" s="18">
        <v>10117.317842656497</v>
      </c>
      <c r="AD18" s="18">
        <f t="shared" si="5"/>
        <v>180892.42399324186</v>
      </c>
    </row>
    <row r="19" spans="1:30">
      <c r="A19" s="5">
        <v>12</v>
      </c>
      <c r="B19" s="6" t="s">
        <v>8</v>
      </c>
      <c r="C19" s="18">
        <v>3302.5140589014468</v>
      </c>
      <c r="D19" s="18">
        <v>2090.5954357944838</v>
      </c>
      <c r="E19" s="18">
        <v>622.19631493746647</v>
      </c>
      <c r="F19" s="18">
        <v>18.779469016128267</v>
      </c>
      <c r="G19" s="18">
        <v>6034.0852786495252</v>
      </c>
      <c r="H19" s="18">
        <v>93.691958627269244</v>
      </c>
      <c r="I19" s="18">
        <v>6127.777237276794</v>
      </c>
      <c r="J19" s="18">
        <f>'[3]2016-17'!$D60/100</f>
        <v>6658.3173764524181</v>
      </c>
      <c r="K19" s="18">
        <f>('[3]2016-17'!$E60/100)+('[3]2016-17'!$F60/100)</f>
        <v>445.19482045311156</v>
      </c>
      <c r="L19" s="18">
        <f>'[3]2016-17'!$G60/100</f>
        <v>1797.4808972631085</v>
      </c>
      <c r="M19" s="18">
        <f t="shared" si="0"/>
        <v>8900.993094168638</v>
      </c>
      <c r="N19" s="18">
        <f t="shared" si="14"/>
        <v>8994.6850527959068</v>
      </c>
      <c r="O19" s="18">
        <f>('[3]2016-17'!$H60/100)+('[3]2016-17'!$I60/100)</f>
        <v>2509.6924173600132</v>
      </c>
      <c r="P19" s="18">
        <f>'[3]2016-17'!$J60/100</f>
        <v>152.30199801215014</v>
      </c>
      <c r="Q19" s="18">
        <f>'[3]2016-17'!$K60/100</f>
        <v>1150.3848083120508</v>
      </c>
      <c r="R19" s="18">
        <f>'[3]2016-17'!$L60/100</f>
        <v>17.997830399467968</v>
      </c>
      <c r="S19" s="18">
        <f>'[3]2016-17'!$M60/100</f>
        <v>364.78351945742435</v>
      </c>
      <c r="T19" s="18">
        <f>'[3]2016-17'!$N60/100</f>
        <v>3530.2350746829238</v>
      </c>
      <c r="U19" s="18">
        <f>'[3]2016-17'!$O60/100</f>
        <v>4700.6910268304082</v>
      </c>
      <c r="V19" s="18">
        <f>'[3]2016-17'!$P60/100</f>
        <v>701.295889753555</v>
      </c>
      <c r="W19" s="18">
        <f>'[3]2016-17'!$Q60/100</f>
        <v>2023.3423823961045</v>
      </c>
      <c r="X19" s="18">
        <f t="shared" si="2"/>
        <v>15150.724947204097</v>
      </c>
      <c r="Y19" s="18">
        <f t="shared" si="3"/>
        <v>30179.495278649527</v>
      </c>
      <c r="Z19" s="18">
        <f>'[3]2016-17'!$U60/100</f>
        <v>5012.4320746704489</v>
      </c>
      <c r="AA19" s="18">
        <f>'[3]2016-17'!$V60/100</f>
        <v>509.55978791958182</v>
      </c>
      <c r="AB19" s="18">
        <f t="shared" si="15"/>
        <v>34682.367565400389</v>
      </c>
      <c r="AC19" s="18">
        <v>3138.9030316280805</v>
      </c>
      <c r="AD19" s="18">
        <f t="shared" si="5"/>
        <v>110492.0006000039</v>
      </c>
    </row>
    <row r="20" spans="1:30">
      <c r="A20" s="5">
        <v>13</v>
      </c>
      <c r="B20" s="6" t="s">
        <v>9</v>
      </c>
      <c r="C20" s="18">
        <v>4320.8932938163525</v>
      </c>
      <c r="D20" s="18">
        <v>2434.7237871431207</v>
      </c>
      <c r="E20" s="18">
        <v>1116.7466802376546</v>
      </c>
      <c r="F20" s="18">
        <v>16.768158590349973</v>
      </c>
      <c r="G20" s="18">
        <v>7889.1319197874782</v>
      </c>
      <c r="H20" s="18">
        <v>160.62116864106184</v>
      </c>
      <c r="I20" s="18">
        <v>8049.7530884285397</v>
      </c>
      <c r="J20" s="18">
        <f>'[3]2016-17'!$D61/100</f>
        <v>6290.8490230349662</v>
      </c>
      <c r="K20" s="18">
        <f>('[3]2016-17'!$E61/100)+('[3]2016-17'!$F61/100)</f>
        <v>420.62479797258999</v>
      </c>
      <c r="L20" s="18">
        <f>'[3]2016-17'!$G61/100</f>
        <v>1698.2790556758389</v>
      </c>
      <c r="M20" s="18">
        <f t="shared" si="0"/>
        <v>8409.7528766833948</v>
      </c>
      <c r="N20" s="18">
        <f t="shared" si="14"/>
        <v>8570.3740453244573</v>
      </c>
      <c r="O20" s="18">
        <f>('[3]2016-17'!$H61/100)+('[3]2016-17'!$I61/100)</f>
        <v>2371.1840693721142</v>
      </c>
      <c r="P20" s="18">
        <f>'[3]2016-17'!$J61/100</f>
        <v>143.89654641417721</v>
      </c>
      <c r="Q20" s="18">
        <f>'[3]2016-17'!$K61/100</f>
        <v>1086.8957933843615</v>
      </c>
      <c r="R20" s="18">
        <f>'[3]2016-17'!$L61/100</f>
        <v>17.004541445509631</v>
      </c>
      <c r="S20" s="18">
        <f>'[3]2016-17'!$M61/100</f>
        <v>344.65134616648049</v>
      </c>
      <c r="T20" s="18">
        <f>'[3]2016-17'!$N61/100</f>
        <v>3335.4036185168243</v>
      </c>
      <c r="U20" s="18">
        <f>'[3]2016-17'!$O61/100</f>
        <v>4441.2628419165339</v>
      </c>
      <c r="V20" s="18">
        <f>'[3]2016-17'!$P61/100</f>
        <v>662.59181013464809</v>
      </c>
      <c r="W20" s="18">
        <f>'[3]2016-17'!$Q61/100</f>
        <v>1911.6753873248977</v>
      </c>
      <c r="X20" s="18">
        <f t="shared" si="2"/>
        <v>14314.565954675549</v>
      </c>
      <c r="Y20" s="18">
        <f t="shared" si="3"/>
        <v>30774.071919787482</v>
      </c>
      <c r="Z20" s="18">
        <f>'[3]2016-17'!$U61/100</f>
        <v>5111.1837270547121</v>
      </c>
      <c r="AA20" s="18">
        <f>'[3]2016-17'!$V61/100</f>
        <v>519.59880097671964</v>
      </c>
      <c r="AB20" s="18">
        <f t="shared" si="15"/>
        <v>35365.65684586548</v>
      </c>
      <c r="AC20" s="18">
        <v>2961.3441261553153</v>
      </c>
      <c r="AD20" s="18">
        <f t="shared" si="5"/>
        <v>119424.34022951724</v>
      </c>
    </row>
    <row r="21" spans="1:30">
      <c r="A21" s="5">
        <v>14</v>
      </c>
      <c r="B21" s="6" t="s">
        <v>10</v>
      </c>
      <c r="C21" s="18">
        <v>4215.1257431564054</v>
      </c>
      <c r="D21" s="18">
        <v>3746.0005631708309</v>
      </c>
      <c r="E21" s="18">
        <v>650.90127864404042</v>
      </c>
      <c r="F21" s="18">
        <v>17.076052842957939</v>
      </c>
      <c r="G21" s="18">
        <v>8629.1036378142344</v>
      </c>
      <c r="H21" s="18">
        <v>940.24962635170641</v>
      </c>
      <c r="I21" s="18">
        <v>9569.3532641659403</v>
      </c>
      <c r="J21" s="18">
        <f>'[3]2016-17'!$D62/100</f>
        <v>10068.863214309597</v>
      </c>
      <c r="K21" s="18">
        <f>('[3]2016-17'!$E62/100)+('[3]2016-17'!$F62/100)</f>
        <v>673.23401655717612</v>
      </c>
      <c r="L21" s="18">
        <f>'[3]2016-17'!$G62/100</f>
        <v>2718.1926396124622</v>
      </c>
      <c r="M21" s="18">
        <f t="shared" si="0"/>
        <v>13460.289870479235</v>
      </c>
      <c r="N21" s="18">
        <f t="shared" si="14"/>
        <v>14400.539496830941</v>
      </c>
      <c r="O21" s="18">
        <f>('[3]2016-17'!$H62/100)+('[3]2016-17'!$I62/100)</f>
        <v>3795.2155524691752</v>
      </c>
      <c r="P21" s="18">
        <f>'[3]2016-17'!$J62/100</f>
        <v>230.31464235600197</v>
      </c>
      <c r="Q21" s="18">
        <f>'[3]2016-17'!$K62/100</f>
        <v>1739.6388041936982</v>
      </c>
      <c r="R21" s="18">
        <f>'[3]2016-17'!$L62/100</f>
        <v>27.216739936049677</v>
      </c>
      <c r="S21" s="18">
        <f>'[3]2016-17'!$M62/100</f>
        <v>551.6341671006702</v>
      </c>
      <c r="T21" s="18">
        <f>'[3]2016-17'!$N62/100</f>
        <v>5338.5040201071297</v>
      </c>
      <c r="U21" s="18">
        <f>'[3]2016-17'!$O62/100</f>
        <v>7108.4948772907364</v>
      </c>
      <c r="V21" s="18">
        <f>'[3]2016-17'!$P62/100</f>
        <v>1060.516041433933</v>
      </c>
      <c r="W21" s="18">
        <f>'[3]2016-17'!$Q62/100</f>
        <v>3059.745658281669</v>
      </c>
      <c r="X21" s="18">
        <f t="shared" si="2"/>
        <v>22911.280503169066</v>
      </c>
      <c r="Y21" s="18">
        <f t="shared" si="3"/>
        <v>45940.923637814238</v>
      </c>
      <c r="Z21" s="18">
        <f>'[3]2016-17'!$U62/100</f>
        <v>7630.2057756769182</v>
      </c>
      <c r="AA21" s="18">
        <f>'[3]2016-17'!$V62/100</f>
        <v>775.68054367945228</v>
      </c>
      <c r="AB21" s="18">
        <f t="shared" si="15"/>
        <v>52795.448869811706</v>
      </c>
      <c r="AC21" s="18">
        <v>4550.5951884615033</v>
      </c>
      <c r="AD21" s="18">
        <f t="shared" si="5"/>
        <v>116018.77706828313</v>
      </c>
    </row>
    <row r="22" spans="1:30">
      <c r="A22" s="5">
        <v>15</v>
      </c>
      <c r="B22" s="6" t="s">
        <v>11</v>
      </c>
      <c r="C22" s="18">
        <v>4550.9516967977324</v>
      </c>
      <c r="D22" s="18">
        <v>2548.1645587063176</v>
      </c>
      <c r="E22" s="18">
        <v>660.7982531265817</v>
      </c>
      <c r="F22" s="18">
        <v>16.72712903214498</v>
      </c>
      <c r="G22" s="18">
        <v>7776.6416376627767</v>
      </c>
      <c r="H22" s="18">
        <v>123.30475804620144</v>
      </c>
      <c r="I22" s="18">
        <v>7899.9463957089783</v>
      </c>
      <c r="J22" s="18">
        <f>'[3]2016-17'!$D63/100</f>
        <v>11241.818486066848</v>
      </c>
      <c r="K22" s="18">
        <f>('[3]2016-17'!$E63/100)+('[3]2016-17'!$F63/100)</f>
        <v>751.6612800962007</v>
      </c>
      <c r="L22" s="18">
        <f>'[3]2016-17'!$G63/100</f>
        <v>3034.8439157718244</v>
      </c>
      <c r="M22" s="18">
        <f t="shared" si="0"/>
        <v>15028.323681934873</v>
      </c>
      <c r="N22" s="18">
        <f t="shared" si="14"/>
        <v>15151.628439981074</v>
      </c>
      <c r="O22" s="18">
        <f>('[3]2016-17'!$H63/100)+('[3]2016-17'!$I63/100)</f>
        <v>4237.3327999651283</v>
      </c>
      <c r="P22" s="18">
        <f>'[3]2016-17'!$J63/100</f>
        <v>257.1447589406061</v>
      </c>
      <c r="Q22" s="18">
        <f>'[3]2016-17'!$K63/100</f>
        <v>1942.2950984447264</v>
      </c>
      <c r="R22" s="18">
        <f>'[3]2016-17'!$L63/100</f>
        <v>30.387308242377049</v>
      </c>
      <c r="S22" s="18">
        <f>'[3]2016-17'!$M63/100</f>
        <v>615.89586085996098</v>
      </c>
      <c r="T22" s="18">
        <f>'[3]2016-17'!$N63/100</f>
        <v>5960.4040599033597</v>
      </c>
      <c r="U22" s="18">
        <f>'[3]2016-17'!$O63/100</f>
        <v>7936.5870226610205</v>
      </c>
      <c r="V22" s="18">
        <f>'[3]2016-17'!$P63/100</f>
        <v>1184.0590725692862</v>
      </c>
      <c r="W22" s="18">
        <f>'[3]2016-17'!$Q63/100</f>
        <v>3416.1855784324689</v>
      </c>
      <c r="X22" s="18">
        <f t="shared" si="2"/>
        <v>25580.291560018934</v>
      </c>
      <c r="Y22" s="18">
        <f t="shared" si="3"/>
        <v>48508.56163766278</v>
      </c>
      <c r="Z22" s="18">
        <f>'[3]2016-17'!$U63/100</f>
        <v>8056.6579395634508</v>
      </c>
      <c r="AA22" s="18">
        <f>'[3]2016-17'!$V63/100</f>
        <v>819.03332551284097</v>
      </c>
      <c r="AB22" s="18">
        <f t="shared" si="15"/>
        <v>55746.186251713392</v>
      </c>
      <c r="AC22" s="18">
        <v>4083.2916945940956</v>
      </c>
      <c r="AD22" s="18">
        <f t="shared" si="5"/>
        <v>136522.66460786096</v>
      </c>
    </row>
    <row r="23" spans="1:30" s="3" customFormat="1">
      <c r="A23" s="7"/>
      <c r="B23" s="8" t="s">
        <v>29</v>
      </c>
      <c r="C23" s="19">
        <v>22933.518625422625</v>
      </c>
      <c r="D23" s="19">
        <v>15273.151509987769</v>
      </c>
      <c r="E23" s="19">
        <v>4137.02975867234</v>
      </c>
      <c r="F23" s="19">
        <v>98.460734527822808</v>
      </c>
      <c r="G23" s="19">
        <v>42442.160628610553</v>
      </c>
      <c r="H23" s="19">
        <v>1593.8096072714045</v>
      </c>
      <c r="I23" s="19">
        <v>44035.970235881963</v>
      </c>
      <c r="J23" s="19">
        <f>SUM(J18:J22)</f>
        <v>74916.801217202214</v>
      </c>
      <c r="K23" s="19">
        <f t="shared" ref="K23:AB23" si="16">SUM(K18:K22)</f>
        <v>5009.1592186289254</v>
      </c>
      <c r="L23" s="19">
        <f>SUM(L18:L22)</f>
        <v>20224.556965130258</v>
      </c>
      <c r="M23" s="19">
        <f t="shared" si="0"/>
        <v>100150.5174009614</v>
      </c>
      <c r="N23" s="19">
        <f t="shared" si="16"/>
        <v>101744.32700823279</v>
      </c>
      <c r="O23" s="19">
        <f t="shared" si="16"/>
        <v>28238.084386397444</v>
      </c>
      <c r="P23" s="19">
        <f>SUM(P18:P22)</f>
        <v>1713.6429318330675</v>
      </c>
      <c r="Q23" s="19">
        <f>SUM(Q18:Q22)</f>
        <v>12943.68308611957</v>
      </c>
      <c r="R23" s="19">
        <f t="shared" ref="R23:W23" si="17">SUM(R18:R22)</f>
        <v>202.50459780519844</v>
      </c>
      <c r="S23" s="19">
        <f t="shared" si="17"/>
        <v>4104.402489306387</v>
      </c>
      <c r="T23" s="19">
        <f t="shared" si="17"/>
        <v>39720.83401661586</v>
      </c>
      <c r="U23" s="19">
        <f t="shared" si="17"/>
        <v>52890.349818105642</v>
      </c>
      <c r="V23" s="19">
        <f t="shared" si="17"/>
        <v>7890.7089879667119</v>
      </c>
      <c r="W23" s="19">
        <f t="shared" si="17"/>
        <v>22765.862677617366</v>
      </c>
      <c r="X23" s="19">
        <f t="shared" si="2"/>
        <v>170470.07299176726</v>
      </c>
      <c r="Y23" s="19">
        <f t="shared" si="3"/>
        <v>314656.56062861066</v>
      </c>
      <c r="Z23" s="19">
        <f t="shared" ref="Z23:AA23" si="18">SUM(Z18:Z22)</f>
        <v>52260.470973353891</v>
      </c>
      <c r="AA23" s="19">
        <f t="shared" si="18"/>
        <v>5312.7571823525386</v>
      </c>
      <c r="AB23" s="19">
        <f t="shared" si="16"/>
        <v>361604.27441961196</v>
      </c>
      <c r="AC23" s="19">
        <v>24851.451883495491</v>
      </c>
      <c r="AD23" s="19">
        <f t="shared" si="5"/>
        <v>145506.29722352882</v>
      </c>
    </row>
    <row r="24" spans="1:30">
      <c r="A24" s="5">
        <v>16</v>
      </c>
      <c r="B24" s="6" t="s">
        <v>197</v>
      </c>
      <c r="C24" s="18">
        <v>3572.1946384524108</v>
      </c>
      <c r="D24" s="18">
        <v>1323.1606094111962</v>
      </c>
      <c r="E24" s="18">
        <v>524.65275870212486</v>
      </c>
      <c r="F24" s="18">
        <v>17.07600821886064</v>
      </c>
      <c r="G24" s="18">
        <v>5437.084014784592</v>
      </c>
      <c r="H24" s="18">
        <v>83.279479645861628</v>
      </c>
      <c r="I24" s="18">
        <v>5520.363494430454</v>
      </c>
      <c r="J24" s="18">
        <f>'[3]2016-17'!$D64/100</f>
        <v>9060.3511016447756</v>
      </c>
      <c r="K24" s="18">
        <f>('[3]2016-17'!$E64/100)+('[3]2016-17'!$F64/100)</f>
        <v>605.80190968427962</v>
      </c>
      <c r="L24" s="18">
        <f>'[3]2016-17'!$G64/100</f>
        <v>2445.9344766741056</v>
      </c>
      <c r="M24" s="18">
        <f t="shared" si="0"/>
        <v>12112.087488003161</v>
      </c>
      <c r="N24" s="18">
        <f t="shared" ref="N24:N31" si="19">L24+K24+J24+H24</f>
        <v>12195.366967649023</v>
      </c>
      <c r="O24" s="18">
        <f>('[3]2016-17'!$H64/100)+('[3]2016-17'!$I64/100)</f>
        <v>3415.0811943621438</v>
      </c>
      <c r="P24" s="18">
        <f>'[3]2016-17'!$J64/100</f>
        <v>207.24598985807242</v>
      </c>
      <c r="Q24" s="18">
        <f>'[3]2016-17'!$K64/100</f>
        <v>1565.3940291531835</v>
      </c>
      <c r="R24" s="18">
        <f>'[3]2016-17'!$L64/100</f>
        <v>24.490671331428508</v>
      </c>
      <c r="S24" s="18">
        <f>'[3]2016-17'!$M64/100</f>
        <v>496.38167956164455</v>
      </c>
      <c r="T24" s="18">
        <f>'[3]2016-17'!$N64/100</f>
        <v>4803.7916247558496</v>
      </c>
      <c r="U24" s="18">
        <f>'[3]2016-17'!$O64/100</f>
        <v>6396.4976007386877</v>
      </c>
      <c r="V24" s="18">
        <f>'[3]2016-17'!$P64/100</f>
        <v>954.29319872598353</v>
      </c>
      <c r="W24" s="18">
        <f>'[3]2016-17'!$Q64/100</f>
        <v>2753.2770438639841</v>
      </c>
      <c r="X24" s="18">
        <f t="shared" si="2"/>
        <v>20616.453032350979</v>
      </c>
      <c r="Y24" s="18">
        <f t="shared" si="3"/>
        <v>38248.904014784595</v>
      </c>
      <c r="Z24" s="18">
        <f>'[3]2016-17'!$U64/100</f>
        <v>6352.6587020270645</v>
      </c>
      <c r="AA24" s="18">
        <f>'[3]2016-17'!$V64/100</f>
        <v>645.80614214971126</v>
      </c>
      <c r="AB24" s="18">
        <f t="shared" ref="AB24:AB31" si="20">Y24+Z24-AA24</f>
        <v>43955.756574661951</v>
      </c>
      <c r="AC24" s="18">
        <v>3928.8866213739984</v>
      </c>
      <c r="AD24" s="18">
        <f t="shared" si="5"/>
        <v>111878.40426733892</v>
      </c>
    </row>
    <row r="25" spans="1:30">
      <c r="A25" s="5">
        <v>17</v>
      </c>
      <c r="B25" s="6" t="s">
        <v>12</v>
      </c>
      <c r="C25" s="18">
        <v>2955.9591681689094</v>
      </c>
      <c r="D25" s="18">
        <v>459.09057542233643</v>
      </c>
      <c r="E25" s="18">
        <v>713.16126602233805</v>
      </c>
      <c r="F25" s="18">
        <v>23.048549831807627</v>
      </c>
      <c r="G25" s="18">
        <v>4151.2595594453915</v>
      </c>
      <c r="H25" s="18">
        <v>224.9804926796063</v>
      </c>
      <c r="I25" s="18">
        <v>4376.2400521249974</v>
      </c>
      <c r="J25" s="18">
        <f>'[3]2016-17'!$D65/100</f>
        <v>2875.6338395555413</v>
      </c>
      <c r="K25" s="18">
        <f>('[3]2016-17'!$E65/100)+('[3]2016-17'!$F65/100)</f>
        <v>192.27339559051276</v>
      </c>
      <c r="L25" s="18">
        <f>'[3]2016-17'!$G65/100</f>
        <v>776.30677570351338</v>
      </c>
      <c r="M25" s="18">
        <f t="shared" si="0"/>
        <v>3844.2140108495673</v>
      </c>
      <c r="N25" s="18">
        <f t="shared" si="19"/>
        <v>4069.1945035291737</v>
      </c>
      <c r="O25" s="18">
        <f>('[3]2016-17'!$H65/100)+('[3]2016-17'!$I65/100)</f>
        <v>1083.9009368582595</v>
      </c>
      <c r="P25" s="18">
        <f>'[3]2016-17'!$J65/100</f>
        <v>65.777095706574642</v>
      </c>
      <c r="Q25" s="18">
        <f>'[3]2016-17'!$K65/100</f>
        <v>496.83505550396444</v>
      </c>
      <c r="R25" s="18">
        <f>'[3]2016-17'!$L65/100</f>
        <v>7.7730103882291823</v>
      </c>
      <c r="S25" s="18">
        <f>'[3]2016-17'!$M65/100</f>
        <v>157.5448830921965</v>
      </c>
      <c r="T25" s="18">
        <f>'[3]2016-17'!$N65/100</f>
        <v>1524.6589894086655</v>
      </c>
      <c r="U25" s="18">
        <f>'[3]2016-17'!$O65/100</f>
        <v>2030.1624902793046</v>
      </c>
      <c r="V25" s="18">
        <f>'[3]2016-17'!$P65/100</f>
        <v>302.87985358712746</v>
      </c>
      <c r="W25" s="18">
        <f>'[3]2016-17'!$Q65/100</f>
        <v>873.85318164650675</v>
      </c>
      <c r="X25" s="18">
        <f t="shared" si="2"/>
        <v>6543.385496470828</v>
      </c>
      <c r="Y25" s="18">
        <f t="shared" si="3"/>
        <v>14763.839559445394</v>
      </c>
      <c r="Z25" s="18">
        <f>'[3]2016-17'!$U65/100</f>
        <v>2452.0868314655254</v>
      </c>
      <c r="AA25" s="18">
        <f>'[3]2016-17'!$V65/100</f>
        <v>249.27716270032889</v>
      </c>
      <c r="AB25" s="18">
        <f t="shared" si="20"/>
        <v>16966.649228210594</v>
      </c>
      <c r="AC25" s="18">
        <v>2047.560174946263</v>
      </c>
      <c r="AD25" s="18">
        <f t="shared" si="5"/>
        <v>82862.762402847933</v>
      </c>
    </row>
    <row r="26" spans="1:30">
      <c r="A26" s="5">
        <v>18</v>
      </c>
      <c r="B26" s="6" t="s">
        <v>13</v>
      </c>
      <c r="C26" s="18">
        <v>3287.043614231432</v>
      </c>
      <c r="D26" s="18">
        <v>369.59764567068743</v>
      </c>
      <c r="E26" s="18">
        <v>180.23354496690047</v>
      </c>
      <c r="F26" s="18">
        <v>27.748437511618267</v>
      </c>
      <c r="G26" s="18">
        <v>3864.6232423806382</v>
      </c>
      <c r="H26" s="18">
        <v>148.08864202080329</v>
      </c>
      <c r="I26" s="18">
        <v>4012.7118844014417</v>
      </c>
      <c r="J26" s="18">
        <f>'[3]2016-17'!$D66/100</f>
        <v>2930.0293343523081</v>
      </c>
      <c r="K26" s="18">
        <f>('[3]2016-17'!$E66/100)+('[3]2016-17'!$F66/100)</f>
        <v>195.91043948168394</v>
      </c>
      <c r="L26" s="18">
        <f>'[3]2016-17'!$G66/100</f>
        <v>790.99139604620689</v>
      </c>
      <c r="M26" s="18">
        <f t="shared" si="0"/>
        <v>3916.9311698801989</v>
      </c>
      <c r="N26" s="18">
        <f t="shared" si="19"/>
        <v>4065.0198119010024</v>
      </c>
      <c r="O26" s="18">
        <f>('[3]2016-17'!$H66/100)+('[3]2016-17'!$I66/100)</f>
        <v>1104.4040088975694</v>
      </c>
      <c r="P26" s="18">
        <f>'[3]2016-17'!$J66/100</f>
        <v>67.021335365336782</v>
      </c>
      <c r="Q26" s="18">
        <f>'[3]2016-17'!$K66/100</f>
        <v>506.23318829290622</v>
      </c>
      <c r="R26" s="18">
        <f>'[3]2016-17'!$L66/100</f>
        <v>7.9200446664853761</v>
      </c>
      <c r="S26" s="18">
        <f>'[3]2016-17'!$M66/100</f>
        <v>160.52500237950582</v>
      </c>
      <c r="T26" s="18">
        <f>'[3]2016-17'!$N66/100</f>
        <v>1553.4994415498329</v>
      </c>
      <c r="U26" s="18">
        <f>'[3]2016-17'!$O66/100</f>
        <v>2068.5650475373063</v>
      </c>
      <c r="V26" s="18">
        <f>'[3]2016-17'!$P66/100</f>
        <v>308.6091294334538</v>
      </c>
      <c r="W26" s="18">
        <f>'[3]2016-17'!$Q66/100</f>
        <v>890.38298997660252</v>
      </c>
      <c r="X26" s="18">
        <f t="shared" si="2"/>
        <v>6667.1601880989992</v>
      </c>
      <c r="Y26" s="18">
        <f t="shared" si="3"/>
        <v>14596.80324238064</v>
      </c>
      <c r="Z26" s="18">
        <f>'[3]2016-17'!$U66/100</f>
        <v>2424.344213984361</v>
      </c>
      <c r="AA26" s="18">
        <f>'[3]2016-17'!$V66/100</f>
        <v>246.45687066056777</v>
      </c>
      <c r="AB26" s="18">
        <f t="shared" si="20"/>
        <v>16774.690585704433</v>
      </c>
      <c r="AC26" s="18">
        <v>1933.4251871591459</v>
      </c>
      <c r="AD26" s="18">
        <f t="shared" si="5"/>
        <v>86761.518868760133</v>
      </c>
    </row>
    <row r="27" spans="1:30">
      <c r="A27" s="5">
        <v>19</v>
      </c>
      <c r="B27" s="6" t="s">
        <v>14</v>
      </c>
      <c r="C27" s="18">
        <v>1314.3624814059033</v>
      </c>
      <c r="D27" s="18">
        <v>294.59320212538535</v>
      </c>
      <c r="E27" s="18">
        <v>100.91230441213818</v>
      </c>
      <c r="F27" s="18">
        <v>4.4468752884882328</v>
      </c>
      <c r="G27" s="18">
        <v>1714.3148632319151</v>
      </c>
      <c r="H27" s="18">
        <v>42.589584821805857</v>
      </c>
      <c r="I27" s="18">
        <v>1756.9044480537209</v>
      </c>
      <c r="J27" s="18">
        <f>'[3]2016-17'!$D67/100</f>
        <v>1401.7457190401512</v>
      </c>
      <c r="K27" s="18">
        <f>('[3]2016-17'!$E67/100)+('[3]2016-17'!$F67/100)</f>
        <v>93.724870477936676</v>
      </c>
      <c r="L27" s="18">
        <f>'[3]2016-17'!$G67/100</f>
        <v>378.415598166856</v>
      </c>
      <c r="M27" s="18">
        <f t="shared" si="0"/>
        <v>1873.8861876849439</v>
      </c>
      <c r="N27" s="18">
        <f t="shared" si="19"/>
        <v>1916.4757725067498</v>
      </c>
      <c r="O27" s="18">
        <f>('[3]2016-17'!$H67/100)+('[3]2016-17'!$I67/100)</f>
        <v>528.35429782656411</v>
      </c>
      <c r="P27" s="18">
        <f>'[3]2016-17'!$J67/100</f>
        <v>32.063457123538448</v>
      </c>
      <c r="Q27" s="18">
        <f>'[3]2016-17'!$K67/100</f>
        <v>242.1853584215018</v>
      </c>
      <c r="R27" s="18">
        <f>'[3]2016-17'!$L67/100</f>
        <v>3.7890025794935478</v>
      </c>
      <c r="S27" s="18">
        <f>'[3]2016-17'!$M67/100</f>
        <v>76.796239630181972</v>
      </c>
      <c r="T27" s="18">
        <f>'[3]2016-17'!$N67/100</f>
        <v>743.2045700679347</v>
      </c>
      <c r="U27" s="18">
        <f>'[3]2016-17'!$O67/100</f>
        <v>989.61541645536886</v>
      </c>
      <c r="V27" s="18">
        <f>'[3]2016-17'!$P67/100</f>
        <v>147.64068092023982</v>
      </c>
      <c r="W27" s="18">
        <f>'[3]2016-17'!$Q67/100</f>
        <v>425.96520446842788</v>
      </c>
      <c r="X27" s="18">
        <f t="shared" si="2"/>
        <v>3189.6142274932517</v>
      </c>
      <c r="Y27" s="18">
        <f t="shared" si="3"/>
        <v>6820.4048632319173</v>
      </c>
      <c r="Z27" s="18">
        <f>'[3]2016-17'!$U67/100</f>
        <v>1132.7828972304724</v>
      </c>
      <c r="AA27" s="18">
        <f>'[3]2016-17'!$V67/100</f>
        <v>115.15779251924113</v>
      </c>
      <c r="AB27" s="18">
        <f t="shared" si="20"/>
        <v>7838.0299679431482</v>
      </c>
      <c r="AC27" s="18">
        <v>1227.3391818721655</v>
      </c>
      <c r="AD27" s="18">
        <f t="shared" si="5"/>
        <v>63861.971358130446</v>
      </c>
    </row>
    <row r="28" spans="1:30">
      <c r="A28" s="5">
        <v>20</v>
      </c>
      <c r="B28" s="6" t="s">
        <v>151</v>
      </c>
      <c r="C28" s="18">
        <v>2901.7657771576428</v>
      </c>
      <c r="D28" s="18">
        <v>898.42233543381178</v>
      </c>
      <c r="E28" s="18">
        <v>259.32531698192855</v>
      </c>
      <c r="F28" s="18">
        <v>14.53787037704601</v>
      </c>
      <c r="G28" s="18">
        <v>4074.0512999504294</v>
      </c>
      <c r="H28" s="18">
        <v>13.160277972585561</v>
      </c>
      <c r="I28" s="18">
        <v>4087.2115779230148</v>
      </c>
      <c r="J28" s="18">
        <f>'[3]2016-17'!$D68/100</f>
        <v>3917.7065577688045</v>
      </c>
      <c r="K28" s="18">
        <f>('[3]2016-17'!$E68/100)+('[3]2016-17'!$F68/100)</f>
        <v>261.94946395047754</v>
      </c>
      <c r="L28" s="18">
        <f>'[3]2016-17'!$G68/100</f>
        <v>1057.6249674694609</v>
      </c>
      <c r="M28" s="18">
        <f t="shared" si="0"/>
        <v>5237.2809891887428</v>
      </c>
      <c r="N28" s="18">
        <f t="shared" si="19"/>
        <v>5250.4412671613281</v>
      </c>
      <c r="O28" s="18">
        <f>('[3]2016-17'!$H68/100)+('[3]2016-17'!$I68/100)</f>
        <v>1476.685157160927</v>
      </c>
      <c r="P28" s="18">
        <f>'[3]2016-17'!$J68/100</f>
        <v>89.613411713246222</v>
      </c>
      <c r="Q28" s="18">
        <f>'[3]2016-17'!$K68/100</f>
        <v>676.87823404462154</v>
      </c>
      <c r="R28" s="18">
        <f>'[3]2016-17'!$L68/100</f>
        <v>10.589795318404388</v>
      </c>
      <c r="S28" s="18">
        <f>'[3]2016-17'!$M68/100</f>
        <v>214.63602672328224</v>
      </c>
      <c r="T28" s="18">
        <f>'[3]2016-17'!$N68/100</f>
        <v>2077.1651936363014</v>
      </c>
      <c r="U28" s="18">
        <f>'[3]2016-17'!$O68/100</f>
        <v>2765.8531458694983</v>
      </c>
      <c r="V28" s="18">
        <f>'[3]2016-17'!$P68/100</f>
        <v>412.63751048281762</v>
      </c>
      <c r="W28" s="18">
        <f>'[3]2016-17'!$Q68/100</f>
        <v>1190.5202578895755</v>
      </c>
      <c r="X28" s="18">
        <f t="shared" si="2"/>
        <v>8914.5787328386741</v>
      </c>
      <c r="Y28" s="18">
        <f t="shared" si="3"/>
        <v>18239.071299950432</v>
      </c>
      <c r="Z28" s="18">
        <f>'[3]2016-17'!$U68/100</f>
        <v>3029.2788249758873</v>
      </c>
      <c r="AA28" s="18">
        <f>'[3]2016-17'!$V68/100</f>
        <v>307.954033612611</v>
      </c>
      <c r="AB28" s="18">
        <f t="shared" si="20"/>
        <v>20960.396091313709</v>
      </c>
      <c r="AC28" s="18">
        <v>2702.9298639271437</v>
      </c>
      <c r="AD28" s="18">
        <f t="shared" si="5"/>
        <v>77546.947743808298</v>
      </c>
    </row>
    <row r="29" spans="1:30">
      <c r="A29" s="5">
        <v>21</v>
      </c>
      <c r="B29" s="6" t="s">
        <v>15</v>
      </c>
      <c r="C29" s="18">
        <v>2663.5425534163014</v>
      </c>
      <c r="D29" s="18">
        <v>876.62578880077376</v>
      </c>
      <c r="E29" s="18">
        <v>645.69978606082429</v>
      </c>
      <c r="F29" s="18">
        <v>46.89738938420043</v>
      </c>
      <c r="G29" s="18">
        <v>4232.7655176621001</v>
      </c>
      <c r="H29" s="18">
        <v>192.02985549022978</v>
      </c>
      <c r="I29" s="18">
        <v>4424.7953731523303</v>
      </c>
      <c r="J29" s="18">
        <f>'[3]2016-17'!$D69/100</f>
        <v>5712.7521696590738</v>
      </c>
      <c r="K29" s="18">
        <f>('[3]2016-17'!$E69/100)+('[3]2016-17'!$F69/100)</f>
        <v>381.97153014348652</v>
      </c>
      <c r="L29" s="18">
        <f>'[3]2016-17'!$G69/100</f>
        <v>1542.2158955768643</v>
      </c>
      <c r="M29" s="18">
        <f t="shared" si="0"/>
        <v>7636.9395953794246</v>
      </c>
      <c r="N29" s="18">
        <f t="shared" si="19"/>
        <v>7828.9694508696548</v>
      </c>
      <c r="O29" s="18">
        <f>('[3]2016-17'!$H69/100)+('[3]2016-17'!$I69/100)</f>
        <v>2153.2843797976625</v>
      </c>
      <c r="P29" s="18">
        <f>'[3]2016-17'!$J69/100</f>
        <v>130.67318969569706</v>
      </c>
      <c r="Q29" s="18">
        <f>'[3]2016-17'!$K69/100</f>
        <v>987.0156284332943</v>
      </c>
      <c r="R29" s="18">
        <f>'[3]2016-17'!$L69/100</f>
        <v>15.441911049079208</v>
      </c>
      <c r="S29" s="18">
        <f>'[3]2016-17'!$M69/100</f>
        <v>312.97965002482283</v>
      </c>
      <c r="T29" s="18">
        <f>'[3]2016-17'!$N69/100</f>
        <v>3028.8970834620536</v>
      </c>
      <c r="U29" s="18">
        <f>'[3]2016-17'!$O69/100</f>
        <v>4033.13349967259</v>
      </c>
      <c r="V29" s="18">
        <f>'[3]2016-17'!$P69/100</f>
        <v>601.70301132404154</v>
      </c>
      <c r="W29" s="18">
        <f>'[3]2016-17'!$Q69/100</f>
        <v>1736.0021956711105</v>
      </c>
      <c r="X29" s="18">
        <f t="shared" si="2"/>
        <v>12999.130549130352</v>
      </c>
      <c r="Y29" s="18">
        <f t="shared" si="3"/>
        <v>25060.865517662107</v>
      </c>
      <c r="Z29" s="18">
        <f>'[3]2016-17'!$U69/100</f>
        <v>4162.2924763953588</v>
      </c>
      <c r="AA29" s="18">
        <f>'[3]2016-17'!$V69/100</f>
        <v>423.13528441594576</v>
      </c>
      <c r="AB29" s="18">
        <f t="shared" si="20"/>
        <v>28800.022709641522</v>
      </c>
      <c r="AC29" s="18">
        <v>3530.8877067459375</v>
      </c>
      <c r="AD29" s="18">
        <f t="shared" si="5"/>
        <v>81565.954801161293</v>
      </c>
    </row>
    <row r="30" spans="1:30">
      <c r="A30" s="5">
        <v>22</v>
      </c>
      <c r="B30" s="6" t="s">
        <v>196</v>
      </c>
      <c r="C30" s="18">
        <v>1465.7874663335406</v>
      </c>
      <c r="D30" s="18">
        <v>850.41920075136932</v>
      </c>
      <c r="E30" s="18">
        <v>239.71804022995195</v>
      </c>
      <c r="F30" s="18">
        <v>13.477423992997176</v>
      </c>
      <c r="G30" s="18">
        <v>2569.4021313078588</v>
      </c>
      <c r="H30" s="18">
        <v>261.01199812259352</v>
      </c>
      <c r="I30" s="18">
        <v>2830.4141294304522</v>
      </c>
      <c r="J30" s="18">
        <f>'[3]2016-17'!$D70/100</f>
        <v>2360.8120018365616</v>
      </c>
      <c r="K30" s="18">
        <f>('[3]2016-17'!$E70/100)+('[3]2016-17'!$F70/100)</f>
        <v>157.85088271673348</v>
      </c>
      <c r="L30" s="18">
        <f>'[3]2016-17'!$G70/100</f>
        <v>637.32535345013298</v>
      </c>
      <c r="M30" s="18">
        <f t="shared" si="0"/>
        <v>3155.9882380034278</v>
      </c>
      <c r="N30" s="18">
        <f t="shared" si="19"/>
        <v>3417.0002361260217</v>
      </c>
      <c r="O30" s="18">
        <f>('[3]2016-17'!$H70/100)+('[3]2016-17'!$I70/100)</f>
        <v>889.85124091194257</v>
      </c>
      <c r="P30" s="18">
        <f>'[3]2016-17'!$J70/100</f>
        <v>54.001088335375435</v>
      </c>
      <c r="Q30" s="18">
        <f>'[3]2016-17'!$K70/100</f>
        <v>407.88717458832747</v>
      </c>
      <c r="R30" s="18">
        <f>'[3]2016-17'!$L70/100</f>
        <v>6.3814161464200891</v>
      </c>
      <c r="S30" s="18">
        <f>'[3]2016-17'!$M70/100</f>
        <v>129.33978092617028</v>
      </c>
      <c r="T30" s="18">
        <f>'[3]2016-17'!$N70/100</f>
        <v>1251.7008220560899</v>
      </c>
      <c r="U30" s="18">
        <f>'[3]2016-17'!$O70/100</f>
        <v>1666.704538944557</v>
      </c>
      <c r="V30" s="18">
        <f>'[3]2016-17'!$P70/100</f>
        <v>248.65557764249579</v>
      </c>
      <c r="W30" s="18">
        <f>'[3]2016-17'!$Q70/100</f>
        <v>717.40812432260032</v>
      </c>
      <c r="X30" s="18">
        <f t="shared" si="2"/>
        <v>5371.9297638739781</v>
      </c>
      <c r="Y30" s="18">
        <f t="shared" si="3"/>
        <v>11358.332131307858</v>
      </c>
      <c r="Z30" s="18">
        <f>'[3]2016-17'!$U70/100</f>
        <v>1886.4751634864026</v>
      </c>
      <c r="AA30" s="18">
        <f>'[3]2016-17'!$V70/100</f>
        <v>191.77753830906332</v>
      </c>
      <c r="AB30" s="18">
        <f t="shared" si="20"/>
        <v>13053.029756485197</v>
      </c>
      <c r="AC30" s="18">
        <v>1729.9205620864384</v>
      </c>
      <c r="AD30" s="18">
        <f t="shared" si="5"/>
        <v>75454.503764855413</v>
      </c>
    </row>
    <row r="31" spans="1:30">
      <c r="A31" s="5">
        <v>23</v>
      </c>
      <c r="B31" s="6" t="s">
        <v>16</v>
      </c>
      <c r="C31" s="18">
        <v>2540.6830305046346</v>
      </c>
      <c r="D31" s="18">
        <v>702.81737587382315</v>
      </c>
      <c r="E31" s="18">
        <v>1248.0285931454109</v>
      </c>
      <c r="F31" s="18">
        <v>20.524058170767276</v>
      </c>
      <c r="G31" s="18">
        <v>4512.0530576946367</v>
      </c>
      <c r="H31" s="18">
        <v>76.045788276158021</v>
      </c>
      <c r="I31" s="18">
        <v>4588.0988459707951</v>
      </c>
      <c r="J31" s="18">
        <f>'[3]2016-17'!$D71/100</f>
        <v>4271.4205242412463</v>
      </c>
      <c r="K31" s="18">
        <f>('[3]2016-17'!$E71/100)+('[3]2016-17'!$F71/100)</f>
        <v>285.59982738199034</v>
      </c>
      <c r="L31" s="18">
        <f>'[3]2016-17'!$G71/100</f>
        <v>1153.1136715792873</v>
      </c>
      <c r="M31" s="18">
        <f t="shared" si="0"/>
        <v>5710.1340232025241</v>
      </c>
      <c r="N31" s="18">
        <f t="shared" si="19"/>
        <v>5786.1798114786825</v>
      </c>
      <c r="O31" s="18">
        <f>('[3]2016-17'!$H71/100)+('[3]2016-17'!$I71/100)</f>
        <v>1610.0091201654059</v>
      </c>
      <c r="P31" s="18">
        <f>'[3]2016-17'!$J71/100</f>
        <v>97.704246194803858</v>
      </c>
      <c r="Q31" s="18">
        <f>'[3]2016-17'!$K71/100</f>
        <v>737.99084711361559</v>
      </c>
      <c r="R31" s="18">
        <f>'[3]2016-17'!$L71/100</f>
        <v>11.545905341187051</v>
      </c>
      <c r="S31" s="18">
        <f>'[3]2016-17'!$M71/100</f>
        <v>234.01465022167281</v>
      </c>
      <c r="T31" s="18">
        <f>'[3]2016-17'!$N71/100</f>
        <v>2264.7040837562472</v>
      </c>
      <c r="U31" s="18">
        <f>'[3]2016-17'!$O71/100</f>
        <v>3015.5709010101364</v>
      </c>
      <c r="V31" s="18">
        <f>'[3]2016-17'!$P71/100</f>
        <v>449.89289150638137</v>
      </c>
      <c r="W31" s="18">
        <f>'[3]2016-17'!$Q71/100</f>
        <v>1298.0075432118692</v>
      </c>
      <c r="X31" s="18">
        <f t="shared" si="2"/>
        <v>9719.4401885213192</v>
      </c>
      <c r="Y31" s="18">
        <f t="shared" si="3"/>
        <v>20017.673057694639</v>
      </c>
      <c r="Z31" s="18">
        <f>'[3]2016-17'!$U71/100</f>
        <v>3324.6820587367019</v>
      </c>
      <c r="AA31" s="18">
        <f>'[3]2016-17'!$V71/100</f>
        <v>337.98448727333533</v>
      </c>
      <c r="AB31" s="18">
        <f t="shared" si="20"/>
        <v>23004.370629158006</v>
      </c>
      <c r="AC31" s="18">
        <v>2575.2091286404479</v>
      </c>
      <c r="AD31" s="18">
        <f t="shared" si="5"/>
        <v>89330.106721479737</v>
      </c>
    </row>
    <row r="32" spans="1:30" s="50" customFormat="1" ht="25.5">
      <c r="A32" s="47"/>
      <c r="B32" s="48" t="s">
        <v>198</v>
      </c>
      <c r="C32" s="49">
        <v>20701.338729670777</v>
      </c>
      <c r="D32" s="49">
        <v>5774.7267334893832</v>
      </c>
      <c r="E32" s="49">
        <v>3911.7316105216169</v>
      </c>
      <c r="F32" s="49">
        <v>167.75661277578564</v>
      </c>
      <c r="G32" s="49">
        <v>30555.553686457562</v>
      </c>
      <c r="H32" s="49">
        <v>1041.186119029644</v>
      </c>
      <c r="I32" s="49">
        <v>31596.73980548721</v>
      </c>
      <c r="J32" s="49">
        <f>SUM(J24:J31)</f>
        <v>32530.451248098463</v>
      </c>
      <c r="K32" s="49">
        <f t="shared" ref="K32:AB32" si="21">SUM(K24:K31)</f>
        <v>2175.0823194271011</v>
      </c>
      <c r="L32" s="49">
        <f>SUM(L24:L31)</f>
        <v>8781.9281346664284</v>
      </c>
      <c r="M32" s="49">
        <f t="shared" si="0"/>
        <v>43487.461702191991</v>
      </c>
      <c r="N32" s="49">
        <f t="shared" si="21"/>
        <v>44528.647821221632</v>
      </c>
      <c r="O32" s="49">
        <f t="shared" si="21"/>
        <v>12261.570335980476</v>
      </c>
      <c r="P32" s="49">
        <f>SUM(P24:P31)</f>
        <v>744.09981399264495</v>
      </c>
      <c r="Q32" s="49">
        <f>SUM(Q24:Q31)</f>
        <v>5620.4195155514144</v>
      </c>
      <c r="R32" s="49">
        <f t="shared" ref="R32:W32" si="22">SUM(R24:R31)</f>
        <v>87.931756820727358</v>
      </c>
      <c r="S32" s="49">
        <f t="shared" si="22"/>
        <v>1782.2179125594771</v>
      </c>
      <c r="T32" s="49">
        <f t="shared" si="22"/>
        <v>17247.621808692973</v>
      </c>
      <c r="U32" s="49">
        <f t="shared" si="22"/>
        <v>22966.102640507444</v>
      </c>
      <c r="V32" s="49">
        <f t="shared" si="22"/>
        <v>3426.3118536225411</v>
      </c>
      <c r="W32" s="49">
        <f t="shared" si="22"/>
        <v>9885.4165410506757</v>
      </c>
      <c r="X32" s="49">
        <f t="shared" si="2"/>
        <v>74021.692178778379</v>
      </c>
      <c r="Y32" s="49">
        <f t="shared" si="3"/>
        <v>149105.8936864576</v>
      </c>
      <c r="Z32" s="49">
        <f t="shared" ref="Z32:AA32" si="23">SUM(Z24:Z31)</f>
        <v>24764.601168301779</v>
      </c>
      <c r="AA32" s="49">
        <f t="shared" si="23"/>
        <v>2517.5493116408043</v>
      </c>
      <c r="AB32" s="49">
        <f t="shared" si="21"/>
        <v>171352.94554311858</v>
      </c>
      <c r="AC32" s="49">
        <v>19676.158426751539</v>
      </c>
      <c r="AD32" s="49">
        <f t="shared" si="5"/>
        <v>87086.585616300261</v>
      </c>
    </row>
    <row r="33" spans="1:30">
      <c r="A33" s="5">
        <v>24</v>
      </c>
      <c r="B33" s="6" t="s">
        <v>152</v>
      </c>
      <c r="C33" s="18">
        <v>2885.9305254736355</v>
      </c>
      <c r="D33" s="18">
        <v>484.45910725409726</v>
      </c>
      <c r="E33" s="18">
        <v>228.49162313096033</v>
      </c>
      <c r="F33" s="18">
        <v>30.361896200478114</v>
      </c>
      <c r="G33" s="18">
        <v>3629.2431520591708</v>
      </c>
      <c r="H33" s="18">
        <v>352.53757671284171</v>
      </c>
      <c r="I33" s="18">
        <v>3981.7807287720125</v>
      </c>
      <c r="J33" s="18">
        <f>'[3]2016-17'!$D72/100</f>
        <v>3182.6566596752659</v>
      </c>
      <c r="K33" s="18">
        <f>('[3]2016-17'!$E72/100)+('[3]2016-17'!$F72/100)</f>
        <v>212.80185068663124</v>
      </c>
      <c r="L33" s="18">
        <f>'[3]2016-17'!$G72/100</f>
        <v>859.19072715658911</v>
      </c>
      <c r="M33" s="18">
        <f t="shared" si="0"/>
        <v>4254.6492375184862</v>
      </c>
      <c r="N33" s="18">
        <f t="shared" ref="N33:N37" si="24">L33+K33+J33+H33</f>
        <v>4607.1868142313278</v>
      </c>
      <c r="O33" s="18">
        <f>('[3]2016-17'!$H72/100)+('[3]2016-17'!$I72/100)</f>
        <v>1199.6257964655833</v>
      </c>
      <c r="P33" s="18">
        <f>'[3]2016-17'!$J72/100</f>
        <v>72.799919386462534</v>
      </c>
      <c r="Q33" s="18">
        <f>'[3]2016-17'!$K72/100</f>
        <v>549.88064767113121</v>
      </c>
      <c r="R33" s="18">
        <f>'[3]2016-17'!$L72/100</f>
        <v>8.6029114477406043</v>
      </c>
      <c r="S33" s="18">
        <f>'[3]2016-17'!$M72/100</f>
        <v>174.3654788290566</v>
      </c>
      <c r="T33" s="18">
        <f>'[3]2016-17'!$N72/100</f>
        <v>1687.4422673803451</v>
      </c>
      <c r="U33" s="18">
        <f>'[3]2016-17'!$O72/100</f>
        <v>2246.9168643908479</v>
      </c>
      <c r="V33" s="18">
        <f>'[3]2016-17'!$P72/100</f>
        <v>335.21742922928291</v>
      </c>
      <c r="W33" s="18">
        <f>'[3]2016-17'!$Q72/100</f>
        <v>967.1518709682224</v>
      </c>
      <c r="X33" s="18">
        <f t="shared" si="2"/>
        <v>7242.0031857686727</v>
      </c>
      <c r="Y33" s="18">
        <f t="shared" si="3"/>
        <v>15478.433152059173</v>
      </c>
      <c r="Z33" s="18">
        <f>'[3]2016-17'!$U72/100</f>
        <v>2570.77178000094</v>
      </c>
      <c r="AA33" s="18">
        <f>'[3]2016-17'!$V72/100</f>
        <v>261.34257851126102</v>
      </c>
      <c r="AB33" s="18">
        <f t="shared" ref="AB33:AB36" si="25">Y33+Z33-AA33</f>
        <v>17787.862353548855</v>
      </c>
      <c r="AC33" s="18">
        <v>2706.4783125342419</v>
      </c>
      <c r="AD33" s="18">
        <f t="shared" si="5"/>
        <v>65723.276891485541</v>
      </c>
    </row>
    <row r="34" spans="1:30">
      <c r="A34" s="5">
        <v>25</v>
      </c>
      <c r="B34" s="6" t="s">
        <v>17</v>
      </c>
      <c r="C34" s="18">
        <v>2368.5081852566982</v>
      </c>
      <c r="D34" s="18">
        <v>276.14390411963399</v>
      </c>
      <c r="E34" s="18">
        <v>166.90437270266764</v>
      </c>
      <c r="F34" s="18">
        <v>11.897087975379876</v>
      </c>
      <c r="G34" s="18">
        <v>2823.4535500543798</v>
      </c>
      <c r="H34" s="18">
        <v>306.57400825052332</v>
      </c>
      <c r="I34" s="18">
        <v>3130.0275583049033</v>
      </c>
      <c r="J34" s="18">
        <f>'[3]2016-17'!$D73/100</f>
        <v>3589.7576802438443</v>
      </c>
      <c r="K34" s="18">
        <f>('[3]2016-17'!$E73/100)+('[3]2016-17'!$F73/100)</f>
        <v>240.02183067726253</v>
      </c>
      <c r="L34" s="18">
        <f>'[3]2016-17'!$G73/100</f>
        <v>969.09181272457977</v>
      </c>
      <c r="M34" s="18">
        <f t="shared" si="0"/>
        <v>4798.871323645687</v>
      </c>
      <c r="N34" s="18">
        <f t="shared" si="24"/>
        <v>5105.4453318962096</v>
      </c>
      <c r="O34" s="18">
        <f>('[3]2016-17'!$H73/100)+('[3]2016-17'!$I73/100)</f>
        <v>1353.072724068312</v>
      </c>
      <c r="P34" s="18">
        <f>'[3]2016-17'!$J73/100</f>
        <v>82.111926507759478</v>
      </c>
      <c r="Q34" s="18">
        <f>'[3]2016-17'!$K73/100</f>
        <v>620.21716109217653</v>
      </c>
      <c r="R34" s="18">
        <f>'[3]2016-17'!$L73/100</f>
        <v>9.7033298732058419</v>
      </c>
      <c r="S34" s="18">
        <f>'[3]2016-17'!$M73/100</f>
        <v>196.66897303960727</v>
      </c>
      <c r="T34" s="18">
        <f>'[3]2016-17'!$N73/100</f>
        <v>1903.2869351087165</v>
      </c>
      <c r="U34" s="18">
        <f>'[3]2016-17'!$O73/100</f>
        <v>2534.3252299289634</v>
      </c>
      <c r="V34" s="18">
        <f>'[3]2016-17'!$P73/100</f>
        <v>378.09587077802991</v>
      </c>
      <c r="W34" s="18">
        <f>'[3]2016-17'!$Q73/100</f>
        <v>1090.8625177070217</v>
      </c>
      <c r="X34" s="18">
        <f t="shared" si="2"/>
        <v>8168.3446681037931</v>
      </c>
      <c r="Y34" s="18">
        <f t="shared" si="3"/>
        <v>16097.243550054383</v>
      </c>
      <c r="Z34" s="18">
        <f>'[3]2016-17'!$U73/100</f>
        <v>2673.5483525848126</v>
      </c>
      <c r="AA34" s="18">
        <f>'[3]2016-17'!$V73/100</f>
        <v>271.79076169833849</v>
      </c>
      <c r="AB34" s="18">
        <f t="shared" si="25"/>
        <v>18499.001140940858</v>
      </c>
      <c r="AC34" s="18">
        <v>1920.5066022343758</v>
      </c>
      <c r="AD34" s="18">
        <f t="shared" si="5"/>
        <v>96323.548793940907</v>
      </c>
    </row>
    <row r="35" spans="1:30">
      <c r="A35" s="5">
        <v>26</v>
      </c>
      <c r="B35" s="6" t="s">
        <v>18</v>
      </c>
      <c r="C35" s="18">
        <v>2105.3044792784071</v>
      </c>
      <c r="D35" s="18">
        <v>340.84357934060756</v>
      </c>
      <c r="E35" s="18">
        <v>100.76096493482856</v>
      </c>
      <c r="F35" s="18">
        <v>35.636631884011692</v>
      </c>
      <c r="G35" s="18">
        <v>2582.5456554378552</v>
      </c>
      <c r="H35" s="18">
        <v>9.8876557112608552</v>
      </c>
      <c r="I35" s="18">
        <v>2592.433311149116</v>
      </c>
      <c r="J35" s="18">
        <f>'[3]2016-17'!$D74/100</f>
        <v>1323.349820253884</v>
      </c>
      <c r="K35" s="18">
        <f>('[3]2016-17'!$E74/100)+('[3]2016-17'!$F74/100)</f>
        <v>88.483088491417973</v>
      </c>
      <c r="L35" s="18">
        <f>'[3]2016-17'!$G74/100</f>
        <v>357.25182321818147</v>
      </c>
      <c r="M35" s="18">
        <f t="shared" si="0"/>
        <v>1769.0847319634834</v>
      </c>
      <c r="N35" s="18">
        <f t="shared" si="24"/>
        <v>1778.9723876747441</v>
      </c>
      <c r="O35" s="18">
        <f>('[3]2016-17'!$H74/100)+('[3]2016-17'!$I74/100)</f>
        <v>498.80485138055417</v>
      </c>
      <c r="P35" s="18">
        <f>'[3]2016-17'!$J74/100</f>
        <v>30.270233498703007</v>
      </c>
      <c r="Q35" s="18">
        <f>'[3]2016-17'!$K74/100</f>
        <v>228.64057737567214</v>
      </c>
      <c r="R35" s="18">
        <f>'[3]2016-17'!$L74/100</f>
        <v>3.5770937727191763</v>
      </c>
      <c r="S35" s="18">
        <f>'[3]2016-17'!$M74/100</f>
        <v>72.501230808370664</v>
      </c>
      <c r="T35" s="18">
        <f>'[3]2016-17'!$N74/100</f>
        <v>701.63912102741006</v>
      </c>
      <c r="U35" s="18">
        <f>'[3]2016-17'!$O74/100</f>
        <v>934.26886609893961</v>
      </c>
      <c r="V35" s="18">
        <f>'[3]2016-17'!$P74/100</f>
        <v>139.38353148083627</v>
      </c>
      <c r="W35" s="18">
        <f>'[3]2016-17'!$Q74/100</f>
        <v>402.14210688205168</v>
      </c>
      <c r="X35" s="18">
        <f t="shared" si="2"/>
        <v>3011.2276123252568</v>
      </c>
      <c r="Y35" s="18">
        <f t="shared" si="3"/>
        <v>7372.7456554378559</v>
      </c>
      <c r="Z35" s="18">
        <f>'[3]2016-17'!$U74/100</f>
        <v>1224.5197098391498</v>
      </c>
      <c r="AA35" s="18">
        <f>'[3]2016-17'!$V74/100</f>
        <v>124.48368264222486</v>
      </c>
      <c r="AB35" s="18">
        <f t="shared" si="25"/>
        <v>8472.7816826347807</v>
      </c>
      <c r="AC35" s="18">
        <v>1249.9704526657845</v>
      </c>
      <c r="AD35" s="18">
        <f t="shared" si="5"/>
        <v>67783.855726869908</v>
      </c>
    </row>
    <row r="36" spans="1:30">
      <c r="A36" s="5">
        <v>27</v>
      </c>
      <c r="B36" s="6" t="s">
        <v>19</v>
      </c>
      <c r="C36" s="18">
        <v>5376.3938058339008</v>
      </c>
      <c r="D36" s="18">
        <v>767.55648497020491</v>
      </c>
      <c r="E36" s="18">
        <v>516.57182884557494</v>
      </c>
      <c r="F36" s="18">
        <v>19.689381574683964</v>
      </c>
      <c r="G36" s="18">
        <v>6680.2115012243648</v>
      </c>
      <c r="H36" s="18">
        <v>591.51811183028531</v>
      </c>
      <c r="I36" s="18">
        <v>7271.7296130546501</v>
      </c>
      <c r="J36" s="18">
        <f>'[3]2016-17'!$D75/100</f>
        <v>5058.2632759971102</v>
      </c>
      <c r="K36" s="18">
        <f>('[3]2016-17'!$E75/100)+('[3]2016-17'!$F75/100)</f>
        <v>338.21046424223334</v>
      </c>
      <c r="L36" s="18">
        <f>'[3]2016-17'!$G75/100</f>
        <v>1365.5299226328932</v>
      </c>
      <c r="M36" s="18">
        <f t="shared" si="0"/>
        <v>6762.0036628722373</v>
      </c>
      <c r="N36" s="18">
        <f t="shared" si="24"/>
        <v>7353.5217747025226</v>
      </c>
      <c r="O36" s="18">
        <f>('[3]2016-17'!$H75/100)+('[3]2016-17'!$I75/100)</f>
        <v>1906.5905499903276</v>
      </c>
      <c r="P36" s="18">
        <f>'[3]2016-17'!$J75/100</f>
        <v>115.70244550527987</v>
      </c>
      <c r="Q36" s="18">
        <f>'[3]2016-17'!$K75/100</f>
        <v>873.93689729013568</v>
      </c>
      <c r="R36" s="18">
        <f>'[3]2016-17'!$L75/100</f>
        <v>13.672788395340593</v>
      </c>
      <c r="S36" s="18">
        <f>'[3]2016-17'!$M75/100</f>
        <v>277.12272873714875</v>
      </c>
      <c r="T36" s="18">
        <f>'[3]2016-17'!$N75/100</f>
        <v>2681.8875436994817</v>
      </c>
      <c r="U36" s="18">
        <f>'[3]2016-17'!$O75/100</f>
        <v>3571.0723067836207</v>
      </c>
      <c r="V36" s="18">
        <f>'[3]2016-17'!$P75/100</f>
        <v>532.7681220624188</v>
      </c>
      <c r="W36" s="18">
        <f>'[3]2016-17'!$Q75/100</f>
        <v>1537.1148428337249</v>
      </c>
      <c r="X36" s="18">
        <f t="shared" si="2"/>
        <v>11509.86822529748</v>
      </c>
      <c r="Y36" s="18">
        <f t="shared" si="3"/>
        <v>25543.601501224366</v>
      </c>
      <c r="Z36" s="18">
        <f>'[3]2016-17'!$U75/100</f>
        <v>4242.4688115283343</v>
      </c>
      <c r="AA36" s="18">
        <f>'[3]2016-17'!$V75/100</f>
        <v>431.28594575517496</v>
      </c>
      <c r="AB36" s="18">
        <f t="shared" si="25"/>
        <v>29354.784366997526</v>
      </c>
      <c r="AC36" s="18">
        <v>3050.95193777328</v>
      </c>
      <c r="AD36" s="18">
        <f t="shared" si="5"/>
        <v>96215.164859076569</v>
      </c>
    </row>
    <row r="37" spans="1:30">
      <c r="A37" s="5">
        <v>28</v>
      </c>
      <c r="B37" s="6" t="s">
        <v>20</v>
      </c>
      <c r="C37" s="18">
        <v>4051.1115180861393</v>
      </c>
      <c r="D37" s="18">
        <v>582.16859858028283</v>
      </c>
      <c r="E37" s="18">
        <v>850.64616435785467</v>
      </c>
      <c r="F37" s="18">
        <v>24.184154024167892</v>
      </c>
      <c r="G37" s="18">
        <v>5508.1104350484447</v>
      </c>
      <c r="H37" s="18">
        <v>1304.5003781697419</v>
      </c>
      <c r="I37" s="18">
        <v>6812.6108132181871</v>
      </c>
      <c r="J37" s="18">
        <f>'[3]2016-17'!$D76/100</f>
        <v>3645.8617293359143</v>
      </c>
      <c r="K37" s="18">
        <f>('[3]2016-17'!$E76/100)+('[3]2016-17'!$F76/100)</f>
        <v>243.77311356902879</v>
      </c>
      <c r="L37" s="18">
        <f>'[3]2016-17'!$G76/100</f>
        <v>984.23767477957222</v>
      </c>
      <c r="M37" s="18">
        <f t="shared" si="0"/>
        <v>4873.8725176845155</v>
      </c>
      <c r="N37" s="18">
        <f t="shared" si="24"/>
        <v>6178.3728958542579</v>
      </c>
      <c r="O37" s="18">
        <f>('[3]2016-17'!$H76/100)+('[3]2016-17'!$I76/100)</f>
        <v>1374.2197945109924</v>
      </c>
      <c r="P37" s="18">
        <f>'[3]2016-17'!$J76/100</f>
        <v>83.395247546722416</v>
      </c>
      <c r="Q37" s="18">
        <f>'[3]2016-17'!$K76/100</f>
        <v>629.91048781591689</v>
      </c>
      <c r="R37" s="18">
        <f>'[3]2016-17'!$L76/100</f>
        <v>9.8549824759870699</v>
      </c>
      <c r="S37" s="18">
        <f>'[3]2016-17'!$M76/100</f>
        <v>199.74269742468931</v>
      </c>
      <c r="T37" s="18">
        <f>'[3]2016-17'!$N76/100</f>
        <v>1933.0332615059847</v>
      </c>
      <c r="U37" s="18">
        <f>'[3]2016-17'!$O76/100</f>
        <v>2573.9340057239765</v>
      </c>
      <c r="V37" s="18">
        <f>'[3]2016-17'!$P76/100</f>
        <v>384.00510231540727</v>
      </c>
      <c r="W37" s="18">
        <f>'[3]2016-17'!$Q76/100</f>
        <v>1107.9115248260691</v>
      </c>
      <c r="X37" s="18">
        <f t="shared" si="2"/>
        <v>8296.007104145745</v>
      </c>
      <c r="Y37" s="18">
        <f t="shared" si="3"/>
        <v>19982.490435048447</v>
      </c>
      <c r="Z37" s="18">
        <f>'[3]2016-17'!$U76/100</f>
        <v>3318.8386705489761</v>
      </c>
      <c r="AA37" s="18">
        <f>'[3]2016-17'!$V76/100</f>
        <v>337.39045315949346</v>
      </c>
      <c r="AB37" s="18">
        <f>Y37+Z37-AA37</f>
        <v>22963.93865243793</v>
      </c>
      <c r="AC37" s="18">
        <v>2901.8708684147746</v>
      </c>
      <c r="AD37" s="18">
        <f t="shared" si="5"/>
        <v>79134.94326156078</v>
      </c>
    </row>
    <row r="38" spans="1:30" s="3" customFormat="1">
      <c r="A38" s="7"/>
      <c r="B38" s="8" t="s">
        <v>30</v>
      </c>
      <c r="C38" s="19">
        <v>16787.248513928782</v>
      </c>
      <c r="D38" s="19">
        <v>2451.1716742648268</v>
      </c>
      <c r="E38" s="19">
        <v>1863.374953971886</v>
      </c>
      <c r="F38" s="19">
        <v>121.76915165872154</v>
      </c>
      <c r="G38" s="35">
        <v>21223.564293824216</v>
      </c>
      <c r="H38" s="19">
        <v>2565.0177306746532</v>
      </c>
      <c r="I38" s="19">
        <v>23788.582024498868</v>
      </c>
      <c r="J38" s="19">
        <f>SUM(J33:J37)</f>
        <v>16799.889165506018</v>
      </c>
      <c r="K38" s="19">
        <f t="shared" ref="K38:AB38" si="26">SUM(K33:K37)</f>
        <v>1123.290347666574</v>
      </c>
      <c r="L38" s="19">
        <f>SUM(L33:L37)</f>
        <v>4535.3019605118161</v>
      </c>
      <c r="M38" s="19">
        <f t="shared" si="0"/>
        <v>22458.481473684409</v>
      </c>
      <c r="N38" s="19">
        <f t="shared" si="26"/>
        <v>25023.499204359061</v>
      </c>
      <c r="O38" s="19">
        <f t="shared" si="26"/>
        <v>6332.3137164157688</v>
      </c>
      <c r="P38" s="19">
        <f>SUM(P33:P37)</f>
        <v>384.27977244492729</v>
      </c>
      <c r="Q38" s="19">
        <f>SUM(Q33:Q37)</f>
        <v>2902.5857712450324</v>
      </c>
      <c r="R38" s="19">
        <f t="shared" ref="R38:W38" si="27">SUM(R33:R37)</f>
        <v>45.41110596499329</v>
      </c>
      <c r="S38" s="19">
        <f t="shared" si="27"/>
        <v>920.40110883887269</v>
      </c>
      <c r="T38" s="19">
        <f t="shared" si="27"/>
        <v>8907.2891287219391</v>
      </c>
      <c r="U38" s="19">
        <f t="shared" si="27"/>
        <v>11860.517272926349</v>
      </c>
      <c r="V38" s="19">
        <f t="shared" si="27"/>
        <v>1769.4700558659752</v>
      </c>
      <c r="W38" s="19">
        <f t="shared" si="27"/>
        <v>5105.1828632170891</v>
      </c>
      <c r="X38" s="19">
        <f t="shared" si="2"/>
        <v>38227.450795640943</v>
      </c>
      <c r="Y38" s="19">
        <f t="shared" si="3"/>
        <v>84474.514293824221</v>
      </c>
      <c r="Z38" s="19">
        <f t="shared" ref="Z38:AA38" si="28">SUM(Z33:Z37)</f>
        <v>14030.147324502213</v>
      </c>
      <c r="AA38" s="19">
        <f t="shared" si="28"/>
        <v>1426.2934217664929</v>
      </c>
      <c r="AB38" s="19">
        <f t="shared" si="26"/>
        <v>97078.368196559954</v>
      </c>
      <c r="AC38" s="19">
        <v>11829.778173622457</v>
      </c>
      <c r="AD38" s="19">
        <f t="shared" si="5"/>
        <v>82062.712226524425</v>
      </c>
    </row>
    <row r="39" spans="1:30">
      <c r="A39" s="5">
        <v>29</v>
      </c>
      <c r="B39" s="6" t="s">
        <v>21</v>
      </c>
      <c r="C39" s="18">
        <v>2134.363511585741</v>
      </c>
      <c r="D39" s="18">
        <v>221.1334002744328</v>
      </c>
      <c r="E39" s="18">
        <v>573.5239509003751</v>
      </c>
      <c r="F39" s="18">
        <v>60.546030945020277</v>
      </c>
      <c r="G39" s="18">
        <v>2989.5668937055693</v>
      </c>
      <c r="H39" s="18">
        <v>115.08659365276922</v>
      </c>
      <c r="I39" s="18">
        <v>3104.6534873583387</v>
      </c>
      <c r="J39" s="18">
        <f>'[3]2016-17'!$D77/100</f>
        <v>2703.7158797219181</v>
      </c>
      <c r="K39" s="18">
        <f>('[3]2016-17'!$E77/100)+('[3]2016-17'!$F77/100)</f>
        <v>180.77845160789744</v>
      </c>
      <c r="L39" s="18">
        <f>'[3]2016-17'!$G77/100</f>
        <v>729.89576354746157</v>
      </c>
      <c r="M39" s="18">
        <f t="shared" si="0"/>
        <v>3614.3900948772771</v>
      </c>
      <c r="N39" s="18">
        <f t="shared" ref="N39:N44" si="29">L39+K39+J39+H39</f>
        <v>3729.4766885300464</v>
      </c>
      <c r="O39" s="18">
        <f>('[3]2016-17'!$H77/100)+('[3]2016-17'!$I77/100)</f>
        <v>1019.1006013067673</v>
      </c>
      <c r="P39" s="18">
        <f>'[3]2016-17'!$J77/100</f>
        <v>61.844653424770407</v>
      </c>
      <c r="Q39" s="18">
        <f>'[3]2016-17'!$K77/100</f>
        <v>467.13208430465897</v>
      </c>
      <c r="R39" s="18">
        <f>'[3]2016-17'!$L77/100</f>
        <v>7.3083058527183393</v>
      </c>
      <c r="S39" s="18">
        <f>'[3]2016-17'!$M77/100</f>
        <v>148.12616137913471</v>
      </c>
      <c r="T39" s="18">
        <f>'[3]2016-17'!$N77/100</f>
        <v>1433.5082109974462</v>
      </c>
      <c r="U39" s="18">
        <f>'[3]2016-17'!$O77/100</f>
        <v>1908.7905031164639</v>
      </c>
      <c r="V39" s="18">
        <f>'[3]2016-17'!$P77/100</f>
        <v>284.77237210351359</v>
      </c>
      <c r="W39" s="18">
        <f>'[3]2016-17'!$Q77/100</f>
        <v>821.61041898448161</v>
      </c>
      <c r="X39" s="18">
        <f t="shared" si="2"/>
        <v>6152.193311469955</v>
      </c>
      <c r="Y39" s="18">
        <f t="shared" si="3"/>
        <v>12871.236893705571</v>
      </c>
      <c r="Z39" s="18">
        <f>'[3]2016-17'!$U77/100</f>
        <v>2137.7494902087842</v>
      </c>
      <c r="AA39" s="18">
        <f>'[3]2016-17'!$V77/100</f>
        <v>217.32188299581114</v>
      </c>
      <c r="AB39" s="18">
        <f t="shared" ref="AB39:AB44" si="30">Y39+Z39-AA39</f>
        <v>14791.664500918543</v>
      </c>
      <c r="AC39" s="18">
        <v>1371.0398118292358</v>
      </c>
      <c r="AD39" s="18">
        <f t="shared" si="5"/>
        <v>107886.46962179431</v>
      </c>
    </row>
    <row r="40" spans="1:30">
      <c r="A40" s="5">
        <v>30</v>
      </c>
      <c r="B40" s="6" t="s">
        <v>22</v>
      </c>
      <c r="C40" s="18">
        <v>3699.0510911256597</v>
      </c>
      <c r="D40" s="18">
        <v>544.07004442175901</v>
      </c>
      <c r="E40" s="18">
        <v>617.74370611870063</v>
      </c>
      <c r="F40" s="18">
        <v>183.91596016850625</v>
      </c>
      <c r="G40" s="18">
        <v>5044.7808018346259</v>
      </c>
      <c r="H40" s="18">
        <v>989.20320068624505</v>
      </c>
      <c r="I40" s="18">
        <v>6033.9840025208705</v>
      </c>
      <c r="J40" s="18">
        <f>'[3]2016-17'!$D78/100</f>
        <v>17717.174914817198</v>
      </c>
      <c r="K40" s="18">
        <f>('[3]2016-17'!$E78/100)+('[3]2016-17'!$F78/100)</f>
        <v>1184.6227896905934</v>
      </c>
      <c r="L40" s="18">
        <f>'[3]2016-17'!$G78/100</f>
        <v>4782.9326333225818</v>
      </c>
      <c r="M40" s="18">
        <f t="shared" si="0"/>
        <v>23684.730337830377</v>
      </c>
      <c r="N40" s="18">
        <f t="shared" si="29"/>
        <v>24673.93353851662</v>
      </c>
      <c r="O40" s="18">
        <f>('[3]2016-17'!$H78/100)+('[3]2016-17'!$I78/100)</f>
        <v>6678.0624933875933</v>
      </c>
      <c r="P40" s="18">
        <f>'[3]2016-17'!$J78/100</f>
        <v>405.26171795299803</v>
      </c>
      <c r="Q40" s="18">
        <f>'[3]2016-17'!$K78/100</f>
        <v>3061.0689932405198</v>
      </c>
      <c r="R40" s="18">
        <f>'[3]2016-17'!$L78/100</f>
        <v>47.89058424915217</v>
      </c>
      <c r="S40" s="18">
        <f>'[3]2016-17'!$M78/100</f>
        <v>970.65565590586073</v>
      </c>
      <c r="T40" s="18">
        <f>'[3]2016-17'!$N78/100</f>
        <v>9393.6333719653412</v>
      </c>
      <c r="U40" s="18">
        <f>'[3]2016-17'!$O78/100</f>
        <v>12508.10984730193</v>
      </c>
      <c r="V40" s="18">
        <f>'[3]2016-17'!$P78/100</f>
        <v>1866.0843638586334</v>
      </c>
      <c r="W40" s="18">
        <f>'[3]2016-17'!$Q78/100</f>
        <v>5383.9294336213616</v>
      </c>
      <c r="X40" s="18">
        <f t="shared" si="2"/>
        <v>40314.696461483392</v>
      </c>
      <c r="Y40" s="18">
        <f t="shared" si="3"/>
        <v>70033.410801834645</v>
      </c>
      <c r="Z40" s="18">
        <f>'[3]2016-17'!$U78/100</f>
        <v>11631.662867802475</v>
      </c>
      <c r="AA40" s="18">
        <f>'[3]2016-17'!$V78/100</f>
        <v>1182.465433101991</v>
      </c>
      <c r="AB40" s="18">
        <f t="shared" si="30"/>
        <v>80482.608236535132</v>
      </c>
      <c r="AC40" s="18">
        <v>5015.7244559735273</v>
      </c>
      <c r="AD40" s="18">
        <f t="shared" si="5"/>
        <v>160460.58539097689</v>
      </c>
    </row>
    <row r="41" spans="1:30">
      <c r="A41" s="5">
        <v>31</v>
      </c>
      <c r="B41" s="6" t="s">
        <v>23</v>
      </c>
      <c r="C41" s="18">
        <v>1074.1509162052359</v>
      </c>
      <c r="D41" s="18">
        <v>226.95391050196471</v>
      </c>
      <c r="E41" s="18">
        <v>579.28844789685729</v>
      </c>
      <c r="F41" s="18">
        <v>219.92881974782068</v>
      </c>
      <c r="G41" s="18">
        <v>2100.3220943518786</v>
      </c>
      <c r="H41" s="18">
        <v>302.41992047962663</v>
      </c>
      <c r="I41" s="18">
        <v>2402.742014831505</v>
      </c>
      <c r="J41" s="18">
        <f>'[3]2016-17'!$D79/100</f>
        <v>1996.3061215959895</v>
      </c>
      <c r="K41" s="18">
        <f>('[3]2016-17'!$E79/100)+('[3]2016-17'!$F79/100)</f>
        <v>133.47893996709743</v>
      </c>
      <c r="L41" s="18">
        <f>'[3]2016-17'!$G79/100</f>
        <v>538.92326180613372</v>
      </c>
      <c r="M41" s="18">
        <f t="shared" si="0"/>
        <v>2668.7083233692206</v>
      </c>
      <c r="N41" s="18">
        <f t="shared" si="29"/>
        <v>2971.128243848847</v>
      </c>
      <c r="O41" s="18">
        <f>('[3]2016-17'!$H79/100)+('[3]2016-17'!$I79/100)</f>
        <v>752.45952585820476</v>
      </c>
      <c r="P41" s="18">
        <f>'[3]2016-17'!$J79/100</f>
        <v>45.663400191498567</v>
      </c>
      <c r="Q41" s="18">
        <f>'[3]2016-17'!$K79/100</f>
        <v>344.9099983047027</v>
      </c>
      <c r="R41" s="18">
        <f>'[3]2016-17'!$L79/100</f>
        <v>5.3961349347764997</v>
      </c>
      <c r="S41" s="18">
        <f>'[3]2016-17'!$M79/100</f>
        <v>109.36991011056081</v>
      </c>
      <c r="T41" s="18">
        <f>'[3]2016-17'!$N79/100</f>
        <v>1058.4400670334674</v>
      </c>
      <c r="U41" s="18">
        <f>'[3]2016-17'!$O79/100</f>
        <v>1409.3678240361578</v>
      </c>
      <c r="V41" s="18">
        <f>'[3]2016-17'!$P79/100</f>
        <v>210.26352434270044</v>
      </c>
      <c r="W41" s="18">
        <f>'[3]2016-17'!$Q79/100</f>
        <v>606.64137133908548</v>
      </c>
      <c r="X41" s="18">
        <f t="shared" si="2"/>
        <v>4542.5117561511543</v>
      </c>
      <c r="Y41" s="18">
        <f t="shared" si="3"/>
        <v>9613.9620943518803</v>
      </c>
      <c r="Z41" s="18">
        <f>'[3]2016-17'!$U79/100</f>
        <v>1596.7573851537129</v>
      </c>
      <c r="AA41" s="18">
        <f>'[3]2016-17'!$V79/100</f>
        <v>162.32506344566201</v>
      </c>
      <c r="AB41" s="18">
        <f t="shared" si="30"/>
        <v>11048.394416059931</v>
      </c>
      <c r="AC41" s="18">
        <v>1254.7392255638936</v>
      </c>
      <c r="AD41" s="18">
        <f t="shared" si="5"/>
        <v>88053.311723754086</v>
      </c>
    </row>
    <row r="42" spans="1:30">
      <c r="A42" s="5">
        <v>32</v>
      </c>
      <c r="B42" s="6" t="s">
        <v>153</v>
      </c>
      <c r="C42" s="18">
        <v>1031.6993978079859</v>
      </c>
      <c r="D42" s="18">
        <v>186.85052537166942</v>
      </c>
      <c r="E42" s="18">
        <v>343.4338103763431</v>
      </c>
      <c r="F42" s="18">
        <v>162.65291895533767</v>
      </c>
      <c r="G42" s="18">
        <v>1724.6366525113358</v>
      </c>
      <c r="H42" s="18">
        <v>183.44883198920061</v>
      </c>
      <c r="I42" s="18">
        <v>1908.0854845005365</v>
      </c>
      <c r="J42" s="18">
        <f>'[3]2016-17'!$D80/100</f>
        <v>2333.1627645847711</v>
      </c>
      <c r="K42" s="18">
        <f>('[3]2016-17'!$E80/100)+('[3]2016-17'!$F80/100)</f>
        <v>156.00217282232248</v>
      </c>
      <c r="L42" s="18">
        <f>'[3]2016-17'!$G80/100</f>
        <v>629.86115897364971</v>
      </c>
      <c r="M42" s="18">
        <f t="shared" si="0"/>
        <v>3119.0260963807432</v>
      </c>
      <c r="N42" s="18">
        <f t="shared" si="29"/>
        <v>3302.4749283699439</v>
      </c>
      <c r="O42" s="18">
        <f>('[3]2016-17'!$H80/100)+('[3]2016-17'!$I80/100)</f>
        <v>879.42952666293252</v>
      </c>
      <c r="P42" s="18">
        <f>'[3]2016-17'!$J80/100</f>
        <v>53.368641151068452</v>
      </c>
      <c r="Q42" s="18">
        <f>'[3]2016-17'!$K80/100</f>
        <v>403.11010243968468</v>
      </c>
      <c r="R42" s="18">
        <f>'[3]2016-17'!$L80/100</f>
        <v>6.3066786031944888</v>
      </c>
      <c r="S42" s="18">
        <f>'[3]2016-17'!$M80/100</f>
        <v>127.82498589541802</v>
      </c>
      <c r="T42" s="18">
        <f>'[3]2016-17'!$N80/100</f>
        <v>1237.041216390596</v>
      </c>
      <c r="U42" s="18">
        <f>'[3]2016-17'!$O80/100</f>
        <v>1647.1845139743079</v>
      </c>
      <c r="V42" s="18">
        <f>'[3]2016-17'!$P80/100</f>
        <v>245.74338596655127</v>
      </c>
      <c r="W42" s="18">
        <f>'[3]2016-17'!$Q80/100</f>
        <v>709.0060205463036</v>
      </c>
      <c r="X42" s="18">
        <f t="shared" si="2"/>
        <v>5309.0150716300568</v>
      </c>
      <c r="Y42" s="18">
        <f t="shared" si="3"/>
        <v>10336.126652511337</v>
      </c>
      <c r="Z42" s="18">
        <f>'[3]2016-17'!$U80/100</f>
        <v>1716.6997752131488</v>
      </c>
      <c r="AA42" s="18">
        <f>'[3]2016-17'!$V80/100</f>
        <v>174.518309744221</v>
      </c>
      <c r="AB42" s="18">
        <f t="shared" si="30"/>
        <v>11878.308117980265</v>
      </c>
      <c r="AC42" s="18">
        <v>1380.3398242237761</v>
      </c>
      <c r="AD42" s="18">
        <f t="shared" si="5"/>
        <v>86053.505879683973</v>
      </c>
    </row>
    <row r="43" spans="1:30">
      <c r="A43" s="5">
        <v>33</v>
      </c>
      <c r="B43" s="6" t="s">
        <v>24</v>
      </c>
      <c r="C43" s="18">
        <v>1956.4433767198166</v>
      </c>
      <c r="D43" s="18">
        <v>268.93856520733624</v>
      </c>
      <c r="E43" s="18">
        <v>878.58157215971619</v>
      </c>
      <c r="F43" s="18">
        <v>161.45569596030512</v>
      </c>
      <c r="G43" s="18">
        <v>3265.4192100471737</v>
      </c>
      <c r="H43" s="18">
        <v>2476.8522262784954</v>
      </c>
      <c r="I43" s="18">
        <v>5742.2714363256691</v>
      </c>
      <c r="J43" s="18">
        <f>'[3]2016-17'!$D81/100</f>
        <v>4241.4792165439167</v>
      </c>
      <c r="K43" s="18">
        <f>('[3]2016-17'!$E81/100)+('[3]2016-17'!$F81/100)</f>
        <v>283.59786286891597</v>
      </c>
      <c r="L43" s="18">
        <f>'[3]2016-17'!$G81/100</f>
        <v>1145.0307092357734</v>
      </c>
      <c r="M43" s="18">
        <f t="shared" si="0"/>
        <v>5670.1077886486064</v>
      </c>
      <c r="N43" s="18">
        <f t="shared" si="29"/>
        <v>8146.9600149271009</v>
      </c>
      <c r="O43" s="18">
        <f>('[3]2016-17'!$H81/100)+('[3]2016-17'!$I81/100)</f>
        <v>1598.7234651499839</v>
      </c>
      <c r="P43" s="18">
        <f>'[3]2016-17'!$J81/100</f>
        <v>97.019370312869029</v>
      </c>
      <c r="Q43" s="18">
        <f>'[3]2016-17'!$K81/100</f>
        <v>732.81776455107217</v>
      </c>
      <c r="R43" s="18">
        <f>'[3]2016-17'!$L81/100</f>
        <v>11.464972194356198</v>
      </c>
      <c r="S43" s="18">
        <f>'[3]2016-17'!$M81/100</f>
        <v>232.37428149464023</v>
      </c>
      <c r="T43" s="18">
        <f>'[3]2016-17'!$N81/100</f>
        <v>2248.8292239923067</v>
      </c>
      <c r="U43" s="18">
        <f>'[3]2016-17'!$O81/100</f>
        <v>2994.4327022030084</v>
      </c>
      <c r="V43" s="18">
        <f>'[3]2016-17'!$P81/100</f>
        <v>446.73928454612383</v>
      </c>
      <c r="W43" s="18">
        <f>'[3]2016-17'!$Q81/100</f>
        <v>1288.9089206285389</v>
      </c>
      <c r="X43" s="18">
        <f t="shared" si="2"/>
        <v>9651.3099850728995</v>
      </c>
      <c r="Y43" s="18">
        <f t="shared" si="3"/>
        <v>21063.689210047174</v>
      </c>
      <c r="Z43" s="18">
        <f>'[3]2016-17'!$U81/100</f>
        <v>3498.4120984297265</v>
      </c>
      <c r="AA43" s="18">
        <f>'[3]2016-17'!$V81/100</f>
        <v>355.64574250083052</v>
      </c>
      <c r="AB43" s="18">
        <f t="shared" si="30"/>
        <v>24206.45556597607</v>
      </c>
      <c r="AC43" s="18">
        <v>2327.2438017672034</v>
      </c>
      <c r="AD43" s="18">
        <f t="shared" si="5"/>
        <v>104013.40653521039</v>
      </c>
    </row>
    <row r="44" spans="1:30">
      <c r="A44" s="5">
        <v>34</v>
      </c>
      <c r="B44" s="6" t="s">
        <v>55</v>
      </c>
      <c r="C44" s="18">
        <v>549.7283933276608</v>
      </c>
      <c r="D44" s="18">
        <v>251.98094281688114</v>
      </c>
      <c r="E44" s="18">
        <v>436.19244593681748</v>
      </c>
      <c r="F44" s="18">
        <v>59.417181875162299</v>
      </c>
      <c r="G44" s="18">
        <v>1297.3189639565217</v>
      </c>
      <c r="H44" s="18">
        <v>7.829800031361937E-3</v>
      </c>
      <c r="I44" s="18">
        <v>1297.3267937565531</v>
      </c>
      <c r="J44" s="18">
        <f>'[3]2016-17'!$D82/100</f>
        <v>1349.9008574537538</v>
      </c>
      <c r="K44" s="18">
        <f>('[3]2016-17'!$E82/100)+('[3]2016-17'!$F82/100)</f>
        <v>90.258369477698906</v>
      </c>
      <c r="L44" s="18">
        <f>'[3]2016-17'!$G82/100</f>
        <v>364.41954735492362</v>
      </c>
      <c r="M44" s="18">
        <f t="shared" si="0"/>
        <v>1804.5787742863763</v>
      </c>
      <c r="N44" s="18">
        <f t="shared" si="29"/>
        <v>1804.5866040864078</v>
      </c>
      <c r="O44" s="18">
        <f>('[3]2016-17'!$H82/100)+('[3]2016-17'!$I82/100)</f>
        <v>508.81262556224385</v>
      </c>
      <c r="P44" s="18">
        <f>'[3]2016-17'!$J82/100</f>
        <v>30.877560513353306</v>
      </c>
      <c r="Q44" s="18">
        <f>'[3]2016-17'!$K82/100</f>
        <v>233.22790899607199</v>
      </c>
      <c r="R44" s="18">
        <f>'[3]2016-17'!$L82/100</f>
        <v>3.6488628154721101</v>
      </c>
      <c r="S44" s="18">
        <f>'[3]2016-17'!$M82/100</f>
        <v>73.955859695432494</v>
      </c>
      <c r="T44" s="18">
        <f>'[3]2016-17'!$N82/100</f>
        <v>715.71646181679307</v>
      </c>
      <c r="U44" s="18">
        <f>'[3]2016-17'!$O82/100</f>
        <v>953.01357519914848</v>
      </c>
      <c r="V44" s="18">
        <f>'[3]2016-17'!$P82/100</f>
        <v>142.18005381586548</v>
      </c>
      <c r="W44" s="18">
        <f>'[3]2016-17'!$Q82/100</f>
        <v>410.21048749921226</v>
      </c>
      <c r="X44" s="18">
        <f t="shared" si="2"/>
        <v>3071.6433959135929</v>
      </c>
      <c r="Y44" s="18">
        <f t="shared" si="3"/>
        <v>6173.548963956523</v>
      </c>
      <c r="Z44" s="18">
        <f>'[3]2016-17'!$U82/100</f>
        <v>1025.3483219573877</v>
      </c>
      <c r="AA44" s="18">
        <f>'[3]2016-17'!$V82/100</f>
        <v>104.2360805487138</v>
      </c>
      <c r="AB44" s="18">
        <f t="shared" si="30"/>
        <v>7094.6612053651961</v>
      </c>
      <c r="AC44" s="18">
        <v>1115.5177693654216</v>
      </c>
      <c r="AD44" s="18">
        <f t="shared" si="5"/>
        <v>63599.71486067045</v>
      </c>
    </row>
    <row r="45" spans="1:30" s="3" customFormat="1">
      <c r="A45" s="8"/>
      <c r="B45" s="8" t="s">
        <v>31</v>
      </c>
      <c r="C45" s="19">
        <v>10445.4366867721</v>
      </c>
      <c r="D45" s="19">
        <v>1699.9273885940436</v>
      </c>
      <c r="E45" s="19">
        <v>3428.7639333888092</v>
      </c>
      <c r="F45" s="19">
        <v>847.91660765215227</v>
      </c>
      <c r="G45" s="19">
        <v>16422.044616407104</v>
      </c>
      <c r="H45" s="19">
        <v>4067.0186028863682</v>
      </c>
      <c r="I45" s="19">
        <v>20489.063219293472</v>
      </c>
      <c r="J45" s="19">
        <f>SUM(J39:J44)</f>
        <v>30341.73975471755</v>
      </c>
      <c r="K45" s="19">
        <f t="shared" ref="K45:AB45" si="31">SUM(K39:K44)</f>
        <v>2028.7385864345258</v>
      </c>
      <c r="L45" s="19">
        <f>SUM(L39:L44)</f>
        <v>8191.0630742405247</v>
      </c>
      <c r="M45" s="19">
        <f t="shared" si="0"/>
        <v>40561.541415392603</v>
      </c>
      <c r="N45" s="19">
        <f t="shared" si="31"/>
        <v>44628.560018278957</v>
      </c>
      <c r="O45" s="19">
        <f t="shared" si="31"/>
        <v>11436.588237927726</v>
      </c>
      <c r="P45" s="19">
        <f>SUM(P39:P44)</f>
        <v>694.03534354655778</v>
      </c>
      <c r="Q45" s="19">
        <f>SUM(Q39:Q44)</f>
        <v>5242.2668518367109</v>
      </c>
      <c r="R45" s="19">
        <f t="shared" ref="R45:W45" si="32">SUM(R39:R44)</f>
        <v>82.015538649669807</v>
      </c>
      <c r="S45" s="19">
        <f t="shared" si="32"/>
        <v>1662.3068544810469</v>
      </c>
      <c r="T45" s="19">
        <f t="shared" si="32"/>
        <v>16087.168552195952</v>
      </c>
      <c r="U45" s="19">
        <f t="shared" si="32"/>
        <v>21420.898965831017</v>
      </c>
      <c r="V45" s="19">
        <f t="shared" si="32"/>
        <v>3195.7829846333875</v>
      </c>
      <c r="W45" s="19">
        <f t="shared" si="32"/>
        <v>9220.306652618985</v>
      </c>
      <c r="X45" s="19">
        <f t="shared" si="2"/>
        <v>69041.369981721058</v>
      </c>
      <c r="Y45" s="19">
        <f t="shared" si="3"/>
        <v>130091.97461640714</v>
      </c>
      <c r="Z45" s="19">
        <f t="shared" ref="Z45:AA45" si="33">SUM(Z39:Z44)</f>
        <v>21606.629938765233</v>
      </c>
      <c r="AA45" s="19">
        <f t="shared" si="33"/>
        <v>2196.5125123372295</v>
      </c>
      <c r="AB45" s="19">
        <f t="shared" si="31"/>
        <v>149502.09204283517</v>
      </c>
      <c r="AC45" s="19">
        <v>12464.604888723057</v>
      </c>
      <c r="AD45" s="19">
        <f t="shared" si="5"/>
        <v>119941.30048846739</v>
      </c>
    </row>
    <row r="46" spans="1:30" s="3" customFormat="1">
      <c r="A46" s="8"/>
      <c r="B46" s="8" t="s">
        <v>32</v>
      </c>
      <c r="C46" s="19">
        <v>106840.81721734788</v>
      </c>
      <c r="D46" s="19">
        <v>35887.623631977483</v>
      </c>
      <c r="E46" s="19">
        <v>20077.650049234828</v>
      </c>
      <c r="F46" s="19">
        <v>3301.3114509385687</v>
      </c>
      <c r="G46" s="19">
        <v>166107.40234949876</v>
      </c>
      <c r="H46" s="19">
        <v>59971.455900445137</v>
      </c>
      <c r="I46" s="19">
        <v>226078.85824994388</v>
      </c>
      <c r="J46" s="19">
        <f>J45+J38+J32+J23+J17+J11</f>
        <v>321905.88919669623</v>
      </c>
      <c r="K46" s="19">
        <f t="shared" ref="K46:AB46" si="34">K45+K38+K32+K23+K17+K11</f>
        <v>21523.58117541088</v>
      </c>
      <c r="L46" s="19">
        <f>L45+L38+L32+L23+L17+L11</f>
        <v>86901.788219630893</v>
      </c>
      <c r="M46" s="19">
        <f t="shared" si="0"/>
        <v>430331.25859173801</v>
      </c>
      <c r="N46" s="19">
        <f t="shared" si="34"/>
        <v>490302.71449218312</v>
      </c>
      <c r="O46" s="19">
        <f t="shared" si="34"/>
        <v>121334.67414419437</v>
      </c>
      <c r="P46" s="19">
        <f>P45+P38+P32+P23+P17+P11</f>
        <v>7363.2582114396628</v>
      </c>
      <c r="Q46" s="19">
        <f>Q45+Q38+Q32+Q23+Q17+Q11</f>
        <v>55617.001068123849</v>
      </c>
      <c r="R46" s="19">
        <f t="shared" ref="R46:W46" si="35">R45+R38+R32+R23+R17+R11</f>
        <v>870.13088604660788</v>
      </c>
      <c r="S46" s="19">
        <f t="shared" si="35"/>
        <v>17635.981668661105</v>
      </c>
      <c r="T46" s="19">
        <f t="shared" si="35"/>
        <v>170674.27047081577</v>
      </c>
      <c r="U46" s="19">
        <f t="shared" si="35"/>
        <v>227261.63973231975</v>
      </c>
      <c r="V46" s="19">
        <f t="shared" si="35"/>
        <v>33905.15414292067</v>
      </c>
      <c r="W46" s="19">
        <f t="shared" si="35"/>
        <v>97821.38518329525</v>
      </c>
      <c r="X46" s="19">
        <f t="shared" si="2"/>
        <v>732483.49550781702</v>
      </c>
      <c r="Y46" s="19">
        <f t="shared" si="3"/>
        <v>1388893.612349499</v>
      </c>
      <c r="Z46" s="19">
        <f t="shared" ref="Z46:AA46" si="36">Z45+Z38+Z32+Z23+Z17+Z11</f>
        <v>230677.6447573863</v>
      </c>
      <c r="AA46" s="19">
        <f t="shared" si="36"/>
        <v>23450.502668026784</v>
      </c>
      <c r="AB46" s="19">
        <f t="shared" si="34"/>
        <v>1596120.7544388585</v>
      </c>
      <c r="AC46" s="19">
        <v>119393</v>
      </c>
      <c r="AD46" s="19">
        <f t="shared" si="5"/>
        <v>133686.29270048148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  <row r="49" spans="10:30"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</row>
    <row r="51" spans="10:30"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dimension ref="A1:AD47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7109375" style="12" bestFit="1" customWidth="1"/>
    <col min="17" max="17" width="8.5703125" style="12" customWidth="1"/>
    <col min="18" max="18" width="6.5703125" style="12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3" width="9.28515625" style="12" bestFit="1" customWidth="1"/>
    <col min="24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0"/>
      <c r="D1" s="10"/>
      <c r="E1" s="10"/>
      <c r="H1" s="24" t="s">
        <v>118</v>
      </c>
      <c r="I1" s="10"/>
      <c r="J1" s="10"/>
      <c r="K1" s="10"/>
      <c r="L1" s="10"/>
      <c r="M1" s="10"/>
      <c r="N1" s="10"/>
      <c r="U1" s="24" t="s">
        <v>119</v>
      </c>
    </row>
    <row r="2" spans="1:30">
      <c r="B2" s="10"/>
      <c r="C2" s="10"/>
      <c r="D2" s="10"/>
      <c r="E2" s="10"/>
      <c r="H2" s="23" t="s">
        <v>121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1.0662242914527997</v>
      </c>
      <c r="D6" s="14">
        <v>656.109087207117</v>
      </c>
      <c r="E6" s="14">
        <v>51.63983773409214</v>
      </c>
      <c r="F6" s="14">
        <v>1806.6811347840005</v>
      </c>
      <c r="G6" s="14">
        <v>2515.4962840166627</v>
      </c>
      <c r="H6" s="14">
        <v>37444.256201131531</v>
      </c>
      <c r="I6" s="14">
        <v>39959.752485148194</v>
      </c>
      <c r="J6" s="18">
        <v>83783.891451707634</v>
      </c>
      <c r="K6" s="18">
        <v>11041.172653517504</v>
      </c>
      <c r="L6" s="18">
        <v>24508.696035726542</v>
      </c>
      <c r="M6" s="18">
        <v>119333.76014095169</v>
      </c>
      <c r="N6" s="18">
        <v>156778.01634208323</v>
      </c>
      <c r="O6" s="18">
        <v>42767.89914255734</v>
      </c>
      <c r="P6" s="18">
        <v>2792.5739331889931</v>
      </c>
      <c r="Q6" s="18">
        <v>14843.894741115484</v>
      </c>
      <c r="R6" s="18">
        <v>314.16352984593391</v>
      </c>
      <c r="S6" s="18">
        <v>5890.984590857227</v>
      </c>
      <c r="T6" s="18">
        <v>41032.579048309119</v>
      </c>
      <c r="U6" s="18">
        <v>92414.706849129012</v>
      </c>
      <c r="V6" s="18">
        <v>14625.100258592389</v>
      </c>
      <c r="W6" s="18">
        <v>33131.899834131436</v>
      </c>
      <c r="X6" s="18">
        <v>247813.80192772698</v>
      </c>
      <c r="Y6" s="18">
        <v>407107.31455382687</v>
      </c>
      <c r="Z6" s="18">
        <v>62157.725254337747</v>
      </c>
      <c r="AA6" s="18">
        <v>5294.9874522689752</v>
      </c>
      <c r="AB6" s="18">
        <v>463970.05235589569</v>
      </c>
      <c r="AC6" s="18">
        <v>13885.155239241865</v>
      </c>
      <c r="AD6" s="18">
        <v>334148.2643597931</v>
      </c>
    </row>
    <row r="7" spans="1:30" ht="15.75">
      <c r="A7" s="5">
        <v>2</v>
      </c>
      <c r="B7" s="6" t="s">
        <v>46</v>
      </c>
      <c r="C7" s="14">
        <v>3401.3950103853444</v>
      </c>
      <c r="D7" s="14">
        <v>1672.2483540125208</v>
      </c>
      <c r="E7" s="14">
        <v>2182.9910809112021</v>
      </c>
      <c r="F7" s="14">
        <v>1731.7936633164218</v>
      </c>
      <c r="G7" s="14">
        <v>8988.4281086254887</v>
      </c>
      <c r="H7" s="14">
        <v>498.35166168050932</v>
      </c>
      <c r="I7" s="14">
        <v>9486.7797703059987</v>
      </c>
      <c r="J7" s="18">
        <v>66537.949662786661</v>
      </c>
      <c r="K7" s="18">
        <v>8768.4753895841022</v>
      </c>
      <c r="L7" s="18">
        <v>19463.865366836864</v>
      </c>
      <c r="M7" s="18">
        <v>94770.290419207624</v>
      </c>
      <c r="N7" s="18">
        <v>95268.642080888138</v>
      </c>
      <c r="O7" s="18">
        <v>33964.623402230594</v>
      </c>
      <c r="P7" s="18">
        <v>2217.7549953410798</v>
      </c>
      <c r="Q7" s="18">
        <v>11788.451263968062</v>
      </c>
      <c r="R7" s="18">
        <v>249.49661292374927</v>
      </c>
      <c r="S7" s="18">
        <v>4678.3937744959085</v>
      </c>
      <c r="T7" s="18">
        <v>32586.498811939113</v>
      </c>
      <c r="U7" s="18">
        <v>73392.211866559286</v>
      </c>
      <c r="V7" s="18">
        <v>11614.693086681578</v>
      </c>
      <c r="W7" s="18">
        <v>26312.082730922088</v>
      </c>
      <c r="X7" s="18">
        <v>196804.20654506146</v>
      </c>
      <c r="Y7" s="18">
        <v>301061.27673457505</v>
      </c>
      <c r="Z7" s="18">
        <v>45966.465010273772</v>
      </c>
      <c r="AA7" s="18">
        <v>3915.7136857670821</v>
      </c>
      <c r="AB7" s="18">
        <v>343112.02805908176</v>
      </c>
      <c r="AC7" s="18">
        <v>12141.269275786364</v>
      </c>
      <c r="AD7" s="18">
        <v>282599.80094779597</v>
      </c>
    </row>
    <row r="8" spans="1:30">
      <c r="A8" s="5">
        <v>3</v>
      </c>
      <c r="B8" s="6" t="s">
        <v>150</v>
      </c>
      <c r="C8" s="14">
        <v>2394.8375194609634</v>
      </c>
      <c r="D8" s="14">
        <v>302.11201230161674</v>
      </c>
      <c r="E8" s="14">
        <v>1854.8784675361042</v>
      </c>
      <c r="F8" s="14">
        <v>514.4089430797826</v>
      </c>
      <c r="G8" s="14">
        <v>5066.2369423784676</v>
      </c>
      <c r="H8" s="14">
        <v>8602.7700680957023</v>
      </c>
      <c r="I8" s="14">
        <v>13669.00701047417</v>
      </c>
      <c r="J8" s="18">
        <v>9411.3975377360166</v>
      </c>
      <c r="K8" s="18">
        <v>1240.2487318809658</v>
      </c>
      <c r="L8" s="18">
        <v>2753.0480803306732</v>
      </c>
      <c r="M8" s="18">
        <v>13404.694349947655</v>
      </c>
      <c r="N8" s="18">
        <v>22007.464418043357</v>
      </c>
      <c r="O8" s="18">
        <v>4804.0941248999816</v>
      </c>
      <c r="P8" s="18">
        <v>313.68826373873338</v>
      </c>
      <c r="Q8" s="18">
        <v>1667.4063712768684</v>
      </c>
      <c r="R8" s="18">
        <v>35.289813113332258</v>
      </c>
      <c r="S8" s="18">
        <v>661.73099521393169</v>
      </c>
      <c r="T8" s="18">
        <v>4609.1665919433026</v>
      </c>
      <c r="U8" s="18">
        <v>10380.892190855166</v>
      </c>
      <c r="V8" s="18">
        <v>1642.8293097629023</v>
      </c>
      <c r="W8" s="18">
        <v>3721.6877268011599</v>
      </c>
      <c r="X8" s="18">
        <v>27836.785387605381</v>
      </c>
      <c r="Y8" s="18">
        <v>54910.486748027208</v>
      </c>
      <c r="Z8" s="18">
        <v>8383.8114040798009</v>
      </c>
      <c r="AA8" s="18">
        <v>714.18598420626915</v>
      </c>
      <c r="AB8" s="18">
        <v>62580.112167900741</v>
      </c>
      <c r="AC8" s="18">
        <v>2808.0084140313788</v>
      </c>
      <c r="AD8" s="18">
        <v>222862.97952382639</v>
      </c>
    </row>
    <row r="9" spans="1:30">
      <c r="A9" s="5">
        <v>4</v>
      </c>
      <c r="B9" s="6" t="s">
        <v>0</v>
      </c>
      <c r="C9" s="14">
        <v>6831.0043168483371</v>
      </c>
      <c r="D9" s="14">
        <v>322.55050020081416</v>
      </c>
      <c r="E9" s="14">
        <v>637.78571720451498</v>
      </c>
      <c r="F9" s="14">
        <v>594.78686328672427</v>
      </c>
      <c r="G9" s="14">
        <v>8386.127397540391</v>
      </c>
      <c r="H9" s="14">
        <v>545.13433354273172</v>
      </c>
      <c r="I9" s="14">
        <v>8931.2617310831229</v>
      </c>
      <c r="J9" s="18">
        <v>4314.8284504056946</v>
      </c>
      <c r="K9" s="18">
        <v>568.61486218622838</v>
      </c>
      <c r="L9" s="18">
        <v>1262.1855717724934</v>
      </c>
      <c r="M9" s="18">
        <v>6145.6288843644161</v>
      </c>
      <c r="N9" s="18">
        <v>6690.7632179071479</v>
      </c>
      <c r="O9" s="18">
        <v>2202.5253874815885</v>
      </c>
      <c r="P9" s="18">
        <v>143.81615902539477</v>
      </c>
      <c r="Q9" s="18">
        <v>764.45314527685559</v>
      </c>
      <c r="R9" s="18">
        <v>16.179264452528436</v>
      </c>
      <c r="S9" s="18">
        <v>303.38275619703558</v>
      </c>
      <c r="T9" s="18">
        <v>2113.1572716840706</v>
      </c>
      <c r="U9" s="18">
        <v>4759.3111210209463</v>
      </c>
      <c r="V9" s="18">
        <v>753.18533900019679</v>
      </c>
      <c r="W9" s="18">
        <v>1706.2762488503195</v>
      </c>
      <c r="X9" s="18">
        <v>12762.286692988935</v>
      </c>
      <c r="Y9" s="18">
        <v>27839.177308436476</v>
      </c>
      <c r="Z9" s="18">
        <v>4250.5252810928723</v>
      </c>
      <c r="AA9" s="18">
        <v>362.08657792489242</v>
      </c>
      <c r="AB9" s="18">
        <v>31727.616011604456</v>
      </c>
      <c r="AC9" s="18">
        <v>1695.4375525510986</v>
      </c>
      <c r="AD9" s="18">
        <v>187135.26761197663</v>
      </c>
    </row>
    <row r="10" spans="1:30">
      <c r="A10" s="5">
        <v>5</v>
      </c>
      <c r="B10" s="6" t="s">
        <v>1</v>
      </c>
      <c r="C10" s="14">
        <v>5085.3844358681326</v>
      </c>
      <c r="D10" s="14">
        <v>236.7443581478752</v>
      </c>
      <c r="E10" s="14">
        <v>2013.6963904012905</v>
      </c>
      <c r="F10" s="14">
        <v>222.73503734670101</v>
      </c>
      <c r="G10" s="14">
        <v>7558.5602217639998</v>
      </c>
      <c r="H10" s="14">
        <v>850.91714975325851</v>
      </c>
      <c r="I10" s="14">
        <v>8409.4773715172578</v>
      </c>
      <c r="J10" s="18">
        <v>1913.6086755276986</v>
      </c>
      <c r="K10" s="18">
        <v>252.1783532810548</v>
      </c>
      <c r="L10" s="18">
        <v>559.7741110756408</v>
      </c>
      <c r="M10" s="18">
        <v>2725.5611398843939</v>
      </c>
      <c r="N10" s="18">
        <v>3576.4782896376523</v>
      </c>
      <c r="O10" s="18">
        <v>976.81095274100346</v>
      </c>
      <c r="P10" s="18">
        <v>63.781875167294444</v>
      </c>
      <c r="Q10" s="18">
        <v>339.03182656049364</v>
      </c>
      <c r="R10" s="18">
        <v>7.1754372568634279</v>
      </c>
      <c r="S10" s="18">
        <v>134.54900488791534</v>
      </c>
      <c r="T10" s="18">
        <v>937.17656085930173</v>
      </c>
      <c r="U10" s="18">
        <v>2110.7349122686037</v>
      </c>
      <c r="V10" s="18">
        <v>334.03460080910787</v>
      </c>
      <c r="W10" s="18">
        <v>756.72650029454348</v>
      </c>
      <c r="X10" s="18">
        <v>5660.0216708451271</v>
      </c>
      <c r="Y10" s="18">
        <v>16795.06018224678</v>
      </c>
      <c r="Z10" s="18">
        <v>2564.2937307620409</v>
      </c>
      <c r="AA10" s="18">
        <v>218.44272892482425</v>
      </c>
      <c r="AB10" s="18">
        <v>19140.911184083998</v>
      </c>
      <c r="AC10" s="18">
        <v>889.42056941131011</v>
      </c>
      <c r="AD10" s="18">
        <v>215206.5270623659</v>
      </c>
    </row>
    <row r="11" spans="1:30" s="3" customFormat="1">
      <c r="A11" s="7"/>
      <c r="B11" s="8" t="s">
        <v>27</v>
      </c>
      <c r="C11" s="15">
        <v>17713.687506854229</v>
      </c>
      <c r="D11" s="15">
        <v>3189.7643118699434</v>
      </c>
      <c r="E11" s="15">
        <v>6740.9914937872036</v>
      </c>
      <c r="F11" s="15">
        <v>4870.4056418136297</v>
      </c>
      <c r="G11" s="15">
        <v>32514.848954325007</v>
      </c>
      <c r="H11" s="15">
        <v>47941.429414203725</v>
      </c>
      <c r="I11" s="15">
        <v>80456.278368528743</v>
      </c>
      <c r="J11" s="19">
        <v>165961.67577816374</v>
      </c>
      <c r="K11" s="19">
        <v>21870.689990449853</v>
      </c>
      <c r="L11" s="19">
        <v>48547.569165742207</v>
      </c>
      <c r="M11" s="19">
        <v>236379.93493435578</v>
      </c>
      <c r="N11" s="19">
        <v>284321.36434855958</v>
      </c>
      <c r="O11" s="19">
        <v>84715.953009910503</v>
      </c>
      <c r="P11" s="19">
        <v>5531.6152264614957</v>
      </c>
      <c r="Q11" s="19">
        <v>29403.237348197767</v>
      </c>
      <c r="R11" s="19">
        <v>622.30465759240724</v>
      </c>
      <c r="S11" s="19">
        <v>11669.041121652017</v>
      </c>
      <c r="T11" s="19">
        <v>81278.578284734904</v>
      </c>
      <c r="U11" s="19">
        <v>183057.856939833</v>
      </c>
      <c r="V11" s="19">
        <v>28969.842594846174</v>
      </c>
      <c r="W11" s="19">
        <v>65628.673040999551</v>
      </c>
      <c r="X11" s="19">
        <v>490877.10222422786</v>
      </c>
      <c r="Y11" s="19">
        <v>807713.31552711234</v>
      </c>
      <c r="Z11" s="19">
        <v>123322.82068054624</v>
      </c>
      <c r="AA11" s="19">
        <v>10505.416429092043</v>
      </c>
      <c r="AB11" s="19">
        <v>920530.71977856662</v>
      </c>
      <c r="AC11" s="19">
        <v>31419.291051022017</v>
      </c>
      <c r="AD11" s="19">
        <v>292982.65141747153</v>
      </c>
    </row>
    <row r="12" spans="1:30">
      <c r="A12" s="5">
        <v>6</v>
      </c>
      <c r="B12" s="6" t="s">
        <v>2</v>
      </c>
      <c r="C12" s="14">
        <v>14569.574518144496</v>
      </c>
      <c r="D12" s="14">
        <v>2597.3627176150712</v>
      </c>
      <c r="E12" s="14">
        <v>614.68240867966529</v>
      </c>
      <c r="F12" s="14">
        <v>46.456021433423075</v>
      </c>
      <c r="G12" s="14">
        <v>17828.075665872657</v>
      </c>
      <c r="H12" s="14">
        <v>47.071399545710747</v>
      </c>
      <c r="I12" s="14">
        <v>17875.147065418369</v>
      </c>
      <c r="J12" s="18">
        <v>19252.835036629873</v>
      </c>
      <c r="K12" s="18">
        <v>2537.1688044789289</v>
      </c>
      <c r="L12" s="18">
        <v>5631.8926414479674</v>
      </c>
      <c r="M12" s="18">
        <v>27421.896482556771</v>
      </c>
      <c r="N12" s="18">
        <v>27468.967882102483</v>
      </c>
      <c r="O12" s="18">
        <v>9827.7042613792128</v>
      </c>
      <c r="P12" s="18">
        <v>641.71005108147813</v>
      </c>
      <c r="Q12" s="18">
        <v>3411.0024230196977</v>
      </c>
      <c r="R12" s="18">
        <v>72.192142306202626</v>
      </c>
      <c r="S12" s="18">
        <v>1353.6988144848347</v>
      </c>
      <c r="T12" s="18">
        <v>9428.942268692741</v>
      </c>
      <c r="U12" s="18">
        <v>21236.123974383936</v>
      </c>
      <c r="V12" s="18">
        <v>3360.725287332225</v>
      </c>
      <c r="W12" s="18">
        <v>7613.4324976340813</v>
      </c>
      <c r="X12" s="18">
        <v>56945.531720314415</v>
      </c>
      <c r="Y12" s="18">
        <v>102242.57526828955</v>
      </c>
      <c r="Z12" s="18">
        <v>15610.542167464995</v>
      </c>
      <c r="AA12" s="18">
        <v>1329.8045345389228</v>
      </c>
      <c r="AB12" s="18">
        <v>116523.31290121563</v>
      </c>
      <c r="AC12" s="18">
        <v>6537.6839617876858</v>
      </c>
      <c r="AD12" s="18">
        <v>178233.32174251063</v>
      </c>
    </row>
    <row r="13" spans="1:30">
      <c r="A13" s="5">
        <v>7</v>
      </c>
      <c r="B13" s="6" t="s">
        <v>3</v>
      </c>
      <c r="C13" s="14">
        <v>5001.3803306993823</v>
      </c>
      <c r="D13" s="14">
        <v>1024.9139183217571</v>
      </c>
      <c r="E13" s="14">
        <v>266.65289295617566</v>
      </c>
      <c r="F13" s="14">
        <v>24.686063526229802</v>
      </c>
      <c r="G13" s="14">
        <v>6317.6332055035446</v>
      </c>
      <c r="H13" s="14">
        <v>44.00760793254836</v>
      </c>
      <c r="I13" s="14">
        <v>6361.6408134360927</v>
      </c>
      <c r="J13" s="18">
        <v>4704.729463051005</v>
      </c>
      <c r="K13" s="18">
        <v>619.99662929929616</v>
      </c>
      <c r="L13" s="18">
        <v>1376.2404961424586</v>
      </c>
      <c r="M13" s="18">
        <v>6700.9665884927599</v>
      </c>
      <c r="N13" s="18">
        <v>6744.974196425308</v>
      </c>
      <c r="O13" s="18">
        <v>2401.5522755321053</v>
      </c>
      <c r="P13" s="18">
        <v>156.81182424900015</v>
      </c>
      <c r="Q13" s="18">
        <v>833.53145485259654</v>
      </c>
      <c r="R13" s="18">
        <v>17.641271961379449</v>
      </c>
      <c r="S13" s="18">
        <v>330.79734410474902</v>
      </c>
      <c r="T13" s="18">
        <v>2304.1085851785738</v>
      </c>
      <c r="U13" s="18">
        <v>5189.3769386795084</v>
      </c>
      <c r="V13" s="18">
        <v>821.24545535503523</v>
      </c>
      <c r="W13" s="18">
        <v>1860.4605565061265</v>
      </c>
      <c r="X13" s="18">
        <v>13915.525706419076</v>
      </c>
      <c r="Y13" s="18">
        <v>26978.133108347931</v>
      </c>
      <c r="Z13" s="18">
        <v>4119.0598267036148</v>
      </c>
      <c r="AA13" s="18">
        <v>350.88752055029227</v>
      </c>
      <c r="AB13" s="18">
        <v>30746.305414501254</v>
      </c>
      <c r="AC13" s="18">
        <v>2171.5993164525539</v>
      </c>
      <c r="AD13" s="18">
        <v>141583.69447604776</v>
      </c>
    </row>
    <row r="14" spans="1:30">
      <c r="A14" s="5">
        <v>8</v>
      </c>
      <c r="B14" s="6" t="s">
        <v>4</v>
      </c>
      <c r="C14" s="14">
        <v>2110.807859608753</v>
      </c>
      <c r="D14" s="14">
        <v>631.02803237652324</v>
      </c>
      <c r="E14" s="14">
        <v>192.4736057242861</v>
      </c>
      <c r="F14" s="14">
        <v>15.609651516799358</v>
      </c>
      <c r="G14" s="14">
        <v>2949.9191492263617</v>
      </c>
      <c r="H14" s="14">
        <v>766.03065179566897</v>
      </c>
      <c r="I14" s="14">
        <v>3715.9498010220304</v>
      </c>
      <c r="J14" s="18">
        <v>2210.6792525721035</v>
      </c>
      <c r="K14" s="18">
        <v>291.32677996063819</v>
      </c>
      <c r="L14" s="18">
        <v>646.67401925352488</v>
      </c>
      <c r="M14" s="18">
        <v>3148.6800517862666</v>
      </c>
      <c r="N14" s="18">
        <v>3914.7107035819354</v>
      </c>
      <c r="O14" s="18">
        <v>1128.4520887292927</v>
      </c>
      <c r="P14" s="18">
        <v>73.683439004894282</v>
      </c>
      <c r="Q14" s="18">
        <v>391.66347567494546</v>
      </c>
      <c r="R14" s="18">
        <v>8.2893595094653225</v>
      </c>
      <c r="S14" s="18">
        <v>155.43653065740486</v>
      </c>
      <c r="T14" s="18">
        <v>1082.6648131270701</v>
      </c>
      <c r="U14" s="18">
        <v>2438.4075688542002</v>
      </c>
      <c r="V14" s="18">
        <v>385.89047546320603</v>
      </c>
      <c r="W14" s="18">
        <v>874.20149974567312</v>
      </c>
      <c r="X14" s="18">
        <v>6538.6892507661523</v>
      </c>
      <c r="Y14" s="18">
        <v>13403.319103574449</v>
      </c>
      <c r="Z14" s="18">
        <v>2046.4378699413835</v>
      </c>
      <c r="AA14" s="18">
        <v>174.32849736455697</v>
      </c>
      <c r="AB14" s="18">
        <v>15275.428476151275</v>
      </c>
      <c r="AC14" s="18">
        <v>1730.8173739959809</v>
      </c>
      <c r="AD14" s="18">
        <v>88255.576270791149</v>
      </c>
    </row>
    <row r="15" spans="1:30">
      <c r="A15" s="5">
        <v>9</v>
      </c>
      <c r="B15" s="6" t="s">
        <v>5</v>
      </c>
      <c r="C15" s="14">
        <v>8046.5366418327849</v>
      </c>
      <c r="D15" s="14">
        <v>1714.8166424014385</v>
      </c>
      <c r="E15" s="14">
        <v>488.69587160496224</v>
      </c>
      <c r="F15" s="14">
        <v>56.685321931289565</v>
      </c>
      <c r="G15" s="14">
        <v>10306.734477770475</v>
      </c>
      <c r="H15" s="14">
        <v>7.8642744866716194</v>
      </c>
      <c r="I15" s="14">
        <v>10314.598752257147</v>
      </c>
      <c r="J15" s="18">
        <v>9378.2365123197596</v>
      </c>
      <c r="K15" s="18">
        <v>1235.8787199294484</v>
      </c>
      <c r="L15" s="18">
        <v>2743.3477253092242</v>
      </c>
      <c r="M15" s="18">
        <v>13357.462957558433</v>
      </c>
      <c r="N15" s="18">
        <v>13365.327232045105</v>
      </c>
      <c r="O15" s="18">
        <v>4787.1669165083331</v>
      </c>
      <c r="P15" s="18">
        <v>312.58298426829197</v>
      </c>
      <c r="Q15" s="18">
        <v>1661.5312709173904</v>
      </c>
      <c r="R15" s="18">
        <v>35.165469583596739</v>
      </c>
      <c r="S15" s="18">
        <v>659.39938842938875</v>
      </c>
      <c r="T15" s="18">
        <v>4592.9262100138012</v>
      </c>
      <c r="U15" s="18">
        <v>10344.315154511296</v>
      </c>
      <c r="V15" s="18">
        <v>1637.0408065913819</v>
      </c>
      <c r="W15" s="18">
        <v>3708.5743734649545</v>
      </c>
      <c r="X15" s="18">
        <v>27738.702574288436</v>
      </c>
      <c r="Y15" s="18">
        <v>51410.764284104014</v>
      </c>
      <c r="Z15" s="18">
        <v>7849.4687904241555</v>
      </c>
      <c r="AA15" s="18">
        <v>668.66730695509671</v>
      </c>
      <c r="AB15" s="18">
        <v>58591.565767573076</v>
      </c>
      <c r="AC15" s="18">
        <v>4491.9880152733394</v>
      </c>
      <c r="AD15" s="18">
        <v>130435.71258060836</v>
      </c>
    </row>
    <row r="16" spans="1:30">
      <c r="A16" s="5">
        <v>10</v>
      </c>
      <c r="B16" s="6" t="s">
        <v>6</v>
      </c>
      <c r="C16" s="14">
        <v>11044.079005320356</v>
      </c>
      <c r="D16" s="14">
        <v>7444.296087087635</v>
      </c>
      <c r="E16" s="14">
        <v>787.48080086374739</v>
      </c>
      <c r="F16" s="14">
        <v>20.13091532254138</v>
      </c>
      <c r="G16" s="14">
        <v>19295.98680859428</v>
      </c>
      <c r="H16" s="14">
        <v>31.225795755902016</v>
      </c>
      <c r="I16" s="14">
        <v>19327.212604350181</v>
      </c>
      <c r="J16" s="18">
        <v>11190.857859038555</v>
      </c>
      <c r="K16" s="18">
        <v>1474.748804593745</v>
      </c>
      <c r="L16" s="18">
        <v>3273.5807431943686</v>
      </c>
      <c r="M16" s="18">
        <v>15939.187406826668</v>
      </c>
      <c r="N16" s="18">
        <v>15970.413202582569</v>
      </c>
      <c r="O16" s="18">
        <v>5712.4283909625128</v>
      </c>
      <c r="P16" s="18">
        <v>372.99888326608999</v>
      </c>
      <c r="Q16" s="18">
        <v>1982.6712897204252</v>
      </c>
      <c r="R16" s="18">
        <v>41.962235772088945</v>
      </c>
      <c r="S16" s="18">
        <v>786.84780646728939</v>
      </c>
      <c r="T16" s="18">
        <v>5480.6449278387145</v>
      </c>
      <c r="U16" s="18">
        <v>12343.659747881538</v>
      </c>
      <c r="V16" s="18">
        <v>1953.4473194340944</v>
      </c>
      <c r="W16" s="18">
        <v>4425.3659649764459</v>
      </c>
      <c r="X16" s="18">
        <v>33100.026566319197</v>
      </c>
      <c r="Y16" s="18">
        <v>68366.426577496051</v>
      </c>
      <c r="Z16" s="18">
        <v>10438.2834800855</v>
      </c>
      <c r="AA16" s="18">
        <v>889.19888596505757</v>
      </c>
      <c r="AB16" s="18">
        <v>77915.511171616497</v>
      </c>
      <c r="AC16" s="18">
        <v>4782.7444526284135</v>
      </c>
      <c r="AD16" s="18">
        <v>162909.62635228632</v>
      </c>
    </row>
    <row r="17" spans="1:30" s="3" customFormat="1">
      <c r="A17" s="7"/>
      <c r="B17" s="8" t="s">
        <v>28</v>
      </c>
      <c r="C17" s="15">
        <v>40772.378355605775</v>
      </c>
      <c r="D17" s="15">
        <v>13412.417397802426</v>
      </c>
      <c r="E17" s="15">
        <v>2349.9855798288368</v>
      </c>
      <c r="F17" s="15">
        <v>163.56797373028317</v>
      </c>
      <c r="G17" s="15">
        <v>56698.34930696732</v>
      </c>
      <c r="H17" s="15">
        <v>896.19972951650175</v>
      </c>
      <c r="I17" s="15">
        <v>57594.549036483819</v>
      </c>
      <c r="J17" s="19">
        <v>46737.338123611291</v>
      </c>
      <c r="K17" s="19">
        <v>6159.1197382620567</v>
      </c>
      <c r="L17" s="19">
        <v>13671.735625347545</v>
      </c>
      <c r="M17" s="19">
        <v>66568.193487220895</v>
      </c>
      <c r="N17" s="19">
        <v>67464.393216737401</v>
      </c>
      <c r="O17" s="19">
        <v>23857.303933111456</v>
      </c>
      <c r="P17" s="19">
        <v>1557.7871818697542</v>
      </c>
      <c r="Q17" s="19">
        <v>8280.3999141850545</v>
      </c>
      <c r="R17" s="19">
        <v>175.25047913273309</v>
      </c>
      <c r="S17" s="19">
        <v>3286.1798841436666</v>
      </c>
      <c r="T17" s="19">
        <v>22889.286804850901</v>
      </c>
      <c r="U17" s="19">
        <v>51551.88338431048</v>
      </c>
      <c r="V17" s="19">
        <v>8158.349344175942</v>
      </c>
      <c r="W17" s="19">
        <v>18482.034892327283</v>
      </c>
      <c r="X17" s="19">
        <v>138238.47581810728</v>
      </c>
      <c r="Y17" s="19">
        <v>262401.21834181203</v>
      </c>
      <c r="Z17" s="19">
        <v>40063.792134619645</v>
      </c>
      <c r="AA17" s="19">
        <v>3412.8867453739267</v>
      </c>
      <c r="AB17" s="19">
        <v>299052.12373105774</v>
      </c>
      <c r="AC17" s="19">
        <v>19714.833120137973</v>
      </c>
      <c r="AD17" s="19">
        <v>151688.89430039714</v>
      </c>
    </row>
    <row r="18" spans="1:30">
      <c r="A18" s="5">
        <v>11</v>
      </c>
      <c r="B18" s="6" t="s">
        <v>7</v>
      </c>
      <c r="C18" s="14">
        <v>10422.922868689113</v>
      </c>
      <c r="D18" s="14">
        <v>5774.2922378181092</v>
      </c>
      <c r="E18" s="14">
        <v>1546.2178709924672</v>
      </c>
      <c r="F18" s="14">
        <v>64.258433687418332</v>
      </c>
      <c r="G18" s="14">
        <v>17807.691411187105</v>
      </c>
      <c r="H18" s="14">
        <v>273.87625027572392</v>
      </c>
      <c r="I18" s="14">
        <v>18081.567661462828</v>
      </c>
      <c r="J18" s="18">
        <v>50214.444830109234</v>
      </c>
      <c r="K18" s="18">
        <v>6617.3383148398225</v>
      </c>
      <c r="L18" s="18">
        <v>14688.868511834014</v>
      </c>
      <c r="M18" s="18">
        <v>71520.651656783069</v>
      </c>
      <c r="N18" s="18">
        <v>71794.5279070588</v>
      </c>
      <c r="O18" s="18">
        <v>25632.210139480834</v>
      </c>
      <c r="P18" s="18">
        <v>1673.6815069391459</v>
      </c>
      <c r="Q18" s="18">
        <v>8896.434871031528</v>
      </c>
      <c r="R18" s="18">
        <v>188.28854764013829</v>
      </c>
      <c r="S18" s="18">
        <v>3530.6610328923171</v>
      </c>
      <c r="T18" s="18">
        <v>24592.175669544173</v>
      </c>
      <c r="U18" s="18">
        <v>55387.176677525007</v>
      </c>
      <c r="V18" s="18">
        <v>8765.3041335899416</v>
      </c>
      <c r="W18" s="18">
        <v>19857.038477338356</v>
      </c>
      <c r="X18" s="18">
        <v>148522.97105598147</v>
      </c>
      <c r="Y18" s="18">
        <v>238125.19037422736</v>
      </c>
      <c r="Z18" s="18">
        <v>36357.293597610216</v>
      </c>
      <c r="AA18" s="18">
        <v>3097.1438000680473</v>
      </c>
      <c r="AB18" s="18">
        <v>271385.34017176949</v>
      </c>
      <c r="AC18" s="18">
        <v>10231.816543146269</v>
      </c>
      <c r="AD18" s="18">
        <v>265236.71434820199</v>
      </c>
    </row>
    <row r="19" spans="1:30">
      <c r="A19" s="5">
        <v>12</v>
      </c>
      <c r="B19" s="6" t="s">
        <v>8</v>
      </c>
      <c r="C19" s="14">
        <v>5183.8673263402852</v>
      </c>
      <c r="D19" s="14">
        <v>4000.8135998934263</v>
      </c>
      <c r="E19" s="14">
        <v>874.57449442012239</v>
      </c>
      <c r="F19" s="14">
        <v>36.170110445936167</v>
      </c>
      <c r="G19" s="14">
        <v>10095.425531099769</v>
      </c>
      <c r="H19" s="14">
        <v>18.692108292769124</v>
      </c>
      <c r="I19" s="14">
        <v>10114.117639392538</v>
      </c>
      <c r="J19" s="18">
        <v>8246.0732752990316</v>
      </c>
      <c r="K19" s="18">
        <v>1086.6804724463238</v>
      </c>
      <c r="L19" s="18">
        <v>2412.1641987603434</v>
      </c>
      <c r="M19" s="18">
        <v>11744.917946505699</v>
      </c>
      <c r="N19" s="18">
        <v>11763.610054798468</v>
      </c>
      <c r="O19" s="18">
        <v>4209.2486282211066</v>
      </c>
      <c r="P19" s="18">
        <v>274.84721562544615</v>
      </c>
      <c r="Q19" s="18">
        <v>1460.9472251192442</v>
      </c>
      <c r="R19" s="18">
        <v>30.920209632771421</v>
      </c>
      <c r="S19" s="18">
        <v>579.79511047020128</v>
      </c>
      <c r="T19" s="18">
        <v>4038.4571263544553</v>
      </c>
      <c r="U19" s="18">
        <v>9095.5245834151974</v>
      </c>
      <c r="V19" s="18">
        <v>1439.4133084694488</v>
      </c>
      <c r="W19" s="18">
        <v>3260.8663676070787</v>
      </c>
      <c r="X19" s="18">
        <v>24390.019774914952</v>
      </c>
      <c r="Y19" s="18">
        <v>46249.055360813189</v>
      </c>
      <c r="Z19" s="18">
        <v>7061.3717120454849</v>
      </c>
      <c r="AA19" s="18">
        <v>601.53222239223805</v>
      </c>
      <c r="AB19" s="18">
        <v>52708.894850466429</v>
      </c>
      <c r="AC19" s="18">
        <v>3159.533421452014</v>
      </c>
      <c r="AD19" s="18">
        <v>166824.93210102909</v>
      </c>
    </row>
    <row r="20" spans="1:30">
      <c r="A20" s="5">
        <v>13</v>
      </c>
      <c r="B20" s="6" t="s">
        <v>9</v>
      </c>
      <c r="C20" s="14">
        <v>5959.9824531620225</v>
      </c>
      <c r="D20" s="14">
        <v>3254.2604265818659</v>
      </c>
      <c r="E20" s="14">
        <v>1535.3475963396756</v>
      </c>
      <c r="F20" s="14">
        <v>29.65949466045895</v>
      </c>
      <c r="G20" s="14">
        <v>10779.249970744022</v>
      </c>
      <c r="H20" s="14">
        <v>38.526271152536509</v>
      </c>
      <c r="I20" s="14">
        <v>10817.776241896558</v>
      </c>
      <c r="J20" s="18">
        <v>7810.8564493738268</v>
      </c>
      <c r="K20" s="18">
        <v>1029.3269163689508</v>
      </c>
      <c r="L20" s="18">
        <v>2284.8533671503947</v>
      </c>
      <c r="M20" s="18">
        <v>11125.036732893172</v>
      </c>
      <c r="N20" s="18">
        <v>11163.563004045707</v>
      </c>
      <c r="O20" s="18">
        <v>3987.0900605799557</v>
      </c>
      <c r="P20" s="18">
        <v>260.34114360724072</v>
      </c>
      <c r="Q20" s="18">
        <v>1383.8403655349075</v>
      </c>
      <c r="R20" s="18">
        <v>29.288281920750368</v>
      </c>
      <c r="S20" s="18">
        <v>549.19429245156152</v>
      </c>
      <c r="T20" s="18">
        <v>3825.3127079763303</v>
      </c>
      <c r="U20" s="18">
        <v>8615.474842506841</v>
      </c>
      <c r="V20" s="18">
        <v>1363.4429804852055</v>
      </c>
      <c r="W20" s="18">
        <v>3088.7621595924174</v>
      </c>
      <c r="X20" s="18">
        <v>23102.746834655209</v>
      </c>
      <c r="Y20" s="18">
        <v>45045.559809444938</v>
      </c>
      <c r="Z20" s="18">
        <v>6877.6202946840258</v>
      </c>
      <c r="AA20" s="18">
        <v>585.87911659912254</v>
      </c>
      <c r="AB20" s="18">
        <v>51337.300987529845</v>
      </c>
      <c r="AC20" s="18">
        <v>2983.0310712179526</v>
      </c>
      <c r="AD20" s="18">
        <v>172097.77492049104</v>
      </c>
    </row>
    <row r="21" spans="1:30">
      <c r="A21" s="5">
        <v>14</v>
      </c>
      <c r="B21" s="6" t="s">
        <v>10</v>
      </c>
      <c r="C21" s="14">
        <v>6863.6458800715673</v>
      </c>
      <c r="D21" s="14">
        <v>5828.0478658588036</v>
      </c>
      <c r="E21" s="14">
        <v>949.7814949911043</v>
      </c>
      <c r="F21" s="14">
        <v>22.877598951845922</v>
      </c>
      <c r="G21" s="14">
        <v>13664.35283987332</v>
      </c>
      <c r="H21" s="14">
        <v>144.72541313851798</v>
      </c>
      <c r="I21" s="14">
        <v>13809.078253011838</v>
      </c>
      <c r="J21" s="18">
        <v>12716.195857497665</v>
      </c>
      <c r="K21" s="18">
        <v>1675.7602389416611</v>
      </c>
      <c r="L21" s="18">
        <v>3719.7768401794997</v>
      </c>
      <c r="M21" s="18">
        <v>18111.732936618824</v>
      </c>
      <c r="N21" s="18">
        <v>18256.45834975734</v>
      </c>
      <c r="O21" s="18">
        <v>6491.0446684603266</v>
      </c>
      <c r="P21" s="18">
        <v>423.83943340041731</v>
      </c>
      <c r="Q21" s="18">
        <v>2252.9136513658191</v>
      </c>
      <c r="R21" s="18">
        <v>47.68177877135696</v>
      </c>
      <c r="S21" s="18">
        <v>894.09685505022514</v>
      </c>
      <c r="T21" s="18">
        <v>6227.6686207312623</v>
      </c>
      <c r="U21" s="18">
        <v>14026.127123542719</v>
      </c>
      <c r="V21" s="18">
        <v>2219.7063910667771</v>
      </c>
      <c r="W21" s="18">
        <v>5028.5528652563298</v>
      </c>
      <c r="X21" s="18">
        <v>37611.631387645233</v>
      </c>
      <c r="Y21" s="18">
        <v>69532.442577275899</v>
      </c>
      <c r="Z21" s="18">
        <v>10616.312469532188</v>
      </c>
      <c r="AA21" s="18">
        <v>904.36451922147319</v>
      </c>
      <c r="AB21" s="18">
        <v>79244.390527586613</v>
      </c>
      <c r="AC21" s="18">
        <v>4587.5237318574755</v>
      </c>
      <c r="AD21" s="18">
        <v>172738.92225839404</v>
      </c>
    </row>
    <row r="22" spans="1:30">
      <c r="A22" s="5">
        <v>15</v>
      </c>
      <c r="B22" s="6" t="s">
        <v>11</v>
      </c>
      <c r="C22" s="14">
        <v>6494.9541767706387</v>
      </c>
      <c r="D22" s="14">
        <v>4329.1403122580014</v>
      </c>
      <c r="E22" s="14">
        <v>869.21100544779051</v>
      </c>
      <c r="F22" s="14">
        <v>30.857630592678404</v>
      </c>
      <c r="G22" s="14">
        <v>11724.16312506911</v>
      </c>
      <c r="H22" s="14">
        <v>170.27374994601527</v>
      </c>
      <c r="I22" s="14">
        <v>11894.436875015124</v>
      </c>
      <c r="J22" s="18">
        <v>13878.993835255864</v>
      </c>
      <c r="K22" s="18">
        <v>1828.9955806181617</v>
      </c>
      <c r="L22" s="18">
        <v>4059.9217259569718</v>
      </c>
      <c r="M22" s="18">
        <v>19767.911141830999</v>
      </c>
      <c r="N22" s="18">
        <v>19938.184891777015</v>
      </c>
      <c r="O22" s="18">
        <v>7084.6006107096373</v>
      </c>
      <c r="P22" s="18">
        <v>462.59627873176692</v>
      </c>
      <c r="Q22" s="18">
        <v>2458.925218600953</v>
      </c>
      <c r="R22" s="18">
        <v>52.041909470237073</v>
      </c>
      <c r="S22" s="18">
        <v>975.85511252149331</v>
      </c>
      <c r="T22" s="18">
        <v>6797.1408559410393</v>
      </c>
      <c r="U22" s="18">
        <v>15308.708206580892</v>
      </c>
      <c r="V22" s="18">
        <v>2422.6814106145894</v>
      </c>
      <c r="W22" s="18">
        <v>5488.3752184424575</v>
      </c>
      <c r="X22" s="18">
        <v>41050.924821613065</v>
      </c>
      <c r="Y22" s="18">
        <v>72713.27283845919</v>
      </c>
      <c r="Z22" s="18">
        <v>11101.966170754158</v>
      </c>
      <c r="AA22" s="18">
        <v>945.73556752795639</v>
      </c>
      <c r="AB22" s="18">
        <v>82869.503441685389</v>
      </c>
      <c r="AC22" s="18">
        <v>4116.1163030068401</v>
      </c>
      <c r="AD22" s="18">
        <v>201329.35354899682</v>
      </c>
    </row>
    <row r="23" spans="1:30" s="3" customFormat="1">
      <c r="A23" s="7"/>
      <c r="B23" s="8" t="s">
        <v>29</v>
      </c>
      <c r="C23" s="15">
        <v>34925.372705033624</v>
      </c>
      <c r="D23" s="15">
        <v>23186.554442410205</v>
      </c>
      <c r="E23" s="15">
        <v>5775.1324621911608</v>
      </c>
      <c r="F23" s="15">
        <v>183.82326833833781</v>
      </c>
      <c r="G23" s="15">
        <v>64070.88287797333</v>
      </c>
      <c r="H23" s="15">
        <v>646.09379280556288</v>
      </c>
      <c r="I23" s="15">
        <v>64716.976670778888</v>
      </c>
      <c r="J23" s="19">
        <v>92866.564247535614</v>
      </c>
      <c r="K23" s="19">
        <v>12238.10152321492</v>
      </c>
      <c r="L23" s="19">
        <v>27165.584643881222</v>
      </c>
      <c r="M23" s="19">
        <v>132270.25041463177</v>
      </c>
      <c r="N23" s="19">
        <v>132916.34420743733</v>
      </c>
      <c r="O23" s="19">
        <v>47404.194107451862</v>
      </c>
      <c r="P23" s="19">
        <v>3095.3055783040172</v>
      </c>
      <c r="Q23" s="19">
        <v>16453.061331652454</v>
      </c>
      <c r="R23" s="19">
        <v>348.22072743525416</v>
      </c>
      <c r="S23" s="19">
        <v>6529.6024033857984</v>
      </c>
      <c r="T23" s="19">
        <v>45480.754980547259</v>
      </c>
      <c r="U23" s="19">
        <v>102433.01143357065</v>
      </c>
      <c r="V23" s="19">
        <v>16210.548224225964</v>
      </c>
      <c r="W23" s="19">
        <v>36723.595088236638</v>
      </c>
      <c r="X23" s="19">
        <v>274678.29387480993</v>
      </c>
      <c r="Y23" s="19">
        <v>471665.52096022054</v>
      </c>
      <c r="Z23" s="19">
        <v>72014.564244626075</v>
      </c>
      <c r="AA23" s="19">
        <v>6134.6552258088377</v>
      </c>
      <c r="AB23" s="19">
        <v>537545.42997903773</v>
      </c>
      <c r="AC23" s="19">
        <v>25078.021070680552</v>
      </c>
      <c r="AD23" s="19">
        <v>214349.22176036364</v>
      </c>
    </row>
    <row r="24" spans="1:30">
      <c r="A24" s="5">
        <v>16</v>
      </c>
      <c r="B24" s="6" t="s">
        <v>197</v>
      </c>
      <c r="C24" s="14">
        <v>4000.4649745258967</v>
      </c>
      <c r="D24" s="14">
        <v>2238.9552749857148</v>
      </c>
      <c r="E24" s="14">
        <v>794.97955512010924</v>
      </c>
      <c r="F24" s="14">
        <v>32.293162050087282</v>
      </c>
      <c r="G24" s="14">
        <v>7066.6929666818087</v>
      </c>
      <c r="H24" s="14">
        <v>84.712029213837994</v>
      </c>
      <c r="I24" s="14">
        <v>7151.4049958956466</v>
      </c>
      <c r="J24" s="18">
        <v>11192.280418441895</v>
      </c>
      <c r="K24" s="18">
        <v>1474.9362717035917</v>
      </c>
      <c r="L24" s="18">
        <v>3273.99687421198</v>
      </c>
      <c r="M24" s="18">
        <v>15941.213564357466</v>
      </c>
      <c r="N24" s="18">
        <v>16025.925593571304</v>
      </c>
      <c r="O24" s="18">
        <v>5713.1545434010313</v>
      </c>
      <c r="P24" s="18">
        <v>373.04629813593368</v>
      </c>
      <c r="Q24" s="18">
        <v>1982.9233229177414</v>
      </c>
      <c r="R24" s="18">
        <v>41.967569927328398</v>
      </c>
      <c r="S24" s="18">
        <v>786.94782898211213</v>
      </c>
      <c r="T24" s="18">
        <v>5481.3416164283353</v>
      </c>
      <c r="U24" s="18">
        <v>12345.228849148585</v>
      </c>
      <c r="V24" s="18">
        <v>1953.6956377389281</v>
      </c>
      <c r="W24" s="18">
        <v>4425.9285086210884</v>
      </c>
      <c r="X24" s="18">
        <v>33104.234175301084</v>
      </c>
      <c r="Y24" s="18">
        <v>56196.852735554196</v>
      </c>
      <c r="Z24" s="18">
        <v>8580.2156019826944</v>
      </c>
      <c r="AA24" s="18">
        <v>730.91693372563236</v>
      </c>
      <c r="AB24" s="18">
        <v>64046.151403811258</v>
      </c>
      <c r="AC24" s="18">
        <v>3965.8272479074344</v>
      </c>
      <c r="AD24" s="18">
        <v>161495.06118201482</v>
      </c>
    </row>
    <row r="25" spans="1:30">
      <c r="A25" s="5">
        <v>17</v>
      </c>
      <c r="B25" s="6" t="s">
        <v>12</v>
      </c>
      <c r="C25" s="14">
        <v>2051.2896713063938</v>
      </c>
      <c r="D25" s="14">
        <v>1427.5586925492128</v>
      </c>
      <c r="E25" s="14">
        <v>984.02268715918456</v>
      </c>
      <c r="F25" s="14">
        <v>41.686101426436942</v>
      </c>
      <c r="G25" s="14">
        <v>4504.557152441228</v>
      </c>
      <c r="H25" s="14">
        <v>781.87485186440449</v>
      </c>
      <c r="I25" s="14">
        <v>5286.4320043056323</v>
      </c>
      <c r="J25" s="18">
        <v>3447.8333057494378</v>
      </c>
      <c r="K25" s="18">
        <v>454.36088190376915</v>
      </c>
      <c r="L25" s="18">
        <v>1008.5697502027988</v>
      </c>
      <c r="M25" s="18">
        <v>4910.7639378560052</v>
      </c>
      <c r="N25" s="18">
        <v>5692.6387897204095</v>
      </c>
      <c r="O25" s="18">
        <v>1759.9634550948836</v>
      </c>
      <c r="P25" s="18">
        <v>114.91862276612454</v>
      </c>
      <c r="Q25" s="18">
        <v>610.84862243425664</v>
      </c>
      <c r="R25" s="18">
        <v>12.928302360829791</v>
      </c>
      <c r="S25" s="18">
        <v>242.42288731266973</v>
      </c>
      <c r="T25" s="18">
        <v>1688.5524199493759</v>
      </c>
      <c r="U25" s="18">
        <v>3803.0043567402668</v>
      </c>
      <c r="V25" s="18">
        <v>601.84489998968434</v>
      </c>
      <c r="W25" s="18">
        <v>1363.4275724315789</v>
      </c>
      <c r="X25" s="18">
        <v>10197.911139079672</v>
      </c>
      <c r="Y25" s="18">
        <v>20395.107081241309</v>
      </c>
      <c r="Z25" s="18">
        <v>3113.954026878273</v>
      </c>
      <c r="AA25" s="18">
        <v>265.26626307181732</v>
      </c>
      <c r="AB25" s="18">
        <v>23243.794845047763</v>
      </c>
      <c r="AC25" s="18">
        <v>2061.083510090295</v>
      </c>
      <c r="AD25" s="18">
        <v>112774.63883076463</v>
      </c>
    </row>
    <row r="26" spans="1:30">
      <c r="A26" s="5">
        <v>18</v>
      </c>
      <c r="B26" s="6" t="s">
        <v>13</v>
      </c>
      <c r="C26" s="14">
        <v>2887.1050333592839</v>
      </c>
      <c r="D26" s="14">
        <v>747.52299409184388</v>
      </c>
      <c r="E26" s="14">
        <v>225.4217918094372</v>
      </c>
      <c r="F26" s="14">
        <v>13.710692054848662</v>
      </c>
      <c r="G26" s="14">
        <v>3873.7605113154136</v>
      </c>
      <c r="H26" s="14">
        <v>377.70080049891709</v>
      </c>
      <c r="I26" s="14">
        <v>4251.4613118143307</v>
      </c>
      <c r="J26" s="18">
        <v>3580.9286147443663</v>
      </c>
      <c r="K26" s="18">
        <v>471.9003905196144</v>
      </c>
      <c r="L26" s="18">
        <v>1047.5031587067233</v>
      </c>
      <c r="M26" s="18">
        <v>5100.3321639707046</v>
      </c>
      <c r="N26" s="18">
        <v>5478.0329644696221</v>
      </c>
      <c r="O26" s="18">
        <v>1827.9026096604546</v>
      </c>
      <c r="P26" s="18">
        <v>119.35477969425202</v>
      </c>
      <c r="Q26" s="18">
        <v>634.42896375076987</v>
      </c>
      <c r="R26" s="18">
        <v>13.427368366899502</v>
      </c>
      <c r="S26" s="18">
        <v>251.78103958775748</v>
      </c>
      <c r="T26" s="18">
        <v>1753.7349233240416</v>
      </c>
      <c r="U26" s="18">
        <v>3949.8101895876248</v>
      </c>
      <c r="V26" s="18">
        <v>625.07767426492956</v>
      </c>
      <c r="W26" s="18">
        <v>1416.0594133452282</v>
      </c>
      <c r="X26" s="18">
        <v>10591.576961581959</v>
      </c>
      <c r="Y26" s="18">
        <v>19943.370437366993</v>
      </c>
      <c r="Z26" s="18">
        <v>3044.9822327019519</v>
      </c>
      <c r="AA26" s="18">
        <v>259.39081021008934</v>
      </c>
      <c r="AB26" s="18">
        <v>22728.961859858857</v>
      </c>
      <c r="AC26" s="18">
        <v>1948.8129598683604</v>
      </c>
      <c r="AD26" s="18">
        <v>116629.77580667449</v>
      </c>
    </row>
    <row r="27" spans="1:30">
      <c r="A27" s="5">
        <v>19</v>
      </c>
      <c r="B27" s="6" t="s">
        <v>14</v>
      </c>
      <c r="C27" s="14">
        <v>1717.5970015743906</v>
      </c>
      <c r="D27" s="14">
        <v>424.42492544618972</v>
      </c>
      <c r="E27" s="14">
        <v>134.59831421365766</v>
      </c>
      <c r="F27" s="14">
        <v>10.850992185867922</v>
      </c>
      <c r="G27" s="14">
        <v>2287.4712334201063</v>
      </c>
      <c r="H27" s="14">
        <v>130.15548889800164</v>
      </c>
      <c r="I27" s="14">
        <v>2417.626722318108</v>
      </c>
      <c r="J27" s="18">
        <v>1715.0229131388999</v>
      </c>
      <c r="K27" s="18">
        <v>226.0084099772285</v>
      </c>
      <c r="L27" s="18">
        <v>501.68325371536378</v>
      </c>
      <c r="M27" s="18">
        <v>2442.7145768314922</v>
      </c>
      <c r="N27" s="18">
        <v>2572.8700657294939</v>
      </c>
      <c r="O27" s="18">
        <v>875.44187439152915</v>
      </c>
      <c r="P27" s="18">
        <v>57.162877004991742</v>
      </c>
      <c r="Q27" s="18">
        <v>303.84861767740449</v>
      </c>
      <c r="R27" s="18">
        <v>6.4308024230282026</v>
      </c>
      <c r="S27" s="18">
        <v>120.58611004111359</v>
      </c>
      <c r="T27" s="18">
        <v>839.92056269664977</v>
      </c>
      <c r="U27" s="18">
        <v>1891.6922693740596</v>
      </c>
      <c r="V27" s="18">
        <v>299.36998169745885</v>
      </c>
      <c r="W27" s="18">
        <v>678.19680354797151</v>
      </c>
      <c r="X27" s="18">
        <v>5072.6498988542062</v>
      </c>
      <c r="Y27" s="18">
        <v>9932.9911980038069</v>
      </c>
      <c r="Z27" s="18">
        <v>1516.5832578895179</v>
      </c>
      <c r="AA27" s="18">
        <v>129.19213642371503</v>
      </c>
      <c r="AB27" s="18">
        <v>11320.382319469611</v>
      </c>
      <c r="AC27" s="18">
        <v>1234.862485548148</v>
      </c>
      <c r="AD27" s="18">
        <v>91673.222338150154</v>
      </c>
    </row>
    <row r="28" spans="1:30">
      <c r="A28" s="5">
        <v>20</v>
      </c>
      <c r="B28" s="6" t="s">
        <v>151</v>
      </c>
      <c r="C28" s="14">
        <v>2937.0657571255038</v>
      </c>
      <c r="D28" s="14">
        <v>1978.9188680394013</v>
      </c>
      <c r="E28" s="14">
        <v>332.61225761897657</v>
      </c>
      <c r="F28" s="14">
        <v>48.953946491701181</v>
      </c>
      <c r="G28" s="14">
        <v>5297.5508292755831</v>
      </c>
      <c r="H28" s="14">
        <v>17.892248851005544</v>
      </c>
      <c r="I28" s="14">
        <v>5315.4430781265883</v>
      </c>
      <c r="J28" s="18">
        <v>4836.0085807480382</v>
      </c>
      <c r="K28" s="18">
        <v>637.29679737671051</v>
      </c>
      <c r="L28" s="18">
        <v>1414.6426273364896</v>
      </c>
      <c r="M28" s="18">
        <v>6887.9480054612386</v>
      </c>
      <c r="N28" s="18">
        <v>6905.8402543122438</v>
      </c>
      <c r="O28" s="18">
        <v>2468.5643463240995</v>
      </c>
      <c r="P28" s="18">
        <v>161.18744628923557</v>
      </c>
      <c r="Q28" s="18">
        <v>856.79002366620273</v>
      </c>
      <c r="R28" s="18">
        <v>18.133527815054279</v>
      </c>
      <c r="S28" s="18">
        <v>340.02779695260114</v>
      </c>
      <c r="T28" s="18">
        <v>2368.4016214766148</v>
      </c>
      <c r="U28" s="18">
        <v>5334.1794892315611</v>
      </c>
      <c r="V28" s="18">
        <v>844.1611999559567</v>
      </c>
      <c r="W28" s="18">
        <v>1912.374194109821</v>
      </c>
      <c r="X28" s="18">
        <v>14303.819645821148</v>
      </c>
      <c r="Y28" s="18">
        <v>26507.210729408973</v>
      </c>
      <c r="Z28" s="18">
        <v>4047.1587271486351</v>
      </c>
      <c r="AA28" s="18">
        <v>344.76253096307454</v>
      </c>
      <c r="AB28" s="18">
        <v>30209.606925594533</v>
      </c>
      <c r="AC28" s="18">
        <v>2720.9787382986356</v>
      </c>
      <c r="AD28" s="18">
        <v>111024.78126853683</v>
      </c>
    </row>
    <row r="29" spans="1:30">
      <c r="A29" s="5">
        <v>21</v>
      </c>
      <c r="B29" s="6" t="s">
        <v>15</v>
      </c>
      <c r="C29" s="14">
        <v>3148.7206135623587</v>
      </c>
      <c r="D29" s="14">
        <v>1375.6448825482114</v>
      </c>
      <c r="E29" s="14">
        <v>725.51650571076095</v>
      </c>
      <c r="F29" s="14">
        <v>71.096837515869467</v>
      </c>
      <c r="G29" s="14">
        <v>5320.9788393372</v>
      </c>
      <c r="H29" s="14">
        <v>349.007759929337</v>
      </c>
      <c r="I29" s="14">
        <v>5669.9865992665373</v>
      </c>
      <c r="J29" s="18">
        <v>7037.1866657387691</v>
      </c>
      <c r="K29" s="18">
        <v>927.37149856828842</v>
      </c>
      <c r="L29" s="18">
        <v>2058.5373387278278</v>
      </c>
      <c r="M29" s="18">
        <v>10023.095503034885</v>
      </c>
      <c r="N29" s="18">
        <v>10372.103262964221</v>
      </c>
      <c r="O29" s="18">
        <v>3592.1665173685469</v>
      </c>
      <c r="P29" s="18">
        <v>234.55420493394519</v>
      </c>
      <c r="Q29" s="18">
        <v>1246.7701885155</v>
      </c>
      <c r="R29" s="18">
        <v>26.387260901667872</v>
      </c>
      <c r="S29" s="18">
        <v>494.79628473389681</v>
      </c>
      <c r="T29" s="18">
        <v>3446.4133037562283</v>
      </c>
      <c r="U29" s="18">
        <v>7762.1071483854212</v>
      </c>
      <c r="V29" s="18">
        <v>1228.3931760818364</v>
      </c>
      <c r="W29" s="18">
        <v>2782.818507036417</v>
      </c>
      <c r="X29" s="18">
        <v>20814.406591713461</v>
      </c>
      <c r="Y29" s="18">
        <v>36507.488694014886</v>
      </c>
      <c r="Z29" s="18">
        <v>5574.0154259920264</v>
      </c>
      <c r="AA29" s="18">
        <v>474.82982394568552</v>
      </c>
      <c r="AB29" s="18">
        <v>41606.674296061225</v>
      </c>
      <c r="AC29" s="18">
        <v>3557.4349728052725</v>
      </c>
      <c r="AD29" s="18">
        <v>116956.94963962084</v>
      </c>
    </row>
    <row r="30" spans="1:30">
      <c r="A30" s="5">
        <v>22</v>
      </c>
      <c r="B30" s="6" t="s">
        <v>196</v>
      </c>
      <c r="C30" s="14">
        <v>2036.6557621936142</v>
      </c>
      <c r="D30" s="14">
        <v>1451.6655383114748</v>
      </c>
      <c r="E30" s="14">
        <v>319.7962225112143</v>
      </c>
      <c r="F30" s="14">
        <v>27.918798881967859</v>
      </c>
      <c r="G30" s="14">
        <v>3836.0363218982711</v>
      </c>
      <c r="H30" s="14">
        <v>320.1470709725935</v>
      </c>
      <c r="I30" s="14">
        <v>4156.1833928708647</v>
      </c>
      <c r="J30" s="18">
        <v>2930.0738961056941</v>
      </c>
      <c r="K30" s="18">
        <v>386.12973465328707</v>
      </c>
      <c r="L30" s="18">
        <v>857.11333333405094</v>
      </c>
      <c r="M30" s="18">
        <v>4173.3169640930319</v>
      </c>
      <c r="N30" s="18">
        <v>4493.4640350656255</v>
      </c>
      <c r="O30" s="18">
        <v>1495.6706199439045</v>
      </c>
      <c r="P30" s="18">
        <v>97.661350443462908</v>
      </c>
      <c r="Q30" s="18">
        <v>519.11778915822379</v>
      </c>
      <c r="R30" s="18">
        <v>10.986865636822024</v>
      </c>
      <c r="S30" s="18">
        <v>206.01836311196831</v>
      </c>
      <c r="T30" s="18">
        <v>1434.9833443656971</v>
      </c>
      <c r="U30" s="18">
        <v>3231.9090873329696</v>
      </c>
      <c r="V30" s="18">
        <v>511.46615122705413</v>
      </c>
      <c r="W30" s="18">
        <v>1158.6823332064089</v>
      </c>
      <c r="X30" s="18">
        <v>8666.4959044265124</v>
      </c>
      <c r="Y30" s="18">
        <v>16995.99626139041</v>
      </c>
      <c r="Z30" s="18">
        <v>2594.9729409020788</v>
      </c>
      <c r="AA30" s="18">
        <v>221.05617772901272</v>
      </c>
      <c r="AB30" s="18">
        <v>19369.913024563477</v>
      </c>
      <c r="AC30" s="18">
        <v>1740.8820091704927</v>
      </c>
      <c r="AD30" s="18">
        <v>111264.93882140229</v>
      </c>
    </row>
    <row r="31" spans="1:30">
      <c r="A31" s="5">
        <v>23</v>
      </c>
      <c r="B31" s="6" t="s">
        <v>16</v>
      </c>
      <c r="C31" s="14">
        <v>2903.7544252600874</v>
      </c>
      <c r="D31" s="14">
        <v>1341.70286094885</v>
      </c>
      <c r="E31" s="14">
        <v>1811.0165257316798</v>
      </c>
      <c r="F31" s="14">
        <v>72.566253371224732</v>
      </c>
      <c r="G31" s="14">
        <v>6129.0400653118422</v>
      </c>
      <c r="H31" s="14">
        <v>73.029830080414769</v>
      </c>
      <c r="I31" s="14">
        <v>6202.0698953922574</v>
      </c>
      <c r="J31" s="18">
        <v>5281.510083009045</v>
      </c>
      <c r="K31" s="18">
        <v>696.00568423595121</v>
      </c>
      <c r="L31" s="18">
        <v>1544.9619609600422</v>
      </c>
      <c r="M31" s="18">
        <v>7522.4777282050381</v>
      </c>
      <c r="N31" s="18">
        <v>7595.5075582854533</v>
      </c>
      <c r="O31" s="18">
        <v>2695.9727775443016</v>
      </c>
      <c r="P31" s="18">
        <v>176.03631354586946</v>
      </c>
      <c r="Q31" s="18">
        <v>935.71900741223578</v>
      </c>
      <c r="R31" s="18">
        <v>19.804019864025967</v>
      </c>
      <c r="S31" s="18">
        <v>371.35174764944901</v>
      </c>
      <c r="T31" s="18">
        <v>2586.5828886740424</v>
      </c>
      <c r="U31" s="18">
        <v>5825.5733600453577</v>
      </c>
      <c r="V31" s="18">
        <v>921.9267945473257</v>
      </c>
      <c r="W31" s="18">
        <v>2088.5454233654414</v>
      </c>
      <c r="X31" s="18">
        <v>15621.51233264805</v>
      </c>
      <c r="Y31" s="18">
        <v>29346.059956245346</v>
      </c>
      <c r="Z31" s="18">
        <v>4480.5982743979521</v>
      </c>
      <c r="AA31" s="18">
        <v>381.68564799496943</v>
      </c>
      <c r="AB31" s="18">
        <v>33444.972582648326</v>
      </c>
      <c r="AC31" s="18">
        <v>2594.06117362231</v>
      </c>
      <c r="AD31" s="18">
        <v>128929.00492375914</v>
      </c>
    </row>
    <row r="32" spans="1:30" s="50" customFormat="1" ht="25.5">
      <c r="A32" s="47"/>
      <c r="B32" s="48" t="s">
        <v>198</v>
      </c>
      <c r="C32" s="51">
        <v>21682.653238907529</v>
      </c>
      <c r="D32" s="51">
        <v>10986.394036920899</v>
      </c>
      <c r="E32" s="51">
        <v>5327.9638598750198</v>
      </c>
      <c r="F32" s="51">
        <v>319.07678397800402</v>
      </c>
      <c r="G32" s="51">
        <v>38316.087919681457</v>
      </c>
      <c r="H32" s="51">
        <v>2134.5200803085122</v>
      </c>
      <c r="I32" s="51">
        <v>40450.607999989959</v>
      </c>
      <c r="J32" s="49">
        <v>40020.844477676146</v>
      </c>
      <c r="K32" s="49">
        <v>5274.0096689384409</v>
      </c>
      <c r="L32" s="49">
        <v>11707.008297195276</v>
      </c>
      <c r="M32" s="49">
        <v>57001.862443809863</v>
      </c>
      <c r="N32" s="49">
        <v>59136.382524118373</v>
      </c>
      <c r="O32" s="49">
        <v>20428.836743728749</v>
      </c>
      <c r="P32" s="49">
        <v>1333.921892813815</v>
      </c>
      <c r="Q32" s="49">
        <v>7090.4465355323346</v>
      </c>
      <c r="R32" s="49">
        <v>150.06571729565604</v>
      </c>
      <c r="S32" s="49">
        <v>2813.9320583715685</v>
      </c>
      <c r="T32" s="49">
        <v>19599.930680670986</v>
      </c>
      <c r="U32" s="49">
        <v>44143.504749845852</v>
      </c>
      <c r="V32" s="49">
        <v>6985.9355155031735</v>
      </c>
      <c r="W32" s="49">
        <v>15826.032755663957</v>
      </c>
      <c r="X32" s="49">
        <v>118372.6066494261</v>
      </c>
      <c r="Y32" s="49">
        <v>215825.07709322593</v>
      </c>
      <c r="Z32" s="49">
        <v>32952.480487893132</v>
      </c>
      <c r="AA32" s="49">
        <v>2807.1003240639961</v>
      </c>
      <c r="AB32" s="49">
        <v>245970.45725705507</v>
      </c>
      <c r="AC32" s="49">
        <v>19823.943097310952</v>
      </c>
      <c r="AD32" s="49">
        <v>124077.46332283414</v>
      </c>
    </row>
    <row r="33" spans="1:30">
      <c r="A33" s="5">
        <v>24</v>
      </c>
      <c r="B33" s="6" t="s">
        <v>152</v>
      </c>
      <c r="C33" s="14">
        <v>2796.4281031012138</v>
      </c>
      <c r="D33" s="14">
        <v>954.73826005530805</v>
      </c>
      <c r="E33" s="14">
        <v>304.26437624292316</v>
      </c>
      <c r="F33" s="14">
        <v>29.037802972457516</v>
      </c>
      <c r="G33" s="14">
        <v>4084.4685423719025</v>
      </c>
      <c r="H33" s="14">
        <v>381.65389790748276</v>
      </c>
      <c r="I33" s="14">
        <v>4466.122440279385</v>
      </c>
      <c r="J33" s="18">
        <v>3961.7107068129194</v>
      </c>
      <c r="K33" s="18">
        <v>522.08045197354909</v>
      </c>
      <c r="L33" s="18">
        <v>1158.8905911672382</v>
      </c>
      <c r="M33" s="18">
        <v>5642.6817499537065</v>
      </c>
      <c r="N33" s="18">
        <v>6024.3356478611895</v>
      </c>
      <c r="O33" s="18">
        <v>2022.2746998881628</v>
      </c>
      <c r="P33" s="18">
        <v>132.0465051096169</v>
      </c>
      <c r="Q33" s="18">
        <v>701.89168475872486</v>
      </c>
      <c r="R33" s="18">
        <v>14.855182760258497</v>
      </c>
      <c r="S33" s="18">
        <v>278.55446104124979</v>
      </c>
      <c r="T33" s="18">
        <v>1940.2203087872988</v>
      </c>
      <c r="U33" s="18">
        <v>4369.8177208944808</v>
      </c>
      <c r="V33" s="18">
        <v>691.5460153348721</v>
      </c>
      <c r="W33" s="18">
        <v>1566.6376917523378</v>
      </c>
      <c r="X33" s="18">
        <v>11717.844270327001</v>
      </c>
      <c r="Y33" s="18">
        <v>21826.648460560093</v>
      </c>
      <c r="Z33" s="18">
        <v>3332.5238065072062</v>
      </c>
      <c r="AA33" s="18">
        <v>283.88541677869512</v>
      </c>
      <c r="AB33" s="18">
        <v>24875.286850288601</v>
      </c>
      <c r="AC33" s="18">
        <v>2724.9666166565662</v>
      </c>
      <c r="AD33" s="18">
        <v>91286.574662003244</v>
      </c>
    </row>
    <row r="34" spans="1:30">
      <c r="A34" s="5">
        <v>25</v>
      </c>
      <c r="B34" s="6" t="s">
        <v>17</v>
      </c>
      <c r="C34" s="14">
        <v>2650.0222460293321</v>
      </c>
      <c r="D34" s="14">
        <v>587.15570680573956</v>
      </c>
      <c r="E34" s="14">
        <v>203.05254611144198</v>
      </c>
      <c r="F34" s="14">
        <v>22.527187186980299</v>
      </c>
      <c r="G34" s="14">
        <v>3462.7576861334942</v>
      </c>
      <c r="H34" s="14">
        <v>285.25194143061566</v>
      </c>
      <c r="I34" s="14">
        <v>3748.0096275641099</v>
      </c>
      <c r="J34" s="18">
        <v>4470.4834528506099</v>
      </c>
      <c r="K34" s="18">
        <v>589.12732259597908</v>
      </c>
      <c r="L34" s="18">
        <v>1307.7182043020005</v>
      </c>
      <c r="M34" s="18">
        <v>6367.3289797485895</v>
      </c>
      <c r="N34" s="18">
        <v>6652.5809211792048</v>
      </c>
      <c r="O34" s="18">
        <v>2281.9802484369993</v>
      </c>
      <c r="P34" s="18">
        <v>149.00424583858231</v>
      </c>
      <c r="Q34" s="18">
        <v>792.03036128086717</v>
      </c>
      <c r="R34" s="18">
        <v>16.762922291272513</v>
      </c>
      <c r="S34" s="18">
        <v>314.3271179950475</v>
      </c>
      <c r="T34" s="18">
        <v>2189.3882282727495</v>
      </c>
      <c r="U34" s="18">
        <v>4931.0005850850321</v>
      </c>
      <c r="V34" s="18">
        <v>780.3560752487092</v>
      </c>
      <c r="W34" s="18">
        <v>1767.8292020532504</v>
      </c>
      <c r="X34" s="18">
        <v>13222.678986502509</v>
      </c>
      <c r="Y34" s="18">
        <v>23338.01759381521</v>
      </c>
      <c r="Z34" s="18">
        <v>3563.2818013605283</v>
      </c>
      <c r="AA34" s="18">
        <v>303.54283960521371</v>
      </c>
      <c r="AB34" s="18">
        <v>26597.756555570526</v>
      </c>
      <c r="AC34" s="18">
        <v>1937.6777202155661</v>
      </c>
      <c r="AD34" s="18">
        <v>137266.15256024894</v>
      </c>
    </row>
    <row r="35" spans="1:30">
      <c r="A35" s="5">
        <v>26</v>
      </c>
      <c r="B35" s="6" t="s">
        <v>18</v>
      </c>
      <c r="C35" s="14">
        <v>1595.799256411068</v>
      </c>
      <c r="D35" s="14">
        <v>548.57632057390811</v>
      </c>
      <c r="E35" s="14">
        <v>120.05711646891568</v>
      </c>
      <c r="F35" s="14">
        <v>33.638198619929341</v>
      </c>
      <c r="G35" s="14">
        <v>2298.0708920738211</v>
      </c>
      <c r="H35" s="14">
        <v>123.98520245393225</v>
      </c>
      <c r="I35" s="14">
        <v>2422.0560945277534</v>
      </c>
      <c r="J35" s="18">
        <v>1608.4867691424258</v>
      </c>
      <c r="K35" s="18">
        <v>211.96890979021373</v>
      </c>
      <c r="L35" s="18">
        <v>470.51900573419937</v>
      </c>
      <c r="M35" s="18">
        <v>2290.974684666839</v>
      </c>
      <c r="N35" s="18">
        <v>2414.9598871207713</v>
      </c>
      <c r="O35" s="18">
        <v>821.05997612288161</v>
      </c>
      <c r="P35" s="18">
        <v>53.611955061499721</v>
      </c>
      <c r="Q35" s="18">
        <v>284.97373277760852</v>
      </c>
      <c r="R35" s="18">
        <v>6.0313250238028546</v>
      </c>
      <c r="S35" s="18">
        <v>113.09537677749665</v>
      </c>
      <c r="T35" s="18">
        <v>787.74522595477697</v>
      </c>
      <c r="U35" s="18">
        <v>1774.1815361569754</v>
      </c>
      <c r="V35" s="18">
        <v>280.77330684606045</v>
      </c>
      <c r="W35" s="18">
        <v>636.0676449418653</v>
      </c>
      <c r="X35" s="18">
        <v>4757.5400796629665</v>
      </c>
      <c r="Y35" s="18">
        <v>9470.5708588575581</v>
      </c>
      <c r="Z35" s="18">
        <v>1445.9802611372638</v>
      </c>
      <c r="AA35" s="18">
        <v>123.17772742843597</v>
      </c>
      <c r="AB35" s="18">
        <v>10793.373392566386</v>
      </c>
      <c r="AC35" s="18">
        <v>1257.9929770953586</v>
      </c>
      <c r="AD35" s="18">
        <v>85798.359681528047</v>
      </c>
    </row>
    <row r="36" spans="1:30">
      <c r="A36" s="5">
        <v>27</v>
      </c>
      <c r="B36" s="6" t="s">
        <v>19</v>
      </c>
      <c r="C36" s="14">
        <v>4942.6702704409872</v>
      </c>
      <c r="D36" s="14">
        <v>1019.6718377546745</v>
      </c>
      <c r="E36" s="14">
        <v>692.79917951314292</v>
      </c>
      <c r="F36" s="14">
        <v>45.811706023529929</v>
      </c>
      <c r="G36" s="14">
        <v>6700.952993732335</v>
      </c>
      <c r="H36" s="14">
        <v>1371.1642268971525</v>
      </c>
      <c r="I36" s="14">
        <v>8072.1172206294877</v>
      </c>
      <c r="J36" s="18">
        <v>6132.6006928666147</v>
      </c>
      <c r="K36" s="18">
        <v>808.16373997201492</v>
      </c>
      <c r="L36" s="18">
        <v>1793.9253439497584</v>
      </c>
      <c r="M36" s="18">
        <v>8734.6897767883875</v>
      </c>
      <c r="N36" s="18">
        <v>10105.854003685539</v>
      </c>
      <c r="O36" s="18">
        <v>3130.4161619811111</v>
      </c>
      <c r="P36" s="18">
        <v>204.40374087216048</v>
      </c>
      <c r="Q36" s="18">
        <v>1086.5057422962248</v>
      </c>
      <c r="R36" s="18">
        <v>22.99534489773724</v>
      </c>
      <c r="S36" s="18">
        <v>431.19334227129963</v>
      </c>
      <c r="T36" s="18">
        <v>3003.3986049311866</v>
      </c>
      <c r="U36" s="18">
        <v>6764.3372184580321</v>
      </c>
      <c r="V36" s="18">
        <v>1070.4909789345836</v>
      </c>
      <c r="W36" s="18">
        <v>2425.1047350300719</v>
      </c>
      <c r="X36" s="18">
        <v>18138.845869672408</v>
      </c>
      <c r="Y36" s="18">
        <v>34945.652867090284</v>
      </c>
      <c r="Z36" s="18">
        <v>5335.5521031767794</v>
      </c>
      <c r="AA36" s="18">
        <v>454.51601263797551</v>
      </c>
      <c r="AB36" s="18">
        <v>39826.688957629085</v>
      </c>
      <c r="AC36" s="18">
        <v>3076.9285371277624</v>
      </c>
      <c r="AD36" s="18">
        <v>129436.50941859809</v>
      </c>
    </row>
    <row r="37" spans="1:30">
      <c r="A37" s="5">
        <v>28</v>
      </c>
      <c r="B37" s="6" t="s">
        <v>20</v>
      </c>
      <c r="C37" s="14">
        <v>3761.4166387137752</v>
      </c>
      <c r="D37" s="14">
        <v>989.06976301338398</v>
      </c>
      <c r="E37" s="14">
        <v>1184.2878856294576</v>
      </c>
      <c r="F37" s="14">
        <v>82.467868195899626</v>
      </c>
      <c r="G37" s="14">
        <v>6017.2421555525161</v>
      </c>
      <c r="H37" s="14">
        <v>1953.2700427954801</v>
      </c>
      <c r="I37" s="14">
        <v>7970.5121983479967</v>
      </c>
      <c r="J37" s="18">
        <v>4500.0703047674724</v>
      </c>
      <c r="K37" s="18">
        <v>593.02632435667454</v>
      </c>
      <c r="L37" s="18">
        <v>1316.3730321897976</v>
      </c>
      <c r="M37" s="18">
        <v>6409.469661313944</v>
      </c>
      <c r="N37" s="18">
        <v>8362.7397041094246</v>
      </c>
      <c r="O37" s="18">
        <v>2297.0830024008146</v>
      </c>
      <c r="P37" s="18">
        <v>149.99039568190602</v>
      </c>
      <c r="Q37" s="18">
        <v>797.27222947253529</v>
      </c>
      <c r="R37" s="18">
        <v>16.87386378222233</v>
      </c>
      <c r="S37" s="18">
        <v>316.40741870338434</v>
      </c>
      <c r="T37" s="18">
        <v>2203.8781835497612</v>
      </c>
      <c r="U37" s="18">
        <v>4963.635262218183</v>
      </c>
      <c r="V37" s="18">
        <v>785.52067990149794</v>
      </c>
      <c r="W37" s="18">
        <v>1779.529167250997</v>
      </c>
      <c r="X37" s="18">
        <v>13310.190202961301</v>
      </c>
      <c r="Y37" s="18">
        <v>27690.172062623242</v>
      </c>
      <c r="Z37" s="18">
        <v>4227.7749483858161</v>
      </c>
      <c r="AA37" s="18">
        <v>360.14856095715584</v>
      </c>
      <c r="AB37" s="18">
        <v>31557.798450051901</v>
      </c>
      <c r="AC37" s="18">
        <v>2921.8125394170652</v>
      </c>
      <c r="AD37" s="18">
        <v>108007.60837431427</v>
      </c>
    </row>
    <row r="38" spans="1:30" s="3" customFormat="1">
      <c r="A38" s="7"/>
      <c r="B38" s="8" t="s">
        <v>30</v>
      </c>
      <c r="C38" s="15">
        <v>15746.336514696377</v>
      </c>
      <c r="D38" s="15">
        <v>4099.2118882030145</v>
      </c>
      <c r="E38" s="15">
        <v>2504.4611039658812</v>
      </c>
      <c r="F38" s="15">
        <v>213.48276299879672</v>
      </c>
      <c r="G38" s="36">
        <v>22563.492269864066</v>
      </c>
      <c r="H38" s="15">
        <v>4115.325311484663</v>
      </c>
      <c r="I38" s="36">
        <v>26678.817581348732</v>
      </c>
      <c r="J38" s="19">
        <v>20673.351926440042</v>
      </c>
      <c r="K38" s="19">
        <v>2724.3667486884315</v>
      </c>
      <c r="L38" s="19">
        <v>6047.4261773429935</v>
      </c>
      <c r="M38" s="19">
        <v>29445.144852471465</v>
      </c>
      <c r="N38" s="19">
        <v>33560.470163956124</v>
      </c>
      <c r="O38" s="19">
        <v>10552.814088829968</v>
      </c>
      <c r="P38" s="19">
        <v>689.05684256376549</v>
      </c>
      <c r="Q38" s="19">
        <v>3662.673750585961</v>
      </c>
      <c r="R38" s="19">
        <v>77.518638755293438</v>
      </c>
      <c r="S38" s="19">
        <v>1453.577716788478</v>
      </c>
      <c r="T38" s="19">
        <v>10124.630551495773</v>
      </c>
      <c r="U38" s="19">
        <v>22802.972322812704</v>
      </c>
      <c r="V38" s="19">
        <v>3608.6870562657232</v>
      </c>
      <c r="W38" s="19">
        <v>8175.1684410285234</v>
      </c>
      <c r="X38" s="19">
        <v>61147.099409126182</v>
      </c>
      <c r="Y38" s="19">
        <v>117271.06184294638</v>
      </c>
      <c r="Z38" s="19">
        <v>17905.112920567593</v>
      </c>
      <c r="AA38" s="19">
        <v>1525.2705574074762</v>
      </c>
      <c r="AB38" s="19">
        <v>133650.9042061065</v>
      </c>
      <c r="AC38" s="19">
        <v>11919.378390512318</v>
      </c>
      <c r="AD38" s="19">
        <v>112129.0891415034</v>
      </c>
    </row>
    <row r="39" spans="1:30">
      <c r="A39" s="5">
        <v>29</v>
      </c>
      <c r="B39" s="6" t="s">
        <v>21</v>
      </c>
      <c r="C39" s="14">
        <v>2574.1713021320638</v>
      </c>
      <c r="D39" s="14">
        <v>400.37389661494342</v>
      </c>
      <c r="E39" s="14">
        <v>816.60424227476392</v>
      </c>
      <c r="F39" s="14">
        <v>37.006573937235309</v>
      </c>
      <c r="G39" s="14">
        <v>3828.1560149590064</v>
      </c>
      <c r="H39" s="14">
        <v>130.98354396204485</v>
      </c>
      <c r="I39" s="14">
        <v>3959.139558921051</v>
      </c>
      <c r="J39" s="18">
        <v>3346.6053786365296</v>
      </c>
      <c r="K39" s="18">
        <v>441.02090686506472</v>
      </c>
      <c r="L39" s="18">
        <v>978.95827652987975</v>
      </c>
      <c r="M39" s="18">
        <v>4766.584562031474</v>
      </c>
      <c r="N39" s="18">
        <v>4897.5681059935187</v>
      </c>
      <c r="O39" s="18">
        <v>1708.2911622213733</v>
      </c>
      <c r="P39" s="18">
        <v>111.54462729195633</v>
      </c>
      <c r="Q39" s="18">
        <v>592.91418815471002</v>
      </c>
      <c r="R39" s="18">
        <v>12.548729123662731</v>
      </c>
      <c r="S39" s="18">
        <v>235.30538359621511</v>
      </c>
      <c r="T39" s="18">
        <v>1638.9767455662995</v>
      </c>
      <c r="U39" s="18">
        <v>3691.3486548267724</v>
      </c>
      <c r="V39" s="18">
        <v>584.17481380313984</v>
      </c>
      <c r="W39" s="18">
        <v>1323.3975203128516</v>
      </c>
      <c r="X39" s="18">
        <v>9898.5018248969809</v>
      </c>
      <c r="Y39" s="18">
        <v>18624.225945849506</v>
      </c>
      <c r="Z39" s="18">
        <v>2843.573370970541</v>
      </c>
      <c r="AA39" s="18">
        <v>242.23353183029261</v>
      </c>
      <c r="AB39" s="18">
        <v>21225.565784989754</v>
      </c>
      <c r="AC39" s="18">
        <v>1382.1876623809958</v>
      </c>
      <c r="AD39" s="18">
        <v>153565.00685605884</v>
      </c>
    </row>
    <row r="40" spans="1:30">
      <c r="A40" s="5">
        <v>30</v>
      </c>
      <c r="B40" s="6" t="s">
        <v>22</v>
      </c>
      <c r="C40" s="14">
        <v>4158.0035546544614</v>
      </c>
      <c r="D40" s="14">
        <v>737.39643683552606</v>
      </c>
      <c r="E40" s="14">
        <v>944.00759305903102</v>
      </c>
      <c r="F40" s="14">
        <v>93.217207187928338</v>
      </c>
      <c r="G40" s="14">
        <v>5932.6247917369474</v>
      </c>
      <c r="H40" s="14">
        <v>1247.2047014102375</v>
      </c>
      <c r="I40" s="14">
        <v>7179.8294931471846</v>
      </c>
      <c r="J40" s="18">
        <v>21921.615961680654</v>
      </c>
      <c r="K40" s="18">
        <v>2888.864941496915</v>
      </c>
      <c r="L40" s="18">
        <v>6412.5718310236352</v>
      </c>
      <c r="M40" s="18">
        <v>31223.052734201206</v>
      </c>
      <c r="N40" s="18">
        <v>32470.257435611446</v>
      </c>
      <c r="O40" s="18">
        <v>11189.996600139119</v>
      </c>
      <c r="P40" s="18">
        <v>730.66232956313047</v>
      </c>
      <c r="Q40" s="18">
        <v>3883.8272399641878</v>
      </c>
      <c r="R40" s="18">
        <v>82.199240583354353</v>
      </c>
      <c r="S40" s="18">
        <v>1541.3452347386583</v>
      </c>
      <c r="T40" s="18">
        <v>10735.95919488654</v>
      </c>
      <c r="U40" s="18">
        <v>24179.823563406648</v>
      </c>
      <c r="V40" s="18">
        <v>3826.5808106410695</v>
      </c>
      <c r="W40" s="18">
        <v>8668.7878977707387</v>
      </c>
      <c r="X40" s="18">
        <v>64839.182111693437</v>
      </c>
      <c r="Y40" s="18">
        <v>103242.06433904183</v>
      </c>
      <c r="Z40" s="18">
        <v>15763.145591660959</v>
      </c>
      <c r="AA40" s="18">
        <v>1342.8042576302134</v>
      </c>
      <c r="AB40" s="18">
        <v>117662.40567307257</v>
      </c>
      <c r="AC40" s="18">
        <v>5076.5067012103054</v>
      </c>
      <c r="AD40" s="18">
        <v>231778.29282687703</v>
      </c>
    </row>
    <row r="41" spans="1:30">
      <c r="A41" s="5">
        <v>31</v>
      </c>
      <c r="B41" s="6" t="s">
        <v>23</v>
      </c>
      <c r="C41" s="14">
        <v>961.83503802803182</v>
      </c>
      <c r="D41" s="14">
        <v>460.82554049139378</v>
      </c>
      <c r="E41" s="14">
        <v>873.67843226375862</v>
      </c>
      <c r="F41" s="14">
        <v>138.30546595983535</v>
      </c>
      <c r="G41" s="14">
        <v>2434.6444767430194</v>
      </c>
      <c r="H41" s="14">
        <v>843.13703750352715</v>
      </c>
      <c r="I41" s="14">
        <v>3277.7815142465465</v>
      </c>
      <c r="J41" s="18">
        <v>2374.9582960543512</v>
      </c>
      <c r="K41" s="18">
        <v>312.97573002746208</v>
      </c>
      <c r="L41" s="18">
        <v>694.72938015863429</v>
      </c>
      <c r="M41" s="18">
        <v>3382.6634062404478</v>
      </c>
      <c r="N41" s="18">
        <v>4225.8004437439749</v>
      </c>
      <c r="O41" s="18">
        <v>1212.3091338145548</v>
      </c>
      <c r="P41" s="18">
        <v>79.158970955593574</v>
      </c>
      <c r="Q41" s="18">
        <v>420.76860301350047</v>
      </c>
      <c r="R41" s="18">
        <v>8.9053548193733683</v>
      </c>
      <c r="S41" s="18">
        <v>166.98726310712041</v>
      </c>
      <c r="T41" s="18">
        <v>1163.1193339289748</v>
      </c>
      <c r="U41" s="18">
        <v>2619.6094607908849</v>
      </c>
      <c r="V41" s="18">
        <v>414.56660209905669</v>
      </c>
      <c r="W41" s="18">
        <v>939.1647846825872</v>
      </c>
      <c r="X41" s="18">
        <v>7024.5895072116464</v>
      </c>
      <c r="Y41" s="18">
        <v>13685.03442769864</v>
      </c>
      <c r="Z41" s="18">
        <v>2089.4505676436765</v>
      </c>
      <c r="AA41" s="18">
        <v>177.99259050326117</v>
      </c>
      <c r="AB41" s="18">
        <v>15596.492404839055</v>
      </c>
      <c r="AC41" s="18">
        <v>1263.0574931545355</v>
      </c>
      <c r="AD41" s="18">
        <v>123482.04645764941</v>
      </c>
    </row>
    <row r="42" spans="1:30">
      <c r="A42" s="5">
        <v>32</v>
      </c>
      <c r="B42" s="6" t="s">
        <v>153</v>
      </c>
      <c r="C42" s="14">
        <v>614.39508098384829</v>
      </c>
      <c r="D42" s="14">
        <v>306.49418347966497</v>
      </c>
      <c r="E42" s="14">
        <v>610.83547964279683</v>
      </c>
      <c r="F42" s="14">
        <v>53.497834019334917</v>
      </c>
      <c r="G42" s="14">
        <v>1585.222578125645</v>
      </c>
      <c r="H42" s="14">
        <v>246.34835633476226</v>
      </c>
      <c r="I42" s="14">
        <v>1831.5709344604072</v>
      </c>
      <c r="J42" s="18">
        <v>2886.2793135275833</v>
      </c>
      <c r="K42" s="18">
        <v>380.35841585733016</v>
      </c>
      <c r="L42" s="18">
        <v>844.30242071325074</v>
      </c>
      <c r="M42" s="18">
        <v>4110.9401500981639</v>
      </c>
      <c r="N42" s="18">
        <v>4357.2885064329266</v>
      </c>
      <c r="O42" s="18">
        <v>1473.3154600409941</v>
      </c>
      <c r="P42" s="18">
        <v>96.201647300012979</v>
      </c>
      <c r="Q42" s="18">
        <v>511.35875382629166</v>
      </c>
      <c r="R42" s="18">
        <v>10.822649575566395</v>
      </c>
      <c r="S42" s="18">
        <v>202.93909325877249</v>
      </c>
      <c r="T42" s="18">
        <v>1413.5352516549426</v>
      </c>
      <c r="U42" s="18">
        <v>3183.603101057925</v>
      </c>
      <c r="V42" s="18">
        <v>503.8214817101549</v>
      </c>
      <c r="W42" s="18">
        <v>1141.363995538936</v>
      </c>
      <c r="X42" s="18">
        <v>8536.9614339635973</v>
      </c>
      <c r="Y42" s="18">
        <v>14479.472518522169</v>
      </c>
      <c r="Z42" s="18">
        <v>2210.7465091857071</v>
      </c>
      <c r="AA42" s="18">
        <v>188.32534457120994</v>
      </c>
      <c r="AB42" s="18">
        <v>16501.893683136666</v>
      </c>
      <c r="AC42" s="18">
        <v>1389.1066649054592</v>
      </c>
      <c r="AD42" s="18">
        <v>118795.00761203073</v>
      </c>
    </row>
    <row r="43" spans="1:30">
      <c r="A43" s="5">
        <v>33</v>
      </c>
      <c r="B43" s="6" t="s">
        <v>24</v>
      </c>
      <c r="C43" s="14">
        <v>1657.6989800298768</v>
      </c>
      <c r="D43" s="14">
        <v>530.85801894338942</v>
      </c>
      <c r="E43" s="14">
        <v>1323.5341736545627</v>
      </c>
      <c r="F43" s="14">
        <v>133.60331474874201</v>
      </c>
      <c r="G43" s="14">
        <v>3645.694487376571</v>
      </c>
      <c r="H43" s="14">
        <v>3327.7015722684318</v>
      </c>
      <c r="I43" s="14">
        <v>6973.3960596450033</v>
      </c>
      <c r="J43" s="18">
        <v>5322.1730401481727</v>
      </c>
      <c r="K43" s="18">
        <v>701.36431251874546</v>
      </c>
      <c r="L43" s="18">
        <v>1556.8568018318228</v>
      </c>
      <c r="M43" s="18">
        <v>7580.394154498741</v>
      </c>
      <c r="N43" s="18">
        <v>10908.095726767173</v>
      </c>
      <c r="O43" s="18">
        <v>2716.7293838516925</v>
      </c>
      <c r="P43" s="18">
        <v>177.39163748923818</v>
      </c>
      <c r="Q43" s="18">
        <v>942.92321630224183</v>
      </c>
      <c r="R43" s="18">
        <v>19.956493304056682</v>
      </c>
      <c r="S43" s="18">
        <v>374.21082771573305</v>
      </c>
      <c r="T43" s="18">
        <v>2606.4972895718679</v>
      </c>
      <c r="U43" s="18">
        <v>5870.4251232962579</v>
      </c>
      <c r="V43" s="18">
        <v>929.02481559488399</v>
      </c>
      <c r="W43" s="18">
        <v>2104.6253762006431</v>
      </c>
      <c r="X43" s="18">
        <v>15741.784163326616</v>
      </c>
      <c r="Y43" s="18">
        <v>30295.574377470359</v>
      </c>
      <c r="Z43" s="18">
        <v>4625.5714895944975</v>
      </c>
      <c r="AA43" s="18">
        <v>394.035381712537</v>
      </c>
      <c r="AB43" s="18">
        <v>34527.110485352321</v>
      </c>
      <c r="AC43" s="18">
        <v>2346.8640234410818</v>
      </c>
      <c r="AD43" s="18">
        <v>147120.20015001573</v>
      </c>
    </row>
    <row r="44" spans="1:30">
      <c r="A44" s="5">
        <v>34</v>
      </c>
      <c r="B44" s="6" t="s">
        <v>55</v>
      </c>
      <c r="C44" s="14">
        <v>424.82000909952779</v>
      </c>
      <c r="D44" s="14">
        <v>433.85166038357193</v>
      </c>
      <c r="E44" s="14">
        <v>996.91369004860394</v>
      </c>
      <c r="F44" s="14">
        <v>72.340220891872335</v>
      </c>
      <c r="G44" s="14">
        <v>1927.9255804235761</v>
      </c>
      <c r="H44" s="14">
        <v>234.17155749830414</v>
      </c>
      <c r="I44" s="14">
        <v>2162.0971379218804</v>
      </c>
      <c r="J44" s="18">
        <v>1612.7504185173193</v>
      </c>
      <c r="K44" s="18">
        <v>212.53078019354052</v>
      </c>
      <c r="L44" s="18">
        <v>471.76622026102052</v>
      </c>
      <c r="M44" s="18">
        <v>2297.0474189718802</v>
      </c>
      <c r="N44" s="18">
        <v>2531.2189764701843</v>
      </c>
      <c r="O44" s="18">
        <v>823.23637689975146</v>
      </c>
      <c r="P44" s="18">
        <v>53.754065387223221</v>
      </c>
      <c r="Q44" s="18">
        <v>285.72911858551669</v>
      </c>
      <c r="R44" s="18">
        <v>6.0473123826427573</v>
      </c>
      <c r="S44" s="18">
        <v>113.39516104787508</v>
      </c>
      <c r="T44" s="18">
        <v>789.83331862961325</v>
      </c>
      <c r="U44" s="18">
        <v>1778.8843961013044</v>
      </c>
      <c r="V44" s="18">
        <v>281.51755849748008</v>
      </c>
      <c r="W44" s="18">
        <v>637.75368269410126</v>
      </c>
      <c r="X44" s="18">
        <v>4770.1509902255084</v>
      </c>
      <c r="Y44" s="18">
        <v>9229.295547119269</v>
      </c>
      <c r="Z44" s="18">
        <v>1409.1420026920432</v>
      </c>
      <c r="AA44" s="18">
        <v>120.03961200621383</v>
      </c>
      <c r="AB44" s="18">
        <v>10518.397937805097</v>
      </c>
      <c r="AC44" s="18">
        <v>1121.8107252438153</v>
      </c>
      <c r="AD44" s="18">
        <v>93762.67939958426</v>
      </c>
    </row>
    <row r="45" spans="1:30" s="3" customFormat="1">
      <c r="A45" s="8"/>
      <c r="B45" s="8" t="s">
        <v>31</v>
      </c>
      <c r="C45" s="15">
        <v>10390.923964927808</v>
      </c>
      <c r="D45" s="15">
        <v>2869.79973674849</v>
      </c>
      <c r="E45" s="15">
        <v>5565.5736109435165</v>
      </c>
      <c r="F45" s="15">
        <v>527.9706167449483</v>
      </c>
      <c r="G45" s="15">
        <v>19354.267929364767</v>
      </c>
      <c r="H45" s="15">
        <v>6029.5467689773086</v>
      </c>
      <c r="I45" s="15">
        <v>25383.81469834207</v>
      </c>
      <c r="J45" s="19">
        <v>37464.382408564605</v>
      </c>
      <c r="K45" s="19">
        <v>4937.1150869590583</v>
      </c>
      <c r="L45" s="19">
        <v>10959.184930518246</v>
      </c>
      <c r="M45" s="19">
        <v>53360.682426041909</v>
      </c>
      <c r="N45" s="19">
        <v>59390.229195019223</v>
      </c>
      <c r="O45" s="19">
        <v>19123.878116967484</v>
      </c>
      <c r="P45" s="19">
        <v>1248.7132779871547</v>
      </c>
      <c r="Q45" s="19">
        <v>6637.5211198464476</v>
      </c>
      <c r="R45" s="19">
        <v>140.47977978865632</v>
      </c>
      <c r="S45" s="19">
        <v>2634.1829634643746</v>
      </c>
      <c r="T45" s="19">
        <v>18347.92113423824</v>
      </c>
      <c r="U45" s="19">
        <v>41323.694299479794</v>
      </c>
      <c r="V45" s="19">
        <v>6539.6860823457855</v>
      </c>
      <c r="W45" s="19">
        <v>14815.093257199858</v>
      </c>
      <c r="X45" s="19">
        <v>110811.17003131779</v>
      </c>
      <c r="Y45" s="19">
        <v>189555.66715570178</v>
      </c>
      <c r="Z45" s="19">
        <v>28941.629531747425</v>
      </c>
      <c r="AA45" s="19">
        <v>2465.4307182537277</v>
      </c>
      <c r="AB45" s="19">
        <v>216031.86596919547</v>
      </c>
      <c r="AC45" s="19">
        <v>12579.533270336191</v>
      </c>
      <c r="AD45" s="19">
        <v>171732.81498338291</v>
      </c>
    </row>
    <row r="46" spans="1:30" s="3" customFormat="1">
      <c r="A46" s="8"/>
      <c r="B46" s="8" t="s">
        <v>32</v>
      </c>
      <c r="C46" s="15">
        <v>141231.35228602536</v>
      </c>
      <c r="D46" s="15">
        <v>57744.141813954979</v>
      </c>
      <c r="E46" s="15">
        <v>28264.108110591624</v>
      </c>
      <c r="F46" s="15">
        <v>6278.3270476039997</v>
      </c>
      <c r="G46" s="15">
        <v>233517.92925817595</v>
      </c>
      <c r="H46" s="15">
        <v>61763.115097296271</v>
      </c>
      <c r="I46" s="15">
        <v>295281.0443554722</v>
      </c>
      <c r="J46" s="15">
        <v>403724.15696199145</v>
      </c>
      <c r="K46" s="15">
        <v>53203.402756512762</v>
      </c>
      <c r="L46" s="15">
        <v>118098.5088400275</v>
      </c>
      <c r="M46" s="15">
        <v>575026.0685585317</v>
      </c>
      <c r="N46" s="15">
        <v>636789.183655828</v>
      </c>
      <c r="O46" s="15">
        <v>206082.98</v>
      </c>
      <c r="P46" s="15">
        <v>13456.400000000001</v>
      </c>
      <c r="Q46" s="15">
        <v>71527.340000000026</v>
      </c>
      <c r="R46" s="15">
        <v>1513.8400000000001</v>
      </c>
      <c r="S46" s="15">
        <v>28386.516147805902</v>
      </c>
      <c r="T46" s="15">
        <v>197721.10243653806</v>
      </c>
      <c r="U46" s="15">
        <v>445312.92312985251</v>
      </c>
      <c r="V46" s="15">
        <v>70473.048817362767</v>
      </c>
      <c r="W46" s="15">
        <v>159650.59747545581</v>
      </c>
      <c r="X46" s="15">
        <v>1194124.7480070151</v>
      </c>
      <c r="Y46" s="15">
        <v>2064431.8609210192</v>
      </c>
      <c r="Z46" s="15">
        <v>315200.40000000014</v>
      </c>
      <c r="AA46" s="15">
        <v>26850.760000000009</v>
      </c>
      <c r="AB46" s="15">
        <v>2352781.5009210189</v>
      </c>
      <c r="AC46" s="15">
        <v>120535</v>
      </c>
      <c r="AD46" s="19">
        <v>195194.8812312622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dimension ref="A1:AD47"/>
  <sheetViews>
    <sheetView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7109375" style="20" bestFit="1" customWidth="1"/>
    <col min="17" max="17" width="8.5703125" style="20" customWidth="1"/>
    <col min="18" max="18" width="6.5703125" style="20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10.28515625" style="20" bestFit="1" customWidth="1"/>
    <col min="25" max="25" width="9.7109375" style="20" bestFit="1" customWidth="1"/>
    <col min="26" max="27" width="8.2851562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122</v>
      </c>
      <c r="I1" s="16"/>
      <c r="J1" s="16"/>
      <c r="K1" s="16"/>
      <c r="L1" s="16"/>
      <c r="M1" s="16"/>
      <c r="N1" s="16"/>
      <c r="U1" s="27" t="s">
        <v>124</v>
      </c>
    </row>
    <row r="2" spans="1:30">
      <c r="B2" s="10"/>
      <c r="C2" s="16"/>
      <c r="D2" s="16"/>
      <c r="E2" s="10"/>
      <c r="H2" s="28" t="s">
        <v>123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0.98604194246447552</v>
      </c>
      <c r="D6" s="14">
        <v>649.06806683018499</v>
      </c>
      <c r="E6" s="14">
        <v>51.14949501403008</v>
      </c>
      <c r="F6" s="14">
        <v>1674.7122261671516</v>
      </c>
      <c r="G6" s="14">
        <v>2375.9158299538312</v>
      </c>
      <c r="H6" s="14">
        <v>36080.107556255643</v>
      </c>
      <c r="I6" s="14">
        <v>38456.023386209476</v>
      </c>
      <c r="J6" s="18">
        <v>72556.816890572489</v>
      </c>
      <c r="K6" s="18">
        <v>7603.6386173641185</v>
      </c>
      <c r="L6" s="18">
        <v>22762.223105157511</v>
      </c>
      <c r="M6" s="18">
        <v>102922.67861309412</v>
      </c>
      <c r="N6" s="18">
        <v>139002.78616934977</v>
      </c>
      <c r="O6" s="18">
        <v>38701.948462770277</v>
      </c>
      <c r="P6" s="18">
        <v>2357.4846103361065</v>
      </c>
      <c r="Q6" s="18">
        <v>12489.619886818838</v>
      </c>
      <c r="R6" s="18">
        <v>262.06553514564229</v>
      </c>
      <c r="S6" s="18">
        <v>4050.9413320134536</v>
      </c>
      <c r="T6" s="18">
        <v>39808.826125599342</v>
      </c>
      <c r="U6" s="18">
        <v>69377.780643582999</v>
      </c>
      <c r="V6" s="18">
        <v>11397.248053210204</v>
      </c>
      <c r="W6" s="18">
        <v>29773.011513025285</v>
      </c>
      <c r="X6" s="18">
        <v>208218.92616250218</v>
      </c>
      <c r="Y6" s="18">
        <v>349597.6281618058</v>
      </c>
      <c r="Z6" s="18">
        <v>61462.811523444652</v>
      </c>
      <c r="AA6" s="18">
        <v>5235.7903135314755</v>
      </c>
      <c r="AB6" s="18">
        <v>405824.64937171899</v>
      </c>
      <c r="AC6" s="18">
        <v>13885.155239241865</v>
      </c>
      <c r="AD6" s="18">
        <v>292272.31700282899</v>
      </c>
    </row>
    <row r="7" spans="1:30" ht="15.75">
      <c r="A7" s="5">
        <v>2</v>
      </c>
      <c r="B7" s="6" t="s">
        <v>46</v>
      </c>
      <c r="C7" s="14">
        <v>3145.602824860995</v>
      </c>
      <c r="D7" s="14">
        <v>1654.3026572290587</v>
      </c>
      <c r="E7" s="14">
        <v>2162.2626311047352</v>
      </c>
      <c r="F7" s="14">
        <v>1605.2949052913837</v>
      </c>
      <c r="G7" s="14">
        <v>8567.4630184861726</v>
      </c>
      <c r="H7" s="14">
        <v>480.19598674063513</v>
      </c>
      <c r="I7" s="14">
        <v>9047.6590052268075</v>
      </c>
      <c r="J7" s="18">
        <v>58340.252766277939</v>
      </c>
      <c r="K7" s="18">
        <v>6113.8045726216624</v>
      </c>
      <c r="L7" s="18">
        <v>18302.261681077769</v>
      </c>
      <c r="M7" s="18">
        <v>82756.319019977367</v>
      </c>
      <c r="N7" s="18">
        <v>83236.515006718007</v>
      </c>
      <c r="O7" s="18">
        <v>31118.80527050592</v>
      </c>
      <c r="P7" s="18">
        <v>1895.5661777038229</v>
      </c>
      <c r="Q7" s="18">
        <v>10042.441391146773</v>
      </c>
      <c r="R7" s="18">
        <v>210.71720366102778</v>
      </c>
      <c r="S7" s="18">
        <v>3257.212090870195</v>
      </c>
      <c r="T7" s="18">
        <v>32008.804658546665</v>
      </c>
      <c r="U7" s="18">
        <v>55784.107304684163</v>
      </c>
      <c r="V7" s="18">
        <v>9164.1056038477764</v>
      </c>
      <c r="W7" s="18">
        <v>23939.377328291903</v>
      </c>
      <c r="X7" s="18">
        <v>167421.13702925827</v>
      </c>
      <c r="Y7" s="18">
        <v>259225.11505446245</v>
      </c>
      <c r="Z7" s="18">
        <v>45574.406399033855</v>
      </c>
      <c r="AA7" s="18">
        <v>3882.3156581112271</v>
      </c>
      <c r="AB7" s="18">
        <v>300917.20579538506</v>
      </c>
      <c r="AC7" s="18">
        <v>12141.269275786364</v>
      </c>
      <c r="AD7" s="18">
        <v>247846.57926623186</v>
      </c>
    </row>
    <row r="8" spans="1:30">
      <c r="A8" s="5">
        <v>3</v>
      </c>
      <c r="B8" s="6" t="s">
        <v>150</v>
      </c>
      <c r="C8" s="14">
        <v>2214.7406118074086</v>
      </c>
      <c r="D8" s="14">
        <v>298.86990382269528</v>
      </c>
      <c r="E8" s="14">
        <v>1837.2655897064021</v>
      </c>
      <c r="F8" s="14">
        <v>476.83397453996781</v>
      </c>
      <c r="G8" s="14">
        <v>4827.7100798764741</v>
      </c>
      <c r="H8" s="14">
        <v>8289.3586581444761</v>
      </c>
      <c r="I8" s="14">
        <v>13117.068738020949</v>
      </c>
      <c r="J8" s="18">
        <v>8042.2363612630861</v>
      </c>
      <c r="K8" s="18">
        <v>842.79136802120831</v>
      </c>
      <c r="L8" s="18">
        <v>2522.9769739701178</v>
      </c>
      <c r="M8" s="18">
        <v>11408.004703254413</v>
      </c>
      <c r="N8" s="18">
        <v>19697.36336139889</v>
      </c>
      <c r="O8" s="18">
        <v>4289.7446514010835</v>
      </c>
      <c r="P8" s="18">
        <v>261.30485413875181</v>
      </c>
      <c r="Q8" s="18">
        <v>1384.3561431810831</v>
      </c>
      <c r="R8" s="18">
        <v>29.047483973294298</v>
      </c>
      <c r="S8" s="18">
        <v>449.00850221690393</v>
      </c>
      <c r="T8" s="18">
        <v>4412.4315631064183</v>
      </c>
      <c r="U8" s="18">
        <v>7689.8702846493507</v>
      </c>
      <c r="V8" s="18">
        <v>1263.2770653390055</v>
      </c>
      <c r="W8" s="18">
        <v>3300.0565079291364</v>
      </c>
      <c r="X8" s="18">
        <v>23079.097055935032</v>
      </c>
      <c r="Y8" s="18">
        <v>47604.170497210391</v>
      </c>
      <c r="Z8" s="18">
        <v>8369.2963739980787</v>
      </c>
      <c r="AA8" s="18">
        <v>712.94950230739767</v>
      </c>
      <c r="AB8" s="18">
        <v>55260.51736890107</v>
      </c>
      <c r="AC8" s="18">
        <v>2808.0084140313788</v>
      </c>
      <c r="AD8" s="18">
        <v>196796.1245869812</v>
      </c>
    </row>
    <row r="9" spans="1:30">
      <c r="A9" s="5">
        <v>4</v>
      </c>
      <c r="B9" s="6" t="s">
        <v>0</v>
      </c>
      <c r="C9" s="14">
        <v>6317.2981703414234</v>
      </c>
      <c r="D9" s="14">
        <v>319.08905653422676</v>
      </c>
      <c r="E9" s="14">
        <v>631.72966441439689</v>
      </c>
      <c r="F9" s="14">
        <v>551.34069467602899</v>
      </c>
      <c r="G9" s="14">
        <v>7819.4575859660763</v>
      </c>
      <c r="H9" s="14">
        <v>525.27429791048007</v>
      </c>
      <c r="I9" s="14">
        <v>8344.7318838765568</v>
      </c>
      <c r="J9" s="18">
        <v>3770.6254511986281</v>
      </c>
      <c r="K9" s="18">
        <v>395.14513619843109</v>
      </c>
      <c r="L9" s="18">
        <v>1182.9049487605105</v>
      </c>
      <c r="M9" s="18">
        <v>5348.6755361575697</v>
      </c>
      <c r="N9" s="18">
        <v>5873.9498340680493</v>
      </c>
      <c r="O9" s="18">
        <v>2011.2590124341632</v>
      </c>
      <c r="P9" s="18">
        <v>122.51352599920075</v>
      </c>
      <c r="Q9" s="18">
        <v>649.05932535685213</v>
      </c>
      <c r="R9" s="18">
        <v>13.618995692609285</v>
      </c>
      <c r="S9" s="18">
        <v>210.5189166558803</v>
      </c>
      <c r="T9" s="18">
        <v>2068.7811208408898</v>
      </c>
      <c r="U9" s="18">
        <v>3605.4176113720841</v>
      </c>
      <c r="V9" s="18">
        <v>592.29105444180857</v>
      </c>
      <c r="W9" s="18">
        <v>1547.2409041751878</v>
      </c>
      <c r="X9" s="18">
        <v>10820.700466968674</v>
      </c>
      <c r="Y9" s="18">
        <v>24514.1078870028</v>
      </c>
      <c r="Z9" s="18">
        <v>4309.8289957094748</v>
      </c>
      <c r="AA9" s="18">
        <v>367.13844273305534</v>
      </c>
      <c r="AB9" s="18">
        <v>28456.798439979219</v>
      </c>
      <c r="AC9" s="18">
        <v>1695.4375525510986</v>
      </c>
      <c r="AD9" s="18">
        <v>167843.38884767954</v>
      </c>
    </row>
    <row r="10" spans="1:30">
      <c r="A10" s="5">
        <v>5</v>
      </c>
      <c r="B10" s="6" t="s">
        <v>1</v>
      </c>
      <c r="C10" s="14">
        <v>4702.9526409397185</v>
      </c>
      <c r="D10" s="14">
        <v>234.20374122556049</v>
      </c>
      <c r="E10" s="14">
        <v>1994.5754673160375</v>
      </c>
      <c r="F10" s="14">
        <v>206.46537070577963</v>
      </c>
      <c r="G10" s="14">
        <v>7138.1972201870958</v>
      </c>
      <c r="H10" s="14">
        <v>819.91700194681118</v>
      </c>
      <c r="I10" s="14">
        <v>7958.1142221339069</v>
      </c>
      <c r="J10" s="18">
        <v>1657.2907241809874</v>
      </c>
      <c r="K10" s="18">
        <v>173.67685478246557</v>
      </c>
      <c r="L10" s="18">
        <v>519.91835957755802</v>
      </c>
      <c r="M10" s="18">
        <v>2350.885938541011</v>
      </c>
      <c r="N10" s="18">
        <v>3170.8029404878221</v>
      </c>
      <c r="O10" s="18">
        <v>884.00212335408764</v>
      </c>
      <c r="P10" s="18">
        <v>53.847971073509306</v>
      </c>
      <c r="Q10" s="18">
        <v>285.27893138130105</v>
      </c>
      <c r="R10" s="18">
        <v>5.9859128216639252</v>
      </c>
      <c r="S10" s="18">
        <v>92.528693807949907</v>
      </c>
      <c r="T10" s="18">
        <v>909.28462832086893</v>
      </c>
      <c r="U10" s="18">
        <v>1584.6774604001807</v>
      </c>
      <c r="V10" s="18">
        <v>260.32775815209902</v>
      </c>
      <c r="W10" s="18">
        <v>680.05375547120752</v>
      </c>
      <c r="X10" s="18">
        <v>4755.9872347828677</v>
      </c>
      <c r="Y10" s="18">
        <v>15064.987395457785</v>
      </c>
      <c r="Z10" s="18">
        <v>2648.5777032980668</v>
      </c>
      <c r="AA10" s="18">
        <v>225.62256980831114</v>
      </c>
      <c r="AB10" s="18">
        <v>17487.94252894754</v>
      </c>
      <c r="AC10" s="18">
        <v>889.42056941131011</v>
      </c>
      <c r="AD10" s="18">
        <v>196621.74600394571</v>
      </c>
    </row>
    <row r="11" spans="1:30" s="3" customFormat="1">
      <c r="A11" s="7"/>
      <c r="B11" s="8" t="s">
        <v>27</v>
      </c>
      <c r="C11" s="15">
        <v>16381.58028989201</v>
      </c>
      <c r="D11" s="15">
        <v>3155.5334256417264</v>
      </c>
      <c r="E11" s="15">
        <v>6676.9828475556014</v>
      </c>
      <c r="F11" s="15">
        <v>4514.6471713803112</v>
      </c>
      <c r="G11" s="15">
        <v>30728.743734469648</v>
      </c>
      <c r="H11" s="15">
        <v>46194.853500998048</v>
      </c>
      <c r="I11" s="15">
        <v>76923.597235467692</v>
      </c>
      <c r="J11" s="19">
        <v>144367.22219349313</v>
      </c>
      <c r="K11" s="19">
        <v>15129.056548987885</v>
      </c>
      <c r="L11" s="19">
        <v>45290.285068543461</v>
      </c>
      <c r="M11" s="19">
        <v>204786.56381102448</v>
      </c>
      <c r="N11" s="19">
        <v>250981.41731202256</v>
      </c>
      <c r="O11" s="19">
        <v>77005.759520465537</v>
      </c>
      <c r="P11" s="19">
        <v>4690.717139251391</v>
      </c>
      <c r="Q11" s="19">
        <v>24850.755677884848</v>
      </c>
      <c r="R11" s="19">
        <v>521.43513129423752</v>
      </c>
      <c r="S11" s="19">
        <v>8060.2095355643823</v>
      </c>
      <c r="T11" s="19">
        <v>79208.128096414192</v>
      </c>
      <c r="U11" s="19">
        <v>138041.85330468876</v>
      </c>
      <c r="V11" s="19">
        <v>22677.249534990897</v>
      </c>
      <c r="W11" s="19">
        <v>59239.740008892717</v>
      </c>
      <c r="X11" s="19">
        <v>414295.84794944705</v>
      </c>
      <c r="Y11" s="19">
        <v>696006.00899593916</v>
      </c>
      <c r="Z11" s="19">
        <v>122364.92099548414</v>
      </c>
      <c r="AA11" s="19">
        <v>10423.816486491467</v>
      </c>
      <c r="AB11" s="19">
        <v>807947.1135049318</v>
      </c>
      <c r="AC11" s="19">
        <v>31419.291051022017</v>
      </c>
      <c r="AD11" s="19">
        <v>257150.01404484286</v>
      </c>
    </row>
    <row r="12" spans="1:30">
      <c r="A12" s="5">
        <v>6</v>
      </c>
      <c r="B12" s="6" t="s">
        <v>2</v>
      </c>
      <c r="C12" s="14">
        <v>13473.911327960113</v>
      </c>
      <c r="D12" s="14">
        <v>2569.4891761909485</v>
      </c>
      <c r="E12" s="14">
        <v>608.84573185278782</v>
      </c>
      <c r="F12" s="14">
        <v>43.062644301612401</v>
      </c>
      <c r="G12" s="14">
        <v>16695.30888030546</v>
      </c>
      <c r="H12" s="14">
        <v>45.3565200844183</v>
      </c>
      <c r="I12" s="14">
        <v>16740.665400389877</v>
      </c>
      <c r="J12" s="18">
        <v>16883.209324807664</v>
      </c>
      <c r="K12" s="18">
        <v>1769.2868555791003</v>
      </c>
      <c r="L12" s="18">
        <v>5296.5302758792996</v>
      </c>
      <c r="M12" s="18">
        <v>23949.026456266063</v>
      </c>
      <c r="N12" s="18">
        <v>23994.38297635048</v>
      </c>
      <c r="O12" s="18">
        <v>9005.5369733256412</v>
      </c>
      <c r="P12" s="18">
        <v>548.56191136864334</v>
      </c>
      <c r="Q12" s="18">
        <v>2906.2033861609671</v>
      </c>
      <c r="R12" s="18">
        <v>60.979897910274865</v>
      </c>
      <c r="S12" s="18">
        <v>942.611506428761</v>
      </c>
      <c r="T12" s="18">
        <v>9263.0957814343383</v>
      </c>
      <c r="U12" s="18">
        <v>16143.480975229961</v>
      </c>
      <c r="V12" s="18">
        <v>2652.0199321768541</v>
      </c>
      <c r="W12" s="18">
        <v>6927.8671136085477</v>
      </c>
      <c r="X12" s="18">
        <v>48450.357477643985</v>
      </c>
      <c r="Y12" s="18">
        <v>89140.049334299925</v>
      </c>
      <c r="Z12" s="18">
        <v>15671.725470900408</v>
      </c>
      <c r="AA12" s="18">
        <v>1335.0165145889214</v>
      </c>
      <c r="AB12" s="18">
        <v>103476.75829061141</v>
      </c>
      <c r="AC12" s="18">
        <v>6537.6839617876858</v>
      </c>
      <c r="AD12" s="18">
        <v>158277.39440362362</v>
      </c>
    </row>
    <row r="13" spans="1:30">
      <c r="A13" s="5">
        <v>7</v>
      </c>
      <c r="B13" s="6" t="s">
        <v>3</v>
      </c>
      <c r="C13" s="14">
        <v>4625.2658242918615</v>
      </c>
      <c r="D13" s="14">
        <v>1013.9150769336228</v>
      </c>
      <c r="E13" s="14">
        <v>264.12090775672897</v>
      </c>
      <c r="F13" s="14">
        <v>22.882871585559961</v>
      </c>
      <c r="G13" s="14">
        <v>5926.1846805677733</v>
      </c>
      <c r="H13" s="14">
        <v>42.404346850182385</v>
      </c>
      <c r="I13" s="14">
        <v>5968.5890274179555</v>
      </c>
      <c r="J13" s="18">
        <v>4124.8749882802258</v>
      </c>
      <c r="K13" s="18">
        <v>432.26894586609279</v>
      </c>
      <c r="L13" s="18">
        <v>1294.0386415479322</v>
      </c>
      <c r="M13" s="18">
        <v>5851.1825756942508</v>
      </c>
      <c r="N13" s="18">
        <v>5893.586922544433</v>
      </c>
      <c r="O13" s="18">
        <v>2200.2164104381218</v>
      </c>
      <c r="P13" s="18">
        <v>134.02364824103063</v>
      </c>
      <c r="Q13" s="18">
        <v>710.03832433779519</v>
      </c>
      <c r="R13" s="18">
        <v>14.898497722727249</v>
      </c>
      <c r="S13" s="18">
        <v>230.29712845057301</v>
      </c>
      <c r="T13" s="18">
        <v>2263.1427098839135</v>
      </c>
      <c r="U13" s="18">
        <v>3944.1459036261963</v>
      </c>
      <c r="V13" s="18">
        <v>647.93668527127318</v>
      </c>
      <c r="W13" s="18">
        <v>1692.6038900118044</v>
      </c>
      <c r="X13" s="18">
        <v>11837.303197983436</v>
      </c>
      <c r="Y13" s="18">
        <v>23657.074801095645</v>
      </c>
      <c r="Z13" s="18">
        <v>4159.1538778696176</v>
      </c>
      <c r="AA13" s="18">
        <v>354.30298495099123</v>
      </c>
      <c r="AB13" s="18">
        <v>27461.925694014273</v>
      </c>
      <c r="AC13" s="18">
        <v>2171.5993164525539</v>
      </c>
      <c r="AD13" s="18">
        <v>126459.4508110045</v>
      </c>
    </row>
    <row r="14" spans="1:30">
      <c r="A14" s="5">
        <v>8</v>
      </c>
      <c r="B14" s="6" t="s">
        <v>4</v>
      </c>
      <c r="C14" s="14">
        <v>1952.0705903463606</v>
      </c>
      <c r="D14" s="14">
        <v>624.25616879314964</v>
      </c>
      <c r="E14" s="14">
        <v>190.64598512142948</v>
      </c>
      <c r="F14" s="14">
        <v>14.469445514256671</v>
      </c>
      <c r="G14" s="14">
        <v>2781.4421897751963</v>
      </c>
      <c r="H14" s="14">
        <v>738.12304241581239</v>
      </c>
      <c r="I14" s="14">
        <v>3519.5652321910088</v>
      </c>
      <c r="J14" s="18">
        <v>1919.9000502734809</v>
      </c>
      <c r="K14" s="18">
        <v>201.19716918887519</v>
      </c>
      <c r="L14" s="18">
        <v>602.30306615898849</v>
      </c>
      <c r="M14" s="18">
        <v>2723.4002856213447</v>
      </c>
      <c r="N14" s="18">
        <v>3461.5233280371572</v>
      </c>
      <c r="O14" s="18">
        <v>1024.0784530475846</v>
      </c>
      <c r="P14" s="18">
        <v>62.380559344677387</v>
      </c>
      <c r="Q14" s="18">
        <v>330.48337670000217</v>
      </c>
      <c r="R14" s="18">
        <v>6.9344226450821553</v>
      </c>
      <c r="S14" s="18">
        <v>107.19051359043414</v>
      </c>
      <c r="T14" s="18">
        <v>1053.3671480535561</v>
      </c>
      <c r="U14" s="18">
        <v>1835.7807061238977</v>
      </c>
      <c r="V14" s="18">
        <v>301.57851526671277</v>
      </c>
      <c r="W14" s="18">
        <v>787.81303742773878</v>
      </c>
      <c r="X14" s="18">
        <v>5509.6067321996861</v>
      </c>
      <c r="Y14" s="18">
        <v>11752.572250012039</v>
      </c>
      <c r="Z14" s="18">
        <v>2066.2214949469535</v>
      </c>
      <c r="AA14" s="18">
        <v>176.01379144081619</v>
      </c>
      <c r="AB14" s="18">
        <v>13642.779953518175</v>
      </c>
      <c r="AC14" s="18">
        <v>1730.8173739959809</v>
      </c>
      <c r="AD14" s="18">
        <v>78822.758301881098</v>
      </c>
    </row>
    <row r="15" spans="1:30">
      <c r="A15" s="5">
        <v>9</v>
      </c>
      <c r="B15" s="6" t="s">
        <v>5</v>
      </c>
      <c r="C15" s="14">
        <v>7441.4198626196039</v>
      </c>
      <c r="D15" s="14">
        <v>1696.414124958422</v>
      </c>
      <c r="E15" s="14">
        <v>484.05549174552522</v>
      </c>
      <c r="F15" s="14">
        <v>52.544746195017552</v>
      </c>
      <c r="G15" s="14">
        <v>9674.4342255185675</v>
      </c>
      <c r="H15" s="14">
        <v>7.5777675434892116</v>
      </c>
      <c r="I15" s="14">
        <v>9682.0119930620567</v>
      </c>
      <c r="J15" s="18">
        <v>8224.3388804501938</v>
      </c>
      <c r="K15" s="18">
        <v>861.87491945785189</v>
      </c>
      <c r="L15" s="18">
        <v>2580.1054196129248</v>
      </c>
      <c r="M15" s="18">
        <v>11666.31921952097</v>
      </c>
      <c r="N15" s="18">
        <v>11673.89698706446</v>
      </c>
      <c r="O15" s="18">
        <v>4386.8784923625635</v>
      </c>
      <c r="P15" s="18">
        <v>267.22165017370611</v>
      </c>
      <c r="Q15" s="18">
        <v>1415.7024913610103</v>
      </c>
      <c r="R15" s="18">
        <v>29.705213959080648</v>
      </c>
      <c r="S15" s="18">
        <v>459.17552239850011</v>
      </c>
      <c r="T15" s="18">
        <v>4512.3434367803457</v>
      </c>
      <c r="U15" s="18">
        <v>7863.9940840693398</v>
      </c>
      <c r="V15" s="18">
        <v>1291.8817874207373</v>
      </c>
      <c r="W15" s="18">
        <v>3374.7805742906135</v>
      </c>
      <c r="X15" s="18">
        <v>23601.683252815899</v>
      </c>
      <c r="Y15" s="18">
        <v>44950.014465398926</v>
      </c>
      <c r="Z15" s="18">
        <v>7902.6688002218716</v>
      </c>
      <c r="AA15" s="18">
        <v>673.19921965278411</v>
      </c>
      <c r="AB15" s="18">
        <v>52179.484045968013</v>
      </c>
      <c r="AC15" s="18">
        <v>4491.9880152733394</v>
      </c>
      <c r="AD15" s="18">
        <v>116161.22720842315</v>
      </c>
    </row>
    <row r="16" spans="1:30">
      <c r="A16" s="5">
        <v>10</v>
      </c>
      <c r="B16" s="6" t="s">
        <v>6</v>
      </c>
      <c r="C16" s="14">
        <v>10213.540624082938</v>
      </c>
      <c r="D16" s="14">
        <v>7364.4077857927732</v>
      </c>
      <c r="E16" s="14">
        <v>780.00332814432306</v>
      </c>
      <c r="F16" s="14">
        <v>18.660453892781888</v>
      </c>
      <c r="G16" s="14">
        <v>18376.612191912816</v>
      </c>
      <c r="H16" s="14">
        <v>30.088194657971872</v>
      </c>
      <c r="I16" s="14">
        <v>18406.700386570788</v>
      </c>
      <c r="J16" s="18">
        <v>9813.40044484383</v>
      </c>
      <c r="K16" s="18">
        <v>1028.4016552518863</v>
      </c>
      <c r="L16" s="18">
        <v>3078.6192106893677</v>
      </c>
      <c r="M16" s="18">
        <v>13920.421310785085</v>
      </c>
      <c r="N16" s="18">
        <v>13950.509505443057</v>
      </c>
      <c r="O16" s="18">
        <v>5234.4870480422233</v>
      </c>
      <c r="P16" s="18">
        <v>318.85274899360718</v>
      </c>
      <c r="Q16" s="18">
        <v>1689.2367472251065</v>
      </c>
      <c r="R16" s="18">
        <v>35.444692165246259</v>
      </c>
      <c r="S16" s="18">
        <v>547.89489359176082</v>
      </c>
      <c r="T16" s="18">
        <v>5384.1936395700241</v>
      </c>
      <c r="U16" s="18">
        <v>9383.4318070598474</v>
      </c>
      <c r="V16" s="18">
        <v>1541.4920872845087</v>
      </c>
      <c r="W16" s="18">
        <v>4026.8371318839636</v>
      </c>
      <c r="X16" s="18">
        <v>28161.870795816285</v>
      </c>
      <c r="Y16" s="18">
        <v>60488.992493172162</v>
      </c>
      <c r="Z16" s="18">
        <v>10634.578868498578</v>
      </c>
      <c r="AA16" s="18">
        <v>905.92056640514056</v>
      </c>
      <c r="AB16" s="18">
        <v>70217.650795265596</v>
      </c>
      <c r="AC16" s="18">
        <v>4782.7444526284135</v>
      </c>
      <c r="AD16" s="18">
        <v>146814.55697821503</v>
      </c>
    </row>
    <row r="17" spans="1:30" s="3" customFormat="1">
      <c r="A17" s="7"/>
      <c r="B17" s="8" t="s">
        <v>28</v>
      </c>
      <c r="C17" s="15">
        <v>37706.208229300879</v>
      </c>
      <c r="D17" s="15">
        <v>13268.482332668915</v>
      </c>
      <c r="E17" s="15">
        <v>2327.6714446207943</v>
      </c>
      <c r="F17" s="15">
        <v>151.62016148922851</v>
      </c>
      <c r="G17" s="15">
        <v>53453.98216807982</v>
      </c>
      <c r="H17" s="15">
        <v>863.54987155187416</v>
      </c>
      <c r="I17" s="15">
        <v>54317.532039631689</v>
      </c>
      <c r="J17" s="19">
        <v>40965.723688655395</v>
      </c>
      <c r="K17" s="19">
        <v>4293.0295453438066</v>
      </c>
      <c r="L17" s="19">
        <v>12851.596613888512</v>
      </c>
      <c r="M17" s="19">
        <v>58110.349847887715</v>
      </c>
      <c r="N17" s="19">
        <v>58973.899719439585</v>
      </c>
      <c r="O17" s="19">
        <v>21851.197377216136</v>
      </c>
      <c r="P17" s="19">
        <v>1331.0405181216647</v>
      </c>
      <c r="Q17" s="19">
        <v>7051.6643257848809</v>
      </c>
      <c r="R17" s="19">
        <v>147.96272440241117</v>
      </c>
      <c r="S17" s="19">
        <v>2287.1695644600291</v>
      </c>
      <c r="T17" s="19">
        <v>22476.142715722177</v>
      </c>
      <c r="U17" s="19">
        <v>39170.833476109241</v>
      </c>
      <c r="V17" s="19">
        <v>6434.9090074200858</v>
      </c>
      <c r="W17" s="19">
        <v>16809.90174722267</v>
      </c>
      <c r="X17" s="19">
        <v>117560.82145645929</v>
      </c>
      <c r="Y17" s="19">
        <v>229988.70334397873</v>
      </c>
      <c r="Z17" s="19">
        <v>40434.348512437427</v>
      </c>
      <c r="AA17" s="19">
        <v>3444.4530770386536</v>
      </c>
      <c r="AB17" s="19">
        <v>266978.59877937747</v>
      </c>
      <c r="AC17" s="19">
        <v>19714.833120137973</v>
      </c>
      <c r="AD17" s="19">
        <v>135420.16671024656</v>
      </c>
    </row>
    <row r="18" spans="1:30">
      <c r="A18" s="5">
        <v>11</v>
      </c>
      <c r="B18" s="6" t="s">
        <v>7</v>
      </c>
      <c r="C18" s="14">
        <v>9639.0967585215476</v>
      </c>
      <c r="D18" s="14">
        <v>5712.3255464529539</v>
      </c>
      <c r="E18" s="14">
        <v>1531.5358597790494</v>
      </c>
      <c r="F18" s="14">
        <v>59.564680484437886</v>
      </c>
      <c r="G18" s="14">
        <v>16942.522845237989</v>
      </c>
      <c r="H18" s="14">
        <v>263.89854064596165</v>
      </c>
      <c r="I18" s="14">
        <v>17206.42138588395</v>
      </c>
      <c r="J18" s="18">
        <v>44030.3697085612</v>
      </c>
      <c r="K18" s="18">
        <v>4614.1911098133587</v>
      </c>
      <c r="L18" s="18">
        <v>13813.024628965797</v>
      </c>
      <c r="M18" s="18">
        <v>62457.585447340352</v>
      </c>
      <c r="N18" s="18">
        <v>62721.483987986314</v>
      </c>
      <c r="O18" s="18">
        <v>23485.885576092172</v>
      </c>
      <c r="P18" s="18">
        <v>1430.615666780019</v>
      </c>
      <c r="Q18" s="18">
        <v>7579.1993737184557</v>
      </c>
      <c r="R18" s="18">
        <v>159.03181664842086</v>
      </c>
      <c r="S18" s="18">
        <v>2458.2727324607749</v>
      </c>
      <c r="T18" s="18">
        <v>24157.583078892138</v>
      </c>
      <c r="U18" s="18">
        <v>42101.203749103966</v>
      </c>
      <c r="V18" s="18">
        <v>6916.3045865126451</v>
      </c>
      <c r="W18" s="18">
        <v>18067.450591621582</v>
      </c>
      <c r="X18" s="18">
        <v>126355.54717183019</v>
      </c>
      <c r="Y18" s="18">
        <v>206019.55400505447</v>
      </c>
      <c r="Z18" s="18">
        <v>36220.328732333503</v>
      </c>
      <c r="AA18" s="18">
        <v>3085.4762681550874</v>
      </c>
      <c r="AB18" s="18">
        <v>239154.40646923287</v>
      </c>
      <c r="AC18" s="18">
        <v>10231.816543146269</v>
      </c>
      <c r="AD18" s="18">
        <v>233736.0188787095</v>
      </c>
    </row>
    <row r="19" spans="1:30">
      <c r="A19" s="5">
        <v>12</v>
      </c>
      <c r="B19" s="6" t="s">
        <v>8</v>
      </c>
      <c r="C19" s="14">
        <v>4794.0294072440774</v>
      </c>
      <c r="D19" s="14">
        <v>3957.878955898374</v>
      </c>
      <c r="E19" s="14">
        <v>866.27002919892834</v>
      </c>
      <c r="F19" s="14">
        <v>33.528067028201711</v>
      </c>
      <c r="G19" s="14">
        <v>9651.7064593695795</v>
      </c>
      <c r="H19" s="14">
        <v>18.011127635535939</v>
      </c>
      <c r="I19" s="14">
        <v>9669.717587005116</v>
      </c>
      <c r="J19" s="18">
        <v>7231.1888471218372</v>
      </c>
      <c r="K19" s="18">
        <v>757.79711850303715</v>
      </c>
      <c r="L19" s="18">
        <v>2268.5385179169939</v>
      </c>
      <c r="M19" s="18">
        <v>10257.524483541869</v>
      </c>
      <c r="N19" s="18">
        <v>10275.535611177405</v>
      </c>
      <c r="O19" s="18">
        <v>3857.1303163415337</v>
      </c>
      <c r="P19" s="18">
        <v>234.95265024145294</v>
      </c>
      <c r="Q19" s="18">
        <v>1244.74589571046</v>
      </c>
      <c r="R19" s="18">
        <v>26.118088639668713</v>
      </c>
      <c r="S19" s="18">
        <v>403.72666602201372</v>
      </c>
      <c r="T19" s="18">
        <v>3967.4444364144856</v>
      </c>
      <c r="U19" s="18">
        <v>6914.3583625583196</v>
      </c>
      <c r="V19" s="18">
        <v>1135.877461859317</v>
      </c>
      <c r="W19" s="18">
        <v>2967.2507425858744</v>
      </c>
      <c r="X19" s="18">
        <v>20751.604620373128</v>
      </c>
      <c r="Y19" s="18">
        <v>40678.846690920109</v>
      </c>
      <c r="Z19" s="18">
        <v>7151.7541526327104</v>
      </c>
      <c r="AA19" s="18">
        <v>609.23156928526817</v>
      </c>
      <c r="AB19" s="18">
        <v>47221.369274267548</v>
      </c>
      <c r="AC19" s="18">
        <v>3159.533421452014</v>
      </c>
      <c r="AD19" s="18">
        <v>149456.78040198167</v>
      </c>
    </row>
    <row r="20" spans="1:30">
      <c r="A20" s="5">
        <v>13</v>
      </c>
      <c r="B20" s="6" t="s">
        <v>9</v>
      </c>
      <c r="C20" s="14">
        <v>5511.7790152413045</v>
      </c>
      <c r="D20" s="14">
        <v>3219.3374017035758</v>
      </c>
      <c r="E20" s="14">
        <v>1520.7688031121183</v>
      </c>
      <c r="F20" s="14">
        <v>27.493018758812926</v>
      </c>
      <c r="G20" s="14">
        <v>10279.378238815811</v>
      </c>
      <c r="H20" s="14">
        <v>37.122703131247697</v>
      </c>
      <c r="I20" s="14">
        <v>10316.500941947059</v>
      </c>
      <c r="J20" s="18">
        <v>6849.0253912602739</v>
      </c>
      <c r="K20" s="18">
        <v>717.74805163841995</v>
      </c>
      <c r="L20" s="18">
        <v>2148.6477865184775</v>
      </c>
      <c r="M20" s="18">
        <v>9715.4212294171721</v>
      </c>
      <c r="N20" s="18">
        <v>9752.5439325484203</v>
      </c>
      <c r="O20" s="18">
        <v>3653.2835793021336</v>
      </c>
      <c r="P20" s="18">
        <v>222.53556106311603</v>
      </c>
      <c r="Q20" s="18">
        <v>1178.9619142336735</v>
      </c>
      <c r="R20" s="18">
        <v>24.73776526185965</v>
      </c>
      <c r="S20" s="18">
        <v>382.38998388407583</v>
      </c>
      <c r="T20" s="18">
        <v>3757.7676724944863</v>
      </c>
      <c r="U20" s="18">
        <v>6548.9391842233044</v>
      </c>
      <c r="V20" s="18">
        <v>1075.8471037208767</v>
      </c>
      <c r="W20" s="18">
        <v>2810.4335411314059</v>
      </c>
      <c r="X20" s="18">
        <v>19654.896305314931</v>
      </c>
      <c r="Y20" s="18">
        <v>39686.818476679167</v>
      </c>
      <c r="Z20" s="18">
        <v>6977.3455240150588</v>
      </c>
      <c r="AA20" s="18">
        <v>594.37434122038724</v>
      </c>
      <c r="AB20" s="18">
        <v>46069.789659473841</v>
      </c>
      <c r="AC20" s="18">
        <v>2983.0310712179526</v>
      </c>
      <c r="AD20" s="18">
        <v>154439.52328885344</v>
      </c>
    </row>
    <row r="21" spans="1:30">
      <c r="A21" s="5">
        <v>14</v>
      </c>
      <c r="B21" s="6" t="s">
        <v>10</v>
      </c>
      <c r="C21" s="14">
        <v>6347.4850181404499</v>
      </c>
      <c r="D21" s="14">
        <v>5765.5042971423209</v>
      </c>
      <c r="E21" s="14">
        <v>940.76290658816117</v>
      </c>
      <c r="F21" s="14">
        <v>21.20650619102511</v>
      </c>
      <c r="G21" s="14">
        <v>13074.958728061958</v>
      </c>
      <c r="H21" s="14">
        <v>139.45285610997041</v>
      </c>
      <c r="I21" s="14">
        <v>13214.411584171929</v>
      </c>
      <c r="J21" s="18">
        <v>11148.303589519115</v>
      </c>
      <c r="K21" s="18">
        <v>1168.2936948462066</v>
      </c>
      <c r="L21" s="18">
        <v>3497.3994784166762</v>
      </c>
      <c r="M21" s="18">
        <v>15813.996762781997</v>
      </c>
      <c r="N21" s="18">
        <v>15953.449618891967</v>
      </c>
      <c r="O21" s="18">
        <v>5946.5270040663381</v>
      </c>
      <c r="P21" s="18">
        <v>362.22584272520618</v>
      </c>
      <c r="Q21" s="18">
        <v>1919.0212606204254</v>
      </c>
      <c r="R21" s="18">
        <v>40.266184093489663</v>
      </c>
      <c r="S21" s="18">
        <v>622.42427008240008</v>
      </c>
      <c r="T21" s="18">
        <v>6116.5979739696368</v>
      </c>
      <c r="U21" s="18">
        <v>10659.846918976707</v>
      </c>
      <c r="V21" s="18">
        <v>1751.1791011156158</v>
      </c>
      <c r="W21" s="18">
        <v>4574.6021579480412</v>
      </c>
      <c r="X21" s="18">
        <v>31992.690713597858</v>
      </c>
      <c r="Y21" s="18">
        <v>61021.099060551787</v>
      </c>
      <c r="Z21" s="18">
        <v>10728.128598833513</v>
      </c>
      <c r="AA21" s="18">
        <v>913.88972303466278</v>
      </c>
      <c r="AB21" s="18">
        <v>70835.337936350639</v>
      </c>
      <c r="AC21" s="18">
        <v>4587.5237318574755</v>
      </c>
      <c r="AD21" s="18">
        <v>154408.6572118279</v>
      </c>
    </row>
    <row r="22" spans="1:30">
      <c r="A22" s="5">
        <v>15</v>
      </c>
      <c r="B22" s="6" t="s">
        <v>11</v>
      </c>
      <c r="C22" s="14">
        <v>6006.5197201185583</v>
      </c>
      <c r="D22" s="14">
        <v>4282.6822373013529</v>
      </c>
      <c r="E22" s="14">
        <v>860.95746888724159</v>
      </c>
      <c r="F22" s="14">
        <v>28.60363692804399</v>
      </c>
      <c r="G22" s="14">
        <v>11178.763063235197</v>
      </c>
      <c r="H22" s="14">
        <v>164.07042989609602</v>
      </c>
      <c r="I22" s="14">
        <v>11342.833493131293</v>
      </c>
      <c r="J22" s="18">
        <v>12167.424388317275</v>
      </c>
      <c r="K22" s="18">
        <v>1275.0931189883577</v>
      </c>
      <c r="L22" s="18">
        <v>3817.113820741471</v>
      </c>
      <c r="M22" s="18">
        <v>17259.631328047104</v>
      </c>
      <c r="N22" s="18">
        <v>17423.701757943199</v>
      </c>
      <c r="O22" s="18">
        <v>6490.1280373353193</v>
      </c>
      <c r="P22" s="18">
        <v>395.33867349979135</v>
      </c>
      <c r="Q22" s="18">
        <v>2094.4483526734948</v>
      </c>
      <c r="R22" s="18">
        <v>43.947112350277557</v>
      </c>
      <c r="S22" s="18">
        <v>679.3231080288374</v>
      </c>
      <c r="T22" s="18">
        <v>6675.7460239939901</v>
      </c>
      <c r="U22" s="18">
        <v>11634.315511431159</v>
      </c>
      <c r="V22" s="18">
        <v>1911.2629228412288</v>
      </c>
      <c r="W22" s="18">
        <v>4992.788850475391</v>
      </c>
      <c r="X22" s="18">
        <v>34917.298592629486</v>
      </c>
      <c r="Y22" s="18">
        <v>63519.763413807887</v>
      </c>
      <c r="Z22" s="18">
        <v>11167.419151997883</v>
      </c>
      <c r="AA22" s="18">
        <v>951.311265689062</v>
      </c>
      <c r="AB22" s="18">
        <v>73735.871300116705</v>
      </c>
      <c r="AC22" s="18">
        <v>4116.1163030068401</v>
      </c>
      <c r="AD22" s="18">
        <v>179139.42627484151</v>
      </c>
    </row>
    <row r="23" spans="1:30" s="3" customFormat="1">
      <c r="A23" s="7"/>
      <c r="B23" s="8" t="s">
        <v>29</v>
      </c>
      <c r="C23" s="15">
        <v>32298.909919265938</v>
      </c>
      <c r="D23" s="15">
        <v>22937.728438498576</v>
      </c>
      <c r="E23" s="15">
        <v>5720.2950675654993</v>
      </c>
      <c r="F23" s="15">
        <v>170.39590939052161</v>
      </c>
      <c r="G23" s="15">
        <v>61127.329334720533</v>
      </c>
      <c r="H23" s="15">
        <v>622.55565741881173</v>
      </c>
      <c r="I23" s="15">
        <v>61749.884992139348</v>
      </c>
      <c r="J23" s="19">
        <v>81426.3119247797</v>
      </c>
      <c r="K23" s="19">
        <v>8533.1230937893815</v>
      </c>
      <c r="L23" s="19">
        <v>25544.724232559412</v>
      </c>
      <c r="M23" s="19">
        <v>115504.1592511285</v>
      </c>
      <c r="N23" s="19">
        <v>116126.71490854731</v>
      </c>
      <c r="O23" s="19">
        <v>43432.954513137498</v>
      </c>
      <c r="P23" s="19">
        <v>2645.6683943095854</v>
      </c>
      <c r="Q23" s="19">
        <v>14016.376796956511</v>
      </c>
      <c r="R23" s="19">
        <v>294.10096699371644</v>
      </c>
      <c r="S23" s="19">
        <v>4546.1367604781026</v>
      </c>
      <c r="T23" s="19">
        <v>44675.13918576474</v>
      </c>
      <c r="U23" s="19">
        <v>77858.663726293453</v>
      </c>
      <c r="V23" s="19">
        <v>12790.471176049683</v>
      </c>
      <c r="W23" s="19">
        <v>33412.525883762297</v>
      </c>
      <c r="X23" s="19">
        <v>233672.03740374561</v>
      </c>
      <c r="Y23" s="19">
        <v>410926.08164701343</v>
      </c>
      <c r="Z23" s="19">
        <v>72244.976159812664</v>
      </c>
      <c r="AA23" s="19">
        <v>6154.2831673844676</v>
      </c>
      <c r="AB23" s="19">
        <v>477016.77463944157</v>
      </c>
      <c r="AC23" s="19">
        <v>25078.021070680552</v>
      </c>
      <c r="AD23" s="19">
        <v>190213.08471470096</v>
      </c>
    </row>
    <row r="24" spans="1:30">
      <c r="A24" s="5">
        <v>16</v>
      </c>
      <c r="B24" s="6" t="s">
        <v>197</v>
      </c>
      <c r="C24" s="14">
        <v>3699.6214453788189</v>
      </c>
      <c r="D24" s="14">
        <v>2214.9279752247571</v>
      </c>
      <c r="E24" s="14">
        <v>787.43087846743322</v>
      </c>
      <c r="F24" s="14">
        <v>29.934310081421231</v>
      </c>
      <c r="G24" s="14">
        <v>6731.9146091524308</v>
      </c>
      <c r="H24" s="14">
        <v>81.625846937015211</v>
      </c>
      <c r="I24" s="14">
        <v>6813.5404560894458</v>
      </c>
      <c r="J24" s="18">
        <v>9813.3310293210161</v>
      </c>
      <c r="K24" s="18">
        <v>1028.3943808072161</v>
      </c>
      <c r="L24" s="18">
        <v>3078.5974339399872</v>
      </c>
      <c r="M24" s="18">
        <v>13920.32284406822</v>
      </c>
      <c r="N24" s="18">
        <v>14001.948691005235</v>
      </c>
      <c r="O24" s="18">
        <v>5234.4500216661818</v>
      </c>
      <c r="P24" s="18">
        <v>318.85049357456091</v>
      </c>
      <c r="Q24" s="18">
        <v>1689.2247983341356</v>
      </c>
      <c r="R24" s="18">
        <v>35.444441445645907</v>
      </c>
      <c r="S24" s="18">
        <v>547.89101803295728</v>
      </c>
      <c r="T24" s="18">
        <v>5384.1555542377764</v>
      </c>
      <c r="U24" s="18">
        <v>9383.3654329392411</v>
      </c>
      <c r="V24" s="18">
        <v>1541.4811834719358</v>
      </c>
      <c r="W24" s="18">
        <v>4026.8086478731084</v>
      </c>
      <c r="X24" s="18">
        <v>28161.671591575545</v>
      </c>
      <c r="Y24" s="18">
        <v>48895.534891733216</v>
      </c>
      <c r="Z24" s="18">
        <v>8596.331335793062</v>
      </c>
      <c r="AA24" s="18">
        <v>732.28977367369737</v>
      </c>
      <c r="AB24" s="18">
        <v>56759.576453852576</v>
      </c>
      <c r="AC24" s="18">
        <v>3965.8272479074344</v>
      </c>
      <c r="AD24" s="18">
        <v>143121.6563550561</v>
      </c>
    </row>
    <row r="25" spans="1:30">
      <c r="A25" s="5">
        <v>17</v>
      </c>
      <c r="B25" s="6" t="s">
        <v>12</v>
      </c>
      <c r="C25" s="14">
        <v>1897.0282972040245</v>
      </c>
      <c r="D25" s="14">
        <v>1412.2388775375175</v>
      </c>
      <c r="E25" s="14">
        <v>974.67896374337943</v>
      </c>
      <c r="F25" s="14">
        <v>38.641142798252751</v>
      </c>
      <c r="G25" s="14">
        <v>4322.5872812831749</v>
      </c>
      <c r="H25" s="14">
        <v>753.39001526078323</v>
      </c>
      <c r="I25" s="14">
        <v>5075.9772965439579</v>
      </c>
      <c r="J25" s="18">
        <v>3004.4719759709387</v>
      </c>
      <c r="K25" s="18">
        <v>314.8555865637652</v>
      </c>
      <c r="L25" s="18">
        <v>942.55046405060591</v>
      </c>
      <c r="M25" s="18">
        <v>4261.8780265853102</v>
      </c>
      <c r="N25" s="18">
        <v>5015.2680418460932</v>
      </c>
      <c r="O25" s="18">
        <v>1602.5912457988945</v>
      </c>
      <c r="P25" s="18">
        <v>97.619999733724711</v>
      </c>
      <c r="Q25" s="18">
        <v>517.17694558003973</v>
      </c>
      <c r="R25" s="18">
        <v>10.851751633487304</v>
      </c>
      <c r="S25" s="18">
        <v>167.74357296699728</v>
      </c>
      <c r="T25" s="18">
        <v>1648.425435628551</v>
      </c>
      <c r="U25" s="18">
        <v>2872.8327210532275</v>
      </c>
      <c r="V25" s="18">
        <v>471.94342098417832</v>
      </c>
      <c r="W25" s="18">
        <v>1232.8569880077989</v>
      </c>
      <c r="X25" s="18">
        <v>8622.0420813869005</v>
      </c>
      <c r="Y25" s="18">
        <v>17959.897404516167</v>
      </c>
      <c r="Z25" s="18">
        <v>3157.5322636870847</v>
      </c>
      <c r="AA25" s="18">
        <v>268.97853240198498</v>
      </c>
      <c r="AB25" s="18">
        <v>20848.451135801264</v>
      </c>
      <c r="AC25" s="18">
        <v>2061.083510090295</v>
      </c>
      <c r="AD25" s="18">
        <v>101152.86951613089</v>
      </c>
    </row>
    <row r="26" spans="1:30">
      <c r="A26" s="5">
        <v>18</v>
      </c>
      <c r="B26" s="6" t="s">
        <v>13</v>
      </c>
      <c r="C26" s="14">
        <v>2669.9885549536616</v>
      </c>
      <c r="D26" s="14">
        <v>739.50096736450428</v>
      </c>
      <c r="E26" s="14">
        <v>223.28131384886976</v>
      </c>
      <c r="F26" s="14">
        <v>12.709195425463422</v>
      </c>
      <c r="G26" s="14">
        <v>3645.4800315924986</v>
      </c>
      <c r="H26" s="14">
        <v>363.94061168914266</v>
      </c>
      <c r="I26" s="14">
        <v>4009.4206432816413</v>
      </c>
      <c r="J26" s="18">
        <v>3131.1249601246054</v>
      </c>
      <c r="K26" s="18">
        <v>328.12826806476914</v>
      </c>
      <c r="L26" s="18">
        <v>982.28351196790425</v>
      </c>
      <c r="M26" s="18">
        <v>4441.5367401572785</v>
      </c>
      <c r="N26" s="18">
        <v>4805.4773518464208</v>
      </c>
      <c r="O26" s="18">
        <v>1670.1481959992304</v>
      </c>
      <c r="P26" s="18">
        <v>101.73515353720157</v>
      </c>
      <c r="Q26" s="18">
        <v>538.97844814590178</v>
      </c>
      <c r="R26" s="18">
        <v>11.309205302107875</v>
      </c>
      <c r="S26" s="18">
        <v>174.81477358353916</v>
      </c>
      <c r="T26" s="18">
        <v>1717.9145179854252</v>
      </c>
      <c r="U26" s="18">
        <v>2993.93647572483</v>
      </c>
      <c r="V26" s="18">
        <v>491.83811233007452</v>
      </c>
      <c r="W26" s="18">
        <v>1284.8278560387544</v>
      </c>
      <c r="X26" s="18">
        <v>8985.5027386470647</v>
      </c>
      <c r="Y26" s="18">
        <v>17436.460122085984</v>
      </c>
      <c r="Z26" s="18">
        <v>3065.5066754317454</v>
      </c>
      <c r="AA26" s="18">
        <v>261.13921181703984</v>
      </c>
      <c r="AB26" s="18">
        <v>20240.827585700688</v>
      </c>
      <c r="AC26" s="18">
        <v>1948.8129598683604</v>
      </c>
      <c r="AD26" s="18">
        <v>103862.34083268786</v>
      </c>
    </row>
    <row r="27" spans="1:30">
      <c r="A27" s="5">
        <v>19</v>
      </c>
      <c r="B27" s="6" t="s">
        <v>14</v>
      </c>
      <c r="C27" s="14">
        <v>1588.4300305106538</v>
      </c>
      <c r="D27" s="14">
        <v>419.87021860427535</v>
      </c>
      <c r="E27" s="14">
        <v>133.3202446765855</v>
      </c>
      <c r="F27" s="14">
        <v>10.058382151585283</v>
      </c>
      <c r="G27" s="14">
        <v>2151.6788759430997</v>
      </c>
      <c r="H27" s="14">
        <v>125.4137353737855</v>
      </c>
      <c r="I27" s="14">
        <v>2277.0926113168853</v>
      </c>
      <c r="J27" s="18">
        <v>1500.8452699376192</v>
      </c>
      <c r="K27" s="18">
        <v>157.28205208336163</v>
      </c>
      <c r="L27" s="18">
        <v>470.83894173807499</v>
      </c>
      <c r="M27" s="18">
        <v>2128.9662637590559</v>
      </c>
      <c r="N27" s="18">
        <v>2254.3799991328415</v>
      </c>
      <c r="O27" s="18">
        <v>800.55381116457875</v>
      </c>
      <c r="P27" s="18">
        <v>48.764813259516167</v>
      </c>
      <c r="Q27" s="18">
        <v>258.34908053810256</v>
      </c>
      <c r="R27" s="18">
        <v>5.420852728837299</v>
      </c>
      <c r="S27" s="18">
        <v>83.794140888465023</v>
      </c>
      <c r="T27" s="18">
        <v>823.44969022666669</v>
      </c>
      <c r="U27" s="18">
        <v>1435.0865760102074</v>
      </c>
      <c r="V27" s="18">
        <v>235.75325605537742</v>
      </c>
      <c r="W27" s="18">
        <v>615.85782585410368</v>
      </c>
      <c r="X27" s="18">
        <v>4307.0300467258548</v>
      </c>
      <c r="Y27" s="18">
        <v>8713.0889218017965</v>
      </c>
      <c r="Z27" s="18">
        <v>1531.849473524341</v>
      </c>
      <c r="AA27" s="18">
        <v>130.492609050396</v>
      </c>
      <c r="AB27" s="18">
        <v>10114.445786275741</v>
      </c>
      <c r="AC27" s="18">
        <v>1234.862485548148</v>
      </c>
      <c r="AD27" s="18">
        <v>81907.466658410951</v>
      </c>
    </row>
    <row r="28" spans="1:30">
      <c r="A28" s="5">
        <v>20</v>
      </c>
      <c r="B28" s="6" t="s">
        <v>151</v>
      </c>
      <c r="C28" s="14">
        <v>2716.1921253508904</v>
      </c>
      <c r="D28" s="14">
        <v>1957.6821433150537</v>
      </c>
      <c r="E28" s="14">
        <v>329.4539595629933</v>
      </c>
      <c r="F28" s="14">
        <v>45.3781085828331</v>
      </c>
      <c r="G28" s="14">
        <v>5048.7063368117706</v>
      </c>
      <c r="H28" s="14">
        <v>17.240408235110397</v>
      </c>
      <c r="I28" s="14">
        <v>5065.946745046881</v>
      </c>
      <c r="J28" s="18">
        <v>4240.6458083193111</v>
      </c>
      <c r="K28" s="18">
        <v>444.40122393089149</v>
      </c>
      <c r="L28" s="18">
        <v>1330.3577821570223</v>
      </c>
      <c r="M28" s="18">
        <v>6015.4048144072249</v>
      </c>
      <c r="N28" s="18">
        <v>6032.6452226423353</v>
      </c>
      <c r="O28" s="18">
        <v>2261.9687929524034</v>
      </c>
      <c r="P28" s="18">
        <v>137.78522349011791</v>
      </c>
      <c r="Q28" s="18">
        <v>729.96661775306711</v>
      </c>
      <c r="R28" s="18">
        <v>15.316646467504045</v>
      </c>
      <c r="S28" s="18">
        <v>236.76076370961036</v>
      </c>
      <c r="T28" s="18">
        <v>2326.6612136284298</v>
      </c>
      <c r="U28" s="18">
        <v>4054.8442901018984</v>
      </c>
      <c r="V28" s="18">
        <v>666.12200279008039</v>
      </c>
      <c r="W28" s="18">
        <v>1740.1093637303452</v>
      </c>
      <c r="X28" s="18">
        <v>12169.534914623457</v>
      </c>
      <c r="Y28" s="18">
        <v>23250.886474077561</v>
      </c>
      <c r="Z28" s="18">
        <v>4087.7418462281466</v>
      </c>
      <c r="AA28" s="18">
        <v>348.21965725623721</v>
      </c>
      <c r="AB28" s="18">
        <v>26990.408663049468</v>
      </c>
      <c r="AC28" s="18">
        <v>2720.9787382986356</v>
      </c>
      <c r="AD28" s="18">
        <v>99193.750701359546</v>
      </c>
    </row>
    <row r="29" spans="1:30">
      <c r="A29" s="5">
        <v>21</v>
      </c>
      <c r="B29" s="6" t="s">
        <v>15</v>
      </c>
      <c r="C29" s="14">
        <v>2911.930083532905</v>
      </c>
      <c r="D29" s="14">
        <v>1360.8821794576711</v>
      </c>
      <c r="E29" s="14">
        <v>718.62741092521958</v>
      </c>
      <c r="F29" s="14">
        <v>65.903573540043169</v>
      </c>
      <c r="G29" s="14">
        <v>5057.3432474558385</v>
      </c>
      <c r="H29" s="14">
        <v>336.29290026697873</v>
      </c>
      <c r="I29" s="14">
        <v>5393.6361477228174</v>
      </c>
      <c r="J29" s="18">
        <v>6162.9012620348785</v>
      </c>
      <c r="K29" s="18">
        <v>645.84522914895376</v>
      </c>
      <c r="L29" s="18">
        <v>1933.3997756966355</v>
      </c>
      <c r="M29" s="18">
        <v>8742.146266880467</v>
      </c>
      <c r="N29" s="18">
        <v>9078.4391671474459</v>
      </c>
      <c r="O29" s="18">
        <v>3287.3036228165474</v>
      </c>
      <c r="P29" s="18">
        <v>200.24231358137183</v>
      </c>
      <c r="Q29" s="18">
        <v>1060.8554435195042</v>
      </c>
      <c r="R29" s="18">
        <v>22.25957651533604</v>
      </c>
      <c r="S29" s="18">
        <v>344.08278253368093</v>
      </c>
      <c r="T29" s="18">
        <v>3381.320670938373</v>
      </c>
      <c r="U29" s="18">
        <v>5892.8771989868228</v>
      </c>
      <c r="V29" s="18">
        <v>968.07050558443427</v>
      </c>
      <c r="W29" s="18">
        <v>2528.8889189410352</v>
      </c>
      <c r="X29" s="18">
        <v>17685.901033417107</v>
      </c>
      <c r="Y29" s="18">
        <v>31821.683448020391</v>
      </c>
      <c r="Z29" s="18">
        <v>5594.5749491061388</v>
      </c>
      <c r="AA29" s="18">
        <v>476.58121392124229</v>
      </c>
      <c r="AB29" s="18">
        <v>36939.677183205284</v>
      </c>
      <c r="AC29" s="18">
        <v>3557.4349728052725</v>
      </c>
      <c r="AD29" s="18">
        <v>103837.95477806278</v>
      </c>
    </row>
    <row r="30" spans="1:30">
      <c r="A30" s="5">
        <v>22</v>
      </c>
      <c r="B30" s="6" t="s">
        <v>196</v>
      </c>
      <c r="C30" s="14">
        <v>1883.494889380655</v>
      </c>
      <c r="D30" s="14">
        <v>1436.0870212096163</v>
      </c>
      <c r="E30" s="14">
        <v>316.75961828292105</v>
      </c>
      <c r="F30" s="14">
        <v>25.879471992783792</v>
      </c>
      <c r="G30" s="14">
        <v>3662.2210008659758</v>
      </c>
      <c r="H30" s="14">
        <v>308.4836481319216</v>
      </c>
      <c r="I30" s="14">
        <v>3970.7046489978975</v>
      </c>
      <c r="J30" s="18">
        <v>2561.7518273863079</v>
      </c>
      <c r="K30" s="18">
        <v>268.46044186578069</v>
      </c>
      <c r="L30" s="18">
        <v>803.66213863757093</v>
      </c>
      <c r="M30" s="18">
        <v>3633.8744078896598</v>
      </c>
      <c r="N30" s="18">
        <v>3942.3580560215814</v>
      </c>
      <c r="O30" s="18">
        <v>1366.4434500680893</v>
      </c>
      <c r="P30" s="18">
        <v>83.235328772372341</v>
      </c>
      <c r="Q30" s="18">
        <v>440.96899422521079</v>
      </c>
      <c r="R30" s="18">
        <v>9.2527055668224882</v>
      </c>
      <c r="S30" s="18">
        <v>143.02593201643839</v>
      </c>
      <c r="T30" s="18">
        <v>1405.523801122104</v>
      </c>
      <c r="U30" s="18">
        <v>2449.5101075306125</v>
      </c>
      <c r="V30" s="18">
        <v>402.40079814306074</v>
      </c>
      <c r="W30" s="18">
        <v>1051.1909138091783</v>
      </c>
      <c r="X30" s="18">
        <v>7351.5520312538883</v>
      </c>
      <c r="Y30" s="18">
        <v>14956.131088141447</v>
      </c>
      <c r="Z30" s="18">
        <v>2629.4396556128654</v>
      </c>
      <c r="AA30" s="18">
        <v>223.99227008386947</v>
      </c>
      <c r="AB30" s="18">
        <v>17361.578473670445</v>
      </c>
      <c r="AC30" s="18">
        <v>1740.8820091704927</v>
      </c>
      <c r="AD30" s="18">
        <v>99728.634003995525</v>
      </c>
    </row>
    <row r="31" spans="1:30">
      <c r="A31" s="5">
        <v>23</v>
      </c>
      <c r="B31" s="6" t="s">
        <v>16</v>
      </c>
      <c r="C31" s="14">
        <v>2685.3858769452213</v>
      </c>
      <c r="D31" s="14">
        <v>1327.3044059237229</v>
      </c>
      <c r="E31" s="14">
        <v>1793.8201361171875</v>
      </c>
      <c r="F31" s="14">
        <v>67.265656007673257</v>
      </c>
      <c r="G31" s="14">
        <v>5873.7760749938052</v>
      </c>
      <c r="H31" s="14">
        <v>70.369247287566992</v>
      </c>
      <c r="I31" s="14">
        <v>5944.1453222813725</v>
      </c>
      <c r="J31" s="18">
        <v>4629.9869401434225</v>
      </c>
      <c r="K31" s="18">
        <v>485.20247999661507</v>
      </c>
      <c r="L31" s="18">
        <v>1452.5002642336644</v>
      </c>
      <c r="M31" s="18">
        <v>6567.6896843737013</v>
      </c>
      <c r="N31" s="18">
        <v>6638.0589316612686</v>
      </c>
      <c r="O31" s="18">
        <v>2469.6441164305379</v>
      </c>
      <c r="P31" s="18">
        <v>150.43552660127116</v>
      </c>
      <c r="Q31" s="18">
        <v>796.9861336466704</v>
      </c>
      <c r="R31" s="18">
        <v>16.722894652558502</v>
      </c>
      <c r="S31" s="18">
        <v>258.4981848197159</v>
      </c>
      <c r="T31" s="18">
        <v>2540.276061750908</v>
      </c>
      <c r="U31" s="18">
        <v>4427.1266585519297</v>
      </c>
      <c r="V31" s="18">
        <v>727.27983256931896</v>
      </c>
      <c r="W31" s="18">
        <v>1899.8718574154802</v>
      </c>
      <c r="X31" s="18">
        <v>13286.84126643839</v>
      </c>
      <c r="Y31" s="18">
        <v>25798.676273093464</v>
      </c>
      <c r="Z31" s="18">
        <v>4535.6691541135315</v>
      </c>
      <c r="AA31" s="18">
        <v>386.37693320346494</v>
      </c>
      <c r="AB31" s="18">
        <v>29947.968494003529</v>
      </c>
      <c r="AC31" s="18">
        <v>2594.06117362231</v>
      </c>
      <c r="AD31" s="18">
        <v>115448.19682176043</v>
      </c>
    </row>
    <row r="32" spans="1:30" s="50" customFormat="1" ht="25.5">
      <c r="A32" s="47"/>
      <c r="B32" s="48" t="s">
        <v>198</v>
      </c>
      <c r="C32" s="51">
        <v>20052.071303256827</v>
      </c>
      <c r="D32" s="51">
        <v>10868.493788637119</v>
      </c>
      <c r="E32" s="51">
        <v>5277.3725256245889</v>
      </c>
      <c r="F32" s="51">
        <v>295.76984058005598</v>
      </c>
      <c r="G32" s="51">
        <v>36493.707458098594</v>
      </c>
      <c r="H32" s="51">
        <v>2056.7564131823046</v>
      </c>
      <c r="I32" s="51">
        <v>38550.463871280896</v>
      </c>
      <c r="J32" s="49">
        <v>35045.059073238095</v>
      </c>
      <c r="K32" s="49">
        <v>3672.5696624613533</v>
      </c>
      <c r="L32" s="49">
        <v>10994.190312421464</v>
      </c>
      <c r="M32" s="49">
        <v>49711.819048120917</v>
      </c>
      <c r="N32" s="49">
        <v>51768.575461303226</v>
      </c>
      <c r="O32" s="49">
        <v>18693.103256896462</v>
      </c>
      <c r="P32" s="49">
        <v>1138.6688525501365</v>
      </c>
      <c r="Q32" s="49">
        <v>6032.5064617426324</v>
      </c>
      <c r="R32" s="49">
        <v>126.57807431229946</v>
      </c>
      <c r="S32" s="49">
        <v>1956.6111685514043</v>
      </c>
      <c r="T32" s="49">
        <v>19227.726945518236</v>
      </c>
      <c r="U32" s="49">
        <v>33509.579460898764</v>
      </c>
      <c r="V32" s="49">
        <v>5504.8891119284608</v>
      </c>
      <c r="W32" s="49">
        <v>14380.412371669803</v>
      </c>
      <c r="X32" s="49">
        <v>100570.07570406821</v>
      </c>
      <c r="Y32" s="49">
        <v>188832.35862347003</v>
      </c>
      <c r="Z32" s="49">
        <v>33198.645353496919</v>
      </c>
      <c r="AA32" s="49">
        <v>2828.070201407932</v>
      </c>
      <c r="AB32" s="49">
        <v>219202.93377555898</v>
      </c>
      <c r="AC32" s="49">
        <v>19823.943097310952</v>
      </c>
      <c r="AD32" s="49">
        <v>110574.84008077742</v>
      </c>
    </row>
    <row r="33" spans="1:30">
      <c r="A33" s="5">
        <v>24</v>
      </c>
      <c r="B33" s="6" t="s">
        <v>152</v>
      </c>
      <c r="C33" s="14">
        <v>2586.1307239464968</v>
      </c>
      <c r="D33" s="14">
        <v>944.49250721518024</v>
      </c>
      <c r="E33" s="14">
        <v>301.37525365053273</v>
      </c>
      <c r="F33" s="14">
        <v>26.9167385006328</v>
      </c>
      <c r="G33" s="14">
        <v>3858.915223312842</v>
      </c>
      <c r="H33" s="14">
        <v>367.7496920168511</v>
      </c>
      <c r="I33" s="14">
        <v>4226.664915329693</v>
      </c>
      <c r="J33" s="18">
        <v>3464.9655002875616</v>
      </c>
      <c r="K33" s="18">
        <v>363.11330368248474</v>
      </c>
      <c r="L33" s="18">
        <v>1087.0145790459426</v>
      </c>
      <c r="M33" s="18">
        <v>4915.0933830159893</v>
      </c>
      <c r="N33" s="18">
        <v>5282.8430750328407</v>
      </c>
      <c r="O33" s="18">
        <v>1848.2193950108413</v>
      </c>
      <c r="P33" s="18">
        <v>112.58215550708432</v>
      </c>
      <c r="Q33" s="18">
        <v>596.44432975608788</v>
      </c>
      <c r="R33" s="18">
        <v>12.514992760274097</v>
      </c>
      <c r="S33" s="18">
        <v>193.45352457074699</v>
      </c>
      <c r="T33" s="18">
        <v>1901.0785622001329</v>
      </c>
      <c r="U33" s="18">
        <v>3313.1499798162731</v>
      </c>
      <c r="V33" s="18">
        <v>544.27789138203104</v>
      </c>
      <c r="W33" s="18">
        <v>1421.8162007834878</v>
      </c>
      <c r="X33" s="18">
        <v>9943.5370317869583</v>
      </c>
      <c r="Y33" s="18">
        <v>19085.295330132642</v>
      </c>
      <c r="Z33" s="18">
        <v>3355.3886410809141</v>
      </c>
      <c r="AA33" s="18">
        <v>285.83318773830791</v>
      </c>
      <c r="AB33" s="18">
        <v>22154.850783475249</v>
      </c>
      <c r="AC33" s="18">
        <v>2724.9666166565662</v>
      </c>
      <c r="AD33" s="18">
        <v>81303.200736669707</v>
      </c>
    </row>
    <row r="34" spans="1:30">
      <c r="A34" s="5">
        <v>25</v>
      </c>
      <c r="B34" s="6" t="s">
        <v>17</v>
      </c>
      <c r="C34" s="14">
        <v>2450.7349007106263</v>
      </c>
      <c r="D34" s="14">
        <v>580.85465812853079</v>
      </c>
      <c r="E34" s="14">
        <v>201.12447386829317</v>
      </c>
      <c r="F34" s="14">
        <v>20.881690231244015</v>
      </c>
      <c r="G34" s="14">
        <v>3253.5957229386945</v>
      </c>
      <c r="H34" s="14">
        <v>274.85979884776924</v>
      </c>
      <c r="I34" s="14">
        <v>3528.4555217864636</v>
      </c>
      <c r="J34" s="18">
        <v>3913.5169883715698</v>
      </c>
      <c r="K34" s="18">
        <v>410.11954737996507</v>
      </c>
      <c r="L34" s="18">
        <v>1227.7322880562067</v>
      </c>
      <c r="M34" s="18">
        <v>5551.368823807742</v>
      </c>
      <c r="N34" s="18">
        <v>5826.2286226555116</v>
      </c>
      <c r="O34" s="18">
        <v>2087.4776386698431</v>
      </c>
      <c r="P34" s="18">
        <v>127.15629582109808</v>
      </c>
      <c r="Q34" s="18">
        <v>673.65606293183214</v>
      </c>
      <c r="R34" s="18">
        <v>14.135100846636183</v>
      </c>
      <c r="S34" s="18">
        <v>218.49673677996046</v>
      </c>
      <c r="T34" s="18">
        <v>2147.179603601182</v>
      </c>
      <c r="U34" s="18">
        <v>3742.0484359679303</v>
      </c>
      <c r="V34" s="18">
        <v>614.73650290078206</v>
      </c>
      <c r="W34" s="18">
        <v>1605.8751106313514</v>
      </c>
      <c r="X34" s="18">
        <v>11230.761488150616</v>
      </c>
      <c r="Y34" s="18">
        <v>20310.585833744823</v>
      </c>
      <c r="Z34" s="18">
        <v>3570.8071477569551</v>
      </c>
      <c r="AA34" s="18">
        <v>304.18389612039368</v>
      </c>
      <c r="AB34" s="18">
        <v>23577.209085381382</v>
      </c>
      <c r="AC34" s="18">
        <v>1937.6777202155661</v>
      </c>
      <c r="AD34" s="18">
        <v>121677.66001230806</v>
      </c>
    </row>
    <row r="35" spans="1:30">
      <c r="A35" s="5">
        <v>26</v>
      </c>
      <c r="B35" s="6" t="s">
        <v>18</v>
      </c>
      <c r="C35" s="14">
        <v>1475.7917364937402</v>
      </c>
      <c r="D35" s="14">
        <v>542.6892857396474</v>
      </c>
      <c r="E35" s="14">
        <v>118.91712192913209</v>
      </c>
      <c r="F35" s="14">
        <v>31.18109854054007</v>
      </c>
      <c r="G35" s="14">
        <v>2168.5792427030597</v>
      </c>
      <c r="H35" s="14">
        <v>119.46824142782211</v>
      </c>
      <c r="I35" s="14">
        <v>2288.0474841308819</v>
      </c>
      <c r="J35" s="18">
        <v>1407.5660270135893</v>
      </c>
      <c r="K35" s="18">
        <v>147.50679340897238</v>
      </c>
      <c r="L35" s="18">
        <v>441.57576524400218</v>
      </c>
      <c r="M35" s="18">
        <v>1996.6485856665638</v>
      </c>
      <c r="N35" s="18">
        <v>2116.1168270943858</v>
      </c>
      <c r="O35" s="18">
        <v>750.79848000477023</v>
      </c>
      <c r="P35" s="18">
        <v>45.734024574438443</v>
      </c>
      <c r="Q35" s="18">
        <v>242.29239093430687</v>
      </c>
      <c r="R35" s="18">
        <v>5.0839405576248584</v>
      </c>
      <c r="S35" s="18">
        <v>78.586239594369346</v>
      </c>
      <c r="T35" s="18">
        <v>772.27135410573999</v>
      </c>
      <c r="U35" s="18">
        <v>1345.8943108100552</v>
      </c>
      <c r="V35" s="18">
        <v>221.1009226788432</v>
      </c>
      <c r="W35" s="18">
        <v>577.58156054202561</v>
      </c>
      <c r="X35" s="18">
        <v>4039.3432238021737</v>
      </c>
      <c r="Y35" s="18">
        <v>8324.0392935996188</v>
      </c>
      <c r="Z35" s="18">
        <v>1463.4506000006668</v>
      </c>
      <c r="AA35" s="18">
        <v>124.66596118683194</v>
      </c>
      <c r="AB35" s="18">
        <v>9662.8239324134538</v>
      </c>
      <c r="AC35" s="18">
        <v>1257.9929770953586</v>
      </c>
      <c r="AD35" s="18">
        <v>76811.429859683471</v>
      </c>
    </row>
    <row r="36" spans="1:30">
      <c r="A36" s="5">
        <v>27</v>
      </c>
      <c r="B36" s="6" t="s">
        <v>19</v>
      </c>
      <c r="C36" s="14">
        <v>4570.9708862347725</v>
      </c>
      <c r="D36" s="14">
        <v>1008.7292516399543</v>
      </c>
      <c r="E36" s="14">
        <v>686.22074997026766</v>
      </c>
      <c r="F36" s="14">
        <v>42.465392869867664</v>
      </c>
      <c r="G36" s="14">
        <v>6308.3862807148616</v>
      </c>
      <c r="H36" s="14">
        <v>1321.2107223602534</v>
      </c>
      <c r="I36" s="14">
        <v>7629.597003075115</v>
      </c>
      <c r="J36" s="18">
        <v>5344.4812267006528</v>
      </c>
      <c r="K36" s="18">
        <v>560.07837149756188</v>
      </c>
      <c r="L36" s="18">
        <v>1676.6484429293203</v>
      </c>
      <c r="M36" s="18">
        <v>7581.2080411275356</v>
      </c>
      <c r="N36" s="18">
        <v>8902.418763487789</v>
      </c>
      <c r="O36" s="18">
        <v>2850.7567704901271</v>
      </c>
      <c r="P36" s="18">
        <v>173.65056492457725</v>
      </c>
      <c r="Q36" s="18">
        <v>919.97612180811484</v>
      </c>
      <c r="R36" s="18">
        <v>19.303552619507617</v>
      </c>
      <c r="S36" s="18">
        <v>298.38932890432113</v>
      </c>
      <c r="T36" s="18">
        <v>2932.2885567889393</v>
      </c>
      <c r="U36" s="18">
        <v>5110.3157785848625</v>
      </c>
      <c r="V36" s="18">
        <v>839.51282411269904</v>
      </c>
      <c r="W36" s="18">
        <v>2193.057908448312</v>
      </c>
      <c r="X36" s="18">
        <v>15337.25140668146</v>
      </c>
      <c r="Y36" s="18">
        <v>30548.056450884113</v>
      </c>
      <c r="Z36" s="18">
        <v>5370.6583977732607</v>
      </c>
      <c r="AA36" s="18">
        <v>457.5065884453013</v>
      </c>
      <c r="AB36" s="18">
        <v>35461.208260212072</v>
      </c>
      <c r="AC36" s="18">
        <v>3076.9285371277624</v>
      </c>
      <c r="AD36" s="18">
        <v>115248.7223291648</v>
      </c>
    </row>
    <row r="37" spans="1:30">
      <c r="A37" s="5">
        <v>28</v>
      </c>
      <c r="B37" s="6" t="s">
        <v>20</v>
      </c>
      <c r="C37" s="14">
        <v>3478.5500561067624</v>
      </c>
      <c r="D37" s="14">
        <v>978.45558239712602</v>
      </c>
      <c r="E37" s="14">
        <v>1173.042557048715</v>
      </c>
      <c r="F37" s="14">
        <v>76.444008007050002</v>
      </c>
      <c r="G37" s="14">
        <v>5706.4922035596537</v>
      </c>
      <c r="H37" s="14">
        <v>1882.1095778193965</v>
      </c>
      <c r="I37" s="14">
        <v>7588.6017813790504</v>
      </c>
      <c r="J37" s="18">
        <v>3898.4806071340763</v>
      </c>
      <c r="K37" s="18">
        <v>408.54380006989163</v>
      </c>
      <c r="L37" s="18">
        <v>1223.0151370138972</v>
      </c>
      <c r="M37" s="18">
        <v>5530.0395442178651</v>
      </c>
      <c r="N37" s="18">
        <v>7412.1491220372618</v>
      </c>
      <c r="O37" s="18">
        <v>2079.4572034211792</v>
      </c>
      <c r="P37" s="18">
        <v>126.66774024656127</v>
      </c>
      <c r="Q37" s="18">
        <v>671.06776462744517</v>
      </c>
      <c r="R37" s="18">
        <v>14.080791445197026</v>
      </c>
      <c r="S37" s="18">
        <v>217.657236084516</v>
      </c>
      <c r="T37" s="18">
        <v>2138.9297835030329</v>
      </c>
      <c r="U37" s="18">
        <v>3727.6708653429487</v>
      </c>
      <c r="V37" s="18">
        <v>612.37458331650919</v>
      </c>
      <c r="W37" s="18">
        <v>1599.7050721582841</v>
      </c>
      <c r="X37" s="18">
        <v>11187.611040145674</v>
      </c>
      <c r="Y37" s="18">
        <v>24306.252365742592</v>
      </c>
      <c r="Z37" s="18">
        <v>4273.2858845654091</v>
      </c>
      <c r="AA37" s="18">
        <v>364.02546982127404</v>
      </c>
      <c r="AB37" s="18">
        <v>28215.512780486726</v>
      </c>
      <c r="AC37" s="18">
        <v>2921.8125394170652</v>
      </c>
      <c r="AD37" s="18">
        <v>96568.525187163599</v>
      </c>
    </row>
    <row r="38" spans="1:30" s="3" customFormat="1">
      <c r="A38" s="7"/>
      <c r="B38" s="8" t="s">
        <v>30</v>
      </c>
      <c r="C38" s="15">
        <v>14562.178303492397</v>
      </c>
      <c r="D38" s="15">
        <v>4055.2212851204386</v>
      </c>
      <c r="E38" s="15">
        <v>2480.6801564669408</v>
      </c>
      <c r="F38" s="15">
        <v>197.88892814933453</v>
      </c>
      <c r="G38" s="36">
        <v>21295.968673229112</v>
      </c>
      <c r="H38" s="15">
        <v>3965.3980324720924</v>
      </c>
      <c r="I38" s="36">
        <v>25261.366705701203</v>
      </c>
      <c r="J38" s="19">
        <v>18029.010349507451</v>
      </c>
      <c r="K38" s="19">
        <v>1889.3618160388758</v>
      </c>
      <c r="L38" s="19">
        <v>5655.9862122893692</v>
      </c>
      <c r="M38" s="19">
        <v>25574.358377835699</v>
      </c>
      <c r="N38" s="19">
        <v>29539.756410307789</v>
      </c>
      <c r="O38" s="19">
        <v>9616.7094875967614</v>
      </c>
      <c r="P38" s="19">
        <v>585.79078107375938</v>
      </c>
      <c r="Q38" s="19">
        <v>3103.4366700577871</v>
      </c>
      <c r="R38" s="19">
        <v>65.118378229239781</v>
      </c>
      <c r="S38" s="19">
        <v>1006.583065933914</v>
      </c>
      <c r="T38" s="19">
        <v>9891.747860199026</v>
      </c>
      <c r="U38" s="19">
        <v>17239.079370522071</v>
      </c>
      <c r="V38" s="19">
        <v>2832.0027243908644</v>
      </c>
      <c r="W38" s="19">
        <v>7398.0358525634601</v>
      </c>
      <c r="X38" s="19">
        <v>51738.504190566884</v>
      </c>
      <c r="Y38" s="19">
        <v>102574.22927410378</v>
      </c>
      <c r="Z38" s="19">
        <v>18033.590671177208</v>
      </c>
      <c r="AA38" s="19">
        <v>1536.215103312109</v>
      </c>
      <c r="AB38" s="19">
        <v>119071.60484196889</v>
      </c>
      <c r="AC38" s="19">
        <v>11919.378390512318</v>
      </c>
      <c r="AD38" s="19">
        <v>99897.495440490791</v>
      </c>
    </row>
    <row r="39" spans="1:30">
      <c r="A39" s="5">
        <v>29</v>
      </c>
      <c r="B39" s="6" t="s">
        <v>21</v>
      </c>
      <c r="C39" s="14">
        <v>2380.588110154657</v>
      </c>
      <c r="D39" s="14">
        <v>396.07729286501308</v>
      </c>
      <c r="E39" s="14">
        <v>808.85022981188445</v>
      </c>
      <c r="F39" s="14">
        <v>34.303431096963415</v>
      </c>
      <c r="G39" s="14">
        <v>3619.8190639285176</v>
      </c>
      <c r="H39" s="14">
        <v>126.21162318901411</v>
      </c>
      <c r="I39" s="14">
        <v>3746.0306871175317</v>
      </c>
      <c r="J39" s="18">
        <v>2931.6912876437987</v>
      </c>
      <c r="K39" s="18">
        <v>307.22848719421603</v>
      </c>
      <c r="L39" s="18">
        <v>919.71800892860426</v>
      </c>
      <c r="M39" s="18">
        <v>4158.6377837666187</v>
      </c>
      <c r="N39" s="18">
        <v>4284.8494069556327</v>
      </c>
      <c r="O39" s="18">
        <v>1563.7698838726951</v>
      </c>
      <c r="P39" s="18">
        <v>95.255241189814626</v>
      </c>
      <c r="Q39" s="18">
        <v>504.64878942239113</v>
      </c>
      <c r="R39" s="18">
        <v>10.588877504603099</v>
      </c>
      <c r="S39" s="18">
        <v>163.68013260189068</v>
      </c>
      <c r="T39" s="18">
        <v>1608.4937808084924</v>
      </c>
      <c r="U39" s="18">
        <v>2803.2408777745377</v>
      </c>
      <c r="V39" s="18">
        <v>460.51100713395647</v>
      </c>
      <c r="W39" s="18">
        <v>1202.992112943642</v>
      </c>
      <c r="X39" s="18">
        <v>8413.1807032520246</v>
      </c>
      <c r="Y39" s="18">
        <v>16317.849174136176</v>
      </c>
      <c r="Z39" s="18">
        <v>2868.8435164964967</v>
      </c>
      <c r="AA39" s="18">
        <v>244.38620236206381</v>
      </c>
      <c r="AB39" s="18">
        <v>18942.306488270609</v>
      </c>
      <c r="AC39" s="18">
        <v>1382.1876623809958</v>
      </c>
      <c r="AD39" s="18">
        <v>137045.83685575699</v>
      </c>
    </row>
    <row r="40" spans="1:30">
      <c r="A40" s="5">
        <v>30</v>
      </c>
      <c r="B40" s="6" t="s">
        <v>22</v>
      </c>
      <c r="C40" s="14">
        <v>3845.3127870677286</v>
      </c>
      <c r="D40" s="14">
        <v>729.48308303678959</v>
      </c>
      <c r="E40" s="14">
        <v>935.04383036629486</v>
      </c>
      <c r="F40" s="14">
        <v>86.408162215876686</v>
      </c>
      <c r="G40" s="14">
        <v>5596.2478626866896</v>
      </c>
      <c r="H40" s="14">
        <v>1201.7672224502414</v>
      </c>
      <c r="I40" s="14">
        <v>6798.0150851369308</v>
      </c>
      <c r="J40" s="18">
        <v>19194.190408959683</v>
      </c>
      <c r="K40" s="18">
        <v>2011.4676149963375</v>
      </c>
      <c r="L40" s="18">
        <v>6021.521658957764</v>
      </c>
      <c r="M40" s="18">
        <v>27227.179682913786</v>
      </c>
      <c r="N40" s="18">
        <v>28428.946905364028</v>
      </c>
      <c r="O40" s="18">
        <v>10238.218817020323</v>
      </c>
      <c r="P40" s="18">
        <v>623.64930596704278</v>
      </c>
      <c r="Q40" s="18">
        <v>3304.0057780467318</v>
      </c>
      <c r="R40" s="18">
        <v>69.326853034328096</v>
      </c>
      <c r="S40" s="18">
        <v>1071.6365821209811</v>
      </c>
      <c r="T40" s="18">
        <v>10531.032387546813</v>
      </c>
      <c r="U40" s="18">
        <v>18353.207719025424</v>
      </c>
      <c r="V40" s="18">
        <v>3015.0295815951918</v>
      </c>
      <c r="W40" s="18">
        <v>7876.1565972639664</v>
      </c>
      <c r="X40" s="18">
        <v>55082.263621620797</v>
      </c>
      <c r="Y40" s="18">
        <v>89107.458389671519</v>
      </c>
      <c r="Z40" s="18">
        <v>15665.995642170035</v>
      </c>
      <c r="AA40" s="18">
        <v>1334.5284116040255</v>
      </c>
      <c r="AB40" s="18">
        <v>103438.92562023753</v>
      </c>
      <c r="AC40" s="18">
        <v>5076.5067012103054</v>
      </c>
      <c r="AD40" s="18">
        <v>203760.0493969137</v>
      </c>
    </row>
    <row r="41" spans="1:30">
      <c r="A41" s="5">
        <v>31</v>
      </c>
      <c r="B41" s="6" t="s">
        <v>23</v>
      </c>
      <c r="C41" s="14">
        <v>889.50298434420722</v>
      </c>
      <c r="D41" s="14">
        <v>455.880201242059</v>
      </c>
      <c r="E41" s="14">
        <v>865.3824755424821</v>
      </c>
      <c r="F41" s="14">
        <v>128.20295199261759</v>
      </c>
      <c r="G41" s="14">
        <v>2338.9686131213662</v>
      </c>
      <c r="H41" s="14">
        <v>812.42033048771657</v>
      </c>
      <c r="I41" s="14">
        <v>3151.3889436090826</v>
      </c>
      <c r="J41" s="18">
        <v>2062.07531962641</v>
      </c>
      <c r="K41" s="18">
        <v>216.09651862032115</v>
      </c>
      <c r="L41" s="18">
        <v>646.90570089044309</v>
      </c>
      <c r="M41" s="18">
        <v>2925.0775391371744</v>
      </c>
      <c r="N41" s="18">
        <v>3737.4978696248909</v>
      </c>
      <c r="O41" s="18">
        <v>1099.9150206229806</v>
      </c>
      <c r="P41" s="18">
        <v>67.000056503371937</v>
      </c>
      <c r="Q41" s="18">
        <v>354.95681899836313</v>
      </c>
      <c r="R41" s="18">
        <v>7.4479407353760578</v>
      </c>
      <c r="S41" s="18">
        <v>115.12834355175318</v>
      </c>
      <c r="T41" s="18">
        <v>1131.372645256761</v>
      </c>
      <c r="U41" s="18">
        <v>1971.7266457726294</v>
      </c>
      <c r="V41" s="18">
        <v>323.91145214693927</v>
      </c>
      <c r="W41" s="18">
        <v>846.15333007999584</v>
      </c>
      <c r="X41" s="18">
        <v>5917.6122536681696</v>
      </c>
      <c r="Y41" s="18">
        <v>11994.078736414427</v>
      </c>
      <c r="Z41" s="18">
        <v>2108.6807862087157</v>
      </c>
      <c r="AA41" s="18">
        <v>179.63074192514202</v>
      </c>
      <c r="AB41" s="18">
        <v>13923.128780698</v>
      </c>
      <c r="AC41" s="18">
        <v>1263.0574931545355</v>
      </c>
      <c r="AD41" s="18">
        <v>110233.53138046346</v>
      </c>
    </row>
    <row r="42" spans="1:30">
      <c r="A42" s="5">
        <v>32</v>
      </c>
      <c r="B42" s="6" t="s">
        <v>153</v>
      </c>
      <c r="C42" s="14">
        <v>568.19125577083253</v>
      </c>
      <c r="D42" s="14">
        <v>303.20504782620583</v>
      </c>
      <c r="E42" s="14">
        <v>605.03533108034844</v>
      </c>
      <c r="F42" s="14">
        <v>49.590088134922922</v>
      </c>
      <c r="G42" s="14">
        <v>1526.0217228123097</v>
      </c>
      <c r="H42" s="14">
        <v>237.37352786824533</v>
      </c>
      <c r="I42" s="14">
        <v>1763.3952506805549</v>
      </c>
      <c r="J42" s="18">
        <v>2525.1588228553319</v>
      </c>
      <c r="K42" s="18">
        <v>264.62565425655112</v>
      </c>
      <c r="L42" s="18">
        <v>792.18233330820624</v>
      </c>
      <c r="M42" s="18">
        <v>3581.9668104200891</v>
      </c>
      <c r="N42" s="18">
        <v>3819.3403382883344</v>
      </c>
      <c r="O42" s="18">
        <v>1346.9246696674602</v>
      </c>
      <c r="P42" s="18">
        <v>82.046364747698519</v>
      </c>
      <c r="Q42" s="18">
        <v>434.67003105820999</v>
      </c>
      <c r="R42" s="18">
        <v>9.1205365201916226</v>
      </c>
      <c r="S42" s="18">
        <v>140.98289704233457</v>
      </c>
      <c r="T42" s="18">
        <v>1385.4467826252221</v>
      </c>
      <c r="U42" s="18">
        <v>2414.5204049742206</v>
      </c>
      <c r="V42" s="18">
        <v>396.65275726248058</v>
      </c>
      <c r="W42" s="18">
        <v>1036.1753164899071</v>
      </c>
      <c r="X42" s="18">
        <v>7246.5397603877254</v>
      </c>
      <c r="Y42" s="18">
        <v>12591.901821488369</v>
      </c>
      <c r="Z42" s="18">
        <v>2213.7841511580314</v>
      </c>
      <c r="AA42" s="18">
        <v>188.58411009170047</v>
      </c>
      <c r="AB42" s="18">
        <v>14617.1018625547</v>
      </c>
      <c r="AC42" s="18">
        <v>1389.1066649054592</v>
      </c>
      <c r="AD42" s="18">
        <v>105226.63400761611</v>
      </c>
    </row>
    <row r="43" spans="1:30">
      <c r="A43" s="5">
        <v>33</v>
      </c>
      <c r="B43" s="6" t="s">
        <v>24</v>
      </c>
      <c r="C43" s="14">
        <v>1533.0364683990126</v>
      </c>
      <c r="D43" s="14">
        <v>525.16112767710797</v>
      </c>
      <c r="E43" s="14">
        <v>1310.9666410037694</v>
      </c>
      <c r="F43" s="14">
        <v>123.84426911776364</v>
      </c>
      <c r="G43" s="14">
        <v>3493.0085061976538</v>
      </c>
      <c r="H43" s="14">
        <v>3206.4685701765343</v>
      </c>
      <c r="I43" s="14">
        <v>6699.4770763741881</v>
      </c>
      <c r="J43" s="18">
        <v>4585.6776241014841</v>
      </c>
      <c r="K43" s="18">
        <v>480.55905652513627</v>
      </c>
      <c r="L43" s="18">
        <v>1438.5997297200759</v>
      </c>
      <c r="M43" s="18">
        <v>6504.8364103466956</v>
      </c>
      <c r="N43" s="18">
        <v>9711.3049805232295</v>
      </c>
      <c r="O43" s="18">
        <v>2446.0094403330186</v>
      </c>
      <c r="P43" s="18">
        <v>148.99584753126825</v>
      </c>
      <c r="Q43" s="18">
        <v>789.35891764512814</v>
      </c>
      <c r="R43" s="18">
        <v>16.562855318997592</v>
      </c>
      <c r="S43" s="18">
        <v>256.02433815113557</v>
      </c>
      <c r="T43" s="18">
        <v>2515.9654327342296</v>
      </c>
      <c r="U43" s="18">
        <v>4384.7587303466307</v>
      </c>
      <c r="V43" s="18">
        <v>720.31971100335102</v>
      </c>
      <c r="W43" s="18">
        <v>1881.6899438036894</v>
      </c>
      <c r="X43" s="18">
        <v>13159.685216867449</v>
      </c>
      <c r="Y43" s="18">
        <v>26363.998703588331</v>
      </c>
      <c r="Z43" s="18">
        <v>4635.0585762287783</v>
      </c>
      <c r="AA43" s="18">
        <v>394.84355164606592</v>
      </c>
      <c r="AB43" s="18">
        <v>30604.213728171042</v>
      </c>
      <c r="AC43" s="18">
        <v>2346.8640234410818</v>
      </c>
      <c r="AD43" s="18">
        <v>130404.71634695611</v>
      </c>
    </row>
    <row r="44" spans="1:30">
      <c r="A44" s="5">
        <v>34</v>
      </c>
      <c r="B44" s="6" t="s">
        <v>55</v>
      </c>
      <c r="C44" s="14">
        <v>392.8726350808509</v>
      </c>
      <c r="D44" s="14">
        <v>429.19579074102546</v>
      </c>
      <c r="E44" s="14">
        <v>987.44756095341461</v>
      </c>
      <c r="F44" s="14">
        <v>67.056134056403423</v>
      </c>
      <c r="G44" s="14">
        <v>1876.5721208316943</v>
      </c>
      <c r="H44" s="14">
        <v>225.64034750139854</v>
      </c>
      <c r="I44" s="14">
        <v>2102.2124683330931</v>
      </c>
      <c r="J44" s="18">
        <v>1408.5962691306981</v>
      </c>
      <c r="K44" s="18">
        <v>147.61475829886959</v>
      </c>
      <c r="L44" s="18">
        <v>441.89896852009571</v>
      </c>
      <c r="M44" s="18">
        <v>1998.1099959496635</v>
      </c>
      <c r="N44" s="18">
        <v>2223.7503434510618</v>
      </c>
      <c r="O44" s="18">
        <v>751.34801317104245</v>
      </c>
      <c r="P44" s="18">
        <v>45.76749875426178</v>
      </c>
      <c r="Q44" s="18">
        <v>242.46973240249008</v>
      </c>
      <c r="R44" s="18">
        <v>5.0876616545985147</v>
      </c>
      <c r="S44" s="18">
        <v>78.643759349962693</v>
      </c>
      <c r="T44" s="18">
        <v>772.8366039480685</v>
      </c>
      <c r="U44" s="18">
        <v>1346.8794134464943</v>
      </c>
      <c r="V44" s="18">
        <v>221.26275344081364</v>
      </c>
      <c r="W44" s="18">
        <v>578.00431076355392</v>
      </c>
      <c r="X44" s="18">
        <v>4042.2997469312859</v>
      </c>
      <c r="Y44" s="18">
        <v>8142.6222112140422</v>
      </c>
      <c r="Z44" s="18">
        <v>1431.5556353295574</v>
      </c>
      <c r="AA44" s="18">
        <v>121.94894673636665</v>
      </c>
      <c r="AB44" s="18">
        <v>9452.2288998072327</v>
      </c>
      <c r="AC44" s="18">
        <v>1121.8107252438153</v>
      </c>
      <c r="AD44" s="18">
        <v>84258.678287755509</v>
      </c>
    </row>
    <row r="45" spans="1:30" s="3" customFormat="1">
      <c r="A45" s="8"/>
      <c r="B45" s="8" t="s">
        <v>31</v>
      </c>
      <c r="C45" s="15">
        <v>9609.5042408172885</v>
      </c>
      <c r="D45" s="15">
        <v>2839.002543388201</v>
      </c>
      <c r="E45" s="15">
        <v>5512.7260687581938</v>
      </c>
      <c r="F45" s="15">
        <v>489.40503661454773</v>
      </c>
      <c r="G45" s="15">
        <v>18450.637889578229</v>
      </c>
      <c r="H45" s="15">
        <v>5809.8816216731502</v>
      </c>
      <c r="I45" s="15">
        <v>24260.519511251383</v>
      </c>
      <c r="J45" s="19">
        <v>32707.389732317406</v>
      </c>
      <c r="K45" s="19">
        <v>3427.5920898914319</v>
      </c>
      <c r="L45" s="19">
        <v>10260.826400325188</v>
      </c>
      <c r="M45" s="19">
        <v>46395.808222534026</v>
      </c>
      <c r="N45" s="19">
        <v>52205.689844207183</v>
      </c>
      <c r="O45" s="19">
        <v>17446.185844687519</v>
      </c>
      <c r="P45" s="19">
        <v>1062.7143146934579</v>
      </c>
      <c r="Q45" s="19">
        <v>5630.1100675733142</v>
      </c>
      <c r="R45" s="19">
        <v>118.13472476809498</v>
      </c>
      <c r="S45" s="19">
        <v>1826.0960528180576</v>
      </c>
      <c r="T45" s="19">
        <v>17945.147632919587</v>
      </c>
      <c r="U45" s="19">
        <v>31274.333791339937</v>
      </c>
      <c r="V45" s="19">
        <v>5137.6872625827327</v>
      </c>
      <c r="W45" s="19">
        <v>13421.171611344755</v>
      </c>
      <c r="X45" s="19">
        <v>93861.581302727442</v>
      </c>
      <c r="Y45" s="19">
        <v>164517.90903651286</v>
      </c>
      <c r="Z45" s="19">
        <v>28923.918307591612</v>
      </c>
      <c r="AA45" s="19">
        <v>2463.9219643653641</v>
      </c>
      <c r="AB45" s="19">
        <v>190977.90537973912</v>
      </c>
      <c r="AC45" s="19">
        <v>12579.533270336191</v>
      </c>
      <c r="AD45" s="19">
        <v>151816.36812399415</v>
      </c>
    </row>
    <row r="46" spans="1:30" s="3" customFormat="1">
      <c r="A46" s="8"/>
      <c r="B46" s="8" t="s">
        <v>32</v>
      </c>
      <c r="C46" s="15">
        <v>130610.45228602533</v>
      </c>
      <c r="D46" s="15">
        <v>57124.461813954978</v>
      </c>
      <c r="E46" s="15">
        <v>27995.728110591619</v>
      </c>
      <c r="F46" s="15">
        <v>5819.7270476039994</v>
      </c>
      <c r="G46" s="15">
        <v>221550.36925817592</v>
      </c>
      <c r="H46" s="15">
        <v>59512.995097296283</v>
      </c>
      <c r="I46" s="15">
        <v>281063.36435547221</v>
      </c>
      <c r="J46" s="15">
        <v>352540.71696199116</v>
      </c>
      <c r="K46" s="15">
        <v>36944.732756512734</v>
      </c>
      <c r="L46" s="15">
        <v>110597.60884002742</v>
      </c>
      <c r="M46" s="15">
        <v>500083.05855853134</v>
      </c>
      <c r="N46" s="15">
        <v>559596.05365582765</v>
      </c>
      <c r="O46" s="15">
        <v>188045.90999999992</v>
      </c>
      <c r="P46" s="15">
        <v>11454.599999999995</v>
      </c>
      <c r="Q46" s="15">
        <v>60684.849999999977</v>
      </c>
      <c r="R46" s="15">
        <v>1273.3299999999995</v>
      </c>
      <c r="S46" s="15">
        <v>19682.806147805892</v>
      </c>
      <c r="T46" s="15">
        <v>193424.03243653796</v>
      </c>
      <c r="U46" s="15">
        <v>337094.3431298522</v>
      </c>
      <c r="V46" s="15">
        <v>55377.208817362727</v>
      </c>
      <c r="W46" s="15">
        <v>144661.7874754557</v>
      </c>
      <c r="X46" s="15">
        <v>1011698.8680070145</v>
      </c>
      <c r="Y46" s="15">
        <v>1792845.290921018</v>
      </c>
      <c r="Z46" s="15">
        <v>315200.39999999997</v>
      </c>
      <c r="AA46" s="15">
        <v>26850.759999999995</v>
      </c>
      <c r="AB46" s="15">
        <v>2081194.9309210179</v>
      </c>
      <c r="AC46" s="15">
        <v>120535</v>
      </c>
      <c r="AD46" s="19">
        <v>172663.12116157281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  <colBreaks count="1" manualBreakCount="1">
    <brk id="14" max="46" man="1"/>
  </colBreaks>
</worksheet>
</file>

<file path=xl/worksheets/sheet27.xml><?xml version="1.0" encoding="utf-8"?>
<worksheet xmlns="http://schemas.openxmlformats.org/spreadsheetml/2006/main" xmlns:r="http://schemas.openxmlformats.org/officeDocument/2006/relationships">
  <dimension ref="A1:AD47"/>
  <sheetViews>
    <sheetView topLeftCell="A22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4" width="9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125</v>
      </c>
      <c r="I1" s="16"/>
      <c r="J1" s="16"/>
      <c r="K1" s="16"/>
      <c r="L1" s="16"/>
      <c r="M1" s="16"/>
      <c r="N1" s="16"/>
      <c r="U1" s="27" t="s">
        <v>126</v>
      </c>
    </row>
    <row r="2" spans="1:30">
      <c r="B2" s="10"/>
      <c r="C2" s="16"/>
      <c r="D2" s="16"/>
      <c r="E2" s="16"/>
      <c r="H2" s="28" t="s">
        <v>121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1.3150760343635652</v>
      </c>
      <c r="D6" s="14">
        <v>477.30865629842918</v>
      </c>
      <c r="E6" s="14">
        <v>52.153614864615747</v>
      </c>
      <c r="F6" s="14">
        <v>1008.4386390357895</v>
      </c>
      <c r="G6" s="14">
        <v>1539.215986233198</v>
      </c>
      <c r="H6" s="14">
        <v>42941.577672806299</v>
      </c>
      <c r="I6" s="14">
        <v>44480.793659039497</v>
      </c>
      <c r="J6" s="18">
        <v>75166.147908503714</v>
      </c>
      <c r="K6" s="18">
        <v>7430.1773187109302</v>
      </c>
      <c r="L6" s="18">
        <v>19139.818578203151</v>
      </c>
      <c r="M6" s="18">
        <v>101736.1438054178</v>
      </c>
      <c r="N6" s="18">
        <v>144677.72147822409</v>
      </c>
      <c r="O6" s="18">
        <v>29182.53074030561</v>
      </c>
      <c r="P6" s="18">
        <v>2040.9050981879782</v>
      </c>
      <c r="Q6" s="18">
        <v>13912.369449995291</v>
      </c>
      <c r="R6" s="18">
        <v>226.48207236205226</v>
      </c>
      <c r="S6" s="18">
        <v>4524.1544024044924</v>
      </c>
      <c r="T6" s="18">
        <v>36009.323694588107</v>
      </c>
      <c r="U6" s="18">
        <v>65925.510827733277</v>
      </c>
      <c r="V6" s="18">
        <v>10111.631522854743</v>
      </c>
      <c r="W6" s="18">
        <v>23690.640031058876</v>
      </c>
      <c r="X6" s="18">
        <v>185623.54783949041</v>
      </c>
      <c r="Y6" s="18">
        <v>331840.4853039477</v>
      </c>
      <c r="Z6" s="18">
        <v>48178.27209483464</v>
      </c>
      <c r="AA6" s="18">
        <v>4316.0393898452958</v>
      </c>
      <c r="AB6" s="18">
        <v>375702.71800893708</v>
      </c>
      <c r="AC6" s="18">
        <v>13885.155239241865</v>
      </c>
      <c r="AD6" s="18">
        <v>270578.69468188286</v>
      </c>
    </row>
    <row r="7" spans="1:30" ht="15.75">
      <c r="A7" s="5">
        <v>2</v>
      </c>
      <c r="B7" s="6" t="s">
        <v>46</v>
      </c>
      <c r="C7" s="14">
        <v>2309.5191526715603</v>
      </c>
      <c r="D7" s="14">
        <v>1013.7710967724087</v>
      </c>
      <c r="E7" s="14">
        <v>1597.229053508511</v>
      </c>
      <c r="F7" s="14">
        <v>757.2189186512436</v>
      </c>
      <c r="G7" s="14">
        <v>5677.7382216037231</v>
      </c>
      <c r="H7" s="14">
        <v>377.95815415519451</v>
      </c>
      <c r="I7" s="14">
        <v>6055.6963757589174</v>
      </c>
      <c r="J7" s="18">
        <v>62271.856846203853</v>
      </c>
      <c r="K7" s="18">
        <v>6155.5760299954463</v>
      </c>
      <c r="L7" s="18">
        <v>15856.500242835251</v>
      </c>
      <c r="M7" s="18">
        <v>84283.93311903454</v>
      </c>
      <c r="N7" s="18">
        <v>84661.891273189729</v>
      </c>
      <c r="O7" s="18">
        <v>24176.446807974105</v>
      </c>
      <c r="P7" s="18">
        <v>1690.8003622289034</v>
      </c>
      <c r="Q7" s="18">
        <v>11525.787909687395</v>
      </c>
      <c r="R7" s="18">
        <v>187.63046372322805</v>
      </c>
      <c r="S7" s="18">
        <v>3748.0634984726016</v>
      </c>
      <c r="T7" s="18">
        <v>29832.145355746281</v>
      </c>
      <c r="U7" s="18">
        <v>54616.394307909271</v>
      </c>
      <c r="V7" s="18">
        <v>8377.0432328026309</v>
      </c>
      <c r="W7" s="18">
        <v>19626.656223022244</v>
      </c>
      <c r="X7" s="18">
        <v>153780.96816156665</v>
      </c>
      <c r="Y7" s="18">
        <v>244120.5976563601</v>
      </c>
      <c r="Z7" s="18">
        <v>35442.657245753195</v>
      </c>
      <c r="AA7" s="18">
        <v>3175.1222719724151</v>
      </c>
      <c r="AB7" s="18">
        <v>276388.13263014087</v>
      </c>
      <c r="AC7" s="18">
        <v>12141.269275786364</v>
      </c>
      <c r="AD7" s="18">
        <v>227643.52420825441</v>
      </c>
    </row>
    <row r="8" spans="1:30">
      <c r="A8" s="5">
        <v>3</v>
      </c>
      <c r="B8" s="6" t="s">
        <v>150</v>
      </c>
      <c r="C8" s="14">
        <v>1914.0193284078539</v>
      </c>
      <c r="D8" s="14">
        <v>212.06764885456829</v>
      </c>
      <c r="E8" s="14">
        <v>1342.0877228128184</v>
      </c>
      <c r="F8" s="14">
        <v>204.50273236545644</v>
      </c>
      <c r="G8" s="14">
        <v>3672.677432440697</v>
      </c>
      <c r="H8" s="14">
        <v>9705.4680849720789</v>
      </c>
      <c r="I8" s="14">
        <v>13378.145517412777</v>
      </c>
      <c r="J8" s="18">
        <v>8105.2850834511919</v>
      </c>
      <c r="K8" s="18">
        <v>801.20781847238766</v>
      </c>
      <c r="L8" s="18">
        <v>2063.8770289347417</v>
      </c>
      <c r="M8" s="18">
        <v>10970.36993085832</v>
      </c>
      <c r="N8" s="18">
        <v>20675.838015830399</v>
      </c>
      <c r="O8" s="18">
        <v>3146.7986279498491</v>
      </c>
      <c r="P8" s="18">
        <v>220.07403744061045</v>
      </c>
      <c r="Q8" s="18">
        <v>1500.1928889022086</v>
      </c>
      <c r="R8" s="18">
        <v>24.421921488111522</v>
      </c>
      <c r="S8" s="18">
        <v>487.84675300476141</v>
      </c>
      <c r="T8" s="18">
        <v>3882.9425523067293</v>
      </c>
      <c r="U8" s="18">
        <v>7108.8525140514075</v>
      </c>
      <c r="V8" s="18">
        <v>1090.3532831203838</v>
      </c>
      <c r="W8" s="18">
        <v>2554.5993323336133</v>
      </c>
      <c r="X8" s="18">
        <v>20016.081910597677</v>
      </c>
      <c r="Y8" s="18">
        <v>44364.597358868778</v>
      </c>
      <c r="Z8" s="18">
        <v>6441.0755671524767</v>
      </c>
      <c r="AA8" s="18">
        <v>577.02226858776748</v>
      </c>
      <c r="AB8" s="18">
        <v>50228.650657433485</v>
      </c>
      <c r="AC8" s="18">
        <v>2808.0084140313788</v>
      </c>
      <c r="AD8" s="18">
        <v>178876.42503649634</v>
      </c>
    </row>
    <row r="9" spans="1:30">
      <c r="A9" s="5">
        <v>4</v>
      </c>
      <c r="B9" s="6" t="s">
        <v>0</v>
      </c>
      <c r="C9" s="14">
        <v>4301.6885299296146</v>
      </c>
      <c r="D9" s="14">
        <v>209.35407766048178</v>
      </c>
      <c r="E9" s="14">
        <v>472.34783219666531</v>
      </c>
      <c r="F9" s="14">
        <v>274.26205407843378</v>
      </c>
      <c r="G9" s="14">
        <v>5257.6524938651946</v>
      </c>
      <c r="H9" s="14">
        <v>826.56553973233486</v>
      </c>
      <c r="I9" s="14">
        <v>6084.2180335975299</v>
      </c>
      <c r="J9" s="18">
        <v>3937.894373533677</v>
      </c>
      <c r="K9" s="18">
        <v>389.26104731780663</v>
      </c>
      <c r="L9" s="18">
        <v>1002.7197879197781</v>
      </c>
      <c r="M9" s="18">
        <v>5329.8752087712619</v>
      </c>
      <c r="N9" s="18">
        <v>6156.4407485035972</v>
      </c>
      <c r="O9" s="18">
        <v>1528.8494462641224</v>
      </c>
      <c r="P9" s="18">
        <v>106.92138584584042</v>
      </c>
      <c r="Q9" s="18">
        <v>728.85790883345601</v>
      </c>
      <c r="R9" s="18">
        <v>11.86521463819585</v>
      </c>
      <c r="S9" s="18">
        <v>237.01683087328652</v>
      </c>
      <c r="T9" s="18">
        <v>1886.4996692963316</v>
      </c>
      <c r="U9" s="18">
        <v>3453.7847872272619</v>
      </c>
      <c r="V9" s="18">
        <v>529.74028853473669</v>
      </c>
      <c r="W9" s="18">
        <v>1241.1336842387821</v>
      </c>
      <c r="X9" s="18">
        <v>9724.6692157520138</v>
      </c>
      <c r="Y9" s="18">
        <v>21138.762458120807</v>
      </c>
      <c r="Z9" s="18">
        <v>3069.0319421114082</v>
      </c>
      <c r="AA9" s="18">
        <v>274.93851844193478</v>
      </c>
      <c r="AB9" s="18">
        <v>23932.855881790281</v>
      </c>
      <c r="AC9" s="18">
        <v>1695.4375525510986</v>
      </c>
      <c r="AD9" s="18">
        <v>141160.35029293108</v>
      </c>
    </row>
    <row r="10" spans="1:30">
      <c r="A10" s="5">
        <v>5</v>
      </c>
      <c r="B10" s="6" t="s">
        <v>1</v>
      </c>
      <c r="C10" s="14">
        <v>2859.9745734555695</v>
      </c>
      <c r="D10" s="14">
        <v>156.77472640614326</v>
      </c>
      <c r="E10" s="14">
        <v>1437.3102066425711</v>
      </c>
      <c r="F10" s="14">
        <v>114.74004281731024</v>
      </c>
      <c r="G10" s="14">
        <v>4568.799549321594</v>
      </c>
      <c r="H10" s="14">
        <v>1004.6823776460963</v>
      </c>
      <c r="I10" s="14">
        <v>5573.48192696769</v>
      </c>
      <c r="J10" s="18">
        <v>1709.6099379413449</v>
      </c>
      <c r="K10" s="18">
        <v>168.99502419888537</v>
      </c>
      <c r="L10" s="18">
        <v>435.3239451823581</v>
      </c>
      <c r="M10" s="18">
        <v>2313.9289073225882</v>
      </c>
      <c r="N10" s="18">
        <v>3318.6112849686842</v>
      </c>
      <c r="O10" s="18">
        <v>663.73954175003041</v>
      </c>
      <c r="P10" s="18">
        <v>46.419189160850799</v>
      </c>
      <c r="Q10" s="18">
        <v>316.42868144547674</v>
      </c>
      <c r="R10" s="18">
        <v>5.1512018701162026</v>
      </c>
      <c r="S10" s="18">
        <v>102.89923778649273</v>
      </c>
      <c r="T10" s="18">
        <v>819.01094255556416</v>
      </c>
      <c r="U10" s="18">
        <v>1499.4370685610425</v>
      </c>
      <c r="V10" s="18">
        <v>229.98312699642455</v>
      </c>
      <c r="W10" s="18">
        <v>538.82970938713299</v>
      </c>
      <c r="X10" s="18">
        <v>4221.8986995131318</v>
      </c>
      <c r="Y10" s="18">
        <v>12109.309533803411</v>
      </c>
      <c r="Z10" s="18">
        <v>1758.0905133196993</v>
      </c>
      <c r="AA10" s="18">
        <v>157.49813300619994</v>
      </c>
      <c r="AB10" s="18">
        <v>13709.90191411691</v>
      </c>
      <c r="AC10" s="18">
        <v>889.42056941131011</v>
      </c>
      <c r="AD10" s="18">
        <v>154144.1966334467</v>
      </c>
    </row>
    <row r="11" spans="1:30" s="3" customFormat="1">
      <c r="A11" s="7"/>
      <c r="B11" s="8" t="s">
        <v>27</v>
      </c>
      <c r="C11" s="15">
        <v>11386.516660498961</v>
      </c>
      <c r="D11" s="15">
        <v>2069.276205992031</v>
      </c>
      <c r="E11" s="15">
        <v>4901.1284300251818</v>
      </c>
      <c r="F11" s="15">
        <v>2359.1623869482337</v>
      </c>
      <c r="G11" s="15">
        <v>20716.083683464407</v>
      </c>
      <c r="H11" s="15">
        <v>54856.251829312001</v>
      </c>
      <c r="I11" s="15">
        <v>75572.335512776423</v>
      </c>
      <c r="J11" s="19">
        <v>151190.79414963376</v>
      </c>
      <c r="K11" s="19">
        <v>14945.217238695455</v>
      </c>
      <c r="L11" s="19">
        <v>38498.239583075287</v>
      </c>
      <c r="M11" s="19">
        <v>204634.25097140449</v>
      </c>
      <c r="N11" s="19">
        <v>259490.50280071652</v>
      </c>
      <c r="O11" s="19">
        <v>58698.365164243718</v>
      </c>
      <c r="P11" s="19">
        <v>4105.1200728641834</v>
      </c>
      <c r="Q11" s="19">
        <v>27983.636838863826</v>
      </c>
      <c r="R11" s="19">
        <v>455.55087408170391</v>
      </c>
      <c r="S11" s="19">
        <v>9099.9807225416353</v>
      </c>
      <c r="T11" s="19">
        <v>72429.922214493025</v>
      </c>
      <c r="U11" s="19">
        <v>132603.97950548225</v>
      </c>
      <c r="V11" s="19">
        <v>20338.75145430892</v>
      </c>
      <c r="W11" s="19">
        <v>47651.858980040648</v>
      </c>
      <c r="X11" s="19">
        <v>373367.16582691984</v>
      </c>
      <c r="Y11" s="19">
        <v>653573.75231110083</v>
      </c>
      <c r="Z11" s="19">
        <v>94889.127363171428</v>
      </c>
      <c r="AA11" s="19">
        <v>8500.6205818536127</v>
      </c>
      <c r="AB11" s="19">
        <v>739962.25909241859</v>
      </c>
      <c r="AC11" s="19">
        <v>31419.291051022017</v>
      </c>
      <c r="AD11" s="19">
        <v>235512.08010734181</v>
      </c>
    </row>
    <row r="12" spans="1:30">
      <c r="A12" s="5">
        <v>6</v>
      </c>
      <c r="B12" s="6" t="s">
        <v>2</v>
      </c>
      <c r="C12" s="14">
        <v>13686.298057223967</v>
      </c>
      <c r="D12" s="14">
        <v>1313.2104606795278</v>
      </c>
      <c r="E12" s="14">
        <v>483.69298441054895</v>
      </c>
      <c r="F12" s="14">
        <v>32.046301898415344</v>
      </c>
      <c r="G12" s="14">
        <v>15515.247804212459</v>
      </c>
      <c r="H12" s="14">
        <v>35.530552232968077</v>
      </c>
      <c r="I12" s="14">
        <v>15550.778356445426</v>
      </c>
      <c r="J12" s="18">
        <v>18017.006845103246</v>
      </c>
      <c r="K12" s="18">
        <v>1780.98198905309</v>
      </c>
      <c r="L12" s="18">
        <v>4587.7333338576964</v>
      </c>
      <c r="M12" s="18">
        <v>24385.722168014032</v>
      </c>
      <c r="N12" s="18">
        <v>24421.252720247001</v>
      </c>
      <c r="O12" s="18">
        <v>6994.928844105887</v>
      </c>
      <c r="P12" s="18">
        <v>489.19629577158275</v>
      </c>
      <c r="Q12" s="18">
        <v>3334.7359494500956</v>
      </c>
      <c r="R12" s="18">
        <v>54.286792147541</v>
      </c>
      <c r="S12" s="18">
        <v>1084.4206215761674</v>
      </c>
      <c r="T12" s="18">
        <v>8631.2821601908181</v>
      </c>
      <c r="U12" s="18">
        <v>15802.065329941197</v>
      </c>
      <c r="V12" s="18">
        <v>2423.7151887069772</v>
      </c>
      <c r="W12" s="18">
        <v>5678.5459343217999</v>
      </c>
      <c r="X12" s="18">
        <v>44493.177116212064</v>
      </c>
      <c r="Y12" s="18">
        <v>84429.677640671522</v>
      </c>
      <c r="Z12" s="18">
        <v>12257.92560555532</v>
      </c>
      <c r="AA12" s="18">
        <v>1098.1234372048434</v>
      </c>
      <c r="AB12" s="18">
        <v>95589.479809021999</v>
      </c>
      <c r="AC12" s="18">
        <v>6537.6839617876858</v>
      </c>
      <c r="AD12" s="18">
        <v>146213.06316997876</v>
      </c>
    </row>
    <row r="13" spans="1:30">
      <c r="A13" s="5">
        <v>7</v>
      </c>
      <c r="B13" s="6" t="s">
        <v>3</v>
      </c>
      <c r="C13" s="14">
        <v>3577.15522190293</v>
      </c>
      <c r="D13" s="14">
        <v>607.97850269687387</v>
      </c>
      <c r="E13" s="14">
        <v>205.54101337329848</v>
      </c>
      <c r="F13" s="14">
        <v>17.028906840826536</v>
      </c>
      <c r="G13" s="14">
        <v>4407.7036448139288</v>
      </c>
      <c r="H13" s="14">
        <v>33.21793333926631</v>
      </c>
      <c r="I13" s="14">
        <v>4440.9215781531948</v>
      </c>
      <c r="J13" s="18">
        <v>4403.2594394597036</v>
      </c>
      <c r="K13" s="18">
        <v>435.26240636008356</v>
      </c>
      <c r="L13" s="18">
        <v>1121.2173188202546</v>
      </c>
      <c r="M13" s="18">
        <v>5959.7391646400411</v>
      </c>
      <c r="N13" s="18">
        <v>5992.957097979307</v>
      </c>
      <c r="O13" s="18">
        <v>1709.5229371869455</v>
      </c>
      <c r="P13" s="18">
        <v>119.55694004136893</v>
      </c>
      <c r="Q13" s="18">
        <v>814.99150628965663</v>
      </c>
      <c r="R13" s="18">
        <v>13.267399630622551</v>
      </c>
      <c r="S13" s="18">
        <v>265.02655959182181</v>
      </c>
      <c r="T13" s="18">
        <v>2109.4388747945532</v>
      </c>
      <c r="U13" s="18">
        <v>3861.9396620773027</v>
      </c>
      <c r="V13" s="18">
        <v>592.34293881263704</v>
      </c>
      <c r="W13" s="18">
        <v>1387.8060436272592</v>
      </c>
      <c r="X13" s="18">
        <v>10873.892862052167</v>
      </c>
      <c r="Y13" s="18">
        <v>21274.553604845401</v>
      </c>
      <c r="Z13" s="18">
        <v>3088.7467849191967</v>
      </c>
      <c r="AA13" s="18">
        <v>276.70466808622945</v>
      </c>
      <c r="AB13" s="18">
        <v>24086.595721678368</v>
      </c>
      <c r="AC13" s="18">
        <v>2171.5993164525539</v>
      </c>
      <c r="AD13" s="18">
        <v>110916.3902345731</v>
      </c>
    </row>
    <row r="14" spans="1:30">
      <c r="A14" s="5">
        <v>8</v>
      </c>
      <c r="B14" s="6" t="s">
        <v>4</v>
      </c>
      <c r="C14" s="14">
        <v>1704.2468001052739</v>
      </c>
      <c r="D14" s="14">
        <v>474.47190616676045</v>
      </c>
      <c r="E14" s="14">
        <v>154.16589902348792</v>
      </c>
      <c r="F14" s="14">
        <v>10.767853520561713</v>
      </c>
      <c r="G14" s="14">
        <v>2343.6524588160842</v>
      </c>
      <c r="H14" s="14">
        <v>578.21718386023042</v>
      </c>
      <c r="I14" s="14">
        <v>2921.8696426763145</v>
      </c>
      <c r="J14" s="18">
        <v>2081.0244345580645</v>
      </c>
      <c r="K14" s="18">
        <v>205.70936496783389</v>
      </c>
      <c r="L14" s="18">
        <v>529.89851472411362</v>
      </c>
      <c r="M14" s="18">
        <v>2816.6323142500123</v>
      </c>
      <c r="N14" s="18">
        <v>3394.8494981102426</v>
      </c>
      <c r="O14" s="18">
        <v>807.93763180123472</v>
      </c>
      <c r="P14" s="18">
        <v>56.503805185190515</v>
      </c>
      <c r="Q14" s="18">
        <v>385.1731340986272</v>
      </c>
      <c r="R14" s="18">
        <v>6.2703057119341574</v>
      </c>
      <c r="S14" s="18">
        <v>125.2542017794697</v>
      </c>
      <c r="T14" s="18">
        <v>996.94190224521049</v>
      </c>
      <c r="U14" s="18">
        <v>1825.1912956911592</v>
      </c>
      <c r="V14" s="18">
        <v>279.94719508471314</v>
      </c>
      <c r="W14" s="18">
        <v>655.89101140269349</v>
      </c>
      <c r="X14" s="18">
        <v>5139.1104830002314</v>
      </c>
      <c r="Y14" s="18">
        <v>10877.612439926557</v>
      </c>
      <c r="Z14" s="18">
        <v>1579.2665298975789</v>
      </c>
      <c r="AA14" s="18">
        <v>141.4782277098939</v>
      </c>
      <c r="AB14" s="18">
        <v>12315.400742114241</v>
      </c>
      <c r="AC14" s="18">
        <v>1730.8173739959809</v>
      </c>
      <c r="AD14" s="18">
        <v>71153.669515584828</v>
      </c>
    </row>
    <row r="15" spans="1:30">
      <c r="A15" s="5">
        <v>9</v>
      </c>
      <c r="B15" s="6" t="s">
        <v>5</v>
      </c>
      <c r="C15" s="14">
        <v>6089.7817947537151</v>
      </c>
      <c r="D15" s="14">
        <v>1170.570373708789</v>
      </c>
      <c r="E15" s="14">
        <v>381.07501611334925</v>
      </c>
      <c r="F15" s="14">
        <v>39.102708308955677</v>
      </c>
      <c r="G15" s="14">
        <v>7680.5298928848088</v>
      </c>
      <c r="H15" s="14">
        <v>5.9361314539147951</v>
      </c>
      <c r="I15" s="14">
        <v>7686.4660243387234</v>
      </c>
      <c r="J15" s="18">
        <v>8776.0086868907674</v>
      </c>
      <c r="K15" s="18">
        <v>867.50887877771413</v>
      </c>
      <c r="L15" s="18">
        <v>2234.6657209610871</v>
      </c>
      <c r="M15" s="18">
        <v>11878.18328662957</v>
      </c>
      <c r="N15" s="18">
        <v>11884.119418083485</v>
      </c>
      <c r="O15" s="18">
        <v>3407.2005870797725</v>
      </c>
      <c r="P15" s="18">
        <v>238.28546984501037</v>
      </c>
      <c r="Q15" s="18">
        <v>1624.3359350676467</v>
      </c>
      <c r="R15" s="18">
        <v>26.442869426990175</v>
      </c>
      <c r="S15" s="18">
        <v>528.21674970848323</v>
      </c>
      <c r="T15" s="18">
        <v>4204.2614440937041</v>
      </c>
      <c r="U15" s="18">
        <v>7697.1199377698122</v>
      </c>
      <c r="V15" s="18">
        <v>1180.5815324104485</v>
      </c>
      <c r="W15" s="18">
        <v>2765.9959768545446</v>
      </c>
      <c r="X15" s="18">
        <v>21672.44050225641</v>
      </c>
      <c r="Y15" s="18">
        <v>41237.089813224702</v>
      </c>
      <c r="Z15" s="18">
        <v>5987.0082800595401</v>
      </c>
      <c r="AA15" s="18">
        <v>536.34475543670078</v>
      </c>
      <c r="AB15" s="18">
        <v>46687.753337847542</v>
      </c>
      <c r="AC15" s="18">
        <v>4491.9880152733394</v>
      </c>
      <c r="AD15" s="18">
        <v>103935.61420712422</v>
      </c>
    </row>
    <row r="16" spans="1:30">
      <c r="A16" s="5">
        <v>10</v>
      </c>
      <c r="B16" s="6" t="s">
        <v>6</v>
      </c>
      <c r="C16" s="14">
        <v>7629.4499322117899</v>
      </c>
      <c r="D16" s="14">
        <v>5539.5599411869898</v>
      </c>
      <c r="E16" s="14">
        <v>598.54935942177781</v>
      </c>
      <c r="F16" s="14">
        <v>13.886704338195596</v>
      </c>
      <c r="G16" s="14">
        <v>13781.445937158753</v>
      </c>
      <c r="H16" s="14">
        <v>23.569933714073446</v>
      </c>
      <c r="I16" s="14">
        <v>13805.015870872827</v>
      </c>
      <c r="J16" s="18">
        <v>10472.58657937986</v>
      </c>
      <c r="K16" s="18">
        <v>1035.2156846598436</v>
      </c>
      <c r="L16" s="18">
        <v>2666.6712709269896</v>
      </c>
      <c r="M16" s="18">
        <v>14174.473534966692</v>
      </c>
      <c r="N16" s="18">
        <v>14198.043468680766</v>
      </c>
      <c r="O16" s="18">
        <v>4065.8805630864272</v>
      </c>
      <c r="P16" s="18">
        <v>284.3508139739767</v>
      </c>
      <c r="Q16" s="18">
        <v>1938.3525382562789</v>
      </c>
      <c r="R16" s="18">
        <v>31.55480462263564</v>
      </c>
      <c r="S16" s="18">
        <v>630.3316053303223</v>
      </c>
      <c r="T16" s="18">
        <v>5017.0292152729198</v>
      </c>
      <c r="U16" s="18">
        <v>9185.127070415876</v>
      </c>
      <c r="V16" s="18">
        <v>1408.8115398807442</v>
      </c>
      <c r="W16" s="18">
        <v>3300.7182854200532</v>
      </c>
      <c r="X16" s="18">
        <v>25862.15643625924</v>
      </c>
      <c r="Y16" s="18">
        <v>53841.645842098762</v>
      </c>
      <c r="Z16" s="18">
        <v>7817.0011723699017</v>
      </c>
      <c r="AA16" s="18">
        <v>700.28424647534371</v>
      </c>
      <c r="AB16" s="18">
        <v>60958.36276799332</v>
      </c>
      <c r="AC16" s="18">
        <v>4782.7444526284135</v>
      </c>
      <c r="AD16" s="18">
        <v>127454.77700463995</v>
      </c>
    </row>
    <row r="17" spans="1:30" s="3" customFormat="1">
      <c r="A17" s="7"/>
      <c r="B17" s="8" t="s">
        <v>28</v>
      </c>
      <c r="C17" s="15">
        <v>32686.931806197674</v>
      </c>
      <c r="D17" s="15">
        <v>9105.7911844389419</v>
      </c>
      <c r="E17" s="15">
        <v>1823.0242723424624</v>
      </c>
      <c r="F17" s="15">
        <v>112.83247490695487</v>
      </c>
      <c r="G17" s="15">
        <v>43728.57973788603</v>
      </c>
      <c r="H17" s="15">
        <v>676.47173460045303</v>
      </c>
      <c r="I17" s="15">
        <v>44405.051472486477</v>
      </c>
      <c r="J17" s="19">
        <v>43749.885985391636</v>
      </c>
      <c r="K17" s="19">
        <v>4324.6783238185653</v>
      </c>
      <c r="L17" s="19">
        <v>11140.18615929014</v>
      </c>
      <c r="M17" s="19">
        <v>59214.750468500337</v>
      </c>
      <c r="N17" s="19">
        <v>59891.222203100799</v>
      </c>
      <c r="O17" s="19">
        <v>16985.470563260267</v>
      </c>
      <c r="P17" s="19">
        <v>1187.8933248171293</v>
      </c>
      <c r="Q17" s="19">
        <v>8097.5890631623042</v>
      </c>
      <c r="R17" s="19">
        <v>131.82217153972351</v>
      </c>
      <c r="S17" s="19">
        <v>2633.2497379862643</v>
      </c>
      <c r="T17" s="19">
        <v>20958.953596597206</v>
      </c>
      <c r="U17" s="19">
        <v>38371.443295895348</v>
      </c>
      <c r="V17" s="19">
        <v>5885.3983948955201</v>
      </c>
      <c r="W17" s="19">
        <v>13788.957251626351</v>
      </c>
      <c r="X17" s="19">
        <v>108040.77739978011</v>
      </c>
      <c r="Y17" s="19">
        <v>211660.57934076694</v>
      </c>
      <c r="Z17" s="19">
        <v>30729.948372801537</v>
      </c>
      <c r="AA17" s="19">
        <v>2752.9353349130115</v>
      </c>
      <c r="AB17" s="19">
        <v>239637.59237865548</v>
      </c>
      <c r="AC17" s="19">
        <v>19714.833120137973</v>
      </c>
      <c r="AD17" s="19">
        <v>121551.92535404956</v>
      </c>
    </row>
    <row r="18" spans="1:30">
      <c r="A18" s="5">
        <v>11</v>
      </c>
      <c r="B18" s="6" t="s">
        <v>7</v>
      </c>
      <c r="C18" s="14">
        <v>7744.8370078240805</v>
      </c>
      <c r="D18" s="14">
        <v>4118.6895795314485</v>
      </c>
      <c r="E18" s="14">
        <v>1159.871422957003</v>
      </c>
      <c r="F18" s="14">
        <v>44.326766862617781</v>
      </c>
      <c r="G18" s="14">
        <v>13067.72477717515</v>
      </c>
      <c r="H18" s="14">
        <v>206.72796028385255</v>
      </c>
      <c r="I18" s="14">
        <v>13274.452737459003</v>
      </c>
      <c r="J18" s="18">
        <v>46993.646113216484</v>
      </c>
      <c r="K18" s="18">
        <v>4645.3241677221386</v>
      </c>
      <c r="L18" s="18">
        <v>11966.156121637416</v>
      </c>
      <c r="M18" s="18">
        <v>63605.126402576039</v>
      </c>
      <c r="N18" s="18">
        <v>63811.854362859893</v>
      </c>
      <c r="O18" s="18">
        <v>18244.829094705205</v>
      </c>
      <c r="P18" s="18">
        <v>1275.9676344150494</v>
      </c>
      <c r="Q18" s="18">
        <v>8697.9708914341991</v>
      </c>
      <c r="R18" s="18">
        <v>141.59589995919004</v>
      </c>
      <c r="S18" s="18">
        <v>2828.487515509551</v>
      </c>
      <c r="T18" s="18">
        <v>22512.9192005367</v>
      </c>
      <c r="U18" s="18">
        <v>41216.428031441355</v>
      </c>
      <c r="V18" s="18">
        <v>6321.7611469287704</v>
      </c>
      <c r="W18" s="18">
        <v>14811.315795647282</v>
      </c>
      <c r="X18" s="18">
        <v>116051.27521057731</v>
      </c>
      <c r="Y18" s="18">
        <v>192930.85435061235</v>
      </c>
      <c r="Z18" s="18">
        <v>28010.672625791027</v>
      </c>
      <c r="AA18" s="18">
        <v>2509.3296445128635</v>
      </c>
      <c r="AB18" s="18">
        <v>218432.19733189052</v>
      </c>
      <c r="AC18" s="18">
        <v>10231.816543146269</v>
      </c>
      <c r="AD18" s="18">
        <v>213483.30124058589</v>
      </c>
    </row>
    <row r="19" spans="1:30">
      <c r="A19" s="5">
        <v>12</v>
      </c>
      <c r="B19" s="6" t="s">
        <v>8</v>
      </c>
      <c r="C19" s="14">
        <v>4009.1201685419883</v>
      </c>
      <c r="D19" s="14">
        <v>2511.7568874918493</v>
      </c>
      <c r="E19" s="14">
        <v>653.87428357965246</v>
      </c>
      <c r="F19" s="14">
        <v>24.950830268537185</v>
      </c>
      <c r="G19" s="14">
        <v>7199.7021698820281</v>
      </c>
      <c r="H19" s="14">
        <v>14.109224209396748</v>
      </c>
      <c r="I19" s="14">
        <v>7213.8113940914245</v>
      </c>
      <c r="J19" s="18">
        <v>7716.7384766093337</v>
      </c>
      <c r="K19" s="18">
        <v>762.79996778762654</v>
      </c>
      <c r="L19" s="18">
        <v>1964.940050373835</v>
      </c>
      <c r="M19" s="18">
        <v>10444.478494770794</v>
      </c>
      <c r="N19" s="18">
        <v>10458.58771898019</v>
      </c>
      <c r="O19" s="18">
        <v>2995.9491616181954</v>
      </c>
      <c r="P19" s="18">
        <v>209.52425176112541</v>
      </c>
      <c r="Q19" s="18">
        <v>1428.2774842508222</v>
      </c>
      <c r="R19" s="18">
        <v>23.251197123815182</v>
      </c>
      <c r="S19" s="18">
        <v>464.46062918712653</v>
      </c>
      <c r="T19" s="18">
        <v>3696.8042317261234</v>
      </c>
      <c r="U19" s="18">
        <v>6768.0723324248056</v>
      </c>
      <c r="V19" s="18">
        <v>1038.0845394483949</v>
      </c>
      <c r="W19" s="18">
        <v>2432.1383834343223</v>
      </c>
      <c r="X19" s="18">
        <v>19056.562210974731</v>
      </c>
      <c r="Y19" s="18">
        <v>36714.852099836949</v>
      </c>
      <c r="Z19" s="18">
        <v>5330.4470444742228</v>
      </c>
      <c r="AA19" s="18">
        <v>477.52686862968216</v>
      </c>
      <c r="AB19" s="18">
        <v>41567.772275681491</v>
      </c>
      <c r="AC19" s="18">
        <v>3159.533421452014</v>
      </c>
      <c r="AD19" s="18">
        <v>131563.00861846353</v>
      </c>
    </row>
    <row r="20" spans="1:30">
      <c r="A20" s="5">
        <v>13</v>
      </c>
      <c r="B20" s="6" t="s">
        <v>9</v>
      </c>
      <c r="C20" s="14">
        <v>4165.9060066045049</v>
      </c>
      <c r="D20" s="14">
        <v>2263.1602660589465</v>
      </c>
      <c r="E20" s="14">
        <v>1113.2258361831678</v>
      </c>
      <c r="F20" s="14">
        <v>20.459732725401807</v>
      </c>
      <c r="G20" s="14">
        <v>7562.7518415720206</v>
      </c>
      <c r="H20" s="14">
        <v>29.080496920373029</v>
      </c>
      <c r="I20" s="14">
        <v>7591.8323384923933</v>
      </c>
      <c r="J20" s="18">
        <v>7309.7952561982811</v>
      </c>
      <c r="K20" s="18">
        <v>722.57361097096577</v>
      </c>
      <c r="L20" s="18">
        <v>1861.3186778940553</v>
      </c>
      <c r="M20" s="18">
        <v>9893.6875450633015</v>
      </c>
      <c r="N20" s="18">
        <v>9922.7680419836743</v>
      </c>
      <c r="O20" s="18">
        <v>2837.9573877992129</v>
      </c>
      <c r="P20" s="18">
        <v>198.47496273515432</v>
      </c>
      <c r="Q20" s="18">
        <v>1352.9570829124305</v>
      </c>
      <c r="R20" s="18">
        <v>22.025042179643098</v>
      </c>
      <c r="S20" s="18">
        <v>439.96723670421824</v>
      </c>
      <c r="T20" s="18">
        <v>3501.8527734321983</v>
      </c>
      <c r="U20" s="18">
        <v>6411.1571461345911</v>
      </c>
      <c r="V20" s="18">
        <v>983.34101447051216</v>
      </c>
      <c r="W20" s="18">
        <v>2303.8792452971211</v>
      </c>
      <c r="X20" s="18">
        <v>18051.611891665081</v>
      </c>
      <c r="Y20" s="18">
        <v>35537.131775220776</v>
      </c>
      <c r="Z20" s="18">
        <v>5159.4596790829746</v>
      </c>
      <c r="AA20" s="18">
        <v>462.20900495159441</v>
      </c>
      <c r="AB20" s="18">
        <v>40234.382449352153</v>
      </c>
      <c r="AC20" s="18">
        <v>2983.0310712179526</v>
      </c>
      <c r="AD20" s="18">
        <v>134877.51715882969</v>
      </c>
    </row>
    <row r="21" spans="1:30">
      <c r="A21" s="5">
        <v>14</v>
      </c>
      <c r="B21" s="6" t="s">
        <v>10</v>
      </c>
      <c r="C21" s="14">
        <v>5647.580082187199</v>
      </c>
      <c r="D21" s="14">
        <v>4351.6759959481624</v>
      </c>
      <c r="E21" s="14">
        <v>707.47448568985203</v>
      </c>
      <c r="F21" s="14">
        <v>15.781470978894424</v>
      </c>
      <c r="G21" s="14">
        <v>10722.512034804107</v>
      </c>
      <c r="H21" s="14">
        <v>109.24200046277494</v>
      </c>
      <c r="I21" s="14">
        <v>10831.754035266882</v>
      </c>
      <c r="J21" s="18">
        <v>11901.782831395605</v>
      </c>
      <c r="K21" s="18">
        <v>1176.4918025825061</v>
      </c>
      <c r="L21" s="18">
        <v>3030.592500594455</v>
      </c>
      <c r="M21" s="18">
        <v>16108.867134572567</v>
      </c>
      <c r="N21" s="18">
        <v>16218.109135035342</v>
      </c>
      <c r="O21" s="18">
        <v>4620.7522003711765</v>
      </c>
      <c r="P21" s="18">
        <v>323.15623367701426</v>
      </c>
      <c r="Q21" s="18">
        <v>2202.8799462431148</v>
      </c>
      <c r="R21" s="18">
        <v>35.861095924973149</v>
      </c>
      <c r="S21" s="18">
        <v>716.35310164709108</v>
      </c>
      <c r="T21" s="18">
        <v>5701.7043236019035</v>
      </c>
      <c r="U21" s="18">
        <v>10438.623432926166</v>
      </c>
      <c r="V21" s="18">
        <v>1601.0723684098239</v>
      </c>
      <c r="W21" s="18">
        <v>3751.1680541305377</v>
      </c>
      <c r="X21" s="18">
        <v>29391.570756931796</v>
      </c>
      <c r="Y21" s="18">
        <v>56332.191926771244</v>
      </c>
      <c r="Z21" s="18">
        <v>8178.5911911419462</v>
      </c>
      <c r="AA21" s="18">
        <v>732.67720488039117</v>
      </c>
      <c r="AB21" s="18">
        <v>63778.105913032799</v>
      </c>
      <c r="AC21" s="18">
        <v>4587.5237318574755</v>
      </c>
      <c r="AD21" s="18">
        <v>139025.12475332574</v>
      </c>
    </row>
    <row r="22" spans="1:30">
      <c r="A22" s="5">
        <v>15</v>
      </c>
      <c r="B22" s="6" t="s">
        <v>11</v>
      </c>
      <c r="C22" s="14">
        <v>4531.0107682769776</v>
      </c>
      <c r="D22" s="14">
        <v>3073.170144757165</v>
      </c>
      <c r="E22" s="14">
        <v>651.48858729598567</v>
      </c>
      <c r="F22" s="14">
        <v>21.286254700694258</v>
      </c>
      <c r="G22" s="14">
        <v>8276.9557550308218</v>
      </c>
      <c r="H22" s="14">
        <v>81.196939283404149</v>
      </c>
      <c r="I22" s="14">
        <v>8358.1526943142253</v>
      </c>
      <c r="J22" s="18">
        <v>13002.685853722012</v>
      </c>
      <c r="K22" s="18">
        <v>1285.3161190360643</v>
      </c>
      <c r="L22" s="18">
        <v>3310.9192794147798</v>
      </c>
      <c r="M22" s="18">
        <v>17598.921252172855</v>
      </c>
      <c r="N22" s="18">
        <v>17680.118191456259</v>
      </c>
      <c r="O22" s="18">
        <v>5048.1671628918384</v>
      </c>
      <c r="P22" s="18">
        <v>353.04786246729736</v>
      </c>
      <c r="Q22" s="18">
        <v>2406.6441406496851</v>
      </c>
      <c r="R22" s="18">
        <v>39.178211473712381</v>
      </c>
      <c r="S22" s="18">
        <v>782.61504793095719</v>
      </c>
      <c r="T22" s="18">
        <v>6229.1062776777881</v>
      </c>
      <c r="U22" s="18">
        <v>11404.185672553092</v>
      </c>
      <c r="V22" s="18">
        <v>1749.1699630572457</v>
      </c>
      <c r="W22" s="18">
        <v>4098.1473518163384</v>
      </c>
      <c r="X22" s="18">
        <v>32110.261690517953</v>
      </c>
      <c r="Y22" s="18">
        <v>58067.335637005031</v>
      </c>
      <c r="Z22" s="18">
        <v>8430.5080903963499</v>
      </c>
      <c r="AA22" s="18">
        <v>755.24512217741415</v>
      </c>
      <c r="AB22" s="18">
        <v>65742.598605223975</v>
      </c>
      <c r="AC22" s="18">
        <v>4116.1163030068401</v>
      </c>
      <c r="AD22" s="18">
        <v>159719.97330881719</v>
      </c>
    </row>
    <row r="23" spans="1:30" s="3" customFormat="1">
      <c r="A23" s="7"/>
      <c r="B23" s="8" t="s">
        <v>29</v>
      </c>
      <c r="C23" s="15">
        <v>26098.454033434751</v>
      </c>
      <c r="D23" s="15">
        <v>16318.452873787572</v>
      </c>
      <c r="E23" s="15">
        <v>4285.9346157056607</v>
      </c>
      <c r="F23" s="15">
        <v>126.80505553614545</v>
      </c>
      <c r="G23" s="15">
        <v>46829.646578464133</v>
      </c>
      <c r="H23" s="15">
        <v>440.35662115980142</v>
      </c>
      <c r="I23" s="15">
        <v>47270.003199623927</v>
      </c>
      <c r="J23" s="19">
        <v>86924.64853114172</v>
      </c>
      <c r="K23" s="19">
        <v>8592.5056680993021</v>
      </c>
      <c r="L23" s="19">
        <v>22133.926629914538</v>
      </c>
      <c r="M23" s="19">
        <v>117651.08082915554</v>
      </c>
      <c r="N23" s="19">
        <v>118091.43745031535</v>
      </c>
      <c r="O23" s="19">
        <v>33747.655007385627</v>
      </c>
      <c r="P23" s="19">
        <v>2360.1709450556409</v>
      </c>
      <c r="Q23" s="19">
        <v>16088.729545490251</v>
      </c>
      <c r="R23" s="19">
        <v>261.91144666133385</v>
      </c>
      <c r="S23" s="19">
        <v>5231.8835309789438</v>
      </c>
      <c r="T23" s="19">
        <v>41642.386806974719</v>
      </c>
      <c r="U23" s="19">
        <v>76238.466615480007</v>
      </c>
      <c r="V23" s="19">
        <v>11693.429032314745</v>
      </c>
      <c r="W23" s="19">
        <v>27396.648830325605</v>
      </c>
      <c r="X23" s="19">
        <v>214661.28176066687</v>
      </c>
      <c r="Y23" s="19">
        <v>379582.3657894464</v>
      </c>
      <c r="Z23" s="19">
        <v>55109.678630886527</v>
      </c>
      <c r="AA23" s="19">
        <v>4936.9878451519462</v>
      </c>
      <c r="AB23" s="19">
        <v>429755.0565751809</v>
      </c>
      <c r="AC23" s="19">
        <v>25078.021070680552</v>
      </c>
      <c r="AD23" s="19">
        <v>171367.21249413898</v>
      </c>
    </row>
    <row r="24" spans="1:30">
      <c r="A24" s="5">
        <v>16</v>
      </c>
      <c r="B24" s="6" t="s">
        <v>197</v>
      </c>
      <c r="C24" s="14">
        <v>3013.4519390391965</v>
      </c>
      <c r="D24" s="14">
        <v>1767.294654293569</v>
      </c>
      <c r="E24" s="14">
        <v>582.78804133840481</v>
      </c>
      <c r="F24" s="14">
        <v>22.276454921490732</v>
      </c>
      <c r="G24" s="14">
        <v>5385.8110895926611</v>
      </c>
      <c r="H24" s="14">
        <v>63.942547019876194</v>
      </c>
      <c r="I24" s="14">
        <v>5449.7536366125369</v>
      </c>
      <c r="J24" s="18">
        <v>10474.777895365214</v>
      </c>
      <c r="K24" s="18">
        <v>1035.4322963498867</v>
      </c>
      <c r="L24" s="18">
        <v>2667.2292533642189</v>
      </c>
      <c r="M24" s="18">
        <v>14177.439445079321</v>
      </c>
      <c r="N24" s="18">
        <v>14241.381992099197</v>
      </c>
      <c r="O24" s="18">
        <v>4066.7313203472909</v>
      </c>
      <c r="P24" s="18">
        <v>284.41031240632537</v>
      </c>
      <c r="Q24" s="18">
        <v>1938.7581250585586</v>
      </c>
      <c r="R24" s="18">
        <v>31.561407246281689</v>
      </c>
      <c r="S24" s="18">
        <v>630.46349783962398</v>
      </c>
      <c r="T24" s="18">
        <v>5018.0789937813224</v>
      </c>
      <c r="U24" s="18">
        <v>9187.0489944433684</v>
      </c>
      <c r="V24" s="18">
        <v>1409.1063239080038</v>
      </c>
      <c r="W24" s="18">
        <v>3301.40893779014</v>
      </c>
      <c r="X24" s="18">
        <v>25867.567912820916</v>
      </c>
      <c r="Y24" s="18">
        <v>45494.760994512777</v>
      </c>
      <c r="Z24" s="18">
        <v>6605.158415645591</v>
      </c>
      <c r="AA24" s="18">
        <v>591.72159271255748</v>
      </c>
      <c r="AB24" s="18">
        <v>51508.197817445813</v>
      </c>
      <c r="AC24" s="18">
        <v>3965.8272479074344</v>
      </c>
      <c r="AD24" s="18">
        <v>129880.0845261832</v>
      </c>
    </row>
    <row r="25" spans="1:30">
      <c r="A25" s="5">
        <v>17</v>
      </c>
      <c r="B25" s="6" t="s">
        <v>12</v>
      </c>
      <c r="C25" s="14">
        <v>1781.2790652072613</v>
      </c>
      <c r="D25" s="14">
        <v>987.05372375231536</v>
      </c>
      <c r="E25" s="14">
        <v>712.84865632674598</v>
      </c>
      <c r="F25" s="14">
        <v>28.755940136033065</v>
      </c>
      <c r="G25" s="14">
        <v>3509.9373854223559</v>
      </c>
      <c r="H25" s="14">
        <v>590.17674281885297</v>
      </c>
      <c r="I25" s="14">
        <v>4100.1141282412091</v>
      </c>
      <c r="J25" s="18">
        <v>3238.9731677377667</v>
      </c>
      <c r="K25" s="18">
        <v>320.17265266983031</v>
      </c>
      <c r="L25" s="18">
        <v>824.75104199340478</v>
      </c>
      <c r="M25" s="18">
        <v>4383.8968624010022</v>
      </c>
      <c r="N25" s="18">
        <v>4974.0736052198554</v>
      </c>
      <c r="O25" s="18">
        <v>1257.5000404382702</v>
      </c>
      <c r="P25" s="18">
        <v>87.944334449287638</v>
      </c>
      <c r="Q25" s="18">
        <v>599.49581829098145</v>
      </c>
      <c r="R25" s="18">
        <v>9.7593048967637781</v>
      </c>
      <c r="S25" s="18">
        <v>194.94965651197148</v>
      </c>
      <c r="T25" s="18">
        <v>1551.6723482641005</v>
      </c>
      <c r="U25" s="18">
        <v>2840.7862659179377</v>
      </c>
      <c r="V25" s="18">
        <v>435.7187922473363</v>
      </c>
      <c r="W25" s="18">
        <v>1020.8498043632339</v>
      </c>
      <c r="X25" s="18">
        <v>7998.6763653798826</v>
      </c>
      <c r="Y25" s="18">
        <v>16482.687356022092</v>
      </c>
      <c r="Z25" s="18">
        <v>2393.0395212292492</v>
      </c>
      <c r="AA25" s="18">
        <v>214.37989338329373</v>
      </c>
      <c r="AB25" s="18">
        <v>18661.346983868047</v>
      </c>
      <c r="AC25" s="18">
        <v>2061.083510090295</v>
      </c>
      <c r="AD25" s="18">
        <v>90541.4404244615</v>
      </c>
    </row>
    <row r="26" spans="1:30">
      <c r="A26" s="5">
        <v>18</v>
      </c>
      <c r="B26" s="6" t="s">
        <v>13</v>
      </c>
      <c r="C26" s="14">
        <v>2454.6179457311609</v>
      </c>
      <c r="D26" s="14">
        <v>514.25274586976616</v>
      </c>
      <c r="E26" s="14">
        <v>172.99425223671867</v>
      </c>
      <c r="F26" s="14">
        <v>9.4579159829526436</v>
      </c>
      <c r="G26" s="14">
        <v>3151.3228598205983</v>
      </c>
      <c r="H26" s="14">
        <v>285.09706849758368</v>
      </c>
      <c r="I26" s="14">
        <v>3436.419928318182</v>
      </c>
      <c r="J26" s="18">
        <v>3357.0114741908324</v>
      </c>
      <c r="K26" s="18">
        <v>331.84074491281984</v>
      </c>
      <c r="L26" s="18">
        <v>854.80754792929599</v>
      </c>
      <c r="M26" s="18">
        <v>4543.6597670329484</v>
      </c>
      <c r="N26" s="18">
        <v>4828.756835530532</v>
      </c>
      <c r="O26" s="18">
        <v>1303.3272725427171</v>
      </c>
      <c r="P26" s="18">
        <v>91.149300888631842</v>
      </c>
      <c r="Q26" s="18">
        <v>621.34331978361854</v>
      </c>
      <c r="R26" s="18">
        <v>10.114964472350101</v>
      </c>
      <c r="S26" s="18">
        <v>202.05423135917593</v>
      </c>
      <c r="T26" s="18">
        <v>1608.2201387748414</v>
      </c>
      <c r="U26" s="18">
        <v>2944.3133970359409</v>
      </c>
      <c r="V26" s="18">
        <v>451.59774698488746</v>
      </c>
      <c r="W26" s="18">
        <v>1058.0527621556075</v>
      </c>
      <c r="X26" s="18">
        <v>8290.1731339977705</v>
      </c>
      <c r="Y26" s="18">
        <v>16270.252829348901</v>
      </c>
      <c r="Z26" s="18">
        <v>2362.1972075002273</v>
      </c>
      <c r="AA26" s="18">
        <v>211.61689182386883</v>
      </c>
      <c r="AB26" s="18">
        <v>18420.833145025259</v>
      </c>
      <c r="AC26" s="18">
        <v>1948.8129598683604</v>
      </c>
      <c r="AD26" s="18">
        <v>94523.351005781282</v>
      </c>
    </row>
    <row r="27" spans="1:30">
      <c r="A27" s="5">
        <v>19</v>
      </c>
      <c r="B27" s="6" t="s">
        <v>14</v>
      </c>
      <c r="C27" s="14">
        <v>1340.8463980019046</v>
      </c>
      <c r="D27" s="14">
        <v>354.86515549572198</v>
      </c>
      <c r="E27" s="14">
        <v>121.12508774970028</v>
      </c>
      <c r="F27" s="14">
        <v>7.4852599996431399</v>
      </c>
      <c r="G27" s="14">
        <v>1824.3219012469699</v>
      </c>
      <c r="H27" s="14">
        <v>98.244293590784835</v>
      </c>
      <c r="I27" s="14">
        <v>1922.5661948377547</v>
      </c>
      <c r="J27" s="18">
        <v>1606.9647413374564</v>
      </c>
      <c r="K27" s="18">
        <v>158.84854160130433</v>
      </c>
      <c r="L27" s="18">
        <v>409.18704053062771</v>
      </c>
      <c r="M27" s="18">
        <v>2175.0003234693886</v>
      </c>
      <c r="N27" s="18">
        <v>2273.2446170601734</v>
      </c>
      <c r="O27" s="18">
        <v>623.88853583066486</v>
      </c>
      <c r="P27" s="18">
        <v>43.632175180722612</v>
      </c>
      <c r="Q27" s="18">
        <v>297.43026344540863</v>
      </c>
      <c r="R27" s="18">
        <v>4.8419230592190834</v>
      </c>
      <c r="S27" s="18">
        <v>96.721154553247501</v>
      </c>
      <c r="T27" s="18">
        <v>769.83742212049731</v>
      </c>
      <c r="U27" s="18">
        <v>1409.4106775803375</v>
      </c>
      <c r="V27" s="18">
        <v>216.17491100386229</v>
      </c>
      <c r="W27" s="18">
        <v>506.47830557939733</v>
      </c>
      <c r="X27" s="18">
        <v>3968.4153683533568</v>
      </c>
      <c r="Y27" s="18">
        <v>8065.9818866605001</v>
      </c>
      <c r="Z27" s="18">
        <v>1171.0598530355633</v>
      </c>
      <c r="AA27" s="18">
        <v>104.90912674532858</v>
      </c>
      <c r="AB27" s="18">
        <v>9132.1326129507361</v>
      </c>
      <c r="AC27" s="18">
        <v>1234.862485548148</v>
      </c>
      <c r="AD27" s="18">
        <v>73952.628084713724</v>
      </c>
    </row>
    <row r="28" spans="1:30">
      <c r="A28" s="5">
        <v>20</v>
      </c>
      <c r="B28" s="6" t="s">
        <v>151</v>
      </c>
      <c r="C28" s="14">
        <v>2539.3520795454037</v>
      </c>
      <c r="D28" s="14">
        <v>1149.4708168134607</v>
      </c>
      <c r="E28" s="14">
        <v>254.78566990982756</v>
      </c>
      <c r="F28" s="14">
        <v>33.76945917611377</v>
      </c>
      <c r="G28" s="14">
        <v>3977.3780254448056</v>
      </c>
      <c r="H28" s="14">
        <v>13.505472293182409</v>
      </c>
      <c r="I28" s="14">
        <v>3990.8834977379879</v>
      </c>
      <c r="J28" s="18">
        <v>4525.6850897242293</v>
      </c>
      <c r="K28" s="18">
        <v>447.36418774884373</v>
      </c>
      <c r="L28" s="18">
        <v>1152.3909894230619</v>
      </c>
      <c r="M28" s="18">
        <v>6125.4402668961347</v>
      </c>
      <c r="N28" s="18">
        <v>6138.9457391893175</v>
      </c>
      <c r="O28" s="18">
        <v>1757.0535131397708</v>
      </c>
      <c r="P28" s="18">
        <v>122.88103128092524</v>
      </c>
      <c r="Q28" s="18">
        <v>837.65105349313012</v>
      </c>
      <c r="R28" s="18">
        <v>13.636278650682659</v>
      </c>
      <c r="S28" s="18">
        <v>272.3952030573044</v>
      </c>
      <c r="T28" s="18">
        <v>2168.0884795908773</v>
      </c>
      <c r="U28" s="18">
        <v>3969.3147738354683</v>
      </c>
      <c r="V28" s="18">
        <v>608.81209545915885</v>
      </c>
      <c r="W28" s="18">
        <v>1426.3917912235797</v>
      </c>
      <c r="X28" s="18">
        <v>11176.224219730899</v>
      </c>
      <c r="Y28" s="18">
        <v>21292.547984365021</v>
      </c>
      <c r="Z28" s="18">
        <v>3091.3592996750017</v>
      </c>
      <c r="AA28" s="18">
        <v>276.9387096178645</v>
      </c>
      <c r="AB28" s="18">
        <v>24106.968574422157</v>
      </c>
      <c r="AC28" s="18">
        <v>2720.9787382986356</v>
      </c>
      <c r="AD28" s="18">
        <v>88596.681168834431</v>
      </c>
    </row>
    <row r="29" spans="1:30">
      <c r="A29" s="5">
        <v>21</v>
      </c>
      <c r="B29" s="6" t="s">
        <v>15</v>
      </c>
      <c r="C29" s="14">
        <v>2439.0931480041372</v>
      </c>
      <c r="D29" s="14">
        <v>869.28330329650635</v>
      </c>
      <c r="E29" s="14">
        <v>540.49430153095796</v>
      </c>
      <c r="F29" s="14">
        <v>49.044003844948577</v>
      </c>
      <c r="G29" s="14">
        <v>3897.9147566765505</v>
      </c>
      <c r="H29" s="14">
        <v>263.43891542545913</v>
      </c>
      <c r="I29" s="14">
        <v>4161.35367210201</v>
      </c>
      <c r="J29" s="18">
        <v>6590.8171980697161</v>
      </c>
      <c r="K29" s="18">
        <v>651.50259550985106</v>
      </c>
      <c r="L29" s="18">
        <v>1678.2427856580939</v>
      </c>
      <c r="M29" s="18">
        <v>8920.5625792376613</v>
      </c>
      <c r="N29" s="18">
        <v>9184.00149466312</v>
      </c>
      <c r="O29" s="18">
        <v>2558.8211028257961</v>
      </c>
      <c r="P29" s="18">
        <v>178.95332932504476</v>
      </c>
      <c r="Q29" s="18">
        <v>1219.8827050249192</v>
      </c>
      <c r="R29" s="18">
        <v>19.858699416062684</v>
      </c>
      <c r="S29" s="18">
        <v>396.69286602775327</v>
      </c>
      <c r="T29" s="18">
        <v>3157.4169556492711</v>
      </c>
      <c r="U29" s="18">
        <v>5780.5674847652999</v>
      </c>
      <c r="V29" s="18">
        <v>886.62139534538164</v>
      </c>
      <c r="W29" s="18">
        <v>2077.2739071322981</v>
      </c>
      <c r="X29" s="18">
        <v>16276.088445511825</v>
      </c>
      <c r="Y29" s="18">
        <v>29358.004696851494</v>
      </c>
      <c r="Z29" s="18">
        <v>4262.3429058842794</v>
      </c>
      <c r="AA29" s="18">
        <v>381.84100580885206</v>
      </c>
      <c r="AB29" s="18">
        <v>33238.50659692692</v>
      </c>
      <c r="AC29" s="18">
        <v>3557.4349728052725</v>
      </c>
      <c r="AD29" s="18">
        <v>93433.911936600096</v>
      </c>
    </row>
    <row r="30" spans="1:30">
      <c r="A30" s="5">
        <v>22</v>
      </c>
      <c r="B30" s="6" t="s">
        <v>196</v>
      </c>
      <c r="C30" s="14">
        <v>1769.2435825785642</v>
      </c>
      <c r="D30" s="14">
        <v>896.74313451320597</v>
      </c>
      <c r="E30" s="14">
        <v>242.12137360558867</v>
      </c>
      <c r="F30" s="14">
        <v>19.258909046602483</v>
      </c>
      <c r="G30" s="14">
        <v>2927.3669997439615</v>
      </c>
      <c r="H30" s="14">
        <v>241.65421757594606</v>
      </c>
      <c r="I30" s="14">
        <v>3169.0212173199075</v>
      </c>
      <c r="J30" s="18">
        <v>2747.0347191302158</v>
      </c>
      <c r="K30" s="18">
        <v>271.54451347750444</v>
      </c>
      <c r="L30" s="18">
        <v>699.48703791736204</v>
      </c>
      <c r="M30" s="18">
        <v>3718.0662705250825</v>
      </c>
      <c r="N30" s="18">
        <v>3959.7204881010284</v>
      </c>
      <c r="O30" s="18">
        <v>1066.5096904165687</v>
      </c>
      <c r="P30" s="18">
        <v>74.587261941328904</v>
      </c>
      <c r="Q30" s="18">
        <v>508.44380040632552</v>
      </c>
      <c r="R30" s="18">
        <v>8.2770520154423632</v>
      </c>
      <c r="S30" s="18">
        <v>165.34050984279511</v>
      </c>
      <c r="T30" s="18">
        <v>1316.0028171437125</v>
      </c>
      <c r="U30" s="18">
        <v>2409.324837832884</v>
      </c>
      <c r="V30" s="18">
        <v>369.54139108133057</v>
      </c>
      <c r="W30" s="18">
        <v>865.80212628366371</v>
      </c>
      <c r="X30" s="18">
        <v>6783.8294869640522</v>
      </c>
      <c r="Y30" s="18">
        <v>13670.916974809043</v>
      </c>
      <c r="Z30" s="18">
        <v>1984.8125434184954</v>
      </c>
      <c r="AA30" s="18">
        <v>177.80897376291955</v>
      </c>
      <c r="AB30" s="18">
        <v>15477.920544464618</v>
      </c>
      <c r="AC30" s="18">
        <v>1740.8820091704927</v>
      </c>
      <c r="AD30" s="18">
        <v>88908.498467622412</v>
      </c>
    </row>
    <row r="31" spans="1:30">
      <c r="A31" s="5">
        <v>23</v>
      </c>
      <c r="B31" s="6" t="s">
        <v>16</v>
      </c>
      <c r="C31" s="14">
        <v>2536.0750488058502</v>
      </c>
      <c r="D31" s="14">
        <v>849.73709208133926</v>
      </c>
      <c r="E31" s="14">
        <v>1305.9488899114413</v>
      </c>
      <c r="F31" s="14">
        <v>50.057721070523705</v>
      </c>
      <c r="G31" s="14">
        <v>4741.8187518691539</v>
      </c>
      <c r="H31" s="14">
        <v>55.124560078507436</v>
      </c>
      <c r="I31" s="14">
        <v>4796.9433119476616</v>
      </c>
      <c r="J31" s="18">
        <v>4943.4600418321152</v>
      </c>
      <c r="K31" s="18">
        <v>488.66126176221582</v>
      </c>
      <c r="L31" s="18">
        <v>1258.7704835484726</v>
      </c>
      <c r="M31" s="18">
        <v>6690.8917871428039</v>
      </c>
      <c r="N31" s="18">
        <v>6746.0163472213117</v>
      </c>
      <c r="O31" s="18">
        <v>1919.2506021439658</v>
      </c>
      <c r="P31" s="18">
        <v>134.22442259971544</v>
      </c>
      <c r="Q31" s="18">
        <v>914.97628090472961</v>
      </c>
      <c r="R31" s="18">
        <v>14.895070534623892</v>
      </c>
      <c r="S31" s="18">
        <v>297.54054363128085</v>
      </c>
      <c r="T31" s="18">
        <v>2368.2290202536233</v>
      </c>
      <c r="U31" s="18">
        <v>4335.7300803943426</v>
      </c>
      <c r="V31" s="18">
        <v>665.01274552220809</v>
      </c>
      <c r="W31" s="18">
        <v>1558.064841922258</v>
      </c>
      <c r="X31" s="18">
        <v>12207.923607906749</v>
      </c>
      <c r="Y31" s="18">
        <v>23695.758706997214</v>
      </c>
      <c r="Z31" s="18">
        <v>3440.2695296452562</v>
      </c>
      <c r="AA31" s="18">
        <v>308.19575206860549</v>
      </c>
      <c r="AB31" s="18">
        <v>26827.832484573864</v>
      </c>
      <c r="AC31" s="18">
        <v>2594.06117362231</v>
      </c>
      <c r="AD31" s="18">
        <v>103420.19979086252</v>
      </c>
    </row>
    <row r="32" spans="1:30" s="50" customFormat="1" ht="25.5">
      <c r="A32" s="47"/>
      <c r="B32" s="48" t="s">
        <v>198</v>
      </c>
      <c r="C32" s="51">
        <v>17873.959206913481</v>
      </c>
      <c r="D32" s="51">
        <v>7388.7006261158849</v>
      </c>
      <c r="E32" s="51">
        <v>3933.1062726093851</v>
      </c>
      <c r="F32" s="51">
        <v>220.10566417830813</v>
      </c>
      <c r="G32" s="51">
        <v>29415.871769817059</v>
      </c>
      <c r="H32" s="51">
        <v>1611.1838173001925</v>
      </c>
      <c r="I32" s="51">
        <v>31027.055587117247</v>
      </c>
      <c r="J32" s="49">
        <v>37484.724327387543</v>
      </c>
      <c r="K32" s="49">
        <v>3705.3667940322566</v>
      </c>
      <c r="L32" s="49">
        <v>9544.8661803645391</v>
      </c>
      <c r="M32" s="49">
        <v>50734.957301784336</v>
      </c>
      <c r="N32" s="49">
        <v>52346.141119084532</v>
      </c>
      <c r="O32" s="49">
        <v>14553.082077685045</v>
      </c>
      <c r="P32" s="49">
        <v>1017.7821680719818</v>
      </c>
      <c r="Q32" s="49">
        <v>6937.9813664076719</v>
      </c>
      <c r="R32" s="49">
        <v>112.94470029142627</v>
      </c>
      <c r="S32" s="49">
        <v>2256.1576628231528</v>
      </c>
      <c r="T32" s="49">
        <v>17957.546175578245</v>
      </c>
      <c r="U32" s="49">
        <v>32876.496511805577</v>
      </c>
      <c r="V32" s="49">
        <v>5042.5854015521691</v>
      </c>
      <c r="W32" s="49">
        <v>11814.322476450177</v>
      </c>
      <c r="X32" s="49">
        <v>92568.898540665454</v>
      </c>
      <c r="Y32" s="49">
        <v>174330.91142956706</v>
      </c>
      <c r="Z32" s="49">
        <v>25310.239276033659</v>
      </c>
      <c r="AA32" s="49">
        <v>2267.4119459232902</v>
      </c>
      <c r="AB32" s="49">
        <v>197373.73875967739</v>
      </c>
      <c r="AC32" s="49">
        <v>19823.943097310952</v>
      </c>
      <c r="AD32" s="49">
        <v>99563.309776878057</v>
      </c>
    </row>
    <row r="33" spans="1:30">
      <c r="A33" s="5">
        <v>24</v>
      </c>
      <c r="B33" s="6" t="s">
        <v>152</v>
      </c>
      <c r="C33" s="14">
        <v>1933.3281862443605</v>
      </c>
      <c r="D33" s="14">
        <v>553.03892645927533</v>
      </c>
      <c r="E33" s="14">
        <v>252.66161083035047</v>
      </c>
      <c r="F33" s="14">
        <v>20.030867644878356</v>
      </c>
      <c r="G33" s="14">
        <v>2759.059591178865</v>
      </c>
      <c r="H33" s="14">
        <v>288.08095542919398</v>
      </c>
      <c r="I33" s="14">
        <v>3047.1405466080591</v>
      </c>
      <c r="J33" s="18">
        <v>3713.4013359954351</v>
      </c>
      <c r="K33" s="18">
        <v>367.06989981141095</v>
      </c>
      <c r="L33" s="18">
        <v>945.55634227158646</v>
      </c>
      <c r="M33" s="18">
        <v>5026.0275780784323</v>
      </c>
      <c r="N33" s="18">
        <v>5314.1085335076259</v>
      </c>
      <c r="O33" s="18">
        <v>1441.6921932821169</v>
      </c>
      <c r="P33" s="18">
        <v>100.82596925781451</v>
      </c>
      <c r="Q33" s="18">
        <v>687.30688933747967</v>
      </c>
      <c r="R33" s="18">
        <v>11.188797796476058</v>
      </c>
      <c r="S33" s="18">
        <v>223.50488177987168</v>
      </c>
      <c r="T33" s="18">
        <v>1778.9533511620573</v>
      </c>
      <c r="U33" s="18">
        <v>3256.890060162184</v>
      </c>
      <c r="V33" s="18">
        <v>499.54064496917505</v>
      </c>
      <c r="W33" s="18">
        <v>1170.3786450385387</v>
      </c>
      <c r="X33" s="18">
        <v>9170.2814327857141</v>
      </c>
      <c r="Y33" s="18">
        <v>17243.449557472206</v>
      </c>
      <c r="Z33" s="18">
        <v>2503.4908076040051</v>
      </c>
      <c r="AA33" s="18">
        <v>224.27464638967314</v>
      </c>
      <c r="AB33" s="18">
        <v>19522.665718686538</v>
      </c>
      <c r="AC33" s="18">
        <v>2724.9666166565662</v>
      </c>
      <c r="AD33" s="18">
        <v>71643.687667044273</v>
      </c>
    </row>
    <row r="34" spans="1:30">
      <c r="A34" s="5">
        <v>25</v>
      </c>
      <c r="B34" s="6" t="s">
        <v>17</v>
      </c>
      <c r="C34" s="14">
        <v>1902.6429371635031</v>
      </c>
      <c r="D34" s="14">
        <v>366.48435742556865</v>
      </c>
      <c r="E34" s="14">
        <v>172.1998805474399</v>
      </c>
      <c r="F34" s="14">
        <v>15.539693674751639</v>
      </c>
      <c r="G34" s="14">
        <v>2456.8668688112634</v>
      </c>
      <c r="H34" s="14">
        <v>215.31458810171659</v>
      </c>
      <c r="I34" s="14">
        <v>2672.1814569129801</v>
      </c>
      <c r="J34" s="18">
        <v>4187.9421332548618</v>
      </c>
      <c r="K34" s="18">
        <v>413.97828033520642</v>
      </c>
      <c r="L34" s="18">
        <v>1066.3903216655706</v>
      </c>
      <c r="M34" s="18">
        <v>5668.310735255639</v>
      </c>
      <c r="N34" s="18">
        <v>5883.6253233573552</v>
      </c>
      <c r="O34" s="18">
        <v>1625.9280732477794</v>
      </c>
      <c r="P34" s="18">
        <v>113.7106621597822</v>
      </c>
      <c r="Q34" s="18">
        <v>775.13880668682623</v>
      </c>
      <c r="R34" s="18">
        <v>12.61863005706336</v>
      </c>
      <c r="S34" s="18">
        <v>252.06688604348102</v>
      </c>
      <c r="T34" s="18">
        <v>2006.2883104525472</v>
      </c>
      <c r="U34" s="18">
        <v>3673.0926372319641</v>
      </c>
      <c r="V34" s="18">
        <v>563.37764896583974</v>
      </c>
      <c r="W34" s="18">
        <v>1319.9429837832802</v>
      </c>
      <c r="X34" s="18">
        <v>10342.164638628563</v>
      </c>
      <c r="Y34" s="18">
        <v>18682.656830797183</v>
      </c>
      <c r="Z34" s="18">
        <v>2712.442164508408</v>
      </c>
      <c r="AA34" s="18">
        <v>242.99350548835213</v>
      </c>
      <c r="AB34" s="18">
        <v>21152.105489817237</v>
      </c>
      <c r="AC34" s="18">
        <v>1937.6777202155661</v>
      </c>
      <c r="AD34" s="18">
        <v>109162.14429850632</v>
      </c>
    </row>
    <row r="35" spans="1:30">
      <c r="A35" s="5">
        <v>26</v>
      </c>
      <c r="B35" s="6" t="s">
        <v>18</v>
      </c>
      <c r="C35" s="14">
        <v>1876.6724513279185</v>
      </c>
      <c r="D35" s="14">
        <v>343.99900977535725</v>
      </c>
      <c r="E35" s="14">
        <v>97.937593651883347</v>
      </c>
      <c r="F35" s="14">
        <v>23.204343411116742</v>
      </c>
      <c r="G35" s="14">
        <v>2341.8133981662759</v>
      </c>
      <c r="H35" s="14">
        <v>93.586822453125436</v>
      </c>
      <c r="I35" s="14">
        <v>2435.4002206194014</v>
      </c>
      <c r="J35" s="18">
        <v>1507.1731690410761</v>
      </c>
      <c r="K35" s="18">
        <v>148.984139903114</v>
      </c>
      <c r="L35" s="18">
        <v>383.77676419571014</v>
      </c>
      <c r="M35" s="18">
        <v>2039.9340731399002</v>
      </c>
      <c r="N35" s="18">
        <v>2133.5208955930257</v>
      </c>
      <c r="O35" s="18">
        <v>585.14542197963431</v>
      </c>
      <c r="P35" s="18">
        <v>40.922642574318594</v>
      </c>
      <c r="Q35" s="18">
        <v>278.96001772424808</v>
      </c>
      <c r="R35" s="18">
        <v>4.5412424639401685</v>
      </c>
      <c r="S35" s="18">
        <v>90.714827320979424</v>
      </c>
      <c r="T35" s="18">
        <v>722.03096763534313</v>
      </c>
      <c r="U35" s="18">
        <v>1321.887097311868</v>
      </c>
      <c r="V35" s="18">
        <v>202.75057523271707</v>
      </c>
      <c r="W35" s="18">
        <v>475.02629848326831</v>
      </c>
      <c r="X35" s="18">
        <v>3721.9790907263173</v>
      </c>
      <c r="Y35" s="18">
        <v>8197.3133844856184</v>
      </c>
      <c r="Z35" s="18">
        <v>1190.1272208234191</v>
      </c>
      <c r="AA35" s="18">
        <v>106.61727248934905</v>
      </c>
      <c r="AB35" s="18">
        <v>9280.8233328196875</v>
      </c>
      <c r="AC35" s="18">
        <v>1257.9929770953586</v>
      </c>
      <c r="AD35" s="18">
        <v>73774.842163655267</v>
      </c>
    </row>
    <row r="36" spans="1:30">
      <c r="A36" s="5">
        <v>27</v>
      </c>
      <c r="B36" s="6" t="s">
        <v>19</v>
      </c>
      <c r="C36" s="14">
        <v>4400.4886797165491</v>
      </c>
      <c r="D36" s="14">
        <v>692.45057972218706</v>
      </c>
      <c r="E36" s="14">
        <v>520.54459924579362</v>
      </c>
      <c r="F36" s="14">
        <v>31.601809697601144</v>
      </c>
      <c r="G36" s="14">
        <v>5645.0856683821312</v>
      </c>
      <c r="H36" s="14">
        <v>2948.9068600020892</v>
      </c>
      <c r="I36" s="14">
        <v>8593.9925283842203</v>
      </c>
      <c r="J36" s="18">
        <v>5260.1562932926217</v>
      </c>
      <c r="K36" s="18">
        <v>519.96670137829085</v>
      </c>
      <c r="L36" s="18">
        <v>1339.4119553547634</v>
      </c>
      <c r="M36" s="18">
        <v>7119.5349500256762</v>
      </c>
      <c r="N36" s="18">
        <v>10068.441810027765</v>
      </c>
      <c r="O36" s="18">
        <v>2042.2048621498882</v>
      </c>
      <c r="P36" s="18">
        <v>142.82333330842354</v>
      </c>
      <c r="Q36" s="18">
        <v>973.59303028385693</v>
      </c>
      <c r="R36" s="18">
        <v>15.849303594795845</v>
      </c>
      <c r="S36" s="18">
        <v>316.60208636211371</v>
      </c>
      <c r="T36" s="18">
        <v>2519.9464908041382</v>
      </c>
      <c r="U36" s="18">
        <v>4613.4929129420007</v>
      </c>
      <c r="V36" s="18">
        <v>707.61591049131107</v>
      </c>
      <c r="W36" s="18">
        <v>1657.8802122891057</v>
      </c>
      <c r="X36" s="18">
        <v>12990.008142225633</v>
      </c>
      <c r="Y36" s="18">
        <v>28703.535620635528</v>
      </c>
      <c r="Z36" s="18">
        <v>4167.3237893355681</v>
      </c>
      <c r="AA36" s="18">
        <v>373.3287401758032</v>
      </c>
      <c r="AB36" s="18">
        <v>32497.530669795295</v>
      </c>
      <c r="AC36" s="18">
        <v>3076.9285371277624</v>
      </c>
      <c r="AD36" s="18">
        <v>105616.78725281981</v>
      </c>
    </row>
    <row r="37" spans="1:30">
      <c r="A37" s="5">
        <v>28</v>
      </c>
      <c r="B37" s="6" t="s">
        <v>20</v>
      </c>
      <c r="C37" s="14">
        <v>2626.329673497401</v>
      </c>
      <c r="D37" s="14">
        <v>661.80166572527537</v>
      </c>
      <c r="E37" s="14">
        <v>917.46801230233939</v>
      </c>
      <c r="F37" s="14">
        <v>56.887961416405275</v>
      </c>
      <c r="G37" s="14">
        <v>4262.4873129414209</v>
      </c>
      <c r="H37" s="14">
        <v>1490.4559610749247</v>
      </c>
      <c r="I37" s="14">
        <v>5752.9432740163456</v>
      </c>
      <c r="J37" s="18">
        <v>4238.2819072389366</v>
      </c>
      <c r="K37" s="18">
        <v>418.95436940313107</v>
      </c>
      <c r="L37" s="18">
        <v>1079.2085140052361</v>
      </c>
      <c r="M37" s="18">
        <v>5736.4447906473033</v>
      </c>
      <c r="N37" s="18">
        <v>7226.9007517222281</v>
      </c>
      <c r="O37" s="18">
        <v>1645.4720041611811</v>
      </c>
      <c r="P37" s="18">
        <v>115.07748358437865</v>
      </c>
      <c r="Q37" s="18">
        <v>784.45610647114154</v>
      </c>
      <c r="R37" s="18">
        <v>12.770308128261432</v>
      </c>
      <c r="S37" s="18">
        <v>255.0967727201712</v>
      </c>
      <c r="T37" s="18">
        <v>2030.4042358597062</v>
      </c>
      <c r="U37" s="18">
        <v>3717.243833045437</v>
      </c>
      <c r="V37" s="18">
        <v>570.14954375670163</v>
      </c>
      <c r="W37" s="18">
        <v>1335.8089220797756</v>
      </c>
      <c r="X37" s="18">
        <v>10466.479209806754</v>
      </c>
      <c r="Y37" s="18">
        <v>21955.867274470402</v>
      </c>
      <c r="Z37" s="18">
        <v>3187.6633326919064</v>
      </c>
      <c r="AA37" s="18">
        <v>285.56608419625837</v>
      </c>
      <c r="AB37" s="18">
        <v>24857.964522966049</v>
      </c>
      <c r="AC37" s="18">
        <v>2921.8125394170652</v>
      </c>
      <c r="AD37" s="18">
        <v>85077.205288212965</v>
      </c>
    </row>
    <row r="38" spans="1:30" s="3" customFormat="1">
      <c r="A38" s="7"/>
      <c r="B38" s="8" t="s">
        <v>30</v>
      </c>
      <c r="C38" s="15">
        <v>12739.461927949733</v>
      </c>
      <c r="D38" s="15">
        <v>2617.7745391076637</v>
      </c>
      <c r="E38" s="15">
        <v>1960.8116965778067</v>
      </c>
      <c r="F38" s="15">
        <v>147.26467584475316</v>
      </c>
      <c r="G38" s="36">
        <v>17465.312839479957</v>
      </c>
      <c r="H38" s="15">
        <v>5036.3451870610497</v>
      </c>
      <c r="I38" s="36">
        <v>22501.658026541008</v>
      </c>
      <c r="J38" s="19">
        <v>18906.95483882293</v>
      </c>
      <c r="K38" s="19">
        <v>1868.9533908311535</v>
      </c>
      <c r="L38" s="19">
        <v>4814.3438974928667</v>
      </c>
      <c r="M38" s="19">
        <v>25590.252127146952</v>
      </c>
      <c r="N38" s="19">
        <v>30626.597314208</v>
      </c>
      <c r="O38" s="19">
        <v>7340.4425548205991</v>
      </c>
      <c r="P38" s="19">
        <v>513.36009088471747</v>
      </c>
      <c r="Q38" s="19">
        <v>3499.4548505035527</v>
      </c>
      <c r="R38" s="19">
        <v>56.968282040536863</v>
      </c>
      <c r="S38" s="19">
        <v>1137.9854542266171</v>
      </c>
      <c r="T38" s="19">
        <v>9057.6233559137927</v>
      </c>
      <c r="U38" s="19">
        <v>16582.60654069345</v>
      </c>
      <c r="V38" s="19">
        <v>2543.4343234157445</v>
      </c>
      <c r="W38" s="19">
        <v>5959.0370616739692</v>
      </c>
      <c r="X38" s="19">
        <v>46690.912514172982</v>
      </c>
      <c r="Y38" s="19">
        <v>94782.822667860921</v>
      </c>
      <c r="Z38" s="19">
        <v>13761.047314963307</v>
      </c>
      <c r="AA38" s="19">
        <v>1232.7802487394358</v>
      </c>
      <c r="AB38" s="19">
        <v>107311.08973408482</v>
      </c>
      <c r="AC38" s="19">
        <v>11919.378390512318</v>
      </c>
      <c r="AD38" s="19">
        <v>90030.77695687818</v>
      </c>
    </row>
    <row r="39" spans="1:30">
      <c r="A39" s="5">
        <v>29</v>
      </c>
      <c r="B39" s="6" t="s">
        <v>21</v>
      </c>
      <c r="C39" s="14">
        <v>2091.6760687953138</v>
      </c>
      <c r="D39" s="14">
        <v>248.92380973797236</v>
      </c>
      <c r="E39" s="14">
        <v>609.738035781279</v>
      </c>
      <c r="F39" s="14">
        <v>25.527903335340945</v>
      </c>
      <c r="G39" s="14">
        <v>2975.8658176499061</v>
      </c>
      <c r="H39" s="14">
        <v>98.869328197546253</v>
      </c>
      <c r="I39" s="14">
        <v>3074.7351458474523</v>
      </c>
      <c r="J39" s="18">
        <v>3133.7669755368975</v>
      </c>
      <c r="K39" s="18">
        <v>309.77301553490128</v>
      </c>
      <c r="L39" s="18">
        <v>797.96202209472233</v>
      </c>
      <c r="M39" s="18">
        <v>4241.5020131665215</v>
      </c>
      <c r="N39" s="18">
        <v>4340.371341364068</v>
      </c>
      <c r="O39" s="18">
        <v>1216.6547527203263</v>
      </c>
      <c r="P39" s="18">
        <v>85.087784526241663</v>
      </c>
      <c r="Q39" s="18">
        <v>580.02339014277629</v>
      </c>
      <c r="R39" s="18">
        <v>9.4423095857365702</v>
      </c>
      <c r="S39" s="18">
        <v>188.6174302259424</v>
      </c>
      <c r="T39" s="18">
        <v>1501.2719494802282</v>
      </c>
      <c r="U39" s="18">
        <v>2748.5137182875133</v>
      </c>
      <c r="V39" s="18">
        <v>421.56606154264801</v>
      </c>
      <c r="W39" s="18">
        <v>987.69123367921986</v>
      </c>
      <c r="X39" s="18">
        <v>7738.8686301906328</v>
      </c>
      <c r="Y39" s="18">
        <v>15055.105789204606</v>
      </c>
      <c r="Z39" s="18">
        <v>2185.7760434010343</v>
      </c>
      <c r="AA39" s="18">
        <v>195.81224254222485</v>
      </c>
      <c r="AB39" s="18">
        <v>17045.069590063416</v>
      </c>
      <c r="AC39" s="18">
        <v>1382.1876623809958</v>
      </c>
      <c r="AD39" s="18">
        <v>123319.50323374393</v>
      </c>
    </row>
    <row r="40" spans="1:30">
      <c r="A40" s="5">
        <v>30</v>
      </c>
      <c r="B40" s="6" t="s">
        <v>22</v>
      </c>
      <c r="C40" s="14">
        <v>2941.0068291720049</v>
      </c>
      <c r="D40" s="14">
        <v>500.50705524523653</v>
      </c>
      <c r="E40" s="14">
        <v>834.39396185463238</v>
      </c>
      <c r="F40" s="14">
        <v>64.303075524035137</v>
      </c>
      <c r="G40" s="14">
        <v>4340.2109217959087</v>
      </c>
      <c r="H40" s="14">
        <v>713.72164094027141</v>
      </c>
      <c r="I40" s="14">
        <v>5053.9325627361804</v>
      </c>
      <c r="J40" s="18">
        <v>20593.259982491716</v>
      </c>
      <c r="K40" s="18">
        <v>2035.6447350006729</v>
      </c>
      <c r="L40" s="18">
        <v>5243.7336615738868</v>
      </c>
      <c r="M40" s="18">
        <v>27872.638379066277</v>
      </c>
      <c r="N40" s="18">
        <v>28586.360020006548</v>
      </c>
      <c r="O40" s="18">
        <v>7995.134235343482</v>
      </c>
      <c r="P40" s="18">
        <v>559.14651017819415</v>
      </c>
      <c r="Q40" s="18">
        <v>3811.5700887715152</v>
      </c>
      <c r="R40" s="18">
        <v>62.049264559925597</v>
      </c>
      <c r="S40" s="18">
        <v>1239.4820062225108</v>
      </c>
      <c r="T40" s="18">
        <v>9865.469832763094</v>
      </c>
      <c r="U40" s="18">
        <v>18061.603816742794</v>
      </c>
      <c r="V40" s="18">
        <v>2770.2824022693949</v>
      </c>
      <c r="W40" s="18">
        <v>6490.5216362168758</v>
      </c>
      <c r="X40" s="18">
        <v>50855.259793067788</v>
      </c>
      <c r="Y40" s="18">
        <v>83781.830734870251</v>
      </c>
      <c r="Z40" s="18">
        <v>12163.867934189237</v>
      </c>
      <c r="AA40" s="18">
        <v>1089.6973024166539</v>
      </c>
      <c r="AB40" s="18">
        <v>94856.001366642842</v>
      </c>
      <c r="AC40" s="18">
        <v>5076.5067012103054</v>
      </c>
      <c r="AD40" s="18">
        <v>186852.9028909347</v>
      </c>
    </row>
    <row r="41" spans="1:30">
      <c r="A41" s="5">
        <v>31</v>
      </c>
      <c r="B41" s="6" t="s">
        <v>23</v>
      </c>
      <c r="C41" s="14">
        <v>682.80711166421634</v>
      </c>
      <c r="D41" s="14">
        <v>287.62377819159121</v>
      </c>
      <c r="E41" s="14">
        <v>749.25312532878354</v>
      </c>
      <c r="F41" s="14">
        <v>95.405898393979001</v>
      </c>
      <c r="G41" s="14">
        <v>1815.0899135785701</v>
      </c>
      <c r="H41" s="14">
        <v>59.550509867737382</v>
      </c>
      <c r="I41" s="14">
        <v>1874.6404234463075</v>
      </c>
      <c r="J41" s="18">
        <v>2386.8885916268391</v>
      </c>
      <c r="K41" s="18">
        <v>235.94405153478959</v>
      </c>
      <c r="L41" s="18">
        <v>607.78177253050535</v>
      </c>
      <c r="M41" s="18">
        <v>3230.6144156921341</v>
      </c>
      <c r="N41" s="18">
        <v>3290.1649255598713</v>
      </c>
      <c r="O41" s="18">
        <v>926.68643580915386</v>
      </c>
      <c r="P41" s="18">
        <v>64.80860375321727</v>
      </c>
      <c r="Q41" s="18">
        <v>441.7849902739888</v>
      </c>
      <c r="R41" s="18">
        <v>7.1919007395060204</v>
      </c>
      <c r="S41" s="18">
        <v>143.66377458909193</v>
      </c>
      <c r="T41" s="18">
        <v>1143.4701166731816</v>
      </c>
      <c r="U41" s="18">
        <v>2093.4536898635733</v>
      </c>
      <c r="V41" s="18">
        <v>321.09318617757469</v>
      </c>
      <c r="W41" s="18">
        <v>752.29235489497864</v>
      </c>
      <c r="X41" s="18">
        <v>5894.4450527742656</v>
      </c>
      <c r="Y41" s="18">
        <v>10999.699891912707</v>
      </c>
      <c r="Z41" s="18">
        <v>1596.9918011146563</v>
      </c>
      <c r="AA41" s="18">
        <v>143.06614204227199</v>
      </c>
      <c r="AB41" s="18">
        <v>12453.625550985093</v>
      </c>
      <c r="AC41" s="18">
        <v>1263.0574931545355</v>
      </c>
      <c r="AD41" s="18">
        <v>98599.039382456584</v>
      </c>
    </row>
    <row r="42" spans="1:30">
      <c r="A42" s="5">
        <v>32</v>
      </c>
      <c r="B42" s="6" t="s">
        <v>153</v>
      </c>
      <c r="C42" s="14">
        <v>452.62065824442675</v>
      </c>
      <c r="D42" s="14">
        <v>189.98567138628493</v>
      </c>
      <c r="E42" s="14">
        <v>727.07357455798638</v>
      </c>
      <c r="F42" s="14">
        <v>36.903869354488116</v>
      </c>
      <c r="G42" s="14">
        <v>1406.583773543186</v>
      </c>
      <c r="H42" s="14">
        <v>186.16757558999271</v>
      </c>
      <c r="I42" s="14">
        <v>1592.7513491331788</v>
      </c>
      <c r="J42" s="18">
        <v>2704.8077680655761</v>
      </c>
      <c r="K42" s="18">
        <v>267.37037734350019</v>
      </c>
      <c r="L42" s="18">
        <v>688.7346419921156</v>
      </c>
      <c r="M42" s="18">
        <v>3660.9127874011915</v>
      </c>
      <c r="N42" s="18">
        <v>3847.0803629911843</v>
      </c>
      <c r="O42" s="18">
        <v>1050.1154846231145</v>
      </c>
      <c r="P42" s="18">
        <v>73.440719220878989</v>
      </c>
      <c r="Q42" s="18">
        <v>500.6280886756507</v>
      </c>
      <c r="R42" s="18">
        <v>8.1498185778809251</v>
      </c>
      <c r="S42" s="18">
        <v>162.7989236118265</v>
      </c>
      <c r="T42" s="18">
        <v>1295.7734453875194</v>
      </c>
      <c r="U42" s="18">
        <v>2372.2891056968874</v>
      </c>
      <c r="V42" s="18">
        <v>363.86086359149567</v>
      </c>
      <c r="W42" s="18">
        <v>852.49316307193658</v>
      </c>
      <c r="X42" s="18">
        <v>6679.549612457191</v>
      </c>
      <c r="Y42" s="18">
        <v>11933.213748991562</v>
      </c>
      <c r="Z42" s="18">
        <v>1732.524042203348</v>
      </c>
      <c r="AA42" s="18">
        <v>155.20776658998003</v>
      </c>
      <c r="AB42" s="18">
        <v>13510.53002460493</v>
      </c>
      <c r="AC42" s="18">
        <v>1389.1066649054592</v>
      </c>
      <c r="AD42" s="18">
        <v>97260.565843764329</v>
      </c>
    </row>
    <row r="43" spans="1:30">
      <c r="A43" s="5">
        <v>33</v>
      </c>
      <c r="B43" s="6" t="s">
        <v>24</v>
      </c>
      <c r="C43" s="14">
        <v>1253.934922746203</v>
      </c>
      <c r="D43" s="14">
        <v>429.93339676702635</v>
      </c>
      <c r="E43" s="14">
        <v>1264.0477956768048</v>
      </c>
      <c r="F43" s="14">
        <v>92.162215942356724</v>
      </c>
      <c r="G43" s="14">
        <v>3040.0783311323912</v>
      </c>
      <c r="H43" s="14">
        <v>2767.0894026644264</v>
      </c>
      <c r="I43" s="14">
        <v>5807.1677337968176</v>
      </c>
      <c r="J43" s="18">
        <v>4967.1496343508616</v>
      </c>
      <c r="K43" s="18">
        <v>491.00297911663665</v>
      </c>
      <c r="L43" s="18">
        <v>1264.8026471702176</v>
      </c>
      <c r="M43" s="18">
        <v>6722.9552606377165</v>
      </c>
      <c r="N43" s="18">
        <v>9490.044663302142</v>
      </c>
      <c r="O43" s="18">
        <v>1928.4478575726353</v>
      </c>
      <c r="P43" s="18">
        <v>134.86764047758726</v>
      </c>
      <c r="Q43" s="18">
        <v>919.36094570944783</v>
      </c>
      <c r="R43" s="18">
        <v>14.966449315582434</v>
      </c>
      <c r="S43" s="18">
        <v>298.96638993665908</v>
      </c>
      <c r="T43" s="18">
        <v>2379.5778285793981</v>
      </c>
      <c r="U43" s="18">
        <v>4356.5073655360575</v>
      </c>
      <c r="V43" s="18">
        <v>668.19955816515107</v>
      </c>
      <c r="W43" s="18">
        <v>1565.5312563183668</v>
      </c>
      <c r="X43" s="18">
        <v>12266.425291610885</v>
      </c>
      <c r="Y43" s="18">
        <v>24796.548286045421</v>
      </c>
      <c r="Z43" s="18">
        <v>3600.0877016542699</v>
      </c>
      <c r="AA43" s="18">
        <v>322.5130261345206</v>
      </c>
      <c r="AB43" s="18">
        <v>28074.122961565168</v>
      </c>
      <c r="AC43" s="18">
        <v>2346.8640234410818</v>
      </c>
      <c r="AD43" s="18">
        <v>119623.98622652869</v>
      </c>
    </row>
    <row r="44" spans="1:30">
      <c r="A44" s="5">
        <v>34</v>
      </c>
      <c r="B44" s="6" t="s">
        <v>55</v>
      </c>
      <c r="C44" s="14">
        <v>299.70630982870517</v>
      </c>
      <c r="D44" s="14">
        <v>321.30278672956769</v>
      </c>
      <c r="E44" s="14">
        <v>1076.6313539730068</v>
      </c>
      <c r="F44" s="14">
        <v>49.901806124834131</v>
      </c>
      <c r="G44" s="14">
        <v>1747.5422566561138</v>
      </c>
      <c r="H44" s="14">
        <v>1.2300083482055831E-2</v>
      </c>
      <c r="I44" s="14">
        <v>1747.5545567395959</v>
      </c>
      <c r="J44" s="18">
        <v>1559.1676399004978</v>
      </c>
      <c r="K44" s="18">
        <v>154.1237958363715</v>
      </c>
      <c r="L44" s="18">
        <v>397.0162977757783</v>
      </c>
      <c r="M44" s="18">
        <v>2110.3077335126477</v>
      </c>
      <c r="N44" s="18">
        <v>2110.3200335961296</v>
      </c>
      <c r="O44" s="18">
        <v>605.33177296875226</v>
      </c>
      <c r="P44" s="18">
        <v>42.334392193093137</v>
      </c>
      <c r="Q44" s="18">
        <v>288.58358242831963</v>
      </c>
      <c r="R44" s="18">
        <v>4.6979062792250019</v>
      </c>
      <c r="S44" s="18">
        <v>93.844308088381283</v>
      </c>
      <c r="T44" s="18">
        <v>746.93959716608344</v>
      </c>
      <c r="U44" s="18">
        <v>1367.4895679319875</v>
      </c>
      <c r="V44" s="18">
        <v>209.74506603988539</v>
      </c>
      <c r="W44" s="18">
        <v>491.41375915552919</v>
      </c>
      <c r="X44" s="18">
        <v>3850.3799522512568</v>
      </c>
      <c r="Y44" s="18">
        <v>7708.2422425035002</v>
      </c>
      <c r="Z44" s="18">
        <v>1119.1214107295129</v>
      </c>
      <c r="AA44" s="18">
        <v>100.25623337466421</v>
      </c>
      <c r="AB44" s="18">
        <v>8727.1074198583483</v>
      </c>
      <c r="AC44" s="18">
        <v>1121.8107252438153</v>
      </c>
      <c r="AD44" s="18">
        <v>77794.829586440188</v>
      </c>
    </row>
    <row r="45" spans="1:30" s="3" customFormat="1">
      <c r="A45" s="8"/>
      <c r="B45" s="8" t="s">
        <v>31</v>
      </c>
      <c r="C45" s="15">
        <v>7721.7519004508704</v>
      </c>
      <c r="D45" s="15">
        <v>1978.2764980576794</v>
      </c>
      <c r="E45" s="15">
        <v>5261.1378471724929</v>
      </c>
      <c r="F45" s="15">
        <v>364.20476867503407</v>
      </c>
      <c r="G45" s="15">
        <v>15325.371014356075</v>
      </c>
      <c r="H45" s="15">
        <v>3825.4107573434558</v>
      </c>
      <c r="I45" s="15">
        <v>19150.781771699534</v>
      </c>
      <c r="J45" s="19">
        <v>35345.040591972393</v>
      </c>
      <c r="K45" s="19">
        <v>3493.8589543668722</v>
      </c>
      <c r="L45" s="19">
        <v>9000.0310431372272</v>
      </c>
      <c r="M45" s="19">
        <v>47838.930589476491</v>
      </c>
      <c r="N45" s="19">
        <v>51664.341346819936</v>
      </c>
      <c r="O45" s="19">
        <v>13722.370539037463</v>
      </c>
      <c r="P45" s="19">
        <v>959.68565034921255</v>
      </c>
      <c r="Q45" s="19">
        <v>6541.9510860016981</v>
      </c>
      <c r="R45" s="19">
        <v>106.49764905785656</v>
      </c>
      <c r="S45" s="19">
        <v>2127.3728326744117</v>
      </c>
      <c r="T45" s="19">
        <v>16932.502770049505</v>
      </c>
      <c r="U45" s="19">
        <v>30999.857264058817</v>
      </c>
      <c r="V45" s="19">
        <v>4754.7471377861502</v>
      </c>
      <c r="W45" s="19">
        <v>11139.943403336909</v>
      </c>
      <c r="X45" s="19">
        <v>87284.928332352021</v>
      </c>
      <c r="Y45" s="19">
        <v>154274.64069352805</v>
      </c>
      <c r="Z45" s="19">
        <v>22398.368933292059</v>
      </c>
      <c r="AA45" s="19">
        <v>2006.5527131003155</v>
      </c>
      <c r="AB45" s="19">
        <v>174666.45691371977</v>
      </c>
      <c r="AC45" s="19">
        <v>12579.533270336191</v>
      </c>
      <c r="AD45" s="19">
        <v>138849.71179781441</v>
      </c>
    </row>
    <row r="46" spans="1:30" s="3" customFormat="1">
      <c r="A46" s="8"/>
      <c r="B46" s="8" t="s">
        <v>32</v>
      </c>
      <c r="C46" s="15">
        <v>108507.07553544549</v>
      </c>
      <c r="D46" s="15">
        <v>39478.271927499773</v>
      </c>
      <c r="E46" s="15">
        <v>22165.14313443299</v>
      </c>
      <c r="F46" s="15">
        <v>3330.3750260894294</v>
      </c>
      <c r="G46" s="15">
        <v>173480.86562346766</v>
      </c>
      <c r="H46" s="15">
        <v>66446.019946776956</v>
      </c>
      <c r="I46" s="15">
        <v>239926.8855702446</v>
      </c>
      <c r="J46" s="15">
        <v>373602.04842434998</v>
      </c>
      <c r="K46" s="15">
        <v>36930.580369843607</v>
      </c>
      <c r="L46" s="15">
        <v>95131.593493274588</v>
      </c>
      <c r="M46" s="15">
        <v>505664.22228746815</v>
      </c>
      <c r="N46" s="15">
        <v>572110.24223424518</v>
      </c>
      <c r="O46" s="15">
        <v>145047.38590643273</v>
      </c>
      <c r="P46" s="15">
        <v>10144.012252042865</v>
      </c>
      <c r="Q46" s="15">
        <v>69149.342750429307</v>
      </c>
      <c r="R46" s="15">
        <v>1125.6951236725808</v>
      </c>
      <c r="S46" s="15">
        <v>22486.629941231025</v>
      </c>
      <c r="T46" s="15">
        <v>178978.93491960649</v>
      </c>
      <c r="U46" s="15">
        <v>327672.84973341547</v>
      </c>
      <c r="V46" s="15">
        <v>50258.345744273247</v>
      </c>
      <c r="W46" s="15">
        <v>117750.76800345366</v>
      </c>
      <c r="X46" s="15">
        <v>922613.96437455725</v>
      </c>
      <c r="Y46" s="15">
        <v>1668205.0722322701</v>
      </c>
      <c r="Z46" s="15">
        <v>242198.40989114851</v>
      </c>
      <c r="AA46" s="15">
        <v>21697.288669681613</v>
      </c>
      <c r="AB46" s="15">
        <v>1888706.1934537371</v>
      </c>
      <c r="AC46" s="15">
        <v>120535</v>
      </c>
      <c r="AD46" s="19">
        <v>156693.59053003171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dimension ref="A1:AD47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4" width="9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127</v>
      </c>
      <c r="I1" s="16"/>
      <c r="J1" s="16"/>
      <c r="K1" s="16"/>
      <c r="L1" s="16"/>
      <c r="M1" s="16"/>
      <c r="N1" s="16"/>
      <c r="U1" s="27" t="s">
        <v>128</v>
      </c>
    </row>
    <row r="2" spans="1:30">
      <c r="B2" s="10"/>
      <c r="C2" s="16"/>
      <c r="D2" s="16"/>
      <c r="E2" s="10"/>
      <c r="H2" s="28" t="s">
        <v>123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1.2204133381698434</v>
      </c>
      <c r="D6" s="14">
        <v>471.13045468371774</v>
      </c>
      <c r="E6" s="14">
        <v>51.638246829565652</v>
      </c>
      <c r="F6" s="14">
        <v>884.57513824310035</v>
      </c>
      <c r="G6" s="14">
        <v>1408.5642530945536</v>
      </c>
      <c r="H6" s="14">
        <v>41774.634219543921</v>
      </c>
      <c r="I6" s="14">
        <v>43183.198472638476</v>
      </c>
      <c r="J6" s="18">
        <v>65185.408377886459</v>
      </c>
      <c r="K6" s="18">
        <v>4503.7898374155166</v>
      </c>
      <c r="L6" s="18">
        <v>17451.037712040554</v>
      </c>
      <c r="M6" s="18">
        <v>87140.235927342525</v>
      </c>
      <c r="N6" s="18">
        <v>128914.87014688645</v>
      </c>
      <c r="O6" s="18">
        <v>25726.340317291422</v>
      </c>
      <c r="P6" s="18">
        <v>1681.722633132684</v>
      </c>
      <c r="Q6" s="18">
        <v>11801.786663748213</v>
      </c>
      <c r="R6" s="18">
        <v>183.23196835116431</v>
      </c>
      <c r="S6" s="18">
        <v>3000.1391495968996</v>
      </c>
      <c r="T6" s="18">
        <v>34762.518256249678</v>
      </c>
      <c r="U6" s="18">
        <v>47746.813984823457</v>
      </c>
      <c r="V6" s="18">
        <v>7324.3594480255533</v>
      </c>
      <c r="W6" s="18">
        <v>20833.46675947179</v>
      </c>
      <c r="X6" s="18">
        <v>153060.37918069086</v>
      </c>
      <c r="Y6" s="18">
        <v>283383.81358067185</v>
      </c>
      <c r="Z6" s="18">
        <v>47644.612925192894</v>
      </c>
      <c r="AA6" s="18">
        <v>4268.2316562596643</v>
      </c>
      <c r="AB6" s="18">
        <v>326760.19484960503</v>
      </c>
      <c r="AC6" s="18">
        <v>13885.155239241865</v>
      </c>
      <c r="AD6" s="18">
        <v>235330.60251722921</v>
      </c>
    </row>
    <row r="7" spans="1:30" ht="15.75">
      <c r="A7" s="5">
        <v>2</v>
      </c>
      <c r="B7" s="6" t="s">
        <v>46</v>
      </c>
      <c r="C7" s="14">
        <v>2143.2737765943252</v>
      </c>
      <c r="D7" s="14">
        <v>1000.6490170774804</v>
      </c>
      <c r="E7" s="14">
        <v>1581.4456643614994</v>
      </c>
      <c r="F7" s="14">
        <v>664.21198446606024</v>
      </c>
      <c r="G7" s="14">
        <v>5389.5804424993648</v>
      </c>
      <c r="H7" s="14">
        <v>367.68708780176041</v>
      </c>
      <c r="I7" s="14">
        <v>5757.2675303011256</v>
      </c>
      <c r="J7" s="18">
        <v>55141.195053704389</v>
      </c>
      <c r="K7" s="18">
        <v>3809.8151117830394</v>
      </c>
      <c r="L7" s="18">
        <v>14762.062527717791</v>
      </c>
      <c r="M7" s="18">
        <v>73713.07269320522</v>
      </c>
      <c r="N7" s="18">
        <v>74080.759781006986</v>
      </c>
      <c r="O7" s="18">
        <v>21762.249938361754</v>
      </c>
      <c r="P7" s="18">
        <v>1422.5913137219397</v>
      </c>
      <c r="Q7" s="18">
        <v>9983.286698694872</v>
      </c>
      <c r="R7" s="18">
        <v>154.99833411112451</v>
      </c>
      <c r="S7" s="18">
        <v>2537.8572007581142</v>
      </c>
      <c r="T7" s="18">
        <v>29406.071810023292</v>
      </c>
      <c r="U7" s="18">
        <v>40389.658493314717</v>
      </c>
      <c r="V7" s="18">
        <v>6195.7720756418548</v>
      </c>
      <c r="W7" s="18">
        <v>17623.303785554162</v>
      </c>
      <c r="X7" s="18">
        <v>129475.78965018183</v>
      </c>
      <c r="Y7" s="18">
        <v>208946.12987368816</v>
      </c>
      <c r="Z7" s="18">
        <v>35129.591057937549</v>
      </c>
      <c r="AA7" s="18">
        <v>3147.0763097680979</v>
      </c>
      <c r="AB7" s="18">
        <v>240928.64462185759</v>
      </c>
      <c r="AC7" s="18">
        <v>12141.269275786364</v>
      </c>
      <c r="AD7" s="18">
        <v>198437.77380207487</v>
      </c>
    </row>
    <row r="8" spans="1:30">
      <c r="A8" s="5">
        <v>3</v>
      </c>
      <c r="B8" s="6" t="s">
        <v>150</v>
      </c>
      <c r="C8" s="14">
        <v>1776.2430892707232</v>
      </c>
      <c r="D8" s="14">
        <v>209.3226814769765</v>
      </c>
      <c r="E8" s="14">
        <v>1328.8255718695636</v>
      </c>
      <c r="F8" s="14">
        <v>179.38427361949317</v>
      </c>
      <c r="G8" s="14">
        <v>3493.7756162367564</v>
      </c>
      <c r="H8" s="14">
        <v>9441.7206155870081</v>
      </c>
      <c r="I8" s="14">
        <v>12935.496231823765</v>
      </c>
      <c r="J8" s="18">
        <v>6864.9691339925557</v>
      </c>
      <c r="K8" s="18">
        <v>474.31440546647923</v>
      </c>
      <c r="L8" s="18">
        <v>1837.8474298235703</v>
      </c>
      <c r="M8" s="18">
        <v>9177.1309692826053</v>
      </c>
      <c r="N8" s="18">
        <v>18618.851584869612</v>
      </c>
      <c r="O8" s="18">
        <v>2709.3568423314091</v>
      </c>
      <c r="P8" s="18">
        <v>177.10978968583225</v>
      </c>
      <c r="Q8" s="18">
        <v>1242.899341872979</v>
      </c>
      <c r="R8" s="18">
        <v>19.296984377230174</v>
      </c>
      <c r="S8" s="18">
        <v>315.95817487663919</v>
      </c>
      <c r="T8" s="18">
        <v>3660.9974653463146</v>
      </c>
      <c r="U8" s="18">
        <v>5028.4321661700833</v>
      </c>
      <c r="V8" s="18">
        <v>771.36130290808603</v>
      </c>
      <c r="W8" s="18">
        <v>2194.0662767459521</v>
      </c>
      <c r="X8" s="18">
        <v>16119.478344314526</v>
      </c>
      <c r="Y8" s="18">
        <v>38232.105545420898</v>
      </c>
      <c r="Z8" s="18">
        <v>6427.8684306713267</v>
      </c>
      <c r="AA8" s="18">
        <v>575.83911031327591</v>
      </c>
      <c r="AB8" s="18">
        <v>44084.134865778949</v>
      </c>
      <c r="AC8" s="18">
        <v>2808.0084140313788</v>
      </c>
      <c r="AD8" s="18">
        <v>156994.31185994417</v>
      </c>
    </row>
    <row r="9" spans="1:30">
      <c r="A9" s="5">
        <v>4</v>
      </c>
      <c r="B9" s="6" t="s">
        <v>0</v>
      </c>
      <c r="C9" s="14">
        <v>3992.0414648260257</v>
      </c>
      <c r="D9" s="14">
        <v>206.64423428433375</v>
      </c>
      <c r="E9" s="14">
        <v>467.68021759753753</v>
      </c>
      <c r="F9" s="14">
        <v>240.57526656577974</v>
      </c>
      <c r="G9" s="14">
        <v>4906.9411832736769</v>
      </c>
      <c r="H9" s="14">
        <v>804.10350415850553</v>
      </c>
      <c r="I9" s="14">
        <v>5711.0446874321824</v>
      </c>
      <c r="J9" s="18">
        <v>3461.0205607086491</v>
      </c>
      <c r="K9" s="18">
        <v>239.1288114364832</v>
      </c>
      <c r="L9" s="18">
        <v>926.56319612111167</v>
      </c>
      <c r="M9" s="18">
        <v>4626.7125682662445</v>
      </c>
      <c r="N9" s="18">
        <v>5430.81607242475</v>
      </c>
      <c r="O9" s="18">
        <v>1365.9405533484278</v>
      </c>
      <c r="P9" s="18">
        <v>89.291096819389537</v>
      </c>
      <c r="Q9" s="18">
        <v>626.61609879836817</v>
      </c>
      <c r="R9" s="18">
        <v>9.72870502192991</v>
      </c>
      <c r="S9" s="18">
        <v>159.29244811273361</v>
      </c>
      <c r="T9" s="18">
        <v>1845.7166016268332</v>
      </c>
      <c r="U9" s="18">
        <v>2535.1180428573589</v>
      </c>
      <c r="V9" s="18">
        <v>388.8870112875868</v>
      </c>
      <c r="W9" s="18">
        <v>1106.1533340003284</v>
      </c>
      <c r="X9" s="18">
        <v>8126.7438918729549</v>
      </c>
      <c r="Y9" s="18">
        <v>18464.501147571384</v>
      </c>
      <c r="Z9" s="18">
        <v>3104.3904679331336</v>
      </c>
      <c r="AA9" s="18">
        <v>278.10610381969656</v>
      </c>
      <c r="AB9" s="18">
        <v>21290.785511684819</v>
      </c>
      <c r="AC9" s="18">
        <v>1695.4375525510986</v>
      </c>
      <c r="AD9" s="18">
        <v>125576.93723162438</v>
      </c>
    </row>
    <row r="10" spans="1:30">
      <c r="A10" s="5">
        <v>5</v>
      </c>
      <c r="B10" s="6" t="s">
        <v>1</v>
      </c>
      <c r="C10" s="14">
        <v>2654.1059414568003</v>
      </c>
      <c r="D10" s="14">
        <v>154.74546116017046</v>
      </c>
      <c r="E10" s="14">
        <v>1423.1070926517632</v>
      </c>
      <c r="F10" s="14">
        <v>100.64686665932022</v>
      </c>
      <c r="G10" s="14">
        <v>4332.6053619280547</v>
      </c>
      <c r="H10" s="14">
        <v>977.37999178278767</v>
      </c>
      <c r="I10" s="14">
        <v>5309.985353710842</v>
      </c>
      <c r="J10" s="18">
        <v>1481.6996148306262</v>
      </c>
      <c r="K10" s="18">
        <v>102.37358073590748</v>
      </c>
      <c r="L10" s="18">
        <v>396.67153278274208</v>
      </c>
      <c r="M10" s="18">
        <v>1980.7447283492759</v>
      </c>
      <c r="N10" s="18">
        <v>2958.1247201320634</v>
      </c>
      <c r="O10" s="18">
        <v>584.77364010906035</v>
      </c>
      <c r="P10" s="18">
        <v>38.226465704094082</v>
      </c>
      <c r="Q10" s="18">
        <v>268.26099872868394</v>
      </c>
      <c r="R10" s="18">
        <v>4.164961817170723</v>
      </c>
      <c r="S10" s="18">
        <v>68.194786732425186</v>
      </c>
      <c r="T10" s="18">
        <v>790.17085560364808</v>
      </c>
      <c r="U10" s="18">
        <v>1085.3109254233425</v>
      </c>
      <c r="V10" s="18">
        <v>166.48665465294729</v>
      </c>
      <c r="W10" s="18">
        <v>473.5559758120346</v>
      </c>
      <c r="X10" s="18">
        <v>3479.145264583407</v>
      </c>
      <c r="Y10" s="18">
        <v>10769.875346643525</v>
      </c>
      <c r="Z10" s="18">
        <v>1810.7122463012388</v>
      </c>
      <c r="AA10" s="18">
        <v>162.21223881437805</v>
      </c>
      <c r="AB10" s="18">
        <v>12418.375354130385</v>
      </c>
      <c r="AC10" s="18">
        <v>889.42056941131011</v>
      </c>
      <c r="AD10" s="18">
        <v>139623.208426019</v>
      </c>
    </row>
    <row r="11" spans="1:30" s="3" customFormat="1">
      <c r="A11" s="7"/>
      <c r="B11" s="8" t="s">
        <v>27</v>
      </c>
      <c r="C11" s="15">
        <v>10566.884685486044</v>
      </c>
      <c r="D11" s="15">
        <v>2042.4918486826789</v>
      </c>
      <c r="E11" s="15">
        <v>4852.6967933099295</v>
      </c>
      <c r="F11" s="15">
        <v>2069.3935295537535</v>
      </c>
      <c r="G11" s="15">
        <v>19531.466857032407</v>
      </c>
      <c r="H11" s="15">
        <v>53365.525418873978</v>
      </c>
      <c r="I11" s="15">
        <v>72896.992275906392</v>
      </c>
      <c r="J11" s="19">
        <v>132134.29274112268</v>
      </c>
      <c r="K11" s="19">
        <v>9129.4217468374263</v>
      </c>
      <c r="L11" s="19">
        <v>35374.182398485762</v>
      </c>
      <c r="M11" s="19">
        <v>176637.89688644587</v>
      </c>
      <c r="N11" s="19">
        <v>230003.42230531987</v>
      </c>
      <c r="O11" s="19">
        <v>52148.661291442077</v>
      </c>
      <c r="P11" s="19">
        <v>3408.9412990639398</v>
      </c>
      <c r="Q11" s="19">
        <v>23922.84980184312</v>
      </c>
      <c r="R11" s="19">
        <v>371.42095367861958</v>
      </c>
      <c r="S11" s="19">
        <v>6081.441760076812</v>
      </c>
      <c r="T11" s="19">
        <v>70465.474988849761</v>
      </c>
      <c r="U11" s="19">
        <v>96785.333612588947</v>
      </c>
      <c r="V11" s="19">
        <v>14846.866492516028</v>
      </c>
      <c r="W11" s="19">
        <v>42230.546131584269</v>
      </c>
      <c r="X11" s="19">
        <v>310261.53633164353</v>
      </c>
      <c r="Y11" s="19">
        <v>559796.42549399578</v>
      </c>
      <c r="Z11" s="19">
        <v>94117.175128036135</v>
      </c>
      <c r="AA11" s="19">
        <v>8431.4654189751127</v>
      </c>
      <c r="AB11" s="19">
        <v>645482.13520305685</v>
      </c>
      <c r="AC11" s="19">
        <v>31419.291051022017</v>
      </c>
      <c r="AD11" s="19">
        <v>205441.34307640925</v>
      </c>
    </row>
    <row r="12" spans="1:30">
      <c r="A12" s="5">
        <v>6</v>
      </c>
      <c r="B12" s="6" t="s">
        <v>2</v>
      </c>
      <c r="C12" s="14">
        <v>12701.121655895417</v>
      </c>
      <c r="D12" s="14">
        <v>1296.2124890702437</v>
      </c>
      <c r="E12" s="14">
        <v>478.9132600598922</v>
      </c>
      <c r="F12" s="14">
        <v>28.110150518503524</v>
      </c>
      <c r="G12" s="14">
        <v>14504.357555544055</v>
      </c>
      <c r="H12" s="14">
        <v>34.565004445344151</v>
      </c>
      <c r="I12" s="14">
        <v>14538.9225599894</v>
      </c>
      <c r="J12" s="18">
        <v>15956.292753693666</v>
      </c>
      <c r="K12" s="18">
        <v>1102.4520814583329</v>
      </c>
      <c r="L12" s="18">
        <v>4271.7208270728643</v>
      </c>
      <c r="M12" s="18">
        <v>21330.465662224866</v>
      </c>
      <c r="N12" s="18">
        <v>21365.030666670209</v>
      </c>
      <c r="O12" s="18">
        <v>6297.3758667608745</v>
      </c>
      <c r="P12" s="18">
        <v>411.65744501005344</v>
      </c>
      <c r="Q12" s="18">
        <v>2888.8790867387961</v>
      </c>
      <c r="R12" s="18">
        <v>44.852107267591336</v>
      </c>
      <c r="S12" s="18">
        <v>734.38365677287845</v>
      </c>
      <c r="T12" s="18">
        <v>8509.2804042401422</v>
      </c>
      <c r="U12" s="18">
        <v>11687.617842039208</v>
      </c>
      <c r="V12" s="18">
        <v>1792.8801321374367</v>
      </c>
      <c r="W12" s="18">
        <v>5099.6826277650434</v>
      </c>
      <c r="X12" s="18">
        <v>37466.60916873203</v>
      </c>
      <c r="Y12" s="18">
        <v>73335.997390946286</v>
      </c>
      <c r="Z12" s="18">
        <v>12329.798108709851</v>
      </c>
      <c r="AA12" s="18">
        <v>1104.5621188173993</v>
      </c>
      <c r="AB12" s="18">
        <v>84561.233380838734</v>
      </c>
      <c r="AC12" s="18">
        <v>6537.6839617876858</v>
      </c>
      <c r="AD12" s="18">
        <v>129344.32724967028</v>
      </c>
    </row>
    <row r="13" spans="1:30">
      <c r="A13" s="5">
        <v>7</v>
      </c>
      <c r="B13" s="6" t="s">
        <v>3</v>
      </c>
      <c r="C13" s="14">
        <v>3319.6620054193218</v>
      </c>
      <c r="D13" s="14">
        <v>600.10893293838376</v>
      </c>
      <c r="E13" s="14">
        <v>203.50991220304633</v>
      </c>
      <c r="F13" s="14">
        <v>14.937297163916398</v>
      </c>
      <c r="G13" s="14">
        <v>4138.2181477246686</v>
      </c>
      <c r="H13" s="14">
        <v>32.315231297517371</v>
      </c>
      <c r="I13" s="14">
        <v>4170.5333790221857</v>
      </c>
      <c r="J13" s="18">
        <v>3898.8385832152458</v>
      </c>
      <c r="K13" s="18">
        <v>269.37853157279977</v>
      </c>
      <c r="L13" s="18">
        <v>1043.7731517216287</v>
      </c>
      <c r="M13" s="18">
        <v>5211.9902665096743</v>
      </c>
      <c r="N13" s="18">
        <v>5244.3054978071914</v>
      </c>
      <c r="O13" s="18">
        <v>1538.7316077321461</v>
      </c>
      <c r="P13" s="18">
        <v>100.58639274473528</v>
      </c>
      <c r="Q13" s="18">
        <v>705.88284004839068</v>
      </c>
      <c r="R13" s="18">
        <v>10.959383175826586</v>
      </c>
      <c r="S13" s="18">
        <v>179.4428931648925</v>
      </c>
      <c r="T13" s="18">
        <v>2079.1991766238448</v>
      </c>
      <c r="U13" s="18">
        <v>2855.8096853587103</v>
      </c>
      <c r="V13" s="18">
        <v>438.08109704175251</v>
      </c>
      <c r="W13" s="18">
        <v>1246.0813860838857</v>
      </c>
      <c r="X13" s="18">
        <v>9154.7744619741843</v>
      </c>
      <c r="Y13" s="18">
        <v>18537.298107506045</v>
      </c>
      <c r="Z13" s="18">
        <v>3116.6296397522369</v>
      </c>
      <c r="AA13" s="18">
        <v>279.20254720326903</v>
      </c>
      <c r="AB13" s="18">
        <v>21374.725200055014</v>
      </c>
      <c r="AC13" s="18">
        <v>2171.5993164525539</v>
      </c>
      <c r="AD13" s="18">
        <v>98428.494787758507</v>
      </c>
    </row>
    <row r="14" spans="1:30">
      <c r="A14" s="5">
        <v>8</v>
      </c>
      <c r="B14" s="6" t="s">
        <v>4</v>
      </c>
      <c r="C14" s="14">
        <v>1581.5705495601387</v>
      </c>
      <c r="D14" s="14">
        <v>468.33042296059392</v>
      </c>
      <c r="E14" s="14">
        <v>152.64247295498407</v>
      </c>
      <c r="F14" s="14">
        <v>9.445270289959895</v>
      </c>
      <c r="G14" s="14">
        <v>2211.9887157656763</v>
      </c>
      <c r="H14" s="14">
        <v>562.50405002032483</v>
      </c>
      <c r="I14" s="14">
        <v>2774.4927657860012</v>
      </c>
      <c r="J14" s="18">
        <v>1824.4447916809609</v>
      </c>
      <c r="K14" s="18">
        <v>126.05452840095872</v>
      </c>
      <c r="L14" s="18">
        <v>488.42916927956713</v>
      </c>
      <c r="M14" s="18">
        <v>2438.9284893614868</v>
      </c>
      <c r="N14" s="18">
        <v>3001.4325393818117</v>
      </c>
      <c r="O14" s="18">
        <v>720.04285573850836</v>
      </c>
      <c r="P14" s="18">
        <v>47.068971038490545</v>
      </c>
      <c r="Q14" s="18">
        <v>330.31484724899997</v>
      </c>
      <c r="R14" s="18">
        <v>5.1283963489157101</v>
      </c>
      <c r="S14" s="18">
        <v>83.969532169979843</v>
      </c>
      <c r="T14" s="18">
        <v>972.95233636742034</v>
      </c>
      <c r="U14" s="18">
        <v>1336.3638928052271</v>
      </c>
      <c r="V14" s="18">
        <v>204.99817029423863</v>
      </c>
      <c r="W14" s="18">
        <v>583.0984397862743</v>
      </c>
      <c r="X14" s="18">
        <v>4283.9374417980544</v>
      </c>
      <c r="Y14" s="18">
        <v>9497.3586969455428</v>
      </c>
      <c r="Z14" s="18">
        <v>1596.7672007556141</v>
      </c>
      <c r="AA14" s="18">
        <v>143.04602127092733</v>
      </c>
      <c r="AB14" s="18">
        <v>10951.079876430229</v>
      </c>
      <c r="AC14" s="18">
        <v>1730.8173739959809</v>
      </c>
      <c r="AD14" s="18">
        <v>63271.14599703376</v>
      </c>
    </row>
    <row r="15" spans="1:30">
      <c r="A15" s="5">
        <v>9</v>
      </c>
      <c r="B15" s="6" t="s">
        <v>5</v>
      </c>
      <c r="C15" s="14">
        <v>5651.4229859401894</v>
      </c>
      <c r="D15" s="14">
        <v>1155.4187109900233</v>
      </c>
      <c r="E15" s="14">
        <v>377.30933500436316</v>
      </c>
      <c r="F15" s="14">
        <v>34.299839642346868</v>
      </c>
      <c r="G15" s="14">
        <v>7218.4508715769225</v>
      </c>
      <c r="H15" s="14">
        <v>5.7748162411708179</v>
      </c>
      <c r="I15" s="14">
        <v>7224.2256878180933</v>
      </c>
      <c r="J15" s="18">
        <v>7772.6114183997452</v>
      </c>
      <c r="K15" s="18">
        <v>537.02522063579045</v>
      </c>
      <c r="L15" s="18">
        <v>2080.8358551228407</v>
      </c>
      <c r="M15" s="18">
        <v>10390.472494158377</v>
      </c>
      <c r="N15" s="18">
        <v>10396.247310399549</v>
      </c>
      <c r="O15" s="18">
        <v>3067.5706646589306</v>
      </c>
      <c r="P15" s="18">
        <v>200.5261126093171</v>
      </c>
      <c r="Q15" s="18">
        <v>1407.2275385373816</v>
      </c>
      <c r="R15" s="18">
        <v>21.848308154578717</v>
      </c>
      <c r="S15" s="18">
        <v>357.73214268694659</v>
      </c>
      <c r="T15" s="18">
        <v>4145.0311205309126</v>
      </c>
      <c r="U15" s="18">
        <v>5693.2592861770818</v>
      </c>
      <c r="V15" s="18">
        <v>873.34575781380295</v>
      </c>
      <c r="W15" s="18">
        <v>2484.1516782528179</v>
      </c>
      <c r="X15" s="18">
        <v>18250.692609421771</v>
      </c>
      <c r="Y15" s="18">
        <v>35865.39079139824</v>
      </c>
      <c r="Z15" s="18">
        <v>6029.9585916395326</v>
      </c>
      <c r="AA15" s="18">
        <v>540.19244919002756</v>
      </c>
      <c r="AB15" s="18">
        <v>41355.156933847742</v>
      </c>
      <c r="AC15" s="18">
        <v>4491.9880152733394</v>
      </c>
      <c r="AD15" s="18">
        <v>92064.263736311987</v>
      </c>
    </row>
    <row r="16" spans="1:30">
      <c r="A16" s="5">
        <v>10</v>
      </c>
      <c r="B16" s="6" t="s">
        <v>6</v>
      </c>
      <c r="C16" s="14">
        <v>7080.2616859156751</v>
      </c>
      <c r="D16" s="14">
        <v>5467.8568247196563</v>
      </c>
      <c r="E16" s="14">
        <v>592.63465517651207</v>
      </c>
      <c r="F16" s="14">
        <v>12.181041993239687</v>
      </c>
      <c r="G16" s="14">
        <v>13152.934207805083</v>
      </c>
      <c r="H16" s="14">
        <v>22.929417428178244</v>
      </c>
      <c r="I16" s="14">
        <v>13175.863625233262</v>
      </c>
      <c r="J16" s="18">
        <v>9274.6794917834486</v>
      </c>
      <c r="K16" s="18">
        <v>640.80609878561245</v>
      </c>
      <c r="L16" s="18">
        <v>2482.960306698164</v>
      </c>
      <c r="M16" s="18">
        <v>12398.445897267224</v>
      </c>
      <c r="N16" s="18">
        <v>12421.375314695402</v>
      </c>
      <c r="O16" s="18">
        <v>3660.3830040645794</v>
      </c>
      <c r="P16" s="18">
        <v>239.27806551373916</v>
      </c>
      <c r="Q16" s="18">
        <v>1679.1762368370994</v>
      </c>
      <c r="R16" s="18">
        <v>26.07052439180805</v>
      </c>
      <c r="S16" s="18">
        <v>426.86438170267689</v>
      </c>
      <c r="T16" s="18">
        <v>4946.0642063471614</v>
      </c>
      <c r="U16" s="18">
        <v>6793.4896395198357</v>
      </c>
      <c r="V16" s="18">
        <v>1042.1210521417536</v>
      </c>
      <c r="W16" s="18">
        <v>2964.2174791126181</v>
      </c>
      <c r="X16" s="18">
        <v>21777.664589631269</v>
      </c>
      <c r="Y16" s="18">
        <v>47351.974112131757</v>
      </c>
      <c r="Z16" s="18">
        <v>7961.1691596460132</v>
      </c>
      <c r="AA16" s="18">
        <v>713.19950235279805</v>
      </c>
      <c r="AB16" s="18">
        <v>54599.943769424972</v>
      </c>
      <c r="AC16" s="18">
        <v>4782.7444526284135</v>
      </c>
      <c r="AD16" s="18">
        <v>114160.27828837674</v>
      </c>
    </row>
    <row r="17" spans="1:30" s="3" customFormat="1">
      <c r="A17" s="7"/>
      <c r="B17" s="8" t="s">
        <v>28</v>
      </c>
      <c r="C17" s="15">
        <v>30334.03888273074</v>
      </c>
      <c r="D17" s="15">
        <v>8987.9273806789006</v>
      </c>
      <c r="E17" s="15">
        <v>1805.0096353987979</v>
      </c>
      <c r="F17" s="15">
        <v>98.973599607966378</v>
      </c>
      <c r="G17" s="15">
        <v>41225.949498416405</v>
      </c>
      <c r="H17" s="15">
        <v>658.08851943253535</v>
      </c>
      <c r="I17" s="15">
        <v>41884.038017848943</v>
      </c>
      <c r="J17" s="19">
        <v>38726.867038773067</v>
      </c>
      <c r="K17" s="19">
        <v>2675.7164608534945</v>
      </c>
      <c r="L17" s="19">
        <v>10367.719309895065</v>
      </c>
      <c r="M17" s="19">
        <v>51770.302809521621</v>
      </c>
      <c r="N17" s="19">
        <v>52428.391328954167</v>
      </c>
      <c r="O17" s="19">
        <v>15284.103998955039</v>
      </c>
      <c r="P17" s="19">
        <v>999.11698691633558</v>
      </c>
      <c r="Q17" s="19">
        <v>7011.4805494106677</v>
      </c>
      <c r="R17" s="19">
        <v>108.85871933872039</v>
      </c>
      <c r="S17" s="19">
        <v>1782.3926064973743</v>
      </c>
      <c r="T17" s="19">
        <v>20652.527244109478</v>
      </c>
      <c r="U17" s="19">
        <v>28366.540345900066</v>
      </c>
      <c r="V17" s="19">
        <v>4351.4262094289843</v>
      </c>
      <c r="W17" s="19">
        <v>12377.23161100064</v>
      </c>
      <c r="X17" s="19">
        <v>90933.678271557306</v>
      </c>
      <c r="Y17" s="19">
        <v>184588.01909892785</v>
      </c>
      <c r="Z17" s="19">
        <v>31034.322700503246</v>
      </c>
      <c r="AA17" s="19">
        <v>2780.2026388344211</v>
      </c>
      <c r="AB17" s="19">
        <v>212842.13916059671</v>
      </c>
      <c r="AC17" s="19">
        <v>19714.833120137973</v>
      </c>
      <c r="AD17" s="19">
        <v>107960.40618938149</v>
      </c>
    </row>
    <row r="18" spans="1:30">
      <c r="A18" s="5">
        <v>11</v>
      </c>
      <c r="B18" s="6" t="s">
        <v>7</v>
      </c>
      <c r="C18" s="14">
        <v>7187.3428906901208</v>
      </c>
      <c r="D18" s="14">
        <v>4065.3779660189402</v>
      </c>
      <c r="E18" s="14">
        <v>1148.4098846204597</v>
      </c>
      <c r="F18" s="14">
        <v>38.88224271420269</v>
      </c>
      <c r="G18" s="14">
        <v>12440.012984043722</v>
      </c>
      <c r="H18" s="14">
        <v>201.11009869298002</v>
      </c>
      <c r="I18" s="14">
        <v>12641.123082736702</v>
      </c>
      <c r="J18" s="18">
        <v>41615.007004803207</v>
      </c>
      <c r="K18" s="18">
        <v>2875.263809742281</v>
      </c>
      <c r="L18" s="18">
        <v>11140.914427008753</v>
      </c>
      <c r="M18" s="18">
        <v>55631.185241554238</v>
      </c>
      <c r="N18" s="18">
        <v>55832.295340247219</v>
      </c>
      <c r="O18" s="18">
        <v>16423.949149871787</v>
      </c>
      <c r="P18" s="18">
        <v>1073.6282996379055</v>
      </c>
      <c r="Q18" s="18">
        <v>7534.3768935823146</v>
      </c>
      <c r="R18" s="18">
        <v>116.97709404892458</v>
      </c>
      <c r="S18" s="18">
        <v>1915.3183946027677</v>
      </c>
      <c r="T18" s="18">
        <v>22192.734182964628</v>
      </c>
      <c r="U18" s="18">
        <v>30482.036515238415</v>
      </c>
      <c r="V18" s="18">
        <v>4675.9432412895876</v>
      </c>
      <c r="W18" s="18">
        <v>13300.290459235192</v>
      </c>
      <c r="X18" s="18">
        <v>97715.254230471532</v>
      </c>
      <c r="Y18" s="18">
        <v>165987.56255476247</v>
      </c>
      <c r="Z18" s="18">
        <v>27907.07440230764</v>
      </c>
      <c r="AA18" s="18">
        <v>2500.0488215644577</v>
      </c>
      <c r="AB18" s="18">
        <v>191394.58813550565</v>
      </c>
      <c r="AC18" s="18">
        <v>10231.816543146269</v>
      </c>
      <c r="AD18" s="18">
        <v>187058.26802935629</v>
      </c>
    </row>
    <row r="19" spans="1:30">
      <c r="A19" s="5">
        <v>12</v>
      </c>
      <c r="B19" s="6" t="s">
        <v>8</v>
      </c>
      <c r="C19" s="14">
        <v>3720.5329579154331</v>
      </c>
      <c r="D19" s="14">
        <v>2479.2451359170732</v>
      </c>
      <c r="E19" s="14">
        <v>647.41287327141197</v>
      </c>
      <c r="F19" s="14">
        <v>21.886194439330797</v>
      </c>
      <c r="G19" s="14">
        <v>6869.0771615432495</v>
      </c>
      <c r="H19" s="14">
        <v>13.725804043812259</v>
      </c>
      <c r="I19" s="14">
        <v>6882.8029655870614</v>
      </c>
      <c r="J19" s="18">
        <v>6834.1634930802402</v>
      </c>
      <c r="K19" s="18">
        <v>472.1859823127628</v>
      </c>
      <c r="L19" s="18">
        <v>1829.6003325869015</v>
      </c>
      <c r="M19" s="18">
        <v>9135.949807979905</v>
      </c>
      <c r="N19" s="18">
        <v>9149.6756120237169</v>
      </c>
      <c r="O19" s="18">
        <v>2697.1989618866296</v>
      </c>
      <c r="P19" s="18">
        <v>176.31503293214178</v>
      </c>
      <c r="Q19" s="18">
        <v>1237.3219954831309</v>
      </c>
      <c r="R19" s="18">
        <v>19.210391712381618</v>
      </c>
      <c r="S19" s="18">
        <v>314.54035436083166</v>
      </c>
      <c r="T19" s="18">
        <v>3644.569223485777</v>
      </c>
      <c r="U19" s="18">
        <v>5005.8677419695505</v>
      </c>
      <c r="V19" s="18">
        <v>767.89992109452771</v>
      </c>
      <c r="W19" s="18">
        <v>2184.2206945532253</v>
      </c>
      <c r="X19" s="18">
        <v>16047.144317478196</v>
      </c>
      <c r="Y19" s="18">
        <v>32065.897091045161</v>
      </c>
      <c r="Z19" s="18">
        <v>5391.1592035962094</v>
      </c>
      <c r="AA19" s="18">
        <v>482.96575339701582</v>
      </c>
      <c r="AB19" s="18">
        <v>36974.090541244354</v>
      </c>
      <c r="AC19" s="18">
        <v>3159.533421452014</v>
      </c>
      <c r="AD19" s="18">
        <v>117023.89438327993</v>
      </c>
    </row>
    <row r="20" spans="1:30">
      <c r="A20" s="5">
        <v>13</v>
      </c>
      <c r="B20" s="6" t="s">
        <v>9</v>
      </c>
      <c r="C20" s="14">
        <v>3866.0329313068837</v>
      </c>
      <c r="D20" s="14">
        <v>2233.8663066353947</v>
      </c>
      <c r="E20" s="14">
        <v>1102.2252370252759</v>
      </c>
      <c r="F20" s="14">
        <v>17.946724970091992</v>
      </c>
      <c r="G20" s="14">
        <v>7220.0711999376454</v>
      </c>
      <c r="H20" s="14">
        <v>28.290230299118072</v>
      </c>
      <c r="I20" s="14">
        <v>7248.3614302367632</v>
      </c>
      <c r="J20" s="18">
        <v>6473.2553295131411</v>
      </c>
      <c r="K20" s="18">
        <v>447.25011768043782</v>
      </c>
      <c r="L20" s="18">
        <v>1732.9802126901093</v>
      </c>
      <c r="M20" s="18">
        <v>8653.4856598836886</v>
      </c>
      <c r="N20" s="18">
        <v>8681.7758901828074</v>
      </c>
      <c r="O20" s="18">
        <v>2554.7614675107307</v>
      </c>
      <c r="P20" s="18">
        <v>167.00393951021201</v>
      </c>
      <c r="Q20" s="18">
        <v>1171.979747001199</v>
      </c>
      <c r="R20" s="18">
        <v>18.195902199313881</v>
      </c>
      <c r="S20" s="18">
        <v>297.92966282922657</v>
      </c>
      <c r="T20" s="18">
        <v>3452.1016615415465</v>
      </c>
      <c r="U20" s="18">
        <v>4741.5108041170542</v>
      </c>
      <c r="V20" s="18">
        <v>727.3475768893943</v>
      </c>
      <c r="W20" s="18">
        <v>2068.8732814433934</v>
      </c>
      <c r="X20" s="18">
        <v>15199.704043042071</v>
      </c>
      <c r="Y20" s="18">
        <v>31101.551133162524</v>
      </c>
      <c r="Z20" s="18">
        <v>5229.026125573494</v>
      </c>
      <c r="AA20" s="18">
        <v>468.44109900996222</v>
      </c>
      <c r="AB20" s="18">
        <v>35862.136159726055</v>
      </c>
      <c r="AC20" s="18">
        <v>2983.0310712179526</v>
      </c>
      <c r="AD20" s="18">
        <v>120220.45799571164</v>
      </c>
    </row>
    <row r="21" spans="1:30">
      <c r="A21" s="5">
        <v>14</v>
      </c>
      <c r="B21" s="6" t="s">
        <v>10</v>
      </c>
      <c r="C21" s="14">
        <v>5241.052137353553</v>
      </c>
      <c r="D21" s="14">
        <v>4295.3486461084012</v>
      </c>
      <c r="E21" s="14">
        <v>700.48341255935986</v>
      </c>
      <c r="F21" s="14">
        <v>13.843080116587615</v>
      </c>
      <c r="G21" s="14">
        <v>10250.727276137903</v>
      </c>
      <c r="H21" s="14">
        <v>106.27333363286361</v>
      </c>
      <c r="I21" s="14">
        <v>10357.000609770766</v>
      </c>
      <c r="J21" s="18">
        <v>10537.727962967088</v>
      </c>
      <c r="K21" s="18">
        <v>728.07263604044158</v>
      </c>
      <c r="L21" s="18">
        <v>2821.095896414562</v>
      </c>
      <c r="M21" s="18">
        <v>14086.896495422094</v>
      </c>
      <c r="N21" s="18">
        <v>14193.169829054958</v>
      </c>
      <c r="O21" s="18">
        <v>4158.8628880677006</v>
      </c>
      <c r="P21" s="18">
        <v>271.86353599847638</v>
      </c>
      <c r="Q21" s="18">
        <v>1907.8505517461924</v>
      </c>
      <c r="R21" s="18">
        <v>29.620871981199201</v>
      </c>
      <c r="S21" s="18">
        <v>484.9958141893689</v>
      </c>
      <c r="T21" s="18">
        <v>5619.6312918445419</v>
      </c>
      <c r="U21" s="18">
        <v>7718.6436257895502</v>
      </c>
      <c r="V21" s="18">
        <v>1184.0396384241162</v>
      </c>
      <c r="W21" s="18">
        <v>3367.8918442015497</v>
      </c>
      <c r="X21" s="18">
        <v>24743.400062242697</v>
      </c>
      <c r="Y21" s="18">
        <v>49187.297167435558</v>
      </c>
      <c r="Z21" s="18">
        <v>8269.7374433141031</v>
      </c>
      <c r="AA21" s="18">
        <v>740.84252085182004</v>
      </c>
      <c r="AB21" s="18">
        <v>56716.192089897842</v>
      </c>
      <c r="AC21" s="18">
        <v>4587.5237318574755</v>
      </c>
      <c r="AD21" s="18">
        <v>123631.38678943383</v>
      </c>
    </row>
    <row r="22" spans="1:30">
      <c r="A22" s="5">
        <v>15</v>
      </c>
      <c r="B22" s="6" t="s">
        <v>11</v>
      </c>
      <c r="C22" s="14">
        <v>4204.8564740764441</v>
      </c>
      <c r="D22" s="14">
        <v>3033.3915559968755</v>
      </c>
      <c r="E22" s="14">
        <v>645.05075179860216</v>
      </c>
      <c r="F22" s="14">
        <v>18.671727724106191</v>
      </c>
      <c r="G22" s="14">
        <v>7901.970509596028</v>
      </c>
      <c r="H22" s="14">
        <v>78.990400961880965</v>
      </c>
      <c r="I22" s="14">
        <v>7980.9609105579093</v>
      </c>
      <c r="J22" s="18">
        <v>11513.691852190001</v>
      </c>
      <c r="K22" s="18">
        <v>795.50392711229176</v>
      </c>
      <c r="L22" s="18">
        <v>3082.3749627001484</v>
      </c>
      <c r="M22" s="18">
        <v>15391.570742002441</v>
      </c>
      <c r="N22" s="18">
        <v>15470.561142964321</v>
      </c>
      <c r="O22" s="18">
        <v>4544.0407948468137</v>
      </c>
      <c r="P22" s="18">
        <v>297.04249249302785</v>
      </c>
      <c r="Q22" s="18">
        <v>2084.548341922778</v>
      </c>
      <c r="R22" s="18">
        <v>32.364243372313126</v>
      </c>
      <c r="S22" s="18">
        <v>529.91426366315966</v>
      </c>
      <c r="T22" s="18">
        <v>6140.0999574678954</v>
      </c>
      <c r="U22" s="18">
        <v>8433.5147516171455</v>
      </c>
      <c r="V22" s="18">
        <v>1293.7008419180352</v>
      </c>
      <c r="W22" s="18">
        <v>3679.8130509645653</v>
      </c>
      <c r="X22" s="18">
        <v>27035.038738265735</v>
      </c>
      <c r="Y22" s="18">
        <v>50407.570390826084</v>
      </c>
      <c r="Z22" s="18">
        <v>8474.898934362287</v>
      </c>
      <c r="AA22" s="18">
        <v>759.22186569217376</v>
      </c>
      <c r="AB22" s="18">
        <v>58123.247459496197</v>
      </c>
      <c r="AC22" s="18">
        <v>4116.1163030068401</v>
      </c>
      <c r="AD22" s="18">
        <v>141208.95324808225</v>
      </c>
    </row>
    <row r="23" spans="1:30" s="3" customFormat="1">
      <c r="A23" s="7"/>
      <c r="B23" s="8" t="s">
        <v>29</v>
      </c>
      <c r="C23" s="15">
        <v>24219.817391342436</v>
      </c>
      <c r="D23" s="15">
        <v>16107.229610676684</v>
      </c>
      <c r="E23" s="15">
        <v>4243.5821592751099</v>
      </c>
      <c r="F23" s="15">
        <v>111.22996996431928</v>
      </c>
      <c r="G23" s="15">
        <v>44681.859131258556</v>
      </c>
      <c r="H23" s="15">
        <v>428.38986763065486</v>
      </c>
      <c r="I23" s="15">
        <v>45110.248998889198</v>
      </c>
      <c r="J23" s="19">
        <v>76973.845642553671</v>
      </c>
      <c r="K23" s="19">
        <v>5318.2764728882148</v>
      </c>
      <c r="L23" s="19">
        <v>20606.965831400474</v>
      </c>
      <c r="M23" s="19">
        <v>102899.08794684238</v>
      </c>
      <c r="N23" s="19">
        <v>103327.47781447302</v>
      </c>
      <c r="O23" s="19">
        <v>30378.813262183656</v>
      </c>
      <c r="P23" s="19">
        <v>1985.8533005717634</v>
      </c>
      <c r="Q23" s="19">
        <v>13936.077529735616</v>
      </c>
      <c r="R23" s="19">
        <v>216.3685033141324</v>
      </c>
      <c r="S23" s="19">
        <v>3542.6984896453546</v>
      </c>
      <c r="T23" s="19">
        <v>41049.136317304386</v>
      </c>
      <c r="U23" s="19">
        <v>56381.573438731706</v>
      </c>
      <c r="V23" s="19">
        <v>8648.9312196156607</v>
      </c>
      <c r="W23" s="19">
        <v>24601.089330397925</v>
      </c>
      <c r="X23" s="19">
        <v>180740.54139150027</v>
      </c>
      <c r="Y23" s="19">
        <v>328749.87833723181</v>
      </c>
      <c r="Z23" s="19">
        <v>55271.896109153735</v>
      </c>
      <c r="AA23" s="19">
        <v>4951.5200605154296</v>
      </c>
      <c r="AB23" s="19">
        <v>379070.25438587012</v>
      </c>
      <c r="AC23" s="19">
        <v>25078.021070680552</v>
      </c>
      <c r="AD23" s="19">
        <v>151156.36649219194</v>
      </c>
    </row>
    <row r="24" spans="1:30">
      <c r="A24" s="5">
        <v>16</v>
      </c>
      <c r="B24" s="6" t="s">
        <v>197</v>
      </c>
      <c r="C24" s="14">
        <v>2796.5355950821704</v>
      </c>
      <c r="D24" s="14">
        <v>1744.4190945425623</v>
      </c>
      <c r="E24" s="14">
        <v>577.02908621142194</v>
      </c>
      <c r="F24" s="14">
        <v>19.540304614453117</v>
      </c>
      <c r="G24" s="14">
        <v>5137.5240804506075</v>
      </c>
      <c r="H24" s="14">
        <v>62.204899251125966</v>
      </c>
      <c r="I24" s="14">
        <v>5199.7289797017338</v>
      </c>
      <c r="J24" s="18">
        <v>9275.3130310449615</v>
      </c>
      <c r="K24" s="18">
        <v>640.84987127639852</v>
      </c>
      <c r="L24" s="18">
        <v>2483.1299139434032</v>
      </c>
      <c r="M24" s="18">
        <v>12399.292816264764</v>
      </c>
      <c r="N24" s="18">
        <v>12461.49771551589</v>
      </c>
      <c r="O24" s="18">
        <v>3660.6330392649661</v>
      </c>
      <c r="P24" s="18">
        <v>239.29441023476772</v>
      </c>
      <c r="Q24" s="18">
        <v>1679.2909388140231</v>
      </c>
      <c r="R24" s="18">
        <v>26.072305229710327</v>
      </c>
      <c r="S24" s="18">
        <v>426.89354015989267</v>
      </c>
      <c r="T24" s="18">
        <v>4946.4020644766488</v>
      </c>
      <c r="U24" s="18">
        <v>6793.9536924731628</v>
      </c>
      <c r="V24" s="18">
        <v>1042.1922378471322</v>
      </c>
      <c r="W24" s="18">
        <v>2964.4199603039465</v>
      </c>
      <c r="X24" s="18">
        <v>21779.152188804248</v>
      </c>
      <c r="Y24" s="18">
        <v>39378.17398477075</v>
      </c>
      <c r="Z24" s="18">
        <v>6620.5540591965719</v>
      </c>
      <c r="AA24" s="18">
        <v>593.10080788796381</v>
      </c>
      <c r="AB24" s="18">
        <v>45405.627236079359</v>
      </c>
      <c r="AC24" s="18">
        <v>3965.8272479074344</v>
      </c>
      <c r="AD24" s="18">
        <v>114492.19645166745</v>
      </c>
    </row>
    <row r="25" spans="1:30">
      <c r="A25" s="5">
        <v>17</v>
      </c>
      <c r="B25" s="6" t="s">
        <v>12</v>
      </c>
      <c r="C25" s="14">
        <v>1653.0578258417702</v>
      </c>
      <c r="D25" s="14">
        <v>974.27746916438116</v>
      </c>
      <c r="E25" s="14">
        <v>705.80447708331519</v>
      </c>
      <c r="F25" s="14">
        <v>25.223934046659448</v>
      </c>
      <c r="G25" s="14">
        <v>3358.363706136126</v>
      </c>
      <c r="H25" s="14">
        <v>574.13860627091901</v>
      </c>
      <c r="I25" s="14">
        <v>3932.5023124070449</v>
      </c>
      <c r="J25" s="18">
        <v>2849.6375170873293</v>
      </c>
      <c r="K25" s="18">
        <v>196.88713792164825</v>
      </c>
      <c r="L25" s="18">
        <v>762.88747763996105</v>
      </c>
      <c r="M25" s="18">
        <v>3809.412132648939</v>
      </c>
      <c r="N25" s="18">
        <v>4383.5507389198583</v>
      </c>
      <c r="O25" s="18">
        <v>1124.6496166829256</v>
      </c>
      <c r="P25" s="18">
        <v>73.517985511854661</v>
      </c>
      <c r="Q25" s="18">
        <v>515.92549440998437</v>
      </c>
      <c r="R25" s="18">
        <v>8.0101468156233668</v>
      </c>
      <c r="S25" s="18">
        <v>131.15372427541735</v>
      </c>
      <c r="T25" s="18">
        <v>1519.674090820725</v>
      </c>
      <c r="U25" s="18">
        <v>2087.2940100916867</v>
      </c>
      <c r="V25" s="18">
        <v>320.19082170553997</v>
      </c>
      <c r="W25" s="18">
        <v>910.7533413708361</v>
      </c>
      <c r="X25" s="18">
        <v>6691.1692316845929</v>
      </c>
      <c r="Y25" s="18">
        <v>14433.083676740576</v>
      </c>
      <c r="Z25" s="18">
        <v>2426.5983161677873</v>
      </c>
      <c r="AA25" s="18">
        <v>217.38625028512212</v>
      </c>
      <c r="AB25" s="18">
        <v>16642.295742623242</v>
      </c>
      <c r="AC25" s="18">
        <v>2061.083510090295</v>
      </c>
      <c r="AD25" s="18">
        <v>80745.373300736144</v>
      </c>
    </row>
    <row r="26" spans="1:30">
      <c r="A26" s="5">
        <v>18</v>
      </c>
      <c r="B26" s="6" t="s">
        <v>13</v>
      </c>
      <c r="C26" s="14">
        <v>2277.9279697931097</v>
      </c>
      <c r="D26" s="14">
        <v>507.59634627806059</v>
      </c>
      <c r="E26" s="14">
        <v>171.28476943132475</v>
      </c>
      <c r="F26" s="14">
        <v>8.2962284607730563</v>
      </c>
      <c r="G26" s="14">
        <v>2965.1053139632677</v>
      </c>
      <c r="H26" s="14">
        <v>277.34951529489274</v>
      </c>
      <c r="I26" s="14">
        <v>3242.4548292581603</v>
      </c>
      <c r="J26" s="18">
        <v>2964.0479526044983</v>
      </c>
      <c r="K26" s="18">
        <v>204.79198303344657</v>
      </c>
      <c r="L26" s="18">
        <v>793.51673769286606</v>
      </c>
      <c r="M26" s="18">
        <v>3962.3566733308112</v>
      </c>
      <c r="N26" s="18">
        <v>4239.7061886257043</v>
      </c>
      <c r="O26" s="18">
        <v>1169.8033078725434</v>
      </c>
      <c r="P26" s="18">
        <v>76.469667854019178</v>
      </c>
      <c r="Q26" s="18">
        <v>536.63944843252614</v>
      </c>
      <c r="R26" s="18">
        <v>8.3317471525913653</v>
      </c>
      <c r="S26" s="18">
        <v>136.41943074652897</v>
      </c>
      <c r="T26" s="18">
        <v>1580.6876665939237</v>
      </c>
      <c r="U26" s="18">
        <v>2171.0970254980321</v>
      </c>
      <c r="V26" s="18">
        <v>333.0462010793259</v>
      </c>
      <c r="W26" s="18">
        <v>947.31928556905086</v>
      </c>
      <c r="X26" s="18">
        <v>6959.8137807985422</v>
      </c>
      <c r="Y26" s="18">
        <v>14164.625283387513</v>
      </c>
      <c r="Z26" s="18">
        <v>2381.4630771799598</v>
      </c>
      <c r="AA26" s="18">
        <v>213.3428203140744</v>
      </c>
      <c r="AB26" s="18">
        <v>16332.745540253398</v>
      </c>
      <c r="AC26" s="18">
        <v>1948.8129598683604</v>
      </c>
      <c r="AD26" s="18">
        <v>83808.687014051116</v>
      </c>
    </row>
    <row r="27" spans="1:30">
      <c r="A27" s="5">
        <v>19</v>
      </c>
      <c r="B27" s="6" t="s">
        <v>14</v>
      </c>
      <c r="C27" s="14">
        <v>1244.3286819917214</v>
      </c>
      <c r="D27" s="14">
        <v>350.27184161432086</v>
      </c>
      <c r="E27" s="14">
        <v>119.92816211701158</v>
      </c>
      <c r="F27" s="14">
        <v>6.5658679097230541</v>
      </c>
      <c r="G27" s="14">
        <v>1721.094553632777</v>
      </c>
      <c r="H27" s="14">
        <v>95.574491002261055</v>
      </c>
      <c r="I27" s="14">
        <v>1816.6690446350381</v>
      </c>
      <c r="J27" s="18">
        <v>1420.092641879115</v>
      </c>
      <c r="K27" s="18">
        <v>98.117032137109788</v>
      </c>
      <c r="L27" s="18">
        <v>380.17849185448728</v>
      </c>
      <c r="M27" s="18">
        <v>1898.3881658707121</v>
      </c>
      <c r="N27" s="18">
        <v>1993.9626568729732</v>
      </c>
      <c r="O27" s="18">
        <v>560.45957977701812</v>
      </c>
      <c r="P27" s="18">
        <v>36.637063361613755</v>
      </c>
      <c r="Q27" s="18">
        <v>257.10708606838233</v>
      </c>
      <c r="R27" s="18">
        <v>3.9917885994373541</v>
      </c>
      <c r="S27" s="18">
        <v>65.359344015421541</v>
      </c>
      <c r="T27" s="18">
        <v>757.31666974775794</v>
      </c>
      <c r="U27" s="18">
        <v>1040.1852331728398</v>
      </c>
      <c r="V27" s="18">
        <v>159.56437517920648</v>
      </c>
      <c r="W27" s="18">
        <v>453.86618855632742</v>
      </c>
      <c r="X27" s="18">
        <v>3334.4873284780047</v>
      </c>
      <c r="Y27" s="18">
        <v>7049.544538983755</v>
      </c>
      <c r="Z27" s="18">
        <v>1185.2223192139056</v>
      </c>
      <c r="AA27" s="18">
        <v>106.17786801032778</v>
      </c>
      <c r="AB27" s="18">
        <v>8128.5889901873334</v>
      </c>
      <c r="AC27" s="18">
        <v>1234.862485548148</v>
      </c>
      <c r="AD27" s="18">
        <v>65825.863894303198</v>
      </c>
    </row>
    <row r="28" spans="1:30">
      <c r="A28" s="5">
        <v>20</v>
      </c>
      <c r="B28" s="6" t="s">
        <v>151</v>
      </c>
      <c r="C28" s="14">
        <v>2356.5627136428943</v>
      </c>
      <c r="D28" s="14">
        <v>1134.5922631505655</v>
      </c>
      <c r="E28" s="14">
        <v>252.26794625057192</v>
      </c>
      <c r="F28" s="14">
        <v>29.621657543454585</v>
      </c>
      <c r="G28" s="14">
        <v>3773.0445805874865</v>
      </c>
      <c r="H28" s="14">
        <v>13.138459171404953</v>
      </c>
      <c r="I28" s="14">
        <v>3786.1830397588915</v>
      </c>
      <c r="J28" s="18">
        <v>4007.9076502771891</v>
      </c>
      <c r="K28" s="18">
        <v>276.91433088792098</v>
      </c>
      <c r="L28" s="18">
        <v>1072.9724533733272</v>
      </c>
      <c r="M28" s="18">
        <v>5357.7944345384367</v>
      </c>
      <c r="N28" s="18">
        <v>5370.9328937098417</v>
      </c>
      <c r="O28" s="18">
        <v>1581.7772525650921</v>
      </c>
      <c r="P28" s="18">
        <v>103.40027277121928</v>
      </c>
      <c r="Q28" s="18">
        <v>725.62974189515091</v>
      </c>
      <c r="R28" s="18">
        <v>11.265969271416113</v>
      </c>
      <c r="S28" s="18">
        <v>184.46276473194021</v>
      </c>
      <c r="T28" s="18">
        <v>2137.3642710718714</v>
      </c>
      <c r="U28" s="18">
        <v>2935.7002710909542</v>
      </c>
      <c r="V28" s="18">
        <v>450.33630985243855</v>
      </c>
      <c r="W28" s="18">
        <v>1280.9402116963436</v>
      </c>
      <c r="X28" s="18">
        <v>9410.8770649464259</v>
      </c>
      <c r="Y28" s="18">
        <v>18554.854539243752</v>
      </c>
      <c r="Z28" s="18">
        <v>3119.5813589613977</v>
      </c>
      <c r="AA28" s="18">
        <v>279.4669762875962</v>
      </c>
      <c r="AB28" s="18">
        <v>21394.968921917553</v>
      </c>
      <c r="AC28" s="18">
        <v>2720.9787382986356</v>
      </c>
      <c r="AD28" s="18">
        <v>78629.680639457423</v>
      </c>
    </row>
    <row r="29" spans="1:30">
      <c r="A29" s="5">
        <v>21</v>
      </c>
      <c r="B29" s="6" t="s">
        <v>15</v>
      </c>
      <c r="C29" s="14">
        <v>2263.5206885991993</v>
      </c>
      <c r="D29" s="14">
        <v>858.03144888909276</v>
      </c>
      <c r="E29" s="14">
        <v>535.15328179802339</v>
      </c>
      <c r="F29" s="14">
        <v>43.020075591927871</v>
      </c>
      <c r="G29" s="14">
        <v>3699.7254948782429</v>
      </c>
      <c r="H29" s="14">
        <v>256.27992559903362</v>
      </c>
      <c r="I29" s="14">
        <v>3956.0054204772764</v>
      </c>
      <c r="J29" s="18">
        <v>5828.8876329703116</v>
      </c>
      <c r="K29" s="18">
        <v>402.72946872745911</v>
      </c>
      <c r="L29" s="18">
        <v>1560.4740452422984</v>
      </c>
      <c r="M29" s="18">
        <v>7792.0911469400689</v>
      </c>
      <c r="N29" s="18">
        <v>8048.3710725391029</v>
      </c>
      <c r="O29" s="18">
        <v>2300.4526725940805</v>
      </c>
      <c r="P29" s="18">
        <v>150.37985497501003</v>
      </c>
      <c r="Q29" s="18">
        <v>1055.3172871524528</v>
      </c>
      <c r="R29" s="18">
        <v>16.384626266286173</v>
      </c>
      <c r="S29" s="18">
        <v>268.27283009256871</v>
      </c>
      <c r="T29" s="18">
        <v>3108.4688705194594</v>
      </c>
      <c r="U29" s="18">
        <v>4269.5262709174904</v>
      </c>
      <c r="V29" s="18">
        <v>654.94516746033855</v>
      </c>
      <c r="W29" s="18">
        <v>1862.9312873550882</v>
      </c>
      <c r="X29" s="18">
        <v>13686.678867332774</v>
      </c>
      <c r="Y29" s="18">
        <v>25434.775434750118</v>
      </c>
      <c r="Z29" s="18">
        <v>4276.2852793362108</v>
      </c>
      <c r="AA29" s="18">
        <v>383.09003011773598</v>
      </c>
      <c r="AB29" s="18">
        <v>29327.970683968593</v>
      </c>
      <c r="AC29" s="18">
        <v>3557.4349728052725</v>
      </c>
      <c r="AD29" s="18">
        <v>82441.34020204324</v>
      </c>
    </row>
    <row r="30" spans="1:30">
      <c r="A30" s="5">
        <v>22</v>
      </c>
      <c r="B30" s="6" t="s">
        <v>196</v>
      </c>
      <c r="C30" s="14">
        <v>1641.8886894971315</v>
      </c>
      <c r="D30" s="14">
        <v>885.13584474688139</v>
      </c>
      <c r="E30" s="14">
        <v>239.72879512598263</v>
      </c>
      <c r="F30" s="14">
        <v>16.893394870905063</v>
      </c>
      <c r="G30" s="14">
        <v>2783.6467242409008</v>
      </c>
      <c r="H30" s="14">
        <v>235.08722999802868</v>
      </c>
      <c r="I30" s="14">
        <v>3018.7339542389295</v>
      </c>
      <c r="J30" s="18">
        <v>2425.2010989755354</v>
      </c>
      <c r="K30" s="18">
        <v>167.56197951442681</v>
      </c>
      <c r="L30" s="18">
        <v>649.25996309109087</v>
      </c>
      <c r="M30" s="18">
        <v>3242.0230415810529</v>
      </c>
      <c r="N30" s="18">
        <v>3477.1102715790817</v>
      </c>
      <c r="O30" s="18">
        <v>957.13980111045089</v>
      </c>
      <c r="P30" s="18">
        <v>62.567922477402369</v>
      </c>
      <c r="Q30" s="18">
        <v>439.08148616441923</v>
      </c>
      <c r="R30" s="18">
        <v>6.8170834864853589</v>
      </c>
      <c r="S30" s="18">
        <v>111.61916360947771</v>
      </c>
      <c r="T30" s="18">
        <v>1293.3277488956237</v>
      </c>
      <c r="U30" s="18">
        <v>1776.4040853636327</v>
      </c>
      <c r="V30" s="18">
        <v>272.50031908474415</v>
      </c>
      <c r="W30" s="18">
        <v>775.10209321142349</v>
      </c>
      <c r="X30" s="18">
        <v>5694.5597034036591</v>
      </c>
      <c r="Y30" s="18">
        <v>11955.31669922364</v>
      </c>
      <c r="Z30" s="18">
        <v>2010.0175418480967</v>
      </c>
      <c r="AA30" s="18">
        <v>180.06695773189654</v>
      </c>
      <c r="AB30" s="18">
        <v>13785.267283339841</v>
      </c>
      <c r="AC30" s="18">
        <v>1740.8820091704927</v>
      </c>
      <c r="AD30" s="18">
        <v>79185.534750332328</v>
      </c>
    </row>
    <row r="31" spans="1:30">
      <c r="A31" s="5">
        <v>23</v>
      </c>
      <c r="B31" s="6" t="s">
        <v>16</v>
      </c>
      <c r="C31" s="14">
        <v>2353.521572355517</v>
      </c>
      <c r="D31" s="14">
        <v>838.73824048897518</v>
      </c>
      <c r="E31" s="14">
        <v>1293.0438532228695</v>
      </c>
      <c r="F31" s="14">
        <v>43.909280963719176</v>
      </c>
      <c r="G31" s="14">
        <v>4529.212947031082</v>
      </c>
      <c r="H31" s="14">
        <v>53.626542353408347</v>
      </c>
      <c r="I31" s="14">
        <v>4582.8394893844907</v>
      </c>
      <c r="J31" s="18">
        <v>4376.5792866769316</v>
      </c>
      <c r="K31" s="18">
        <v>302.38658933777049</v>
      </c>
      <c r="L31" s="18">
        <v>1171.6709625991152</v>
      </c>
      <c r="M31" s="18">
        <v>5850.6368386138174</v>
      </c>
      <c r="N31" s="18">
        <v>5904.2633809672261</v>
      </c>
      <c r="O31" s="18">
        <v>1727.2787109339567</v>
      </c>
      <c r="P31" s="18">
        <v>112.91165653878403</v>
      </c>
      <c r="Q31" s="18">
        <v>792.37756337908809</v>
      </c>
      <c r="R31" s="18">
        <v>12.302281404664726</v>
      </c>
      <c r="S31" s="18">
        <v>201.43076780552445</v>
      </c>
      <c r="T31" s="18">
        <v>2333.9719906494197</v>
      </c>
      <c r="U31" s="18">
        <v>3205.7437744255212</v>
      </c>
      <c r="V31" s="18">
        <v>491.76097298609074</v>
      </c>
      <c r="W31" s="18">
        <v>1398.7688557629458</v>
      </c>
      <c r="X31" s="18">
        <v>10276.546573885997</v>
      </c>
      <c r="Y31" s="18">
        <v>20710.022901884306</v>
      </c>
      <c r="Z31" s="18">
        <v>3481.924433771303</v>
      </c>
      <c r="AA31" s="18">
        <v>311.9273970440492</v>
      </c>
      <c r="AB31" s="18">
        <v>23880.01993861156</v>
      </c>
      <c r="AC31" s="18">
        <v>2594.06117362231</v>
      </c>
      <c r="AD31" s="18">
        <v>92056.502681722966</v>
      </c>
    </row>
    <row r="32" spans="1:30" s="50" customFormat="1" ht="25.5">
      <c r="A32" s="47"/>
      <c r="B32" s="48" t="s">
        <v>198</v>
      </c>
      <c r="C32" s="51">
        <v>16587.343736803512</v>
      </c>
      <c r="D32" s="51">
        <v>7293.0625488748383</v>
      </c>
      <c r="E32" s="51">
        <v>3894.2403712405212</v>
      </c>
      <c r="F32" s="51">
        <v>193.07074400161537</v>
      </c>
      <c r="G32" s="51">
        <v>27967.71740092049</v>
      </c>
      <c r="H32" s="51">
        <v>1567.3996689410744</v>
      </c>
      <c r="I32" s="51">
        <v>29535.117069861568</v>
      </c>
      <c r="J32" s="49">
        <v>33147.666811515875</v>
      </c>
      <c r="K32" s="49">
        <v>2290.2383928361805</v>
      </c>
      <c r="L32" s="49">
        <v>8874.0900454365492</v>
      </c>
      <c r="M32" s="49">
        <v>44311.995249788597</v>
      </c>
      <c r="N32" s="49">
        <v>45879.394918729675</v>
      </c>
      <c r="O32" s="49">
        <v>13082.193980801034</v>
      </c>
      <c r="P32" s="49">
        <v>855.17883372467099</v>
      </c>
      <c r="Q32" s="49">
        <v>6001.3690463160265</v>
      </c>
      <c r="R32" s="49">
        <v>93.175948226214786</v>
      </c>
      <c r="S32" s="49">
        <v>1525.6115654367716</v>
      </c>
      <c r="T32" s="49">
        <v>17677.21337277543</v>
      </c>
      <c r="U32" s="49">
        <v>24279.904363033322</v>
      </c>
      <c r="V32" s="49">
        <v>3724.5364051948168</v>
      </c>
      <c r="W32" s="49">
        <v>10594.101223825965</v>
      </c>
      <c r="X32" s="49">
        <v>77833.284739334238</v>
      </c>
      <c r="Y32" s="49">
        <v>151680.39705898441</v>
      </c>
      <c r="Z32" s="49">
        <v>25501.646385675234</v>
      </c>
      <c r="AA32" s="49">
        <v>2284.5591076787659</v>
      </c>
      <c r="AB32" s="49">
        <v>174897.48433698088</v>
      </c>
      <c r="AC32" s="49">
        <v>19823.943097310952</v>
      </c>
      <c r="AD32" s="49">
        <v>88225.376494702068</v>
      </c>
    </row>
    <row r="33" spans="1:30">
      <c r="A33" s="5">
        <v>24</v>
      </c>
      <c r="B33" s="6" t="s">
        <v>152</v>
      </c>
      <c r="C33" s="14">
        <v>1794.1620437895028</v>
      </c>
      <c r="D33" s="14">
        <v>545.88048517948278</v>
      </c>
      <c r="E33" s="14">
        <v>250.1648765532683</v>
      </c>
      <c r="F33" s="14">
        <v>17.570536104248458</v>
      </c>
      <c r="G33" s="14">
        <v>2607.7779416265021</v>
      </c>
      <c r="H33" s="14">
        <v>280.25231467665452</v>
      </c>
      <c r="I33" s="14">
        <v>2888.0302563031564</v>
      </c>
      <c r="J33" s="18">
        <v>3279.5985792106726</v>
      </c>
      <c r="K33" s="18">
        <v>226.59400499916467</v>
      </c>
      <c r="L33" s="18">
        <v>877.99401599784426</v>
      </c>
      <c r="M33" s="18">
        <v>4384.1866002076813</v>
      </c>
      <c r="N33" s="18">
        <v>4664.4389148843356</v>
      </c>
      <c r="O33" s="18">
        <v>1294.3398108939609</v>
      </c>
      <c r="P33" s="18">
        <v>84.610579200105462</v>
      </c>
      <c r="Q33" s="18">
        <v>593.76973678217291</v>
      </c>
      <c r="R33" s="18">
        <v>9.2187395618788877</v>
      </c>
      <c r="S33" s="18">
        <v>150.94255504871825</v>
      </c>
      <c r="T33" s="18">
        <v>1748.9666525071175</v>
      </c>
      <c r="U33" s="18">
        <v>2402.2306096280449</v>
      </c>
      <c r="V33" s="18">
        <v>368.50208408791298</v>
      </c>
      <c r="W33" s="18">
        <v>1048.1702835749234</v>
      </c>
      <c r="X33" s="18">
        <v>7700.7510512848348</v>
      </c>
      <c r="Y33" s="18">
        <v>14972.967907795672</v>
      </c>
      <c r="Z33" s="18">
        <v>2517.3677042930362</v>
      </c>
      <c r="AA33" s="18">
        <v>225.5178049778595</v>
      </c>
      <c r="AB33" s="18">
        <v>17264.817807110849</v>
      </c>
      <c r="AC33" s="18">
        <v>2724.9666166565662</v>
      </c>
      <c r="AD33" s="18">
        <v>63357.905750398313</v>
      </c>
    </row>
    <row r="34" spans="1:30">
      <c r="A34" s="5">
        <v>25</v>
      </c>
      <c r="B34" s="6" t="s">
        <v>17</v>
      </c>
      <c r="C34" s="14">
        <v>1765.6856011468037</v>
      </c>
      <c r="D34" s="14">
        <v>361.74064658157869</v>
      </c>
      <c r="E34" s="14">
        <v>170.49824751003743</v>
      </c>
      <c r="F34" s="14">
        <v>13.63099959531699</v>
      </c>
      <c r="G34" s="14">
        <v>2311.5554948337367</v>
      </c>
      <c r="H34" s="14">
        <v>209.4633836841318</v>
      </c>
      <c r="I34" s="14">
        <v>2521.0188785178684</v>
      </c>
      <c r="J34" s="18">
        <v>3702.2466929478369</v>
      </c>
      <c r="K34" s="18">
        <v>255.79560589145925</v>
      </c>
      <c r="L34" s="18">
        <v>991.14277666821818</v>
      </c>
      <c r="M34" s="18">
        <v>4949.1850755075138</v>
      </c>
      <c r="N34" s="18">
        <v>5158.648459191646</v>
      </c>
      <c r="O34" s="18">
        <v>1461.1438469357481</v>
      </c>
      <c r="P34" s="18">
        <v>95.514505652513023</v>
      </c>
      <c r="Q34" s="18">
        <v>670.28997338551881</v>
      </c>
      <c r="R34" s="18">
        <v>10.406776083043631</v>
      </c>
      <c r="S34" s="18">
        <v>170.39480953449834</v>
      </c>
      <c r="T34" s="18">
        <v>1974.3593153034421</v>
      </c>
      <c r="U34" s="18">
        <v>2711.8106424884481</v>
      </c>
      <c r="V34" s="18">
        <v>415.99164934606574</v>
      </c>
      <c r="W34" s="18">
        <v>1183.2499838884028</v>
      </c>
      <c r="X34" s="18">
        <v>8693.1615026176805</v>
      </c>
      <c r="Y34" s="18">
        <v>16163.365456643063</v>
      </c>
      <c r="Z34" s="18">
        <v>2717.5062718366344</v>
      </c>
      <c r="AA34" s="18">
        <v>243.44717237495206</v>
      </c>
      <c r="AB34" s="18">
        <v>18637.424556104746</v>
      </c>
      <c r="AC34" s="18">
        <v>1937.6777202155661</v>
      </c>
      <c r="AD34" s="18">
        <v>96184.336340675567</v>
      </c>
    </row>
    <row r="35" spans="1:30">
      <c r="A35" s="5">
        <v>26</v>
      </c>
      <c r="B35" s="6" t="s">
        <v>18</v>
      </c>
      <c r="C35" s="14">
        <v>1741.5845404595887</v>
      </c>
      <c r="D35" s="14">
        <v>339.54634542576196</v>
      </c>
      <c r="E35" s="14">
        <v>96.969800617231201</v>
      </c>
      <c r="F35" s="14">
        <v>20.35422333713306</v>
      </c>
      <c r="G35" s="14">
        <v>2198.4549098397151</v>
      </c>
      <c r="H35" s="14">
        <v>91.043587302208664</v>
      </c>
      <c r="I35" s="14">
        <v>2289.498497141924</v>
      </c>
      <c r="J35" s="18">
        <v>1331.859425452991</v>
      </c>
      <c r="K35" s="18">
        <v>92.020823286828644</v>
      </c>
      <c r="L35" s="18">
        <v>356.5572363369829</v>
      </c>
      <c r="M35" s="18">
        <v>1780.4374850768024</v>
      </c>
      <c r="N35" s="18">
        <v>1871.481072379011</v>
      </c>
      <c r="O35" s="18">
        <v>525.63709711481329</v>
      </c>
      <c r="P35" s="18">
        <v>34.360728814506047</v>
      </c>
      <c r="Q35" s="18">
        <v>241.13250490321016</v>
      </c>
      <c r="R35" s="18">
        <v>3.7437707328315271</v>
      </c>
      <c r="S35" s="18">
        <v>61.298436314110404</v>
      </c>
      <c r="T35" s="18">
        <v>710.26305954346435</v>
      </c>
      <c r="U35" s="18">
        <v>975.55642932216097</v>
      </c>
      <c r="V35" s="18">
        <v>149.65031912828817</v>
      </c>
      <c r="W35" s="18">
        <v>425.66656800875512</v>
      </c>
      <c r="X35" s="18">
        <v>3127.3089138821397</v>
      </c>
      <c r="Y35" s="18">
        <v>7197.2448961008658</v>
      </c>
      <c r="Z35" s="18">
        <v>1210.0548112139875</v>
      </c>
      <c r="AA35" s="18">
        <v>108.40248107676157</v>
      </c>
      <c r="AB35" s="18">
        <v>8298.8972262380903</v>
      </c>
      <c r="AC35" s="18">
        <v>1257.9929770953586</v>
      </c>
      <c r="AD35" s="18">
        <v>65969.344641333519</v>
      </c>
    </row>
    <row r="36" spans="1:30">
      <c r="A36" s="5">
        <v>27</v>
      </c>
      <c r="B36" s="6" t="s">
        <v>19</v>
      </c>
      <c r="C36" s="14">
        <v>4083.72971513431</v>
      </c>
      <c r="D36" s="14">
        <v>683.48761784564249</v>
      </c>
      <c r="E36" s="14">
        <v>515.40071712054407</v>
      </c>
      <c r="F36" s="14">
        <v>27.720253964798335</v>
      </c>
      <c r="G36" s="14">
        <v>5310.3383040652952</v>
      </c>
      <c r="H36" s="14">
        <v>2868.7698985522729</v>
      </c>
      <c r="I36" s="14">
        <v>8179.1082026175682</v>
      </c>
      <c r="J36" s="18">
        <v>4563.515101915933</v>
      </c>
      <c r="K36" s="18">
        <v>315.30235754223895</v>
      </c>
      <c r="L36" s="18">
        <v>1221.7162724720768</v>
      </c>
      <c r="M36" s="18">
        <v>6100.5337319302489</v>
      </c>
      <c r="N36" s="18">
        <v>8969.3036304825218</v>
      </c>
      <c r="O36" s="18">
        <v>1801.0555656013325</v>
      </c>
      <c r="P36" s="18">
        <v>117.73442591698721</v>
      </c>
      <c r="Q36" s="18">
        <v>826.22220232765642</v>
      </c>
      <c r="R36" s="18">
        <v>12.827745894861764</v>
      </c>
      <c r="S36" s="18">
        <v>210.03443343739616</v>
      </c>
      <c r="T36" s="18">
        <v>2433.6623945557826</v>
      </c>
      <c r="U36" s="18">
        <v>3342.6699641883497</v>
      </c>
      <c r="V36" s="18">
        <v>512.76544528429031</v>
      </c>
      <c r="W36" s="18">
        <v>1458.5141452356997</v>
      </c>
      <c r="X36" s="18">
        <v>10715.486322442357</v>
      </c>
      <c r="Y36" s="18">
        <v>24995.128256990174</v>
      </c>
      <c r="Z36" s="18">
        <v>4202.3684951855694</v>
      </c>
      <c r="AA36" s="18">
        <v>376.46821206380315</v>
      </c>
      <c r="AB36" s="18">
        <v>28821.02854011194</v>
      </c>
      <c r="AC36" s="18">
        <v>3076.9285371277624</v>
      </c>
      <c r="AD36" s="18">
        <v>93668.176534953483</v>
      </c>
    </row>
    <row r="37" spans="1:30">
      <c r="A37" s="5">
        <v>28</v>
      </c>
      <c r="B37" s="6" t="s">
        <v>20</v>
      </c>
      <c r="C37" s="14">
        <v>2437.2794273592308</v>
      </c>
      <c r="D37" s="14">
        <v>653.23541814973123</v>
      </c>
      <c r="E37" s="14">
        <v>908.40183945988178</v>
      </c>
      <c r="F37" s="14">
        <v>49.900583323938797</v>
      </c>
      <c r="G37" s="14">
        <v>4048.8172682927825</v>
      </c>
      <c r="H37" s="14">
        <v>1449.952609302321</v>
      </c>
      <c r="I37" s="14">
        <v>5498.769877595103</v>
      </c>
      <c r="J37" s="18">
        <v>3705.6065754006386</v>
      </c>
      <c r="K37" s="18">
        <v>256.02774686936209</v>
      </c>
      <c r="L37" s="18">
        <v>992.04226379042757</v>
      </c>
      <c r="M37" s="18">
        <v>4953.6765860604282</v>
      </c>
      <c r="N37" s="18">
        <v>6403.6291953627497</v>
      </c>
      <c r="O37" s="18">
        <v>1462.4698719090945</v>
      </c>
      <c r="P37" s="18">
        <v>95.601187480642196</v>
      </c>
      <c r="Q37" s="18">
        <v>670.89827847879019</v>
      </c>
      <c r="R37" s="18">
        <v>10.416220495383378</v>
      </c>
      <c r="S37" s="18">
        <v>170.5494471310945</v>
      </c>
      <c r="T37" s="18">
        <v>1976.1510962865004</v>
      </c>
      <c r="U37" s="18">
        <v>2714.2716791909388</v>
      </c>
      <c r="V37" s="18">
        <v>416.36917228256056</v>
      </c>
      <c r="W37" s="18">
        <v>1184.3238131569162</v>
      </c>
      <c r="X37" s="18">
        <v>8701.0507664119214</v>
      </c>
      <c r="Y37" s="18">
        <v>19153.497230067453</v>
      </c>
      <c r="Z37" s="18">
        <v>3220.2296589053831</v>
      </c>
      <c r="AA37" s="18">
        <v>288.48353101633614</v>
      </c>
      <c r="AB37" s="18">
        <v>22085.2433579565</v>
      </c>
      <c r="AC37" s="18">
        <v>2921.8125394170652</v>
      </c>
      <c r="AD37" s="18">
        <v>75587.475445508069</v>
      </c>
    </row>
    <row r="38" spans="1:30" s="3" customFormat="1">
      <c r="A38" s="7"/>
      <c r="B38" s="8" t="s">
        <v>30</v>
      </c>
      <c r="C38" s="15">
        <v>11822.441327889435</v>
      </c>
      <c r="D38" s="15">
        <v>2583.8905131821971</v>
      </c>
      <c r="E38" s="15">
        <v>1941.4354812609629</v>
      </c>
      <c r="F38" s="15">
        <v>129.17659632543564</v>
      </c>
      <c r="G38" s="36">
        <v>16476.943918658031</v>
      </c>
      <c r="H38" s="15">
        <v>4899.4817935175888</v>
      </c>
      <c r="I38" s="36">
        <v>21376.42571217562</v>
      </c>
      <c r="J38" s="19">
        <v>16582.82637492807</v>
      </c>
      <c r="K38" s="19">
        <v>1145.7405385890536</v>
      </c>
      <c r="L38" s="19">
        <v>4439.4525652655493</v>
      </c>
      <c r="M38" s="19">
        <v>22168.019478782677</v>
      </c>
      <c r="N38" s="19">
        <v>27067.501272300266</v>
      </c>
      <c r="O38" s="19">
        <v>6544.6461924549503</v>
      </c>
      <c r="P38" s="19">
        <v>427.82142706475395</v>
      </c>
      <c r="Q38" s="19">
        <v>3002.3126958773482</v>
      </c>
      <c r="R38" s="19">
        <v>46.613252767999192</v>
      </c>
      <c r="S38" s="19">
        <v>763.21968146581753</v>
      </c>
      <c r="T38" s="19">
        <v>8843.4025181963079</v>
      </c>
      <c r="U38" s="19">
        <v>12146.539324817943</v>
      </c>
      <c r="V38" s="19">
        <v>1863.2786701291179</v>
      </c>
      <c r="W38" s="19">
        <v>5299.9247938646968</v>
      </c>
      <c r="X38" s="19">
        <v>38937.758556638932</v>
      </c>
      <c r="Y38" s="19">
        <v>82482.203747597232</v>
      </c>
      <c r="Z38" s="19">
        <v>13867.526941434611</v>
      </c>
      <c r="AA38" s="19">
        <v>1242.3192015097125</v>
      </c>
      <c r="AB38" s="19">
        <v>95107.411487522128</v>
      </c>
      <c r="AC38" s="19">
        <v>11919.378390512318</v>
      </c>
      <c r="AD38" s="19">
        <v>79792.257927834959</v>
      </c>
    </row>
    <row r="39" spans="1:30">
      <c r="A39" s="5">
        <v>29</v>
      </c>
      <c r="B39" s="6" t="s">
        <v>21</v>
      </c>
      <c r="C39" s="14">
        <v>1941.1116215222148</v>
      </c>
      <c r="D39" s="14">
        <v>245.70178251728495</v>
      </c>
      <c r="E39" s="14">
        <v>603.71276803691205</v>
      </c>
      <c r="F39" s="14">
        <v>22.3923873479369</v>
      </c>
      <c r="G39" s="14">
        <v>2812.918559424349</v>
      </c>
      <c r="H39" s="14">
        <v>96.18254020508644</v>
      </c>
      <c r="I39" s="14">
        <v>2909.1010996294353</v>
      </c>
      <c r="J39" s="18">
        <v>2772.3422762363875</v>
      </c>
      <c r="K39" s="18">
        <v>191.54665561298563</v>
      </c>
      <c r="L39" s="18">
        <v>742.19446985466914</v>
      </c>
      <c r="M39" s="18">
        <v>3706.083401704042</v>
      </c>
      <c r="N39" s="18">
        <v>3802.2659419091283</v>
      </c>
      <c r="O39" s="18">
        <v>1094.1439602711309</v>
      </c>
      <c r="P39" s="18">
        <v>71.523840515187445</v>
      </c>
      <c r="Q39" s="18">
        <v>501.93122843319389</v>
      </c>
      <c r="R39" s="18">
        <v>7.7928748911584433</v>
      </c>
      <c r="S39" s="18">
        <v>127.59623366632115</v>
      </c>
      <c r="T39" s="18">
        <v>1478.4535586791546</v>
      </c>
      <c r="U39" s="18">
        <v>2030.6770220469507</v>
      </c>
      <c r="V39" s="18">
        <v>311.50577789432316</v>
      </c>
      <c r="W39" s="18">
        <v>886.04953309524444</v>
      </c>
      <c r="X39" s="18">
        <v>6509.674029492664</v>
      </c>
      <c r="Y39" s="18">
        <v>13124.858530826141</v>
      </c>
      <c r="Z39" s="18">
        <v>2206.6496896085491</v>
      </c>
      <c r="AA39" s="18">
        <v>197.68220332172299</v>
      </c>
      <c r="AB39" s="18">
        <v>15133.826017112968</v>
      </c>
      <c r="AC39" s="18">
        <v>1382.1876623809958</v>
      </c>
      <c r="AD39" s="18">
        <v>109491.83261441509</v>
      </c>
    </row>
    <row r="40" spans="1:30">
      <c r="A40" s="5">
        <v>30</v>
      </c>
      <c r="B40" s="6" t="s">
        <v>22</v>
      </c>
      <c r="C40" s="14">
        <v>2729.3052783120161</v>
      </c>
      <c r="D40" s="14">
        <v>494.02857752209792</v>
      </c>
      <c r="E40" s="14">
        <v>826.14870449912667</v>
      </c>
      <c r="F40" s="14">
        <v>56.40492115168864</v>
      </c>
      <c r="G40" s="14">
        <v>4105.8874814849296</v>
      </c>
      <c r="H40" s="14">
        <v>694.32615429343673</v>
      </c>
      <c r="I40" s="14">
        <v>4800.2136357783666</v>
      </c>
      <c r="J40" s="18">
        <v>18216.12255380223</v>
      </c>
      <c r="K40" s="18">
        <v>1258.588228201726</v>
      </c>
      <c r="L40" s="18">
        <v>4876.7086003467675</v>
      </c>
      <c r="M40" s="18">
        <v>24351.419382350723</v>
      </c>
      <c r="N40" s="18">
        <v>25045.745536644161</v>
      </c>
      <c r="O40" s="18">
        <v>7189.2495535792896</v>
      </c>
      <c r="P40" s="18">
        <v>469.95894248382757</v>
      </c>
      <c r="Q40" s="18">
        <v>3298.0201792154007</v>
      </c>
      <c r="R40" s="18">
        <v>51.204342725135554</v>
      </c>
      <c r="S40" s="18">
        <v>838.39165524131226</v>
      </c>
      <c r="T40" s="18">
        <v>9714.417821296518</v>
      </c>
      <c r="U40" s="18">
        <v>13342.891250432063</v>
      </c>
      <c r="V40" s="18">
        <v>2046.7990099851042</v>
      </c>
      <c r="W40" s="18">
        <v>5821.9315204880513</v>
      </c>
      <c r="X40" s="18">
        <v>42772.8642754467</v>
      </c>
      <c r="Y40" s="18">
        <v>71924.497293575783</v>
      </c>
      <c r="Z40" s="18">
        <v>12092.486126549975</v>
      </c>
      <c r="AA40" s="18">
        <v>1083.302579648619</v>
      </c>
      <c r="AB40" s="18">
        <v>82933.680840477144</v>
      </c>
      <c r="AC40" s="18">
        <v>5076.5067012103054</v>
      </c>
      <c r="AD40" s="18">
        <v>163367.61817078796</v>
      </c>
    </row>
    <row r="41" spans="1:30">
      <c r="A41" s="5">
        <v>31</v>
      </c>
      <c r="B41" s="6" t="s">
        <v>23</v>
      </c>
      <c r="C41" s="14">
        <v>633.65682644769402</v>
      </c>
      <c r="D41" s="14">
        <v>283.90082519795919</v>
      </c>
      <c r="E41" s="14">
        <v>741.84920688596389</v>
      </c>
      <c r="F41" s="14">
        <v>83.687477347906366</v>
      </c>
      <c r="G41" s="14">
        <v>1743.0943358795237</v>
      </c>
      <c r="H41" s="14">
        <v>57.932216330455439</v>
      </c>
      <c r="I41" s="14">
        <v>1801.0265522099792</v>
      </c>
      <c r="J41" s="18">
        <v>2112.1124810165534</v>
      </c>
      <c r="K41" s="18">
        <v>145.93006263511967</v>
      </c>
      <c r="L41" s="18">
        <v>565.44179864025102</v>
      </c>
      <c r="M41" s="18">
        <v>2823.4843422919239</v>
      </c>
      <c r="N41" s="18">
        <v>2881.4165586223794</v>
      </c>
      <c r="O41" s="18">
        <v>833.57496450791371</v>
      </c>
      <c r="P41" s="18">
        <v>54.490528654148029</v>
      </c>
      <c r="Q41" s="18">
        <v>382.39694328974167</v>
      </c>
      <c r="R41" s="18">
        <v>5.9370116243225475</v>
      </c>
      <c r="S41" s="18">
        <v>97.209352527423036</v>
      </c>
      <c r="T41" s="18">
        <v>1126.3617197111644</v>
      </c>
      <c r="U41" s="18">
        <v>1547.0738660023887</v>
      </c>
      <c r="V41" s="18">
        <v>237.32107216305013</v>
      </c>
      <c r="W41" s="18">
        <v>675.03796110988742</v>
      </c>
      <c r="X41" s="18">
        <v>4959.4034195900404</v>
      </c>
      <c r="Y41" s="18">
        <v>9583.9143140919441</v>
      </c>
      <c r="Z41" s="18">
        <v>1611.319580988386</v>
      </c>
      <c r="AA41" s="18">
        <v>144.34969289653102</v>
      </c>
      <c r="AB41" s="18">
        <v>11050.884202183799</v>
      </c>
      <c r="AC41" s="18">
        <v>1263.0574931545355</v>
      </c>
      <c r="AD41" s="18">
        <v>87493.12095511808</v>
      </c>
    </row>
    <row r="42" spans="1:30">
      <c r="A42" s="5">
        <v>32</v>
      </c>
      <c r="B42" s="6" t="s">
        <v>153</v>
      </c>
      <c r="C42" s="14">
        <v>420.03981064109394</v>
      </c>
      <c r="D42" s="14">
        <v>187.52652934843991</v>
      </c>
      <c r="E42" s="14">
        <v>719.88882848756543</v>
      </c>
      <c r="F42" s="14">
        <v>32.371077497748573</v>
      </c>
      <c r="G42" s="14">
        <v>1359.8262459748478</v>
      </c>
      <c r="H42" s="14">
        <v>181.10844536427564</v>
      </c>
      <c r="I42" s="14">
        <v>1540.9346913391234</v>
      </c>
      <c r="J42" s="18">
        <v>2389.5958413639532</v>
      </c>
      <c r="K42" s="18">
        <v>165.10194127304632</v>
      </c>
      <c r="L42" s="18">
        <v>639.72794191045159</v>
      </c>
      <c r="M42" s="18">
        <v>3194.425724547451</v>
      </c>
      <c r="N42" s="18">
        <v>3375.5341699117266</v>
      </c>
      <c r="O42" s="18">
        <v>943.08768427641519</v>
      </c>
      <c r="P42" s="18">
        <v>61.649340097173997</v>
      </c>
      <c r="Q42" s="18">
        <v>432.63517149221968</v>
      </c>
      <c r="R42" s="18">
        <v>6.7169994094170677</v>
      </c>
      <c r="S42" s="18">
        <v>109.98044215401426</v>
      </c>
      <c r="T42" s="18">
        <v>1274.3399347736984</v>
      </c>
      <c r="U42" s="18">
        <v>1750.3240522033489</v>
      </c>
      <c r="V42" s="18">
        <v>268.49964299056404</v>
      </c>
      <c r="W42" s="18">
        <v>763.72253804145134</v>
      </c>
      <c r="X42" s="18">
        <v>5610.9558054383033</v>
      </c>
      <c r="Y42" s="18">
        <v>10346.316221324878</v>
      </c>
      <c r="Z42" s="18">
        <v>1739.5003099959986</v>
      </c>
      <c r="AA42" s="18">
        <v>155.83273393060861</v>
      </c>
      <c r="AB42" s="18">
        <v>11929.983797390269</v>
      </c>
      <c r="AC42" s="18">
        <v>1389.1066649054592</v>
      </c>
      <c r="AD42" s="18">
        <v>85882.417087115537</v>
      </c>
    </row>
    <row r="43" spans="1:30">
      <c r="A43" s="5">
        <v>33</v>
      </c>
      <c r="B43" s="6" t="s">
        <v>24</v>
      </c>
      <c r="C43" s="14">
        <v>1163.6733275707825</v>
      </c>
      <c r="D43" s="14">
        <v>424.36841240926589</v>
      </c>
      <c r="E43" s="14">
        <v>1251.5568143640339</v>
      </c>
      <c r="F43" s="14">
        <v>80.84220670674577</v>
      </c>
      <c r="G43" s="14">
        <v>2920.4407610508279</v>
      </c>
      <c r="H43" s="14">
        <v>2691.8933563608966</v>
      </c>
      <c r="I43" s="14">
        <v>5612.3341174117249</v>
      </c>
      <c r="J43" s="18">
        <v>4309.8806150734536</v>
      </c>
      <c r="K43" s="18">
        <v>297.77824512681713</v>
      </c>
      <c r="L43" s="18">
        <v>1153.8148033380164</v>
      </c>
      <c r="M43" s="18">
        <v>5761.4736635382869</v>
      </c>
      <c r="N43" s="18">
        <v>8453.367019899184</v>
      </c>
      <c r="O43" s="18">
        <v>1700.9551399526258</v>
      </c>
      <c r="P43" s="18">
        <v>111.19089312827965</v>
      </c>
      <c r="Q43" s="18">
        <v>780.30180114014672</v>
      </c>
      <c r="R43" s="18">
        <v>12.114795751227305</v>
      </c>
      <c r="S43" s="18">
        <v>198.36098116334114</v>
      </c>
      <c r="T43" s="18">
        <v>2298.4024690803858</v>
      </c>
      <c r="U43" s="18">
        <v>3156.8885298955743</v>
      </c>
      <c r="V43" s="18">
        <v>484.26658033463013</v>
      </c>
      <c r="W43" s="18">
        <v>1377.4517451958611</v>
      </c>
      <c r="X43" s="18">
        <v>10119.932935642071</v>
      </c>
      <c r="Y43" s="18">
        <v>21493.740716592081</v>
      </c>
      <c r="Z43" s="18">
        <v>3613.6889524681978</v>
      </c>
      <c r="AA43" s="18">
        <v>323.73149105058326</v>
      </c>
      <c r="AB43" s="18">
        <v>24783.698178009694</v>
      </c>
      <c r="AC43" s="18">
        <v>2346.8640234410818</v>
      </c>
      <c r="AD43" s="18">
        <v>105603.46884380066</v>
      </c>
    </row>
    <row r="44" spans="1:30">
      <c r="A44" s="5">
        <v>34</v>
      </c>
      <c r="B44" s="6" t="s">
        <v>55</v>
      </c>
      <c r="C44" s="14">
        <v>278.13264669949581</v>
      </c>
      <c r="D44" s="14">
        <v>317.14389840942209</v>
      </c>
      <c r="E44" s="14">
        <v>1065.9923716740666</v>
      </c>
      <c r="F44" s="14">
        <v>43.772516584312427</v>
      </c>
      <c r="G44" s="14">
        <v>1705.0414333672968</v>
      </c>
      <c r="H44" s="14">
        <v>1.1965826971889099E-2</v>
      </c>
      <c r="I44" s="14">
        <v>1705.0533991942686</v>
      </c>
      <c r="J44" s="18">
        <v>1380.9360479640548</v>
      </c>
      <c r="K44" s="18">
        <v>95.411624989545118</v>
      </c>
      <c r="L44" s="18">
        <v>369.69572870102985</v>
      </c>
      <c r="M44" s="18">
        <v>1846.0434016546296</v>
      </c>
      <c r="N44" s="18">
        <v>1846.0553674816015</v>
      </c>
      <c r="O44" s="18">
        <v>545.00587800859353</v>
      </c>
      <c r="P44" s="18">
        <v>35.626859822784937</v>
      </c>
      <c r="Q44" s="18">
        <v>250.01780367583183</v>
      </c>
      <c r="R44" s="18">
        <v>3.8817219456336209</v>
      </c>
      <c r="S44" s="18">
        <v>63.557173356484739</v>
      </c>
      <c r="T44" s="18">
        <v>736.43497483017859</v>
      </c>
      <c r="U44" s="18">
        <v>1011.5039277631477</v>
      </c>
      <c r="V44" s="18">
        <v>155.16466402097177</v>
      </c>
      <c r="W44" s="18">
        <v>441.35161484967102</v>
      </c>
      <c r="X44" s="18">
        <v>3242.5446182732981</v>
      </c>
      <c r="Y44" s="18">
        <v>6793.6414191221957</v>
      </c>
      <c r="Z44" s="18">
        <v>1142.1979667344494</v>
      </c>
      <c r="AA44" s="18">
        <v>102.32354132010533</v>
      </c>
      <c r="AB44" s="18">
        <v>7833.5158445365396</v>
      </c>
      <c r="AC44" s="18">
        <v>1121.8107252438153</v>
      </c>
      <c r="AD44" s="18">
        <v>69829.211543988364</v>
      </c>
    </row>
    <row r="45" spans="1:30" s="3" customFormat="1">
      <c r="A45" s="8"/>
      <c r="B45" s="8" t="s">
        <v>31</v>
      </c>
      <c r="C45" s="15">
        <v>7165.9195111932968</v>
      </c>
      <c r="D45" s="15">
        <v>1952.6700254044697</v>
      </c>
      <c r="E45" s="15">
        <v>5209.148693947669</v>
      </c>
      <c r="F45" s="15">
        <v>319.47058663633862</v>
      </c>
      <c r="G45" s="15">
        <v>14647.208817181774</v>
      </c>
      <c r="H45" s="15">
        <v>3721.4546783811224</v>
      </c>
      <c r="I45" s="15">
        <v>18368.663495562898</v>
      </c>
      <c r="J45" s="19">
        <v>31180.989815456633</v>
      </c>
      <c r="K45" s="19">
        <v>2154.3567578392399</v>
      </c>
      <c r="L45" s="19">
        <v>8347.5833427911857</v>
      </c>
      <c r="M45" s="19">
        <v>41682.929916087058</v>
      </c>
      <c r="N45" s="19">
        <v>45404.384594468182</v>
      </c>
      <c r="O45" s="19">
        <v>12306.017180595969</v>
      </c>
      <c r="P45" s="19">
        <v>804.44040470140169</v>
      </c>
      <c r="Q45" s="19">
        <v>5645.3031272465341</v>
      </c>
      <c r="R45" s="19">
        <v>87.647746346894536</v>
      </c>
      <c r="S45" s="19">
        <v>1435.0958381088967</v>
      </c>
      <c r="T45" s="19">
        <v>16628.410478371097</v>
      </c>
      <c r="U45" s="19">
        <v>22839.358648343474</v>
      </c>
      <c r="V45" s="19">
        <v>3503.556747388644</v>
      </c>
      <c r="W45" s="19">
        <v>9965.5449127801676</v>
      </c>
      <c r="X45" s="19">
        <v>73215.375083883075</v>
      </c>
      <c r="Y45" s="19">
        <v>133266.96849553302</v>
      </c>
      <c r="Z45" s="19">
        <v>22405.842626345555</v>
      </c>
      <c r="AA45" s="19">
        <v>2007.2222421681702</v>
      </c>
      <c r="AB45" s="19">
        <v>153665.58887971041</v>
      </c>
      <c r="AC45" s="19">
        <v>12579.533270336191</v>
      </c>
      <c r="AD45" s="19">
        <v>122155.23865425863</v>
      </c>
    </row>
    <row r="46" spans="1:30" s="3" customFormat="1">
      <c r="A46" s="8"/>
      <c r="B46" s="8" t="s">
        <v>32</v>
      </c>
      <c r="C46" s="15">
        <v>100696.44553544545</v>
      </c>
      <c r="D46" s="15">
        <v>38967.271927499765</v>
      </c>
      <c r="E46" s="15">
        <v>21946.113134432988</v>
      </c>
      <c r="F46" s="15">
        <v>2921.315026089429</v>
      </c>
      <c r="G46" s="15">
        <v>164531.14562346766</v>
      </c>
      <c r="H46" s="15">
        <v>64640.339946776949</v>
      </c>
      <c r="I46" s="15">
        <v>229171.48557024461</v>
      </c>
      <c r="J46" s="15">
        <v>328746.48842435004</v>
      </c>
      <c r="K46" s="15">
        <v>22713.750369843612</v>
      </c>
      <c r="L46" s="15">
        <v>88009.993493274582</v>
      </c>
      <c r="M46" s="15">
        <v>439470.23228746821</v>
      </c>
      <c r="N46" s="15">
        <v>504110.57223424519</v>
      </c>
      <c r="O46" s="15">
        <v>129744.43590643271</v>
      </c>
      <c r="P46" s="15">
        <v>8481.3522520428651</v>
      </c>
      <c r="Q46" s="15">
        <v>59519.39275042931</v>
      </c>
      <c r="R46" s="15">
        <v>924.08512367258095</v>
      </c>
      <c r="S46" s="15">
        <v>15130.459941231027</v>
      </c>
      <c r="T46" s="15">
        <v>175316.16491960647</v>
      </c>
      <c r="U46" s="15">
        <v>240799.24973341543</v>
      </c>
      <c r="V46" s="15">
        <v>36938.595744273254</v>
      </c>
      <c r="W46" s="15">
        <v>105068.43800345366</v>
      </c>
      <c r="X46" s="15">
        <v>771922.17437455733</v>
      </c>
      <c r="Y46" s="15">
        <v>1440563.89223227</v>
      </c>
      <c r="Z46" s="15">
        <v>242198.40989114851</v>
      </c>
      <c r="AA46" s="15">
        <v>21697.288669681613</v>
      </c>
      <c r="AB46" s="15">
        <v>1661065.0134537374</v>
      </c>
      <c r="AC46" s="15">
        <v>120535</v>
      </c>
      <c r="AD46" s="19">
        <v>137807.69182840979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dimension ref="A1:AD47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7109375" style="12" bestFit="1" customWidth="1"/>
    <col min="17" max="17" width="8.5703125" style="12" customWidth="1"/>
    <col min="18" max="18" width="6.5703125" style="12" bestFit="1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3" width="9.28515625" style="12" bestFit="1" customWidth="1"/>
    <col min="24" max="24" width="10.28515625" style="12" bestFit="1" customWidth="1"/>
    <col min="25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0"/>
      <c r="D1" s="10"/>
      <c r="E1" s="10"/>
      <c r="H1" s="24" t="s">
        <v>129</v>
      </c>
      <c r="I1" s="10"/>
      <c r="J1" s="10"/>
      <c r="K1" s="10"/>
      <c r="L1" s="10"/>
      <c r="M1" s="10"/>
      <c r="N1" s="10"/>
      <c r="U1" s="24" t="s">
        <v>130</v>
      </c>
    </row>
    <row r="2" spans="1:30">
      <c r="B2" s="10"/>
      <c r="C2" s="10"/>
      <c r="D2" s="10"/>
      <c r="E2" s="10"/>
      <c r="H2" s="23" t="s">
        <v>120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1.1622259450416537</v>
      </c>
      <c r="D6" s="14">
        <v>761.0272149645815</v>
      </c>
      <c r="E6" s="14">
        <v>53.482447650101165</v>
      </c>
      <c r="F6" s="14">
        <v>1595.727034511804</v>
      </c>
      <c r="G6" s="14">
        <v>2411.3989230715283</v>
      </c>
      <c r="H6" s="14">
        <v>36887.23841298261</v>
      </c>
      <c r="I6" s="14">
        <v>39298.63733605414</v>
      </c>
      <c r="J6" s="18">
        <v>83861.653936257848</v>
      </c>
      <c r="K6" s="18">
        <v>11739.325735118979</v>
      </c>
      <c r="L6" s="18">
        <v>28187.692335161901</v>
      </c>
      <c r="M6" s="18">
        <v>123788.67200653873</v>
      </c>
      <c r="N6" s="18">
        <v>160675.91041952133</v>
      </c>
      <c r="O6" s="18">
        <v>50253.137574794768</v>
      </c>
      <c r="P6" s="18">
        <v>2828.7641007366228</v>
      </c>
      <c r="Q6" s="18">
        <v>15672.475525249411</v>
      </c>
      <c r="R6" s="18">
        <v>889.54112771544987</v>
      </c>
      <c r="S6" s="18">
        <v>6279.6855384094579</v>
      </c>
      <c r="T6" s="18">
        <v>47529.83303325747</v>
      </c>
      <c r="U6" s="18">
        <v>102269.07270620744</v>
      </c>
      <c r="V6" s="18">
        <v>16043.606990452587</v>
      </c>
      <c r="W6" s="18">
        <v>36581.434246640965</v>
      </c>
      <c r="X6" s="18">
        <v>278347.55084346415</v>
      </c>
      <c r="Y6" s="18">
        <v>441434.86018605705</v>
      </c>
      <c r="Z6" s="18">
        <v>68032.776247013608</v>
      </c>
      <c r="AA6" s="18">
        <v>5885.7084453719217</v>
      </c>
      <c r="AB6" s="18">
        <v>503581.9279876987</v>
      </c>
      <c r="AC6" s="18">
        <v>14098.656242021199</v>
      </c>
      <c r="AD6" s="18">
        <v>357184.34391411522</v>
      </c>
    </row>
    <row r="7" spans="1:30" ht="15.75">
      <c r="A7" s="5">
        <v>2</v>
      </c>
      <c r="B7" s="6" t="s">
        <v>46</v>
      </c>
      <c r="C7" s="14">
        <v>3442.6653674067447</v>
      </c>
      <c r="D7" s="14">
        <v>1789.5707670429447</v>
      </c>
      <c r="E7" s="14">
        <v>2606.9173846753501</v>
      </c>
      <c r="F7" s="14">
        <v>1426.6350551319397</v>
      </c>
      <c r="G7" s="14">
        <v>9265.7885742569797</v>
      </c>
      <c r="H7" s="14">
        <v>343.20748325172463</v>
      </c>
      <c r="I7" s="14">
        <v>9608.9960575087043</v>
      </c>
      <c r="J7" s="18">
        <v>66020.919569741542</v>
      </c>
      <c r="K7" s="18">
        <v>9241.9007231885244</v>
      </c>
      <c r="L7" s="18">
        <v>22191.040614711088</v>
      </c>
      <c r="M7" s="18">
        <v>97453.860907641152</v>
      </c>
      <c r="N7" s="18">
        <v>97797.068390892877</v>
      </c>
      <c r="O7" s="18">
        <v>39562.281426913745</v>
      </c>
      <c r="P7" s="18">
        <v>2226.9726199110842</v>
      </c>
      <c r="Q7" s="18">
        <v>12338.311940493144</v>
      </c>
      <c r="R7" s="18">
        <v>700.30008341497216</v>
      </c>
      <c r="S7" s="18">
        <v>4943.7447795833468</v>
      </c>
      <c r="T7" s="18">
        <v>37418.332891896709</v>
      </c>
      <c r="U7" s="18">
        <v>80512.342729856013</v>
      </c>
      <c r="V7" s="18">
        <v>12630.488870757399</v>
      </c>
      <c r="W7" s="18">
        <v>28799.097260578568</v>
      </c>
      <c r="X7" s="18">
        <v>219131.87260340495</v>
      </c>
      <c r="Y7" s="18">
        <v>326194.72956855479</v>
      </c>
      <c r="Z7" s="18">
        <v>50272.271284119699</v>
      </c>
      <c r="AA7" s="18">
        <v>4349.1967840715606</v>
      </c>
      <c r="AB7" s="18">
        <v>372117.80406860291</v>
      </c>
      <c r="AC7" s="18">
        <v>12298.53928045103</v>
      </c>
      <c r="AD7" s="18">
        <v>302570.73265611107</v>
      </c>
    </row>
    <row r="8" spans="1:30">
      <c r="A8" s="5">
        <v>3</v>
      </c>
      <c r="B8" s="6" t="s">
        <v>150</v>
      </c>
      <c r="C8" s="14">
        <v>2074.5541554777351</v>
      </c>
      <c r="D8" s="14">
        <v>448.61192092197228</v>
      </c>
      <c r="E8" s="14">
        <v>2244.0512137017558</v>
      </c>
      <c r="F8" s="14">
        <v>535.52039252551856</v>
      </c>
      <c r="G8" s="14">
        <v>5302.737682626982</v>
      </c>
      <c r="H8" s="14">
        <v>8484.426048665151</v>
      </c>
      <c r="I8" s="14">
        <v>13787.163731292134</v>
      </c>
      <c r="J8" s="18">
        <v>9509.8002840799727</v>
      </c>
      <c r="K8" s="18">
        <v>1331.2239619742877</v>
      </c>
      <c r="L8" s="18">
        <v>3196.4469098144659</v>
      </c>
      <c r="M8" s="18">
        <v>14037.471155868727</v>
      </c>
      <c r="N8" s="18">
        <v>22521.897204533878</v>
      </c>
      <c r="O8" s="18">
        <v>5698.6391223327973</v>
      </c>
      <c r="P8" s="18">
        <v>320.77809566249971</v>
      </c>
      <c r="Q8" s="18">
        <v>1777.2379294538864</v>
      </c>
      <c r="R8" s="18">
        <v>100.87278359044826</v>
      </c>
      <c r="S8" s="18">
        <v>712.10800782071931</v>
      </c>
      <c r="T8" s="18">
        <v>5389.8200007539117</v>
      </c>
      <c r="U8" s="18">
        <v>11597.177148608538</v>
      </c>
      <c r="V8" s="18">
        <v>1819.3237451701234</v>
      </c>
      <c r="W8" s="18">
        <v>4148.2861052940807</v>
      </c>
      <c r="X8" s="18">
        <v>31564.242938687006</v>
      </c>
      <c r="Y8" s="18">
        <v>59388.877825847871</v>
      </c>
      <c r="Z8" s="18">
        <v>9152.8572002682195</v>
      </c>
      <c r="AA8" s="18">
        <v>791.83963810776584</v>
      </c>
      <c r="AB8" s="18">
        <v>67749.895388008328</v>
      </c>
      <c r="AC8" s="18">
        <v>2831.9549043091515</v>
      </c>
      <c r="AD8" s="18">
        <v>239233.66606198042</v>
      </c>
    </row>
    <row r="9" spans="1:30">
      <c r="A9" s="5">
        <v>4</v>
      </c>
      <c r="B9" s="6" t="s">
        <v>0</v>
      </c>
      <c r="C9" s="14">
        <v>5194.295331638782</v>
      </c>
      <c r="D9" s="14">
        <v>326.79107514801018</v>
      </c>
      <c r="E9" s="14">
        <v>1057.0630655668899</v>
      </c>
      <c r="F9" s="14">
        <v>516.41906878161512</v>
      </c>
      <c r="G9" s="14">
        <v>7094.5685411352979</v>
      </c>
      <c r="H9" s="14">
        <v>427.34480551811976</v>
      </c>
      <c r="I9" s="14">
        <v>7521.9133466534176</v>
      </c>
      <c r="J9" s="18">
        <v>4312.869168502948</v>
      </c>
      <c r="K9" s="18">
        <v>603.7345275886305</v>
      </c>
      <c r="L9" s="18">
        <v>1449.6474073355419</v>
      </c>
      <c r="M9" s="18">
        <v>6366.2511034271211</v>
      </c>
      <c r="N9" s="18">
        <v>6793.5959089452408</v>
      </c>
      <c r="O9" s="18">
        <v>2584.4375527294874</v>
      </c>
      <c r="P9" s="18">
        <v>145.47876058237628</v>
      </c>
      <c r="Q9" s="18">
        <v>806.0100572109161</v>
      </c>
      <c r="R9" s="18">
        <v>45.747660864825797</v>
      </c>
      <c r="S9" s="18">
        <v>322.95406631361914</v>
      </c>
      <c r="T9" s="18">
        <v>2444.3824066365223</v>
      </c>
      <c r="U9" s="18">
        <v>5259.5329314783412</v>
      </c>
      <c r="V9" s="18">
        <v>825.09674795222588</v>
      </c>
      <c r="W9" s="18">
        <v>1881.3239722397475</v>
      </c>
      <c r="X9" s="18">
        <v>14314.96415600806</v>
      </c>
      <c r="Y9" s="18">
        <v>28203.128606088598</v>
      </c>
      <c r="Z9" s="18">
        <v>4346.5917897507888</v>
      </c>
      <c r="AA9" s="18">
        <v>376.03598466472204</v>
      </c>
      <c r="AB9" s="18">
        <v>32173.684411174665</v>
      </c>
      <c r="AC9" s="18">
        <v>1705.8901589337254</v>
      </c>
      <c r="AD9" s="18">
        <v>188603.49385733591</v>
      </c>
    </row>
    <row r="10" spans="1:30">
      <c r="A10" s="5">
        <v>5</v>
      </c>
      <c r="B10" s="6" t="s">
        <v>1</v>
      </c>
      <c r="C10" s="14">
        <v>3436.3532675309684</v>
      </c>
      <c r="D10" s="14">
        <v>317.2735996932322</v>
      </c>
      <c r="E10" s="14">
        <v>2442.2178717383035</v>
      </c>
      <c r="F10" s="14">
        <v>245.34142862980974</v>
      </c>
      <c r="G10" s="14">
        <v>6441.1861675923128</v>
      </c>
      <c r="H10" s="14">
        <v>879.7160275449653</v>
      </c>
      <c r="I10" s="14">
        <v>7320.9021951372779</v>
      </c>
      <c r="J10" s="18">
        <v>1906.6482918456397</v>
      </c>
      <c r="K10" s="18">
        <v>266.90107229815681</v>
      </c>
      <c r="L10" s="18">
        <v>640.86519785022358</v>
      </c>
      <c r="M10" s="18">
        <v>2814.41456199402</v>
      </c>
      <c r="N10" s="18">
        <v>3694.1305895389851</v>
      </c>
      <c r="O10" s="18">
        <v>1142.5371957211119</v>
      </c>
      <c r="P10" s="18">
        <v>64.313759478238367</v>
      </c>
      <c r="Q10" s="18">
        <v>356.32374615366194</v>
      </c>
      <c r="R10" s="18">
        <v>20.224285976690204</v>
      </c>
      <c r="S10" s="18">
        <v>142.77266358515655</v>
      </c>
      <c r="T10" s="18">
        <v>1080.6211267124536</v>
      </c>
      <c r="U10" s="18">
        <v>2325.1527203617779</v>
      </c>
      <c r="V10" s="18">
        <v>364.76165717694863</v>
      </c>
      <c r="W10" s="18">
        <v>831.70228400975816</v>
      </c>
      <c r="X10" s="18">
        <v>6328.4094391757972</v>
      </c>
      <c r="Y10" s="18">
        <v>16463.726196307096</v>
      </c>
      <c r="Z10" s="18">
        <v>2537.3460566400458</v>
      </c>
      <c r="AA10" s="18">
        <v>219.51300444031213</v>
      </c>
      <c r="AB10" s="18">
        <v>18781.55924850683</v>
      </c>
      <c r="AC10" s="18">
        <v>894.51412801106233</v>
      </c>
      <c r="AD10" s="18">
        <v>209963.80784132861</v>
      </c>
    </row>
    <row r="11" spans="1:30" s="3" customFormat="1">
      <c r="A11" s="7"/>
      <c r="B11" s="8" t="s">
        <v>27</v>
      </c>
      <c r="C11" s="15">
        <v>14149.030347999273</v>
      </c>
      <c r="D11" s="15">
        <v>3643.2745777707414</v>
      </c>
      <c r="E11" s="15">
        <v>8403.7319833324</v>
      </c>
      <c r="F11" s="15">
        <v>4319.6429795806871</v>
      </c>
      <c r="G11" s="15">
        <v>30515.679888683102</v>
      </c>
      <c r="H11" s="15">
        <v>47021.932777962567</v>
      </c>
      <c r="I11" s="15">
        <v>77537.612666645669</v>
      </c>
      <c r="J11" s="19">
        <v>165611.89125042796</v>
      </c>
      <c r="K11" s="19">
        <v>23183.086020168575</v>
      </c>
      <c r="L11" s="19">
        <v>55665.692464873224</v>
      </c>
      <c r="M11" s="19">
        <v>244460.66973546977</v>
      </c>
      <c r="N11" s="19">
        <v>291482.60251343233</v>
      </c>
      <c r="O11" s="19">
        <v>99241.032872491909</v>
      </c>
      <c r="P11" s="19">
        <v>5586.3073363708208</v>
      </c>
      <c r="Q11" s="19">
        <v>30950.359198561022</v>
      </c>
      <c r="R11" s="19">
        <v>1756.6859415623862</v>
      </c>
      <c r="S11" s="19">
        <v>12401.2650557123</v>
      </c>
      <c r="T11" s="19">
        <v>93862.989459257064</v>
      </c>
      <c r="U11" s="19">
        <v>201963.27823651212</v>
      </c>
      <c r="V11" s="19">
        <v>31683.278011509286</v>
      </c>
      <c r="W11" s="19">
        <v>72241.843868763128</v>
      </c>
      <c r="X11" s="19">
        <v>549687.03998074005</v>
      </c>
      <c r="Y11" s="19">
        <v>871685.32238285535</v>
      </c>
      <c r="Z11" s="19">
        <v>134341.84257779235</v>
      </c>
      <c r="AA11" s="19">
        <v>11622.293856656283</v>
      </c>
      <c r="AB11" s="19">
        <v>994404.87110399129</v>
      </c>
      <c r="AC11" s="19">
        <v>31829.554713726167</v>
      </c>
      <c r="AD11" s="19">
        <v>312415.57729840453</v>
      </c>
    </row>
    <row r="12" spans="1:30">
      <c r="A12" s="5">
        <v>6</v>
      </c>
      <c r="B12" s="6" t="s">
        <v>2</v>
      </c>
      <c r="C12" s="14">
        <v>10727.267394463282</v>
      </c>
      <c r="D12" s="14">
        <v>3821.1409978227898</v>
      </c>
      <c r="E12" s="14">
        <v>635.57099584733805</v>
      </c>
      <c r="F12" s="14">
        <v>51.729336877307261</v>
      </c>
      <c r="G12" s="14">
        <v>15235.708725010718</v>
      </c>
      <c r="H12" s="14">
        <v>178.60812159007787</v>
      </c>
      <c r="I12" s="14">
        <v>15414.316846600796</v>
      </c>
      <c r="J12" s="18">
        <v>19064.706603300074</v>
      </c>
      <c r="K12" s="18">
        <v>2668.762066518816</v>
      </c>
      <c r="L12" s="18">
        <v>6408.0549210538493</v>
      </c>
      <c r="M12" s="18">
        <v>28141.523590872737</v>
      </c>
      <c r="N12" s="18">
        <v>28320.131712462815</v>
      </c>
      <c r="O12" s="18">
        <v>11424.307520657141</v>
      </c>
      <c r="P12" s="18">
        <v>643.07767733132061</v>
      </c>
      <c r="Q12" s="18">
        <v>3562.9054950834688</v>
      </c>
      <c r="R12" s="18">
        <v>202.22401795645393</v>
      </c>
      <c r="S12" s="18">
        <v>1427.593622727268</v>
      </c>
      <c r="T12" s="18">
        <v>10805.204514230554</v>
      </c>
      <c r="U12" s="18">
        <v>23249.360991823189</v>
      </c>
      <c r="V12" s="18">
        <v>3647.2767441972701</v>
      </c>
      <c r="W12" s="18">
        <v>8316.2479906515928</v>
      </c>
      <c r="X12" s="18">
        <v>63278.198574658258</v>
      </c>
      <c r="Y12" s="18">
        <v>106834.03901213179</v>
      </c>
      <c r="Z12" s="18">
        <v>16464.980291486372</v>
      </c>
      <c r="AA12" s="18">
        <v>1424.4321472730946</v>
      </c>
      <c r="AB12" s="18">
        <v>121874.58715634506</v>
      </c>
      <c r="AC12" s="18">
        <v>6597.6476731987623</v>
      </c>
      <c r="AD12" s="18">
        <v>184724.30355962939</v>
      </c>
    </row>
    <row r="13" spans="1:30">
      <c r="A13" s="5">
        <v>7</v>
      </c>
      <c r="B13" s="6" t="s">
        <v>3</v>
      </c>
      <c r="C13" s="14">
        <v>3458.969680244446</v>
      </c>
      <c r="D13" s="14">
        <v>1151.8049044604652</v>
      </c>
      <c r="E13" s="14">
        <v>285.6740600720882</v>
      </c>
      <c r="F13" s="14">
        <v>22.830672024924887</v>
      </c>
      <c r="G13" s="14">
        <v>4919.2793168019243</v>
      </c>
      <c r="H13" s="14">
        <v>42.600638777001123</v>
      </c>
      <c r="I13" s="14">
        <v>4961.8799555789255</v>
      </c>
      <c r="J13" s="18">
        <v>4666.3335259079295</v>
      </c>
      <c r="K13" s="18">
        <v>653.21403380592415</v>
      </c>
      <c r="L13" s="18">
        <v>1568.4543243270714</v>
      </c>
      <c r="M13" s="18">
        <v>6888.0018840409248</v>
      </c>
      <c r="N13" s="18">
        <v>6930.602522817926</v>
      </c>
      <c r="O13" s="18">
        <v>2796.2470287739279</v>
      </c>
      <c r="P13" s="18">
        <v>157.40157915541729</v>
      </c>
      <c r="Q13" s="18">
        <v>872.06720288429176</v>
      </c>
      <c r="R13" s="18">
        <v>49.49694397975496</v>
      </c>
      <c r="S13" s="18">
        <v>349.42200379582499</v>
      </c>
      <c r="T13" s="18">
        <v>2644.7135604131454</v>
      </c>
      <c r="U13" s="18">
        <v>5690.5818122216069</v>
      </c>
      <c r="V13" s="18">
        <v>892.71815737075156</v>
      </c>
      <c r="W13" s="18">
        <v>2035.5092588639495</v>
      </c>
      <c r="X13" s="18">
        <v>15488.15754745867</v>
      </c>
      <c r="Y13" s="18">
        <v>27338.039387078519</v>
      </c>
      <c r="Z13" s="18">
        <v>4213.266520023888</v>
      </c>
      <c r="AA13" s="18">
        <v>364.5016374088645</v>
      </c>
      <c r="AB13" s="18">
        <v>31186.804269693544</v>
      </c>
      <c r="AC13" s="18">
        <v>2187.8887087261987</v>
      </c>
      <c r="AD13" s="18">
        <v>142542.91886652078</v>
      </c>
    </row>
    <row r="14" spans="1:30">
      <c r="A14" s="5">
        <v>8</v>
      </c>
      <c r="B14" s="6" t="s">
        <v>4</v>
      </c>
      <c r="C14" s="14">
        <v>1781.2780119569277</v>
      </c>
      <c r="D14" s="14">
        <v>1062.9278750514627</v>
      </c>
      <c r="E14" s="14">
        <v>215.54640552196196</v>
      </c>
      <c r="F14" s="14">
        <v>23.61171702093522</v>
      </c>
      <c r="G14" s="14">
        <v>3083.3640095512874</v>
      </c>
      <c r="H14" s="14">
        <v>83.692835580296517</v>
      </c>
      <c r="I14" s="14">
        <v>3167.0568451315839</v>
      </c>
      <c r="J14" s="18">
        <v>2348.0289134969948</v>
      </c>
      <c r="K14" s="18">
        <v>328.68748655935133</v>
      </c>
      <c r="L14" s="18">
        <v>789.22264826811693</v>
      </c>
      <c r="M14" s="18">
        <v>3465.9390483244633</v>
      </c>
      <c r="N14" s="18">
        <v>3549.6318839047599</v>
      </c>
      <c r="O14" s="18">
        <v>1407.0294882241105</v>
      </c>
      <c r="P14" s="18">
        <v>79.202109500969655</v>
      </c>
      <c r="Q14" s="18">
        <v>438.81111273252952</v>
      </c>
      <c r="R14" s="18">
        <v>24.906118465158926</v>
      </c>
      <c r="S14" s="18">
        <v>175.82390186415532</v>
      </c>
      <c r="T14" s="18">
        <v>1330.7801239002499</v>
      </c>
      <c r="U14" s="18">
        <v>2863.4152607247843</v>
      </c>
      <c r="V14" s="18">
        <v>449.20236272704926</v>
      </c>
      <c r="W14" s="18">
        <v>1024.2376733183589</v>
      </c>
      <c r="X14" s="18">
        <v>7793.4081514573663</v>
      </c>
      <c r="Y14" s="18">
        <v>14426.404044913414</v>
      </c>
      <c r="Z14" s="18">
        <v>2223.3593387373653</v>
      </c>
      <c r="AA14" s="18">
        <v>192.34912286381186</v>
      </c>
      <c r="AB14" s="18">
        <v>16457.414260786965</v>
      </c>
      <c r="AC14" s="18">
        <v>1741.5658125866873</v>
      </c>
      <c r="AD14" s="18">
        <v>94497.802735018879</v>
      </c>
    </row>
    <row r="15" spans="1:30">
      <c r="A15" s="5">
        <v>9</v>
      </c>
      <c r="B15" s="6" t="s">
        <v>5</v>
      </c>
      <c r="C15" s="14">
        <v>6865.0617202996664</v>
      </c>
      <c r="D15" s="14">
        <v>1983.6922087683997</v>
      </c>
      <c r="E15" s="14">
        <v>558.04307125796061</v>
      </c>
      <c r="F15" s="14">
        <v>65.127380691568419</v>
      </c>
      <c r="G15" s="14">
        <v>9471.924381017594</v>
      </c>
      <c r="H15" s="14">
        <v>334.34146442475321</v>
      </c>
      <c r="I15" s="14">
        <v>9806.2658454423472</v>
      </c>
      <c r="J15" s="18">
        <v>9231.6166700763715</v>
      </c>
      <c r="K15" s="18">
        <v>1292.282587631217</v>
      </c>
      <c r="L15" s="18">
        <v>3102.9434579247968</v>
      </c>
      <c r="M15" s="18">
        <v>13626.842715632385</v>
      </c>
      <c r="N15" s="18">
        <v>13961.184180057138</v>
      </c>
      <c r="O15" s="18">
        <v>5531.9407713057326</v>
      </c>
      <c r="P15" s="18">
        <v>311.39459576987082</v>
      </c>
      <c r="Q15" s="18">
        <v>1725.2496168299701</v>
      </c>
      <c r="R15" s="18">
        <v>97.922021780994697</v>
      </c>
      <c r="S15" s="18">
        <v>691.27720451687946</v>
      </c>
      <c r="T15" s="18">
        <v>5232.15532201732</v>
      </c>
      <c r="U15" s="18">
        <v>11257.932942098683</v>
      </c>
      <c r="V15" s="18">
        <v>1766.1043252711327</v>
      </c>
      <c r="W15" s="18">
        <v>4026.9391593836103</v>
      </c>
      <c r="X15" s="18">
        <v>30640.915958974194</v>
      </c>
      <c r="Y15" s="18">
        <v>54074.02452004893</v>
      </c>
      <c r="Z15" s="18">
        <v>8333.7460264560359</v>
      </c>
      <c r="AA15" s="18">
        <v>720.97600708526284</v>
      </c>
      <c r="AB15" s="18">
        <v>61686.794539419701</v>
      </c>
      <c r="AC15" s="18">
        <v>4527.6918360252066</v>
      </c>
      <c r="AD15" s="18">
        <v>136243.35925117557</v>
      </c>
    </row>
    <row r="16" spans="1:30">
      <c r="A16" s="5">
        <v>10</v>
      </c>
      <c r="B16" s="6" t="s">
        <v>6</v>
      </c>
      <c r="C16" s="14">
        <v>10890.654562787711</v>
      </c>
      <c r="D16" s="14">
        <v>7466.3589649332525</v>
      </c>
      <c r="E16" s="14">
        <v>837.48219487605104</v>
      </c>
      <c r="F16" s="14">
        <v>23.359284916064777</v>
      </c>
      <c r="G16" s="14">
        <v>19217.855007513077</v>
      </c>
      <c r="H16" s="14">
        <v>35.793931723684416</v>
      </c>
      <c r="I16" s="14">
        <v>19253.648939236762</v>
      </c>
      <c r="J16" s="18">
        <v>11096.559707079748</v>
      </c>
      <c r="K16" s="18">
        <v>1553.3455736470357</v>
      </c>
      <c r="L16" s="18">
        <v>3729.790629214911</v>
      </c>
      <c r="M16" s="18">
        <v>16379.695909941694</v>
      </c>
      <c r="N16" s="18">
        <v>16415.489841665378</v>
      </c>
      <c r="O16" s="18">
        <v>6649.4865697575615</v>
      </c>
      <c r="P16" s="18">
        <v>374.30158204280684</v>
      </c>
      <c r="Q16" s="18">
        <v>2073.7792812417374</v>
      </c>
      <c r="R16" s="18">
        <v>117.70392989268066</v>
      </c>
      <c r="S16" s="18">
        <v>830.92691650955123</v>
      </c>
      <c r="T16" s="18">
        <v>6289.1393785526361</v>
      </c>
      <c r="U16" s="18">
        <v>13532.226210738509</v>
      </c>
      <c r="V16" s="18">
        <v>2122.8873332476433</v>
      </c>
      <c r="W16" s="18">
        <v>4840.4491234695179</v>
      </c>
      <c r="X16" s="18">
        <v>36830.900325452647</v>
      </c>
      <c r="Y16" s="18">
        <v>72464.245174631098</v>
      </c>
      <c r="Z16" s="18">
        <v>11167.998328297057</v>
      </c>
      <c r="AA16" s="18">
        <v>966.17521296057441</v>
      </c>
      <c r="AB16" s="18">
        <v>82666.068289967574</v>
      </c>
      <c r="AC16" s="18">
        <v>4814.3286636345692</v>
      </c>
      <c r="AD16" s="18">
        <v>171708.40228336005</v>
      </c>
    </row>
    <row r="17" spans="1:30" s="3" customFormat="1">
      <c r="A17" s="7"/>
      <c r="B17" s="8" t="s">
        <v>28</v>
      </c>
      <c r="C17" s="15">
        <v>33723.231369752037</v>
      </c>
      <c r="D17" s="15">
        <v>15485.92495103637</v>
      </c>
      <c r="E17" s="15">
        <v>2532.3167275753999</v>
      </c>
      <c r="F17" s="15">
        <v>186.65839153080054</v>
      </c>
      <c r="G17" s="15">
        <v>51928.131439894598</v>
      </c>
      <c r="H17" s="15">
        <v>675.03699209581305</v>
      </c>
      <c r="I17" s="15">
        <v>52603.168431990416</v>
      </c>
      <c r="J17" s="19">
        <v>46407.245419861123</v>
      </c>
      <c r="K17" s="19">
        <v>6496.2917481623444</v>
      </c>
      <c r="L17" s="19">
        <v>15598.465980788746</v>
      </c>
      <c r="M17" s="19">
        <v>68502.003148812219</v>
      </c>
      <c r="N17" s="19">
        <v>69177.040140908008</v>
      </c>
      <c r="O17" s="19">
        <v>27809.011378718475</v>
      </c>
      <c r="P17" s="19">
        <v>1565.3775438003852</v>
      </c>
      <c r="Q17" s="19">
        <v>8672.8127087719986</v>
      </c>
      <c r="R17" s="19">
        <v>492.25303207504317</v>
      </c>
      <c r="S17" s="19">
        <v>3475.0436494136788</v>
      </c>
      <c r="T17" s="19">
        <v>26301.992899113902</v>
      </c>
      <c r="U17" s="19">
        <v>56593.517217606779</v>
      </c>
      <c r="V17" s="19">
        <v>8878.1889228138461</v>
      </c>
      <c r="W17" s="19">
        <v>20243.383205687031</v>
      </c>
      <c r="X17" s="19">
        <v>154031.58055800112</v>
      </c>
      <c r="Y17" s="19">
        <v>275136.75213880371</v>
      </c>
      <c r="Z17" s="19">
        <v>42403.350505000722</v>
      </c>
      <c r="AA17" s="19">
        <v>3668.4341275916081</v>
      </c>
      <c r="AB17" s="19">
        <v>313871.66851621284</v>
      </c>
      <c r="AC17" s="19">
        <v>19869.122694171423</v>
      </c>
      <c r="AD17" s="19">
        <v>157969.56581695809</v>
      </c>
    </row>
    <row r="18" spans="1:30">
      <c r="A18" s="5">
        <v>11</v>
      </c>
      <c r="B18" s="6" t="s">
        <v>7</v>
      </c>
      <c r="C18" s="14">
        <v>9453.9866847171816</v>
      </c>
      <c r="D18" s="14">
        <v>6785.1393356956778</v>
      </c>
      <c r="E18" s="14">
        <v>1892.7000448356362</v>
      </c>
      <c r="F18" s="14">
        <v>67.554557349550194</v>
      </c>
      <c r="G18" s="14">
        <v>18199.380622598048</v>
      </c>
      <c r="H18" s="14">
        <v>362.37209563901905</v>
      </c>
      <c r="I18" s="14">
        <v>18561.752718237069</v>
      </c>
      <c r="J18" s="18">
        <v>49779.555553210499</v>
      </c>
      <c r="K18" s="18">
        <v>6968.3626563431153</v>
      </c>
      <c r="L18" s="18">
        <v>16731.971415463966</v>
      </c>
      <c r="M18" s="18">
        <v>73479.889625017589</v>
      </c>
      <c r="N18" s="18">
        <v>73842.261720656606</v>
      </c>
      <c r="O18" s="18">
        <v>29829.829680309471</v>
      </c>
      <c r="P18" s="18">
        <v>1679.1300086518399</v>
      </c>
      <c r="Q18" s="18">
        <v>9303.0464991601657</v>
      </c>
      <c r="R18" s="18">
        <v>528.02395261169227</v>
      </c>
      <c r="S18" s="18">
        <v>3727.5672544396684</v>
      </c>
      <c r="T18" s="18">
        <v>28213.299557772094</v>
      </c>
      <c r="U18" s="18">
        <v>60706.04080887208</v>
      </c>
      <c r="V18" s="18">
        <v>9523.3469406905497</v>
      </c>
      <c r="W18" s="18">
        <v>21714.424326533135</v>
      </c>
      <c r="X18" s="18">
        <v>165224.70902904068</v>
      </c>
      <c r="Y18" s="18">
        <v>257266.35137229535</v>
      </c>
      <c r="Z18" s="18">
        <v>39649.211461216102</v>
      </c>
      <c r="AA18" s="18">
        <v>3430.1657469088013</v>
      </c>
      <c r="AB18" s="18">
        <v>293485.39708660264</v>
      </c>
      <c r="AC18" s="18">
        <v>10346.635748613246</v>
      </c>
      <c r="AD18" s="18">
        <v>283652.97108863463</v>
      </c>
    </row>
    <row r="19" spans="1:30">
      <c r="A19" s="5">
        <v>12</v>
      </c>
      <c r="B19" s="6" t="s">
        <v>8</v>
      </c>
      <c r="C19" s="14">
        <v>4698.1353804170249</v>
      </c>
      <c r="D19" s="14">
        <v>4240.418952963566</v>
      </c>
      <c r="E19" s="14">
        <v>1034.4472501980549</v>
      </c>
      <c r="F19" s="14">
        <v>36.000237145726658</v>
      </c>
      <c r="G19" s="14">
        <v>10009.001820724372</v>
      </c>
      <c r="H19" s="14">
        <v>42.277247073804176</v>
      </c>
      <c r="I19" s="14">
        <v>10051.279067798176</v>
      </c>
      <c r="J19" s="18">
        <v>8172.3177505139311</v>
      </c>
      <c r="K19" s="18">
        <v>1143.9972333135556</v>
      </c>
      <c r="L19" s="18">
        <v>2746.8904750168872</v>
      </c>
      <c r="M19" s="18">
        <v>12063.205458844375</v>
      </c>
      <c r="N19" s="18">
        <v>12105.482705918179</v>
      </c>
      <c r="O19" s="18">
        <v>4897.1680016431574</v>
      </c>
      <c r="P19" s="18">
        <v>275.66304726159871</v>
      </c>
      <c r="Q19" s="18">
        <v>1527.2826604021332</v>
      </c>
      <c r="R19" s="18">
        <v>86.685778381698597</v>
      </c>
      <c r="S19" s="18">
        <v>611.95532385035722</v>
      </c>
      <c r="T19" s="18">
        <v>4631.7819878903556</v>
      </c>
      <c r="U19" s="18">
        <v>9966.1206162330254</v>
      </c>
      <c r="V19" s="18">
        <v>1563.4494198027942</v>
      </c>
      <c r="W19" s="18">
        <v>3564.8605816946324</v>
      </c>
      <c r="X19" s="18">
        <v>27124.967417159751</v>
      </c>
      <c r="Y19" s="18">
        <v>49239.451943802298</v>
      </c>
      <c r="Z19" s="18">
        <v>7588.6544538358066</v>
      </c>
      <c r="AA19" s="18">
        <v>656.51602171550758</v>
      </c>
      <c r="AB19" s="18">
        <v>56171.590375922598</v>
      </c>
      <c r="AC19" s="18">
        <v>3179.9939695415696</v>
      </c>
      <c r="AD19" s="18">
        <v>176640.55628388611</v>
      </c>
    </row>
    <row r="20" spans="1:30">
      <c r="A20" s="5">
        <v>13</v>
      </c>
      <c r="B20" s="6" t="s">
        <v>9</v>
      </c>
      <c r="C20" s="14">
        <v>6034.9751029266599</v>
      </c>
      <c r="D20" s="14">
        <v>4299.3518049653421</v>
      </c>
      <c r="E20" s="14">
        <v>1802.8723029419343</v>
      </c>
      <c r="F20" s="14">
        <v>28.309963702702763</v>
      </c>
      <c r="G20" s="14">
        <v>12165.509174536639</v>
      </c>
      <c r="H20" s="14">
        <v>45.368129973279864</v>
      </c>
      <c r="I20" s="14">
        <v>12210.877304509919</v>
      </c>
      <c r="J20" s="18">
        <v>7744.5865804600753</v>
      </c>
      <c r="K20" s="18">
        <v>1084.1215297394003</v>
      </c>
      <c r="L20" s="18">
        <v>2603.1208966968475</v>
      </c>
      <c r="M20" s="18">
        <v>11431.829006896323</v>
      </c>
      <c r="N20" s="18">
        <v>11477.197136869603</v>
      </c>
      <c r="O20" s="18">
        <v>4640.8549869954586</v>
      </c>
      <c r="P20" s="18">
        <v>261.23511122859264</v>
      </c>
      <c r="Q20" s="18">
        <v>1447.3461700110583</v>
      </c>
      <c r="R20" s="18">
        <v>82.148728973420106</v>
      </c>
      <c r="S20" s="18">
        <v>579.92617683453796</v>
      </c>
      <c r="T20" s="18">
        <v>4389.3590193279642</v>
      </c>
      <c r="U20" s="18">
        <v>9444.5035472184099</v>
      </c>
      <c r="V20" s="18">
        <v>1481.6199963677823</v>
      </c>
      <c r="W20" s="18">
        <v>3378.279242809318</v>
      </c>
      <c r="X20" s="18">
        <v>25705.272979766545</v>
      </c>
      <c r="Y20" s="18">
        <v>49347.979291172785</v>
      </c>
      <c r="Z20" s="18">
        <v>7605.3804033827064</v>
      </c>
      <c r="AA20" s="18">
        <v>657.96303105329525</v>
      </c>
      <c r="AB20" s="18">
        <v>56295.396663502193</v>
      </c>
      <c r="AC20" s="18">
        <v>3004.5979862043441</v>
      </c>
      <c r="AD20" s="18">
        <v>187364.15627642479</v>
      </c>
    </row>
    <row r="21" spans="1:30">
      <c r="A21" s="5">
        <v>14</v>
      </c>
      <c r="B21" s="6" t="s">
        <v>10</v>
      </c>
      <c r="C21" s="14">
        <v>5735.6531213117914</v>
      </c>
      <c r="D21" s="14">
        <v>5186.7423381770677</v>
      </c>
      <c r="E21" s="14">
        <v>1093.8686491869892</v>
      </c>
      <c r="F21" s="14">
        <v>17.123004018693663</v>
      </c>
      <c r="G21" s="14">
        <v>12033.387112694541</v>
      </c>
      <c r="H21" s="14">
        <v>54.882018312641655</v>
      </c>
      <c r="I21" s="14">
        <v>12088.269131007182</v>
      </c>
      <c r="J21" s="18">
        <v>12630.816953130459</v>
      </c>
      <c r="K21" s="18">
        <v>1768.1176980621574</v>
      </c>
      <c r="L21" s="18">
        <v>4245.4872460207498</v>
      </c>
      <c r="M21" s="18">
        <v>18644.421897213368</v>
      </c>
      <c r="N21" s="18">
        <v>18699.303915526008</v>
      </c>
      <c r="O21" s="18">
        <v>7568.8726877503677</v>
      </c>
      <c r="P21" s="18">
        <v>426.05410080689063</v>
      </c>
      <c r="Q21" s="18">
        <v>2360.5087697448275</v>
      </c>
      <c r="R21" s="18">
        <v>133.97817272951889</v>
      </c>
      <c r="S21" s="18">
        <v>945.81438399913532</v>
      </c>
      <c r="T21" s="18">
        <v>7158.7023708385204</v>
      </c>
      <c r="U21" s="18">
        <v>15403.249002223743</v>
      </c>
      <c r="V21" s="18">
        <v>2416.4067085821825</v>
      </c>
      <c r="W21" s="18">
        <v>5509.7100780232713</v>
      </c>
      <c r="X21" s="18">
        <v>41923.296274698463</v>
      </c>
      <c r="Y21" s="18">
        <v>72655.987302919006</v>
      </c>
      <c r="Z21" s="18">
        <v>11197.549115860063</v>
      </c>
      <c r="AA21" s="18">
        <v>968.73173541227459</v>
      </c>
      <c r="AB21" s="18">
        <v>82884.80468336679</v>
      </c>
      <c r="AC21" s="18">
        <v>4624.3329744325138</v>
      </c>
      <c r="AD21" s="18">
        <v>179236.2382675054</v>
      </c>
    </row>
    <row r="22" spans="1:30">
      <c r="A22" s="5">
        <v>15</v>
      </c>
      <c r="B22" s="6" t="s">
        <v>11</v>
      </c>
      <c r="C22" s="14">
        <v>5427.3768190069568</v>
      </c>
      <c r="D22" s="14">
        <v>4661.1446290757276</v>
      </c>
      <c r="E22" s="14">
        <v>992.83645150305426</v>
      </c>
      <c r="F22" s="14">
        <v>33.813311156897726</v>
      </c>
      <c r="G22" s="14">
        <v>11115.171210742636</v>
      </c>
      <c r="H22" s="14">
        <v>188.73498444553022</v>
      </c>
      <c r="I22" s="14">
        <v>11303.906195188165</v>
      </c>
      <c r="J22" s="18">
        <v>13761.718484600367</v>
      </c>
      <c r="K22" s="18">
        <v>1926.4263031173487</v>
      </c>
      <c r="L22" s="18">
        <v>4625.6073955072698</v>
      </c>
      <c r="M22" s="18">
        <v>20313.752183224984</v>
      </c>
      <c r="N22" s="18">
        <v>20502.487167670515</v>
      </c>
      <c r="O22" s="18">
        <v>8246.5525041739747</v>
      </c>
      <c r="P22" s="18">
        <v>464.200899773218</v>
      </c>
      <c r="Q22" s="18">
        <v>2571.8571720420323</v>
      </c>
      <c r="R22" s="18">
        <v>145.97392259158943</v>
      </c>
      <c r="S22" s="18">
        <v>1030.4979748800713</v>
      </c>
      <c r="T22" s="18">
        <v>7799.6575445663811</v>
      </c>
      <c r="U22" s="18">
        <v>16782.380530363724</v>
      </c>
      <c r="V22" s="18">
        <v>2632.7599387437886</v>
      </c>
      <c r="W22" s="18">
        <v>6003.0225524509387</v>
      </c>
      <c r="X22" s="18">
        <v>45676.903039585712</v>
      </c>
      <c r="Y22" s="18">
        <v>77294.561417998862</v>
      </c>
      <c r="Z22" s="18">
        <v>11912.433922392058</v>
      </c>
      <c r="AA22" s="18">
        <v>1030.5784477674556</v>
      </c>
      <c r="AB22" s="18">
        <v>88176.416892623456</v>
      </c>
      <c r="AC22" s="18">
        <v>4148.8282254698297</v>
      </c>
      <c r="AD22" s="18">
        <v>212533.30362367077</v>
      </c>
    </row>
    <row r="23" spans="1:30" s="3" customFormat="1">
      <c r="A23" s="7"/>
      <c r="B23" s="8" t="s">
        <v>29</v>
      </c>
      <c r="C23" s="15">
        <v>31350.127108379616</v>
      </c>
      <c r="D23" s="15">
        <v>25172.797060877379</v>
      </c>
      <c r="E23" s="15">
        <v>6816.7246986656692</v>
      </c>
      <c r="F23" s="15">
        <v>182.801073373571</v>
      </c>
      <c r="G23" s="15">
        <v>63522.44994129624</v>
      </c>
      <c r="H23" s="15">
        <v>693.63447544427493</v>
      </c>
      <c r="I23" s="15">
        <v>64216.084416740508</v>
      </c>
      <c r="J23" s="19">
        <v>92088.995321915325</v>
      </c>
      <c r="K23" s="19">
        <v>12891.025420575577</v>
      </c>
      <c r="L23" s="19">
        <v>30953.077428705721</v>
      </c>
      <c r="M23" s="19">
        <v>135933.09817119665</v>
      </c>
      <c r="N23" s="19">
        <v>136626.73264664091</v>
      </c>
      <c r="O23" s="19">
        <v>55183.277860872426</v>
      </c>
      <c r="P23" s="19">
        <v>3106.2831677221402</v>
      </c>
      <c r="Q23" s="19">
        <v>17210.041271360216</v>
      </c>
      <c r="R23" s="19">
        <v>976.81055528791921</v>
      </c>
      <c r="S23" s="19">
        <v>6895.7611140037698</v>
      </c>
      <c r="T23" s="19">
        <v>52192.800480395315</v>
      </c>
      <c r="U23" s="19">
        <v>112302.29450491098</v>
      </c>
      <c r="V23" s="19">
        <v>17617.583004187098</v>
      </c>
      <c r="W23" s="19">
        <v>40170.296781511293</v>
      </c>
      <c r="X23" s="19">
        <v>305655.14874025114</v>
      </c>
      <c r="Y23" s="19">
        <v>505804.3313281883</v>
      </c>
      <c r="Z23" s="19">
        <v>77953.22935668673</v>
      </c>
      <c r="AA23" s="19">
        <v>6743.9549828573345</v>
      </c>
      <c r="AB23" s="19">
        <v>577013.60570201767</v>
      </c>
      <c r="AC23" s="19">
        <v>25304.388904261505</v>
      </c>
      <c r="AD23" s="19">
        <v>228029.06163240439</v>
      </c>
    </row>
    <row r="24" spans="1:30">
      <c r="A24" s="5">
        <v>16</v>
      </c>
      <c r="B24" s="6" t="s">
        <v>197</v>
      </c>
      <c r="C24" s="14">
        <v>3264.8629926654721</v>
      </c>
      <c r="D24" s="14">
        <v>2516.407692851003</v>
      </c>
      <c r="E24" s="14">
        <v>926.08478078668941</v>
      </c>
      <c r="F24" s="14">
        <v>27.156412449748576</v>
      </c>
      <c r="G24" s="14">
        <v>6734.5118787529127</v>
      </c>
      <c r="H24" s="14">
        <v>267.40523692123787</v>
      </c>
      <c r="I24" s="14">
        <v>7001.9171156741504</v>
      </c>
      <c r="J24" s="18">
        <v>11061.783235536737</v>
      </c>
      <c r="K24" s="18">
        <v>1548.4774091379995</v>
      </c>
      <c r="L24" s="18">
        <v>3718.1015146512741</v>
      </c>
      <c r="M24" s="18">
        <v>16328.362159326012</v>
      </c>
      <c r="N24" s="18">
        <v>16595.767396247251</v>
      </c>
      <c r="O24" s="18">
        <v>6628.647166683716</v>
      </c>
      <c r="P24" s="18">
        <v>373.12852582898665</v>
      </c>
      <c r="Q24" s="18">
        <v>2067.2800843677205</v>
      </c>
      <c r="R24" s="18">
        <v>117.33504733119612</v>
      </c>
      <c r="S24" s="18">
        <v>828.32280252926228</v>
      </c>
      <c r="T24" s="18">
        <v>6269.4292988160541</v>
      </c>
      <c r="U24" s="18">
        <v>13489.816392546742</v>
      </c>
      <c r="V24" s="18">
        <v>2116.2342323873281</v>
      </c>
      <c r="W24" s="18">
        <v>4825.2792198560273</v>
      </c>
      <c r="X24" s="18">
        <v>36715.472770347027</v>
      </c>
      <c r="Y24" s="18">
        <v>60045.752045347188</v>
      </c>
      <c r="Z24" s="18">
        <v>9254.0929189799135</v>
      </c>
      <c r="AA24" s="18">
        <v>800.59782728457276</v>
      </c>
      <c r="AB24" s="18">
        <v>68499.247137042534</v>
      </c>
      <c r="AC24" s="18">
        <v>4002.7563139834042</v>
      </c>
      <c r="AD24" s="18">
        <v>171130.1957047554</v>
      </c>
    </row>
    <row r="25" spans="1:30">
      <c r="A25" s="5">
        <v>17</v>
      </c>
      <c r="B25" s="6" t="s">
        <v>12</v>
      </c>
      <c r="C25" s="14">
        <v>2209.6809398846772</v>
      </c>
      <c r="D25" s="14">
        <v>705.39568223940182</v>
      </c>
      <c r="E25" s="14">
        <v>1175.2200449645061</v>
      </c>
      <c r="F25" s="14">
        <v>11.415336012462443</v>
      </c>
      <c r="G25" s="14">
        <v>4101.7120031010481</v>
      </c>
      <c r="H25" s="14">
        <v>2290.2653001910221</v>
      </c>
      <c r="I25" s="14">
        <v>6391.9773032920702</v>
      </c>
      <c r="J25" s="18">
        <v>3118.2244525223464</v>
      </c>
      <c r="K25" s="18">
        <v>436.50286925173816</v>
      </c>
      <c r="L25" s="18">
        <v>1048.1018126173237</v>
      </c>
      <c r="M25" s="18">
        <v>4602.8291343914079</v>
      </c>
      <c r="N25" s="18">
        <v>6893.09443458243</v>
      </c>
      <c r="O25" s="18">
        <v>1868.5603615783757</v>
      </c>
      <c r="P25" s="18">
        <v>105.18182000129451</v>
      </c>
      <c r="Q25" s="18">
        <v>582.74901722706784</v>
      </c>
      <c r="R25" s="18">
        <v>33.075771413653968</v>
      </c>
      <c r="S25" s="18">
        <v>233.49729084645708</v>
      </c>
      <c r="T25" s="18">
        <v>1767.2998400587153</v>
      </c>
      <c r="U25" s="18">
        <v>3802.6667526933334</v>
      </c>
      <c r="V25" s="18">
        <v>596.54878333681575</v>
      </c>
      <c r="W25" s="18">
        <v>1360.2059752233922</v>
      </c>
      <c r="X25" s="18">
        <v>10349.785612379106</v>
      </c>
      <c r="Y25" s="18">
        <v>21344.592050062583</v>
      </c>
      <c r="Z25" s="18">
        <v>3289.5722267457604</v>
      </c>
      <c r="AA25" s="18">
        <v>284.59022407553653</v>
      </c>
      <c r="AB25" s="18">
        <v>24349.574052732809</v>
      </c>
      <c r="AC25" s="18">
        <v>2074.4972439102062</v>
      </c>
      <c r="AD25" s="18">
        <v>117375.78405665392</v>
      </c>
    </row>
    <row r="26" spans="1:30">
      <c r="A26" s="5">
        <v>18</v>
      </c>
      <c r="B26" s="6" t="s">
        <v>13</v>
      </c>
      <c r="C26" s="14">
        <v>2725.0922972900275</v>
      </c>
      <c r="D26" s="14">
        <v>616.94473196314868</v>
      </c>
      <c r="E26" s="14">
        <v>253.97800090821912</v>
      </c>
      <c r="F26" s="14">
        <v>14.178986445265458</v>
      </c>
      <c r="G26" s="14">
        <v>3610.1940166066606</v>
      </c>
      <c r="H26" s="14">
        <v>433.23816138644213</v>
      </c>
      <c r="I26" s="14">
        <v>4043.4321779931029</v>
      </c>
      <c r="J26" s="18">
        <v>3546.0090622886141</v>
      </c>
      <c r="K26" s="18">
        <v>496.38605355351757</v>
      </c>
      <c r="L26" s="18">
        <v>1191.8893531656436</v>
      </c>
      <c r="M26" s="18">
        <v>5234.2844690077754</v>
      </c>
      <c r="N26" s="18">
        <v>5667.5226303942172</v>
      </c>
      <c r="O26" s="18">
        <v>2124.9053993629173</v>
      </c>
      <c r="P26" s="18">
        <v>119.61155862622343</v>
      </c>
      <c r="Q26" s="18">
        <v>662.69549469263472</v>
      </c>
      <c r="R26" s="18">
        <v>37.61338767006643</v>
      </c>
      <c r="S26" s="18">
        <v>265.53043950752721</v>
      </c>
      <c r="T26" s="18">
        <v>2009.7530963687136</v>
      </c>
      <c r="U26" s="18">
        <v>4324.348991300697</v>
      </c>
      <c r="V26" s="18">
        <v>678.38843034486024</v>
      </c>
      <c r="W26" s="18">
        <v>1546.8106251362624</v>
      </c>
      <c r="X26" s="18">
        <v>11769.657423009901</v>
      </c>
      <c r="Y26" s="18">
        <v>21047.374070010781</v>
      </c>
      <c r="Z26" s="18">
        <v>3243.7657745297065</v>
      </c>
      <c r="AA26" s="18">
        <v>280.62737796616011</v>
      </c>
      <c r="AB26" s="18">
        <v>24010.512466574328</v>
      </c>
      <c r="AC26" s="18">
        <v>1964.1445813430823</v>
      </c>
      <c r="AD26" s="18">
        <v>122244.11937208785</v>
      </c>
    </row>
    <row r="27" spans="1:30">
      <c r="A27" s="5">
        <v>19</v>
      </c>
      <c r="B27" s="6" t="s">
        <v>14</v>
      </c>
      <c r="C27" s="14">
        <v>1861.2607268358915</v>
      </c>
      <c r="D27" s="14">
        <v>450.23934673152621</v>
      </c>
      <c r="E27" s="14">
        <v>123.15673346030781</v>
      </c>
      <c r="F27" s="14">
        <v>13.289844002887246</v>
      </c>
      <c r="G27" s="14">
        <v>2447.9466510306124</v>
      </c>
      <c r="H27" s="14">
        <v>35.243603792802162</v>
      </c>
      <c r="I27" s="14">
        <v>2483.1902548234148</v>
      </c>
      <c r="J27" s="18">
        <v>1722.7390920274433</v>
      </c>
      <c r="K27" s="18">
        <v>241.15664798723279</v>
      </c>
      <c r="L27" s="18">
        <v>579.04938932799485</v>
      </c>
      <c r="M27" s="18">
        <v>2542.945129342671</v>
      </c>
      <c r="N27" s="18">
        <v>2578.1887331354733</v>
      </c>
      <c r="O27" s="18">
        <v>1032.3317098293242</v>
      </c>
      <c r="P27" s="18">
        <v>58.110259811557135</v>
      </c>
      <c r="Q27" s="18">
        <v>321.9538965533942</v>
      </c>
      <c r="R27" s="18">
        <v>18.273515996314302</v>
      </c>
      <c r="S27" s="18">
        <v>129.00126881447147</v>
      </c>
      <c r="T27" s="18">
        <v>976.38786692863243</v>
      </c>
      <c r="U27" s="18">
        <v>2100.8759210770486</v>
      </c>
      <c r="V27" s="18">
        <v>329.57791365032506</v>
      </c>
      <c r="W27" s="18">
        <v>751.47894014850635</v>
      </c>
      <c r="X27" s="18">
        <v>5717.9912928095728</v>
      </c>
      <c r="Y27" s="18">
        <v>10744.126676975658</v>
      </c>
      <c r="Z27" s="18">
        <v>1655.8564636294927</v>
      </c>
      <c r="AA27" s="18">
        <v>143.25283943907255</v>
      </c>
      <c r="AB27" s="18">
        <v>12256.730301166079</v>
      </c>
      <c r="AC27" s="18">
        <v>1242.3095550241258</v>
      </c>
      <c r="AD27" s="18">
        <v>98660.839012286699</v>
      </c>
    </row>
    <row r="28" spans="1:30">
      <c r="A28" s="5">
        <v>20</v>
      </c>
      <c r="B28" s="6" t="s">
        <v>151</v>
      </c>
      <c r="C28" s="14">
        <v>1082.3379898079334</v>
      </c>
      <c r="D28" s="14">
        <v>1660.5818423887738</v>
      </c>
      <c r="E28" s="14">
        <v>358.60367943855505</v>
      </c>
      <c r="F28" s="14">
        <v>40.314103229850843</v>
      </c>
      <c r="G28" s="14">
        <v>3141.8376148651128</v>
      </c>
      <c r="H28" s="14">
        <v>165.51138954614504</v>
      </c>
      <c r="I28" s="14">
        <v>3307.3490044112577</v>
      </c>
      <c r="J28" s="18">
        <v>4764.9708995273204</v>
      </c>
      <c r="K28" s="18">
        <v>667.0217302228682</v>
      </c>
      <c r="L28" s="18">
        <v>1601.6084515095033</v>
      </c>
      <c r="M28" s="18">
        <v>7033.6010812596924</v>
      </c>
      <c r="N28" s="18">
        <v>7199.1124708058378</v>
      </c>
      <c r="O28" s="18">
        <v>2855.3543474809885</v>
      </c>
      <c r="P28" s="18">
        <v>160.72874775261138</v>
      </c>
      <c r="Q28" s="18">
        <v>890.5010370786398</v>
      </c>
      <c r="R28" s="18">
        <v>50.543214789426493</v>
      </c>
      <c r="S28" s="18">
        <v>356.80811722897027</v>
      </c>
      <c r="T28" s="18">
        <v>2700.6177511715591</v>
      </c>
      <c r="U28" s="18">
        <v>5810.8698373289844</v>
      </c>
      <c r="V28" s="18">
        <v>911.58851328005392</v>
      </c>
      <c r="W28" s="18">
        <v>2078.5360348450399</v>
      </c>
      <c r="X28" s="18">
        <v>15815.547600956274</v>
      </c>
      <c r="Y28" s="18">
        <v>26156.497686627223</v>
      </c>
      <c r="Z28" s="18">
        <v>4031.1704290389421</v>
      </c>
      <c r="AA28" s="18">
        <v>348.74798806949394</v>
      </c>
      <c r="AB28" s="18">
        <v>29838.92012759667</v>
      </c>
      <c r="AC28" s="18">
        <v>2738.8864942478704</v>
      </c>
      <c r="AD28" s="18">
        <v>108945.44257406615</v>
      </c>
    </row>
    <row r="29" spans="1:30">
      <c r="A29" s="5">
        <v>21</v>
      </c>
      <c r="B29" s="6" t="s">
        <v>15</v>
      </c>
      <c r="C29" s="14">
        <v>4021.7847575303049</v>
      </c>
      <c r="D29" s="14">
        <v>1356.8155947799135</v>
      </c>
      <c r="E29" s="14">
        <v>908.76398991491658</v>
      </c>
      <c r="F29" s="14">
        <v>69.873738926170134</v>
      </c>
      <c r="G29" s="14">
        <v>6357.2380811513049</v>
      </c>
      <c r="H29" s="14">
        <v>263.5960263433754</v>
      </c>
      <c r="I29" s="14">
        <v>6620.8341074946802</v>
      </c>
      <c r="J29" s="18">
        <v>7002.1539514059414</v>
      </c>
      <c r="K29" s="18">
        <v>980.19252214467883</v>
      </c>
      <c r="L29" s="18">
        <v>2353.5734391273836</v>
      </c>
      <c r="M29" s="18">
        <v>10335.919912678004</v>
      </c>
      <c r="N29" s="18">
        <v>10599.515939021379</v>
      </c>
      <c r="O29" s="18">
        <v>4195.9607201088011</v>
      </c>
      <c r="P29" s="18">
        <v>236.19188026775143</v>
      </c>
      <c r="Q29" s="18">
        <v>1308.5967337449704</v>
      </c>
      <c r="R29" s="18">
        <v>74.273564018963782</v>
      </c>
      <c r="S29" s="18">
        <v>524.33171589702442</v>
      </c>
      <c r="T29" s="18">
        <v>3968.5743431253322</v>
      </c>
      <c r="U29" s="18">
        <v>8539.1088530246852</v>
      </c>
      <c r="V29" s="18">
        <v>1339.5849093125396</v>
      </c>
      <c r="W29" s="18">
        <v>3054.4214469334097</v>
      </c>
      <c r="X29" s="18">
        <v>23241.044166433479</v>
      </c>
      <c r="Y29" s="18">
        <v>40197.79818660616</v>
      </c>
      <c r="Z29" s="18">
        <v>6195.1786253341288</v>
      </c>
      <c r="AA29" s="18">
        <v>535.96247525349645</v>
      </c>
      <c r="AB29" s="18">
        <v>45857.014336686792</v>
      </c>
      <c r="AC29" s="18">
        <v>3583.851588149535</v>
      </c>
      <c r="AD29" s="18">
        <v>127954.55729338483</v>
      </c>
    </row>
    <row r="30" spans="1:30">
      <c r="A30" s="5">
        <v>22</v>
      </c>
      <c r="B30" s="6" t="s">
        <v>196</v>
      </c>
      <c r="C30" s="14">
        <v>2088.6642964193252</v>
      </c>
      <c r="D30" s="14">
        <v>1349.8085356298825</v>
      </c>
      <c r="E30" s="14">
        <v>385.09083507250926</v>
      </c>
      <c r="F30" s="14">
        <v>19.826566192956957</v>
      </c>
      <c r="G30" s="14">
        <v>3843.3902333146739</v>
      </c>
      <c r="H30" s="14">
        <v>303.71826826237657</v>
      </c>
      <c r="I30" s="14">
        <v>4147.1085015770504</v>
      </c>
      <c r="J30" s="18">
        <v>2914.5862051731983</v>
      </c>
      <c r="K30" s="18">
        <v>407.99668548892532</v>
      </c>
      <c r="L30" s="18">
        <v>979.65465000457141</v>
      </c>
      <c r="M30" s="18">
        <v>4302.2375406666952</v>
      </c>
      <c r="N30" s="18">
        <v>4605.9558089290713</v>
      </c>
      <c r="O30" s="18">
        <v>1746.532469458514</v>
      </c>
      <c r="P30" s="18">
        <v>98.312833562319199</v>
      </c>
      <c r="Q30" s="18">
        <v>544.69210685406176</v>
      </c>
      <c r="R30" s="18">
        <v>30.915730588193441</v>
      </c>
      <c r="S30" s="18">
        <v>218.24855561500695</v>
      </c>
      <c r="T30" s="18">
        <v>1651.8848507115338</v>
      </c>
      <c r="U30" s="18">
        <v>3554.3304303529203</v>
      </c>
      <c r="V30" s="18">
        <v>557.59066773397319</v>
      </c>
      <c r="W30" s="18">
        <v>1271.3765900890821</v>
      </c>
      <c r="X30" s="18">
        <v>9673.8842349656043</v>
      </c>
      <c r="Y30" s="18">
        <v>18123.23027720935</v>
      </c>
      <c r="Z30" s="18">
        <v>2793.1044465862592</v>
      </c>
      <c r="AA30" s="18">
        <v>241.63938820298026</v>
      </c>
      <c r="AB30" s="18">
        <v>20674.695335592627</v>
      </c>
      <c r="AC30" s="18">
        <v>1751.74246783391</v>
      </c>
      <c r="AD30" s="18">
        <v>118023.60058757724</v>
      </c>
    </row>
    <row r="31" spans="1:30">
      <c r="A31" s="5">
        <v>23</v>
      </c>
      <c r="B31" s="6" t="s">
        <v>16</v>
      </c>
      <c r="C31" s="14">
        <v>2826.2249844887174</v>
      </c>
      <c r="D31" s="14">
        <v>1098.5081271769295</v>
      </c>
      <c r="E31" s="14">
        <v>2303.5310431737494</v>
      </c>
      <c r="F31" s="14">
        <v>57.8215902111939</v>
      </c>
      <c r="G31" s="14">
        <v>6286.085745050591</v>
      </c>
      <c r="H31" s="14">
        <v>3155.2603286214212</v>
      </c>
      <c r="I31" s="14">
        <v>9441.3460736720117</v>
      </c>
      <c r="J31" s="18">
        <v>4595.7238919782658</v>
      </c>
      <c r="K31" s="18">
        <v>643.32978452355394</v>
      </c>
      <c r="L31" s="18">
        <v>1544.7209188468905</v>
      </c>
      <c r="M31" s="18">
        <v>6783.7745953487101</v>
      </c>
      <c r="N31" s="18">
        <v>9939.0349239701318</v>
      </c>
      <c r="O31" s="18">
        <v>2753.935012716262</v>
      </c>
      <c r="P31" s="18">
        <v>155.01982315310653</v>
      </c>
      <c r="Q31" s="18">
        <v>858.87132958979851</v>
      </c>
      <c r="R31" s="18">
        <v>48.747970277887468</v>
      </c>
      <c r="S31" s="18">
        <v>344.13464925118978</v>
      </c>
      <c r="T31" s="18">
        <v>2604.6945057714697</v>
      </c>
      <c r="U31" s="18">
        <v>5604.4735440541281</v>
      </c>
      <c r="V31" s="18">
        <v>879.20979969671475</v>
      </c>
      <c r="W31" s="18">
        <v>2004.7085107325004</v>
      </c>
      <c r="X31" s="18">
        <v>15253.795145243057</v>
      </c>
      <c r="Y31" s="18">
        <v>31478.915814263779</v>
      </c>
      <c r="Z31" s="18">
        <v>4851.4474742803095</v>
      </c>
      <c r="AA31" s="18">
        <v>419.71248193628321</v>
      </c>
      <c r="AB31" s="18">
        <v>35910.650806607809</v>
      </c>
      <c r="AC31" s="18">
        <v>2612.8087110865235</v>
      </c>
      <c r="AD31" s="18">
        <v>137440.79562439359</v>
      </c>
    </row>
    <row r="32" spans="1:30" s="50" customFormat="1" ht="25.5">
      <c r="A32" s="47"/>
      <c r="B32" s="48" t="s">
        <v>198</v>
      </c>
      <c r="C32" s="51">
        <v>20079.908984922353</v>
      </c>
      <c r="D32" s="51">
        <v>9754.7015537605803</v>
      </c>
      <c r="E32" s="51">
        <v>6434.4291077194521</v>
      </c>
      <c r="F32" s="51">
        <v>253.87657747053555</v>
      </c>
      <c r="G32" s="51">
        <v>36522.916223872911</v>
      </c>
      <c r="H32" s="51">
        <v>6914.238315064822</v>
      </c>
      <c r="I32" s="51">
        <v>43437.154538937742</v>
      </c>
      <c r="J32" s="49">
        <v>38726.19079045987</v>
      </c>
      <c r="K32" s="49">
        <v>5421.0637023105146</v>
      </c>
      <c r="L32" s="49">
        <v>13016.699529250585</v>
      </c>
      <c r="M32" s="49">
        <v>57163.954022020967</v>
      </c>
      <c r="N32" s="49">
        <v>64078.192337085791</v>
      </c>
      <c r="O32" s="49">
        <v>23206.227187218898</v>
      </c>
      <c r="P32" s="49">
        <v>1306.2854490038501</v>
      </c>
      <c r="Q32" s="49">
        <v>7237.3397001082876</v>
      </c>
      <c r="R32" s="49">
        <v>410.77820208570199</v>
      </c>
      <c r="S32" s="49">
        <v>2899.8748396899095</v>
      </c>
      <c r="T32" s="49">
        <v>21948.641552952009</v>
      </c>
      <c r="U32" s="49">
        <v>47226.490722378534</v>
      </c>
      <c r="V32" s="49">
        <v>7408.7232497426112</v>
      </c>
      <c r="W32" s="49">
        <v>16892.817342964219</v>
      </c>
      <c r="X32" s="49">
        <v>128537.17824614402</v>
      </c>
      <c r="Y32" s="49">
        <v>229138.28680710273</v>
      </c>
      <c r="Z32" s="49">
        <v>35314.188359124513</v>
      </c>
      <c r="AA32" s="49">
        <v>3055.1306022275958</v>
      </c>
      <c r="AB32" s="49">
        <v>261397.34456399962</v>
      </c>
      <c r="AC32" s="49">
        <v>19970.996955578656</v>
      </c>
      <c r="AD32" s="49">
        <v>130888.48050271293</v>
      </c>
    </row>
    <row r="33" spans="1:30">
      <c r="A33" s="5">
        <v>24</v>
      </c>
      <c r="B33" s="6" t="s">
        <v>152</v>
      </c>
      <c r="C33" s="14">
        <v>3148.8477455822031</v>
      </c>
      <c r="D33" s="14">
        <v>916.57080278622948</v>
      </c>
      <c r="E33" s="14">
        <v>382.62396986262348</v>
      </c>
      <c r="F33" s="14">
        <v>41.395487153553752</v>
      </c>
      <c r="G33" s="14">
        <v>4489.4380053846089</v>
      </c>
      <c r="H33" s="14">
        <v>190.19543755695472</v>
      </c>
      <c r="I33" s="14">
        <v>4679.6334429415638</v>
      </c>
      <c r="J33" s="18">
        <v>3975.1774596998425</v>
      </c>
      <c r="K33" s="18">
        <v>556.46294657853275</v>
      </c>
      <c r="L33" s="18">
        <v>1336.1420142853156</v>
      </c>
      <c r="M33" s="18">
        <v>5867.7824205636907</v>
      </c>
      <c r="N33" s="18">
        <v>6057.9778581206456</v>
      </c>
      <c r="O33" s="18">
        <v>2382.0796560768795</v>
      </c>
      <c r="P33" s="18">
        <v>134.0879742319818</v>
      </c>
      <c r="Q33" s="18">
        <v>742.90058115265651</v>
      </c>
      <c r="R33" s="18">
        <v>42.16568210135906</v>
      </c>
      <c r="S33" s="18">
        <v>297.66720824826928</v>
      </c>
      <c r="T33" s="18">
        <v>2252.9906347985052</v>
      </c>
      <c r="U33" s="18">
        <v>4847.7187554054717</v>
      </c>
      <c r="V33" s="18">
        <v>760.49281032789327</v>
      </c>
      <c r="W33" s="18">
        <v>1734.0188994038822</v>
      </c>
      <c r="X33" s="18">
        <v>13194.122201746897</v>
      </c>
      <c r="Y33" s="18">
        <v>23741.538065252153</v>
      </c>
      <c r="Z33" s="18">
        <v>3658.9832230756847</v>
      </c>
      <c r="AA33" s="18">
        <v>316.54901718752177</v>
      </c>
      <c r="AB33" s="18">
        <v>27083.972271140316</v>
      </c>
      <c r="AC33" s="18">
        <v>2743.3211340029693</v>
      </c>
      <c r="AD33" s="18">
        <v>98726.947915208977</v>
      </c>
    </row>
    <row r="34" spans="1:30">
      <c r="A34" s="5">
        <v>25</v>
      </c>
      <c r="B34" s="6" t="s">
        <v>17</v>
      </c>
      <c r="C34" s="14">
        <v>3322.0402037828135</v>
      </c>
      <c r="D34" s="14">
        <v>418.77110707492733</v>
      </c>
      <c r="E34" s="14">
        <v>217.03315762375965</v>
      </c>
      <c r="F34" s="14">
        <v>26.243214230953264</v>
      </c>
      <c r="G34" s="14">
        <v>3984.0876827124534</v>
      </c>
      <c r="H34" s="14">
        <v>197.37766629662775</v>
      </c>
      <c r="I34" s="14">
        <v>4181.4653490090814</v>
      </c>
      <c r="J34" s="18">
        <v>4456.3610596415256</v>
      </c>
      <c r="K34" s="18">
        <v>623.82115802528222</v>
      </c>
      <c r="L34" s="18">
        <v>1497.8780955005891</v>
      </c>
      <c r="M34" s="18">
        <v>6578.0603131673961</v>
      </c>
      <c r="N34" s="18">
        <v>6775.4379794640236</v>
      </c>
      <c r="O34" s="18">
        <v>2670.4234283686114</v>
      </c>
      <c r="P34" s="18">
        <v>150.31893116508547</v>
      </c>
      <c r="Q34" s="18">
        <v>832.82652273937379</v>
      </c>
      <c r="R34" s="18">
        <v>47.269714540972593</v>
      </c>
      <c r="S34" s="18">
        <v>333.6989528185627</v>
      </c>
      <c r="T34" s="18">
        <v>2525.7085587849979</v>
      </c>
      <c r="U34" s="18">
        <v>5434.5209260957199</v>
      </c>
      <c r="V34" s="18">
        <v>852.54823978058823</v>
      </c>
      <c r="W34" s="18">
        <v>1943.9168133564015</v>
      </c>
      <c r="X34" s="18">
        <v>14791.232087650313</v>
      </c>
      <c r="Y34" s="18">
        <v>25550.757749826793</v>
      </c>
      <c r="Z34" s="18">
        <v>3937.8153882327861</v>
      </c>
      <c r="AA34" s="18">
        <v>340.6715786915222</v>
      </c>
      <c r="AB34" s="18">
        <v>29147.901559368056</v>
      </c>
      <c r="AC34" s="18">
        <v>1954.8271658687877</v>
      </c>
      <c r="AD34" s="18">
        <v>149107.30763460512</v>
      </c>
    </row>
    <row r="35" spans="1:30">
      <c r="A35" s="5">
        <v>26</v>
      </c>
      <c r="B35" s="6" t="s">
        <v>18</v>
      </c>
      <c r="C35" s="14">
        <v>2121.2462731425239</v>
      </c>
      <c r="D35" s="14">
        <v>410.70618760214597</v>
      </c>
      <c r="E35" s="14">
        <v>128.72171463539232</v>
      </c>
      <c r="F35" s="14">
        <v>28.261954514874603</v>
      </c>
      <c r="G35" s="14">
        <v>2688.936129894937</v>
      </c>
      <c r="H35" s="14">
        <v>54.165838128616791</v>
      </c>
      <c r="I35" s="14">
        <v>2743.101968023554</v>
      </c>
      <c r="J35" s="18">
        <v>1611.7492472009583</v>
      </c>
      <c r="K35" s="18">
        <v>225.61979794252974</v>
      </c>
      <c r="L35" s="18">
        <v>541.74333284746933</v>
      </c>
      <c r="M35" s="18">
        <v>2379.1123779909572</v>
      </c>
      <c r="N35" s="18">
        <v>2433.2782161195742</v>
      </c>
      <c r="O35" s="18">
        <v>965.82231394130667</v>
      </c>
      <c r="P35" s="18">
        <v>54.366426082375867</v>
      </c>
      <c r="Q35" s="18">
        <v>301.2115722019513</v>
      </c>
      <c r="R35" s="18">
        <v>17.096219495496921</v>
      </c>
      <c r="S35" s="18">
        <v>120.69018394131888</v>
      </c>
      <c r="T35" s="18">
        <v>913.48273036884439</v>
      </c>
      <c r="U35" s="18">
        <v>1965.5240888935559</v>
      </c>
      <c r="V35" s="18">
        <v>308.34440146988425</v>
      </c>
      <c r="W35" s="18">
        <v>703.06387175919201</v>
      </c>
      <c r="X35" s="18">
        <v>5349.601808153926</v>
      </c>
      <c r="Y35" s="18">
        <v>10471.816154168437</v>
      </c>
      <c r="Z35" s="18">
        <v>1613.8886842852708</v>
      </c>
      <c r="AA35" s="18">
        <v>139.62208780808007</v>
      </c>
      <c r="AB35" s="18">
        <v>11946.082750645628</v>
      </c>
      <c r="AC35" s="18">
        <v>1265.9443797592148</v>
      </c>
      <c r="AD35" s="18">
        <v>94364.989028331547</v>
      </c>
    </row>
    <row r="36" spans="1:30">
      <c r="A36" s="5">
        <v>27</v>
      </c>
      <c r="B36" s="6" t="s">
        <v>19</v>
      </c>
      <c r="C36" s="14">
        <v>5847.5343929466353</v>
      </c>
      <c r="D36" s="14">
        <v>1009.6789234050602</v>
      </c>
      <c r="E36" s="14">
        <v>770.58799997330595</v>
      </c>
      <c r="F36" s="14">
        <v>41.467654482805031</v>
      </c>
      <c r="G36" s="14">
        <v>7669.2689708078069</v>
      </c>
      <c r="H36" s="14">
        <v>242.41516181980305</v>
      </c>
      <c r="I36" s="14">
        <v>7911.6841326276099</v>
      </c>
      <c r="J36" s="18">
        <v>6340.872480460519</v>
      </c>
      <c r="K36" s="18">
        <v>887.62341307454915</v>
      </c>
      <c r="L36" s="18">
        <v>2131.30261837633</v>
      </c>
      <c r="M36" s="18">
        <v>9359.7985119113982</v>
      </c>
      <c r="N36" s="18">
        <v>9602.2136737312012</v>
      </c>
      <c r="O36" s="18">
        <v>3799.6953571535014</v>
      </c>
      <c r="P36" s="18">
        <v>213.88598481147358</v>
      </c>
      <c r="Q36" s="18">
        <v>1185.0132223039664</v>
      </c>
      <c r="R36" s="18">
        <v>67.259189298316926</v>
      </c>
      <c r="S36" s="18">
        <v>474.81397453372551</v>
      </c>
      <c r="T36" s="18">
        <v>3593.7832863461185</v>
      </c>
      <c r="U36" s="18">
        <v>7732.6777888008792</v>
      </c>
      <c r="V36" s="18">
        <v>1213.0748831928454</v>
      </c>
      <c r="W36" s="18">
        <v>2765.9627353237047</v>
      </c>
      <c r="X36" s="18">
        <v>21046.166421764534</v>
      </c>
      <c r="Y36" s="18">
        <v>38317.649066303537</v>
      </c>
      <c r="Z36" s="18">
        <v>5905.4150030251067</v>
      </c>
      <c r="AA36" s="18">
        <v>510.89420238464334</v>
      </c>
      <c r="AB36" s="18">
        <v>43712.169866943994</v>
      </c>
      <c r="AC36" s="18">
        <v>3102.8471704117983</v>
      </c>
      <c r="AD36" s="18">
        <v>140877.61164576688</v>
      </c>
    </row>
    <row r="37" spans="1:30">
      <c r="A37" s="5">
        <v>28</v>
      </c>
      <c r="B37" s="6" t="s">
        <v>20</v>
      </c>
      <c r="C37" s="14">
        <v>4545.5331468005224</v>
      </c>
      <c r="D37" s="14">
        <v>727.56751073667499</v>
      </c>
      <c r="E37" s="14">
        <v>1335.9598177492342</v>
      </c>
      <c r="F37" s="14">
        <v>72.637389358973152</v>
      </c>
      <c r="G37" s="14">
        <v>6681.6978646454054</v>
      </c>
      <c r="H37" s="14">
        <v>2214.9421829043631</v>
      </c>
      <c r="I37" s="14">
        <v>8896.6400475497685</v>
      </c>
      <c r="J37" s="18">
        <v>4442.4087640826028</v>
      </c>
      <c r="K37" s="18">
        <v>621.86805389924928</v>
      </c>
      <c r="L37" s="18">
        <v>1493.1884310815797</v>
      </c>
      <c r="M37" s="18">
        <v>6557.4652490634317</v>
      </c>
      <c r="N37" s="18">
        <v>8772.4074319677948</v>
      </c>
      <c r="O37" s="18">
        <v>2662.0626747309634</v>
      </c>
      <c r="P37" s="18">
        <v>149.84830184945159</v>
      </c>
      <c r="Q37" s="18">
        <v>830.21904959277367</v>
      </c>
      <c r="R37" s="18">
        <v>47.121719120620682</v>
      </c>
      <c r="S37" s="18">
        <v>332.65418414853889</v>
      </c>
      <c r="T37" s="18">
        <v>2517.8008888641266</v>
      </c>
      <c r="U37" s="18">
        <v>5417.5061373101516</v>
      </c>
      <c r="V37" s="18">
        <v>849.87902046454508</v>
      </c>
      <c r="W37" s="18">
        <v>1937.8306588552471</v>
      </c>
      <c r="X37" s="18">
        <v>14744.922634936418</v>
      </c>
      <c r="Y37" s="18">
        <v>30199.027931549619</v>
      </c>
      <c r="Z37" s="18">
        <v>4654.1945296413251</v>
      </c>
      <c r="AA37" s="18">
        <v>402.64757019549398</v>
      </c>
      <c r="AB37" s="18">
        <v>34450.574890995456</v>
      </c>
      <c r="AC37" s="18">
        <v>2941.612909668153</v>
      </c>
      <c r="AD37" s="18">
        <v>117114.57608092244</v>
      </c>
    </row>
    <row r="38" spans="1:30" s="3" customFormat="1">
      <c r="A38" s="7"/>
      <c r="B38" s="8" t="s">
        <v>30</v>
      </c>
      <c r="C38" s="15">
        <v>18985.201762254699</v>
      </c>
      <c r="D38" s="15">
        <v>3483.2945316050382</v>
      </c>
      <c r="E38" s="15">
        <v>2834.9266598443155</v>
      </c>
      <c r="F38" s="15">
        <v>210.00569974115979</v>
      </c>
      <c r="G38" s="36">
        <v>25513.428653445211</v>
      </c>
      <c r="H38" s="15">
        <v>2899.0962867063654</v>
      </c>
      <c r="I38" s="36">
        <v>28412.524940151579</v>
      </c>
      <c r="J38" s="19">
        <v>20826.569011085448</v>
      </c>
      <c r="K38" s="19">
        <v>2915.395369520143</v>
      </c>
      <c r="L38" s="19">
        <v>7000.2544920912833</v>
      </c>
      <c r="M38" s="19">
        <v>30742.218872696874</v>
      </c>
      <c r="N38" s="19">
        <v>33641.315159403239</v>
      </c>
      <c r="O38" s="19">
        <v>12480.083430271263</v>
      </c>
      <c r="P38" s="19">
        <v>702.50761814036821</v>
      </c>
      <c r="Q38" s="19">
        <v>3892.1709479907213</v>
      </c>
      <c r="R38" s="19">
        <v>220.91252455676619</v>
      </c>
      <c r="S38" s="19">
        <v>1559.5245036904153</v>
      </c>
      <c r="T38" s="19">
        <v>11803.766099162593</v>
      </c>
      <c r="U38" s="19">
        <v>25397.94769650578</v>
      </c>
      <c r="V38" s="19">
        <v>3984.3393552357566</v>
      </c>
      <c r="W38" s="19">
        <v>9084.7929786984278</v>
      </c>
      <c r="X38" s="19">
        <v>69126.04515425209</v>
      </c>
      <c r="Y38" s="19">
        <v>128280.78896710054</v>
      </c>
      <c r="Z38" s="19">
        <v>19770.296828260172</v>
      </c>
      <c r="AA38" s="19">
        <v>1710.3844562672614</v>
      </c>
      <c r="AB38" s="19">
        <v>146340.70133909344</v>
      </c>
      <c r="AC38" s="19">
        <v>12008.552759710923</v>
      </c>
      <c r="AD38" s="19">
        <v>121863.72851695432</v>
      </c>
    </row>
    <row r="39" spans="1:30">
      <c r="A39" s="5">
        <v>29</v>
      </c>
      <c r="B39" s="6" t="s">
        <v>21</v>
      </c>
      <c r="C39" s="14">
        <v>2670.5046504303882</v>
      </c>
      <c r="D39" s="14">
        <v>434.32484974589767</v>
      </c>
      <c r="E39" s="14">
        <v>987.17378160092528</v>
      </c>
      <c r="F39" s="14">
        <v>34.690476893570406</v>
      </c>
      <c r="G39" s="14">
        <v>4126.6937586707818</v>
      </c>
      <c r="H39" s="14">
        <v>218.061119365351</v>
      </c>
      <c r="I39" s="14">
        <v>4344.7548780361331</v>
      </c>
      <c r="J39" s="18">
        <v>3302.6960033742721</v>
      </c>
      <c r="K39" s="18">
        <v>462.3260139509751</v>
      </c>
      <c r="L39" s="18">
        <v>1110.1066393281894</v>
      </c>
      <c r="M39" s="18">
        <v>4875.1286566534363</v>
      </c>
      <c r="N39" s="18">
        <v>5093.1897760187876</v>
      </c>
      <c r="O39" s="18">
        <v>1979.1028298994011</v>
      </c>
      <c r="P39" s="18">
        <v>111.4042885094135</v>
      </c>
      <c r="Q39" s="18">
        <v>617.22396173542575</v>
      </c>
      <c r="R39" s="18">
        <v>35.032506389343411</v>
      </c>
      <c r="S39" s="18">
        <v>247.31079530003376</v>
      </c>
      <c r="T39" s="18">
        <v>1871.8518206104281</v>
      </c>
      <c r="U39" s="18">
        <v>4027.6293376268718</v>
      </c>
      <c r="V39" s="18">
        <v>631.84011046753437</v>
      </c>
      <c r="W39" s="18">
        <v>1440.6746231825041</v>
      </c>
      <c r="X39" s="18">
        <v>10962.070273720956</v>
      </c>
      <c r="Y39" s="18">
        <v>20181.953808410522</v>
      </c>
      <c r="Z39" s="18">
        <v>3110.3894867770327</v>
      </c>
      <c r="AA39" s="18">
        <v>269.0886169961824</v>
      </c>
      <c r="AB39" s="18">
        <v>23023.254678191373</v>
      </c>
      <c r="AC39" s="18">
        <v>1393.2999617958442</v>
      </c>
      <c r="AD39" s="18">
        <v>165242.62764291166</v>
      </c>
    </row>
    <row r="40" spans="1:30">
      <c r="A40" s="5">
        <v>30</v>
      </c>
      <c r="B40" s="6" t="s">
        <v>22</v>
      </c>
      <c r="C40" s="14">
        <v>3953.2239384178888</v>
      </c>
      <c r="D40" s="14">
        <v>809.99327140163371</v>
      </c>
      <c r="E40" s="14">
        <v>1014.9855205998812</v>
      </c>
      <c r="F40" s="14">
        <v>49.118312668495257</v>
      </c>
      <c r="G40" s="14">
        <v>5827.3210430878989</v>
      </c>
      <c r="H40" s="14">
        <v>1308.8386067462038</v>
      </c>
      <c r="I40" s="14">
        <v>7136.1596498341023</v>
      </c>
      <c r="J40" s="18">
        <v>21746.969983897005</v>
      </c>
      <c r="K40" s="18">
        <v>3044.2371740827853</v>
      </c>
      <c r="L40" s="18">
        <v>7309.6209096236107</v>
      </c>
      <c r="M40" s="18">
        <v>32100.828067603397</v>
      </c>
      <c r="N40" s="18">
        <v>33409.666674349603</v>
      </c>
      <c r="O40" s="18">
        <v>13031.623192959825</v>
      </c>
      <c r="P40" s="18">
        <v>733.55395586405984</v>
      </c>
      <c r="Q40" s="18">
        <v>4064.1799776572375</v>
      </c>
      <c r="R40" s="18">
        <v>230.67544337455507</v>
      </c>
      <c r="S40" s="18">
        <v>1628.445499249314</v>
      </c>
      <c r="T40" s="18">
        <v>12325.41696708647</v>
      </c>
      <c r="U40" s="18">
        <v>26520.374331197181</v>
      </c>
      <c r="V40" s="18">
        <v>4160.4216382377435</v>
      </c>
      <c r="W40" s="18">
        <v>9486.282647540902</v>
      </c>
      <c r="X40" s="18">
        <v>72180.973653167282</v>
      </c>
      <c r="Y40" s="18">
        <v>111417.96137060478</v>
      </c>
      <c r="Z40" s="18">
        <v>17171.442309824131</v>
      </c>
      <c r="AA40" s="18">
        <v>1485.5501803306913</v>
      </c>
      <c r="AB40" s="18">
        <v>127103.85350009822</v>
      </c>
      <c r="AC40" s="18">
        <v>5137.5205025963915</v>
      </c>
      <c r="AD40" s="18">
        <v>247403.10707443929</v>
      </c>
    </row>
    <row r="41" spans="1:30">
      <c r="A41" s="5">
        <v>31</v>
      </c>
      <c r="B41" s="6" t="s">
        <v>23</v>
      </c>
      <c r="C41" s="14">
        <v>1669.7941239975853</v>
      </c>
      <c r="D41" s="14">
        <v>386.57214102181757</v>
      </c>
      <c r="E41" s="14">
        <v>955.09492082763859</v>
      </c>
      <c r="F41" s="14">
        <v>14.551492702209314</v>
      </c>
      <c r="G41" s="14">
        <v>3026.0126785492507</v>
      </c>
      <c r="H41" s="14">
        <v>1691.1778105663732</v>
      </c>
      <c r="I41" s="14">
        <v>4717.1904891156237</v>
      </c>
      <c r="J41" s="18">
        <v>2193.14491089903</v>
      </c>
      <c r="K41" s="18">
        <v>307.00613790578745</v>
      </c>
      <c r="L41" s="18">
        <v>737.16282821987102</v>
      </c>
      <c r="M41" s="18">
        <v>3237.3138770246887</v>
      </c>
      <c r="N41" s="18">
        <v>4928.4916875910621</v>
      </c>
      <c r="O41" s="18">
        <v>1314.2170200058417</v>
      </c>
      <c r="P41" s="18">
        <v>73.977667986132147</v>
      </c>
      <c r="Q41" s="18">
        <v>409.86563376768203</v>
      </c>
      <c r="R41" s="18">
        <v>23.263225869208004</v>
      </c>
      <c r="S41" s="18">
        <v>164.22595708733644</v>
      </c>
      <c r="T41" s="18">
        <v>1242.9973240451536</v>
      </c>
      <c r="U41" s="18">
        <v>2674.5346152898715</v>
      </c>
      <c r="V41" s="18">
        <v>419.57144143996464</v>
      </c>
      <c r="W41" s="18">
        <v>956.67545994726811</v>
      </c>
      <c r="X41" s="18">
        <v>7279.3283454384582</v>
      </c>
      <c r="Y41" s="18">
        <v>15233.832711578771</v>
      </c>
      <c r="Z41" s="18">
        <v>2347.7981157459917</v>
      </c>
      <c r="AA41" s="18">
        <v>203.11467442843107</v>
      </c>
      <c r="AB41" s="18">
        <v>17378.516152896333</v>
      </c>
      <c r="AC41" s="18">
        <v>1271.3091615765372</v>
      </c>
      <c r="AD41" s="18">
        <v>136697.79687063227</v>
      </c>
    </row>
    <row r="42" spans="1:30">
      <c r="A42" s="5">
        <v>32</v>
      </c>
      <c r="B42" s="6" t="s">
        <v>153</v>
      </c>
      <c r="C42" s="14">
        <v>1218.0789726082983</v>
      </c>
      <c r="D42" s="14">
        <v>262.18241517395217</v>
      </c>
      <c r="E42" s="14">
        <v>397.1371996652486</v>
      </c>
      <c r="F42" s="14">
        <v>18.156378754568415</v>
      </c>
      <c r="G42" s="14">
        <v>1895.5549662020674</v>
      </c>
      <c r="H42" s="14">
        <v>779.19893074250865</v>
      </c>
      <c r="I42" s="14">
        <v>2674.7538969445759</v>
      </c>
      <c r="J42" s="18">
        <v>2755.3154116067999</v>
      </c>
      <c r="K42" s="18">
        <v>385.70125440682432</v>
      </c>
      <c r="L42" s="18">
        <v>926.1203358538022</v>
      </c>
      <c r="M42" s="18">
        <v>4067.1370018674265</v>
      </c>
      <c r="N42" s="18">
        <v>4846.3359326099353</v>
      </c>
      <c r="O42" s="18">
        <v>1651.0912668938404</v>
      </c>
      <c r="P42" s="18">
        <v>92.940419807173015</v>
      </c>
      <c r="Q42" s="18">
        <v>514.92680296494791</v>
      </c>
      <c r="R42" s="18">
        <v>29.226306224718861</v>
      </c>
      <c r="S42" s="18">
        <v>206.32212139740702</v>
      </c>
      <c r="T42" s="18">
        <v>1561.6157721760776</v>
      </c>
      <c r="U42" s="18">
        <v>3360.1001045403868</v>
      </c>
      <c r="V42" s="18">
        <v>527.12050768944289</v>
      </c>
      <c r="W42" s="18">
        <v>1201.9008071920734</v>
      </c>
      <c r="X42" s="18">
        <v>9145.2441088860687</v>
      </c>
      <c r="Y42" s="18">
        <v>15887.135007698071</v>
      </c>
      <c r="Z42" s="18">
        <v>2448.483341344117</v>
      </c>
      <c r="AA42" s="18">
        <v>211.82523888453139</v>
      </c>
      <c r="AB42" s="18">
        <v>18123.793110157654</v>
      </c>
      <c r="AC42" s="18">
        <v>1397.7932949784636</v>
      </c>
      <c r="AD42" s="18">
        <v>129660.03754107932</v>
      </c>
    </row>
    <row r="43" spans="1:30">
      <c r="A43" s="5">
        <v>33</v>
      </c>
      <c r="B43" s="6" t="s">
        <v>24</v>
      </c>
      <c r="C43" s="14">
        <v>2317.965694649045</v>
      </c>
      <c r="D43" s="14">
        <v>406.53361878767379</v>
      </c>
      <c r="E43" s="14">
        <v>2399.7267625602144</v>
      </c>
      <c r="F43" s="14">
        <v>112.25459162777048</v>
      </c>
      <c r="G43" s="14">
        <v>5236.4806676247035</v>
      </c>
      <c r="H43" s="14">
        <v>3128.984274719367</v>
      </c>
      <c r="I43" s="14">
        <v>8365.4649423440715</v>
      </c>
      <c r="J43" s="18">
        <v>5378.0207222495237</v>
      </c>
      <c r="K43" s="18">
        <v>752.83915956027488</v>
      </c>
      <c r="L43" s="18">
        <v>1807.6675855465407</v>
      </c>
      <c r="M43" s="18">
        <v>7938.5274673563399</v>
      </c>
      <c r="N43" s="18">
        <v>11067.511742075707</v>
      </c>
      <c r="O43" s="18">
        <v>3222.7174465307512</v>
      </c>
      <c r="P43" s="18">
        <v>181.40772615432095</v>
      </c>
      <c r="Q43" s="18">
        <v>1005.0707825033501</v>
      </c>
      <c r="R43" s="18">
        <v>57.0459845900861</v>
      </c>
      <c r="S43" s="18">
        <v>402.71420094393318</v>
      </c>
      <c r="T43" s="18">
        <v>3048.072807772302</v>
      </c>
      <c r="U43" s="18">
        <v>6558.4825297778953</v>
      </c>
      <c r="V43" s="18">
        <v>1028.8713232374812</v>
      </c>
      <c r="W43" s="18">
        <v>2345.9555374090251</v>
      </c>
      <c r="X43" s="18">
        <v>17850.338338919144</v>
      </c>
      <c r="Y43" s="18">
        <v>34154.330748619555</v>
      </c>
      <c r="Z43" s="18">
        <v>5263.7753661904626</v>
      </c>
      <c r="AA43" s="18">
        <v>455.38413741696803</v>
      </c>
      <c r="AB43" s="18">
        <v>38962.721977393048</v>
      </c>
      <c r="AC43" s="18">
        <v>2366.4365115739674</v>
      </c>
      <c r="AD43" s="18">
        <v>164647.23134058691</v>
      </c>
    </row>
    <row r="44" spans="1:30">
      <c r="A44" s="5">
        <v>34</v>
      </c>
      <c r="B44" s="6" t="s">
        <v>55</v>
      </c>
      <c r="C44" s="14">
        <v>794.24969286622468</v>
      </c>
      <c r="D44" s="14">
        <v>411.81097276702747</v>
      </c>
      <c r="E44" s="14">
        <v>671.95093936262458</v>
      </c>
      <c r="F44" s="14">
        <v>46.862904490632125</v>
      </c>
      <c r="G44" s="14">
        <v>1924.8745094865087</v>
      </c>
      <c r="H44" s="14">
        <v>13.680410586351876</v>
      </c>
      <c r="I44" s="14">
        <v>1938.5549200728606</v>
      </c>
      <c r="J44" s="18">
        <v>1649.3523010224744</v>
      </c>
      <c r="K44" s="18">
        <v>230.88363995763621</v>
      </c>
      <c r="L44" s="18">
        <v>554.38252206247193</v>
      </c>
      <c r="M44" s="18">
        <v>2434.6184630425823</v>
      </c>
      <c r="N44" s="18">
        <v>2448.2988736289344</v>
      </c>
      <c r="O44" s="18">
        <v>988.35551413744622</v>
      </c>
      <c r="P44" s="18">
        <v>55.634826641339593</v>
      </c>
      <c r="Q44" s="18">
        <v>308.23901457913468</v>
      </c>
      <c r="R44" s="18">
        <v>17.495084308339283</v>
      </c>
      <c r="S44" s="18">
        <v>123.50595661213329</v>
      </c>
      <c r="T44" s="18">
        <v>934.79481742875055</v>
      </c>
      <c r="U44" s="18">
        <v>2011.3809169519568</v>
      </c>
      <c r="V44" s="18">
        <v>315.53825693106791</v>
      </c>
      <c r="W44" s="18">
        <v>719.46676362071264</v>
      </c>
      <c r="X44" s="18">
        <v>5474.4111512108811</v>
      </c>
      <c r="Y44" s="18">
        <v>9847.5845343263245</v>
      </c>
      <c r="Z44" s="18">
        <v>1517.6837532538543</v>
      </c>
      <c r="AA44" s="18">
        <v>131.29912634312166</v>
      </c>
      <c r="AB44" s="18">
        <v>11233.969161237057</v>
      </c>
      <c r="AC44" s="18">
        <v>1128.0245400301208</v>
      </c>
      <c r="AD44" s="18">
        <v>99589.758578630615</v>
      </c>
    </row>
    <row r="45" spans="1:30" s="3" customFormat="1">
      <c r="A45" s="8"/>
      <c r="B45" s="8" t="s">
        <v>31</v>
      </c>
      <c r="C45" s="15">
        <v>12623.817072969428</v>
      </c>
      <c r="D45" s="15">
        <v>2711.4172688980025</v>
      </c>
      <c r="E45" s="15">
        <v>6426.0691246165334</v>
      </c>
      <c r="F45" s="15">
        <v>275.63415713724601</v>
      </c>
      <c r="G45" s="15">
        <v>22036.937623621208</v>
      </c>
      <c r="H45" s="15">
        <v>7139.9411527261564</v>
      </c>
      <c r="I45" s="15">
        <v>29176.878776347363</v>
      </c>
      <c r="J45" s="19">
        <v>37025.499333049105</v>
      </c>
      <c r="K45" s="19">
        <v>5182.9933798642833</v>
      </c>
      <c r="L45" s="19">
        <v>12445.060820634484</v>
      </c>
      <c r="M45" s="19">
        <v>54653.553533547871</v>
      </c>
      <c r="N45" s="19">
        <v>61793.494686274033</v>
      </c>
      <c r="O45" s="19">
        <v>22187.107270427103</v>
      </c>
      <c r="P45" s="19">
        <v>1248.9188849624391</v>
      </c>
      <c r="Q45" s="19">
        <v>6919.5061732077784</v>
      </c>
      <c r="R45" s="19">
        <v>392.73855075625073</v>
      </c>
      <c r="S45" s="19">
        <v>2772.5245305901572</v>
      </c>
      <c r="T45" s="19">
        <v>20984.749509119189</v>
      </c>
      <c r="U45" s="19">
        <v>45152.501835384173</v>
      </c>
      <c r="V45" s="19">
        <v>7083.363278003234</v>
      </c>
      <c r="W45" s="19">
        <v>16150.955838892483</v>
      </c>
      <c r="X45" s="19">
        <v>122892.36587134279</v>
      </c>
      <c r="Y45" s="19">
        <v>206722.79818123806</v>
      </c>
      <c r="Z45" s="19">
        <v>31859.57237313559</v>
      </c>
      <c r="AA45" s="19">
        <v>2756.2619743999257</v>
      </c>
      <c r="AB45" s="19">
        <v>235826.10857997372</v>
      </c>
      <c r="AC45" s="19">
        <v>12694.383972551324</v>
      </c>
      <c r="AD45" s="19">
        <v>185771.99893267232</v>
      </c>
    </row>
    <row r="46" spans="1:30" s="3" customFormat="1">
      <c r="A46" s="8"/>
      <c r="B46" s="8" t="s">
        <v>32</v>
      </c>
      <c r="C46" s="15">
        <v>130911.31664627741</v>
      </c>
      <c r="D46" s="15">
        <v>60251.409943948114</v>
      </c>
      <c r="E46" s="15">
        <v>33448.198301753771</v>
      </c>
      <c r="F46" s="15">
        <v>5428.6188788340005</v>
      </c>
      <c r="G46" s="15">
        <v>230039.5437708133</v>
      </c>
      <c r="H46" s="15">
        <v>65343.880000000005</v>
      </c>
      <c r="I46" s="15">
        <v>295383.42377081327</v>
      </c>
      <c r="J46" s="15">
        <v>400686.39112679882</v>
      </c>
      <c r="K46" s="15">
        <v>56089.85564060144</v>
      </c>
      <c r="L46" s="15">
        <v>134679.25071634405</v>
      </c>
      <c r="M46" s="15">
        <v>591455.49748374429</v>
      </c>
      <c r="N46" s="15">
        <v>656799.37748374441</v>
      </c>
      <c r="O46" s="15">
        <v>240106.74000000011</v>
      </c>
      <c r="P46" s="15">
        <v>13515.680000000004</v>
      </c>
      <c r="Q46" s="15">
        <v>74882.230000000025</v>
      </c>
      <c r="R46" s="15">
        <v>4250.1788063240674</v>
      </c>
      <c r="S46" s="15">
        <v>30003.99369310023</v>
      </c>
      <c r="T46" s="15">
        <v>227094.94000000006</v>
      </c>
      <c r="U46" s="15">
        <v>488636.03021329839</v>
      </c>
      <c r="V46" s="15">
        <v>76655.47582149184</v>
      </c>
      <c r="W46" s="15">
        <v>174784.09001651657</v>
      </c>
      <c r="X46" s="15">
        <v>1329929.3585507311</v>
      </c>
      <c r="Y46" s="15">
        <v>2216768.2798052887</v>
      </c>
      <c r="Z46" s="15">
        <v>341642.4800000001</v>
      </c>
      <c r="AA46" s="15">
        <v>29556.460000000006</v>
      </c>
      <c r="AB46" s="15">
        <v>2528854.2998052887</v>
      </c>
      <c r="AC46" s="15">
        <v>121677</v>
      </c>
      <c r="AD46" s="19">
        <v>207833.38673745148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dimension ref="A1:AD47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7109375" style="20" customWidth="1"/>
    <col min="17" max="17" width="8.5703125" style="20" customWidth="1"/>
    <col min="18" max="18" width="6.5703125" style="20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10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131</v>
      </c>
      <c r="I1" s="16"/>
      <c r="J1" s="16"/>
      <c r="K1" s="16"/>
      <c r="L1" s="16"/>
      <c r="M1" s="16"/>
      <c r="N1" s="16"/>
      <c r="U1" s="27" t="s">
        <v>133</v>
      </c>
    </row>
    <row r="2" spans="1:30">
      <c r="B2" s="10"/>
      <c r="C2" s="16"/>
      <c r="D2" s="16"/>
      <c r="E2" s="10"/>
      <c r="H2" s="28" t="s">
        <v>132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1.0609022755758262</v>
      </c>
      <c r="D6" s="14">
        <v>752.6977933398382</v>
      </c>
      <c r="E6" s="14">
        <v>52.995451342143461</v>
      </c>
      <c r="F6" s="14">
        <v>1482.5808984809371</v>
      </c>
      <c r="G6" s="14">
        <v>2289.3350454384945</v>
      </c>
      <c r="H6" s="14">
        <v>35444.23933133539</v>
      </c>
      <c r="I6" s="14">
        <v>37733.574376773882</v>
      </c>
      <c r="J6" s="18">
        <v>71160.519592169658</v>
      </c>
      <c r="K6" s="18">
        <v>7923.39967563551</v>
      </c>
      <c r="L6" s="18">
        <v>26131.318620174126</v>
      </c>
      <c r="M6" s="18">
        <v>105215.23788797928</v>
      </c>
      <c r="N6" s="18">
        <v>140659.47721931466</v>
      </c>
      <c r="O6" s="18">
        <v>45725.901273322845</v>
      </c>
      <c r="P6" s="18">
        <v>2323.9053533801789</v>
      </c>
      <c r="Q6" s="18">
        <v>13136.701586581195</v>
      </c>
      <c r="R6" s="18">
        <v>805.25512793550206</v>
      </c>
      <c r="S6" s="18">
        <v>4033.3064620843375</v>
      </c>
      <c r="T6" s="18">
        <v>46111.688269477527</v>
      </c>
      <c r="U6" s="18">
        <v>76301.525211411892</v>
      </c>
      <c r="V6" s="18">
        <v>12640.736059394807</v>
      </c>
      <c r="W6" s="18">
        <v>32970.814690871885</v>
      </c>
      <c r="X6" s="18">
        <v>234049.83403446019</v>
      </c>
      <c r="Y6" s="18">
        <v>376998.64629921335</v>
      </c>
      <c r="Z6" s="18">
        <v>67329.444237557065</v>
      </c>
      <c r="AA6" s="18">
        <v>5824.8611982607845</v>
      </c>
      <c r="AB6" s="18">
        <v>438503.22933850961</v>
      </c>
      <c r="AC6" s="18">
        <v>14098.656242021199</v>
      </c>
      <c r="AD6" s="18">
        <v>311024.83939678303</v>
      </c>
    </row>
    <row r="7" spans="1:30" ht="15.75">
      <c r="A7" s="5">
        <v>2</v>
      </c>
      <c r="B7" s="6" t="s">
        <v>46</v>
      </c>
      <c r="C7" s="14">
        <v>3142.5313966786425</v>
      </c>
      <c r="D7" s="14">
        <v>1769.9839649511041</v>
      </c>
      <c r="E7" s="14">
        <v>2583.1795193144844</v>
      </c>
      <c r="F7" s="14">
        <v>1325.4785035894349</v>
      </c>
      <c r="G7" s="14">
        <v>8821.1733845336657</v>
      </c>
      <c r="H7" s="14">
        <v>329.7814827037306</v>
      </c>
      <c r="I7" s="14">
        <v>9150.9548672373967</v>
      </c>
      <c r="J7" s="18">
        <v>56668.121737895679</v>
      </c>
      <c r="K7" s="18">
        <v>6309.7371965553175</v>
      </c>
      <c r="L7" s="18">
        <v>20809.470661913398</v>
      </c>
      <c r="M7" s="18">
        <v>83787.32959636439</v>
      </c>
      <c r="N7" s="18">
        <v>84117.111079068127</v>
      </c>
      <c r="O7" s="18">
        <v>36413.462897434896</v>
      </c>
      <c r="P7" s="18">
        <v>1850.6238041464007</v>
      </c>
      <c r="Q7" s="18">
        <v>10461.309290730731</v>
      </c>
      <c r="R7" s="18">
        <v>641.25860633731349</v>
      </c>
      <c r="S7" s="18">
        <v>3211.8919719746791</v>
      </c>
      <c r="T7" s="18">
        <v>36720.681346488993</v>
      </c>
      <c r="U7" s="18">
        <v>60762.121247119081</v>
      </c>
      <c r="V7" s="18">
        <v>10066.351032507297</v>
      </c>
      <c r="W7" s="18">
        <v>26256.049722626271</v>
      </c>
      <c r="X7" s="18">
        <v>186383.74991936565</v>
      </c>
      <c r="Y7" s="18">
        <v>279322.03438296745</v>
      </c>
      <c r="Z7" s="18">
        <v>49885.052687174284</v>
      </c>
      <c r="AA7" s="18">
        <v>4315.6974049197843</v>
      </c>
      <c r="AB7" s="18">
        <v>324891.38966522197</v>
      </c>
      <c r="AC7" s="18">
        <v>12298.53928045103</v>
      </c>
      <c r="AD7" s="18">
        <v>264170.71349412081</v>
      </c>
    </row>
    <row r="8" spans="1:30">
      <c r="A8" s="5">
        <v>3</v>
      </c>
      <c r="B8" s="6" t="s">
        <v>150</v>
      </c>
      <c r="C8" s="14">
        <v>1893.6930755514466</v>
      </c>
      <c r="D8" s="14">
        <v>443.70187596987557</v>
      </c>
      <c r="E8" s="14">
        <v>2223.6175068697407</v>
      </c>
      <c r="F8" s="14">
        <v>497.54894636365475</v>
      </c>
      <c r="G8" s="14">
        <v>5058.5614047547178</v>
      </c>
      <c r="H8" s="14">
        <v>8152.5221294978492</v>
      </c>
      <c r="I8" s="14">
        <v>13211.083534252568</v>
      </c>
      <c r="J8" s="18">
        <v>7972.6336077363776</v>
      </c>
      <c r="K8" s="18">
        <v>887.71643185767732</v>
      </c>
      <c r="L8" s="18">
        <v>2927.6827971418074</v>
      </c>
      <c r="M8" s="18">
        <v>11788.032836735863</v>
      </c>
      <c r="N8" s="18">
        <v>19940.554966233714</v>
      </c>
      <c r="O8" s="18">
        <v>5123.0072422889434</v>
      </c>
      <c r="P8" s="18">
        <v>260.36411802136473</v>
      </c>
      <c r="Q8" s="18">
        <v>1471.8007845393213</v>
      </c>
      <c r="R8" s="18">
        <v>90.218623087275532</v>
      </c>
      <c r="S8" s="18">
        <v>451.88082990687269</v>
      </c>
      <c r="T8" s="18">
        <v>5166.2297818178558</v>
      </c>
      <c r="U8" s="18">
        <v>8548.6180779515489</v>
      </c>
      <c r="V8" s="18">
        <v>1416.234138132203</v>
      </c>
      <c r="W8" s="18">
        <v>3693.9615784904759</v>
      </c>
      <c r="X8" s="18">
        <v>26222.31517423586</v>
      </c>
      <c r="Y8" s="18">
        <v>51221.431545224288</v>
      </c>
      <c r="Z8" s="18">
        <v>9147.8061124559881</v>
      </c>
      <c r="AA8" s="18">
        <v>791.40265417392152</v>
      </c>
      <c r="AB8" s="18">
        <v>59577.835003506356</v>
      </c>
      <c r="AC8" s="18">
        <v>2831.9549043091515</v>
      </c>
      <c r="AD8" s="18">
        <v>210377.06113487788</v>
      </c>
    </row>
    <row r="9" spans="1:30">
      <c r="A9" s="5">
        <v>4</v>
      </c>
      <c r="B9" s="6" t="s">
        <v>0</v>
      </c>
      <c r="C9" s="14">
        <v>4741.453037473686</v>
      </c>
      <c r="D9" s="14">
        <v>323.21435595244554</v>
      </c>
      <c r="E9" s="14">
        <v>1047.4377430016734</v>
      </c>
      <c r="F9" s="14">
        <v>479.80201527460696</v>
      </c>
      <c r="G9" s="14">
        <v>6591.9071517024113</v>
      </c>
      <c r="H9" s="14">
        <v>410.62742063271935</v>
      </c>
      <c r="I9" s="14">
        <v>7002.5345723351311</v>
      </c>
      <c r="J9" s="18">
        <v>3692.770654058103</v>
      </c>
      <c r="K9" s="18">
        <v>411.17318943494541</v>
      </c>
      <c r="L9" s="18">
        <v>1356.046401929862</v>
      </c>
      <c r="M9" s="18">
        <v>5459.9902454229104</v>
      </c>
      <c r="N9" s="18">
        <v>5870.6176660556303</v>
      </c>
      <c r="O9" s="18">
        <v>2372.8784910539798</v>
      </c>
      <c r="P9" s="18">
        <v>120.59565530090869</v>
      </c>
      <c r="Q9" s="18">
        <v>681.70983556707461</v>
      </c>
      <c r="R9" s="18">
        <v>41.787532223095759</v>
      </c>
      <c r="S9" s="18">
        <v>209.30251531843598</v>
      </c>
      <c r="T9" s="18">
        <v>2392.8983406318348</v>
      </c>
      <c r="U9" s="18">
        <v>3959.5555903105164</v>
      </c>
      <c r="V9" s="18">
        <v>655.97243293546319</v>
      </c>
      <c r="W9" s="18">
        <v>1710.9720056658634</v>
      </c>
      <c r="X9" s="18">
        <v>12145.672399007173</v>
      </c>
      <c r="Y9" s="18">
        <v>24608.197216765213</v>
      </c>
      <c r="Z9" s="18">
        <v>4394.8599277131689</v>
      </c>
      <c r="AA9" s="18">
        <v>380.21179819048598</v>
      </c>
      <c r="AB9" s="18">
        <v>28622.845346287897</v>
      </c>
      <c r="AC9" s="18">
        <v>1705.8901589337254</v>
      </c>
      <c r="AD9" s="18">
        <v>167788.32562220033</v>
      </c>
    </row>
    <row r="10" spans="1:30">
      <c r="A10" s="5">
        <v>5</v>
      </c>
      <c r="B10" s="6" t="s">
        <v>1</v>
      </c>
      <c r="C10" s="14">
        <v>3136.7695900777471</v>
      </c>
      <c r="D10" s="14">
        <v>313.80104900085263</v>
      </c>
      <c r="E10" s="14">
        <v>2419.979714379725</v>
      </c>
      <c r="F10" s="14">
        <v>227.94532387167462</v>
      </c>
      <c r="G10" s="14">
        <v>6098.4956773299991</v>
      </c>
      <c r="H10" s="14">
        <v>845.30224450039498</v>
      </c>
      <c r="I10" s="14">
        <v>6943.7979218303944</v>
      </c>
      <c r="J10" s="18">
        <v>1616.9548039089941</v>
      </c>
      <c r="K10" s="18">
        <v>180.04055116848227</v>
      </c>
      <c r="L10" s="18">
        <v>593.77252186360579</v>
      </c>
      <c r="M10" s="18">
        <v>2390.7678769410822</v>
      </c>
      <c r="N10" s="18">
        <v>3236.0701214414771</v>
      </c>
      <c r="O10" s="18">
        <v>1039.0131515439862</v>
      </c>
      <c r="P10" s="18">
        <v>52.805262616314458</v>
      </c>
      <c r="Q10" s="18">
        <v>298.5005289404707</v>
      </c>
      <c r="R10" s="18">
        <v>18.297521644725848</v>
      </c>
      <c r="S10" s="18">
        <v>91.647367063661648</v>
      </c>
      <c r="T10" s="18">
        <v>1047.779250221919</v>
      </c>
      <c r="U10" s="18">
        <v>1733.7720191373041</v>
      </c>
      <c r="V10" s="18">
        <v>287.23088326681079</v>
      </c>
      <c r="W10" s="18">
        <v>749.18392261240444</v>
      </c>
      <c r="X10" s="18">
        <v>5318.2299070475974</v>
      </c>
      <c r="Y10" s="18">
        <v>14652.795705819073</v>
      </c>
      <c r="Z10" s="18">
        <v>2616.891605438529</v>
      </c>
      <c r="AA10" s="18">
        <v>226.39471549462954</v>
      </c>
      <c r="AB10" s="18">
        <v>17043.292595762974</v>
      </c>
      <c r="AC10" s="18">
        <v>894.51412801106233</v>
      </c>
      <c r="AD10" s="18">
        <v>190531.2846612994</v>
      </c>
    </row>
    <row r="11" spans="1:30" s="3" customFormat="1">
      <c r="A11" s="7"/>
      <c r="B11" s="8" t="s">
        <v>27</v>
      </c>
      <c r="C11" s="15">
        <v>12915.508002057097</v>
      </c>
      <c r="D11" s="15">
        <v>3603.3990392141168</v>
      </c>
      <c r="E11" s="15">
        <v>8327.2099349077689</v>
      </c>
      <c r="F11" s="15">
        <v>4013.3556875803088</v>
      </c>
      <c r="G11" s="15">
        <v>28859.47266375929</v>
      </c>
      <c r="H11" s="15">
        <v>45182.472608670083</v>
      </c>
      <c r="I11" s="15">
        <v>74041.945272429381</v>
      </c>
      <c r="J11" s="19">
        <v>141111.00039576882</v>
      </c>
      <c r="K11" s="19">
        <v>15712.067044651933</v>
      </c>
      <c r="L11" s="19">
        <v>51818.291003022801</v>
      </c>
      <c r="M11" s="19">
        <v>208641.35844344349</v>
      </c>
      <c r="N11" s="19">
        <v>253823.83105211359</v>
      </c>
      <c r="O11" s="19">
        <v>90674.263055644653</v>
      </c>
      <c r="P11" s="19">
        <v>4608.2941934651681</v>
      </c>
      <c r="Q11" s="19">
        <v>26050.022026358794</v>
      </c>
      <c r="R11" s="19">
        <v>1596.8174112279125</v>
      </c>
      <c r="S11" s="19">
        <v>7998.0291463479871</v>
      </c>
      <c r="T11" s="19">
        <v>91439.276988638114</v>
      </c>
      <c r="U11" s="19">
        <v>151305.59214593034</v>
      </c>
      <c r="V11" s="19">
        <v>25066.524546236582</v>
      </c>
      <c r="W11" s="19">
        <v>65380.981920266902</v>
      </c>
      <c r="X11" s="19">
        <v>464119.8014341165</v>
      </c>
      <c r="Y11" s="19">
        <v>746803.10514998937</v>
      </c>
      <c r="Z11" s="19">
        <v>133374.05457033904</v>
      </c>
      <c r="AA11" s="19">
        <v>11538.567771039607</v>
      </c>
      <c r="AB11" s="19">
        <v>868638.59194928885</v>
      </c>
      <c r="AC11" s="19">
        <v>31829.554713726167</v>
      </c>
      <c r="AD11" s="19">
        <v>272903.15549865278</v>
      </c>
    </row>
    <row r="12" spans="1:30">
      <c r="A12" s="5">
        <v>6</v>
      </c>
      <c r="B12" s="6" t="s">
        <v>2</v>
      </c>
      <c r="C12" s="14">
        <v>9792.0567322118968</v>
      </c>
      <c r="D12" s="14">
        <v>3779.3187162635959</v>
      </c>
      <c r="E12" s="14">
        <v>629.78366295547721</v>
      </c>
      <c r="F12" s="14">
        <v>48.061432241664491</v>
      </c>
      <c r="G12" s="14">
        <v>14249.220543672634</v>
      </c>
      <c r="H12" s="14">
        <v>171.62111560866757</v>
      </c>
      <c r="I12" s="14">
        <v>14420.841659281303</v>
      </c>
      <c r="J12" s="18">
        <v>16362.129390112124</v>
      </c>
      <c r="K12" s="18">
        <v>1821.8485677918854</v>
      </c>
      <c r="L12" s="18">
        <v>6008.4442728631166</v>
      </c>
      <c r="M12" s="18">
        <v>24192.42223076713</v>
      </c>
      <c r="N12" s="18">
        <v>24364.043346375798</v>
      </c>
      <c r="O12" s="18">
        <v>10513.879288705033</v>
      </c>
      <c r="P12" s="18">
        <v>534.34179936152145</v>
      </c>
      <c r="Q12" s="18">
        <v>3020.5570778685656</v>
      </c>
      <c r="R12" s="18">
        <v>185.15447429057002</v>
      </c>
      <c r="S12" s="18">
        <v>927.38898733197379</v>
      </c>
      <c r="T12" s="18">
        <v>10602.584328863286</v>
      </c>
      <c r="U12" s="18">
        <v>17544.214619666735</v>
      </c>
      <c r="V12" s="18">
        <v>2906.5183921567786</v>
      </c>
      <c r="W12" s="18">
        <v>7581.0679736635566</v>
      </c>
      <c r="X12" s="18">
        <v>53815.706941908022</v>
      </c>
      <c r="Y12" s="18">
        <v>92428.970831956452</v>
      </c>
      <c r="Z12" s="18">
        <v>16507.197837289175</v>
      </c>
      <c r="AA12" s="18">
        <v>1428.0845069088716</v>
      </c>
      <c r="AB12" s="18">
        <v>107508.08416233676</v>
      </c>
      <c r="AC12" s="18">
        <v>6597.6476731987623</v>
      </c>
      <c r="AD12" s="18">
        <v>162949.11381682375</v>
      </c>
    </row>
    <row r="13" spans="1:30">
      <c r="A13" s="5">
        <v>7</v>
      </c>
      <c r="B13" s="6" t="s">
        <v>3</v>
      </c>
      <c r="C13" s="14">
        <v>3157.4142881379253</v>
      </c>
      <c r="D13" s="14">
        <v>1139.1984319322194</v>
      </c>
      <c r="E13" s="14">
        <v>283.07279145692354</v>
      </c>
      <c r="F13" s="14">
        <v>21.211847334523778</v>
      </c>
      <c r="G13" s="14">
        <v>4600.8973588615918</v>
      </c>
      <c r="H13" s="14">
        <v>40.934136070982284</v>
      </c>
      <c r="I13" s="14">
        <v>4641.8314949325741</v>
      </c>
      <c r="J13" s="18">
        <v>4004.8695101377916</v>
      </c>
      <c r="K13" s="18">
        <v>445.92397525270559</v>
      </c>
      <c r="L13" s="18">
        <v>1470.6542588700695</v>
      </c>
      <c r="M13" s="18">
        <v>5921.4477442605667</v>
      </c>
      <c r="N13" s="18">
        <v>5962.3818803315489</v>
      </c>
      <c r="O13" s="18">
        <v>2573.4251082288661</v>
      </c>
      <c r="P13" s="18">
        <v>130.78793897989445</v>
      </c>
      <c r="Q13" s="18">
        <v>739.32534429761188</v>
      </c>
      <c r="R13" s="18">
        <v>45.319254668650075</v>
      </c>
      <c r="S13" s="18">
        <v>226.99196362839254</v>
      </c>
      <c r="T13" s="18">
        <v>2595.1369589455589</v>
      </c>
      <c r="U13" s="18">
        <v>4294.2020891289085</v>
      </c>
      <c r="V13" s="18">
        <v>711.41271480457567</v>
      </c>
      <c r="W13" s="18">
        <v>1855.5768175476589</v>
      </c>
      <c r="X13" s="18">
        <v>13172.178190230117</v>
      </c>
      <c r="Y13" s="18">
        <v>23735.457429423259</v>
      </c>
      <c r="Z13" s="18">
        <v>4238.9944200032123</v>
      </c>
      <c r="AA13" s="18">
        <v>366.72743101223284</v>
      </c>
      <c r="AB13" s="18">
        <v>27607.724418414236</v>
      </c>
      <c r="AC13" s="18">
        <v>2187.8887087261987</v>
      </c>
      <c r="AD13" s="18">
        <v>126184.31782340341</v>
      </c>
    </row>
    <row r="14" spans="1:30">
      <c r="A14" s="5">
        <v>8</v>
      </c>
      <c r="B14" s="6" t="s">
        <v>4</v>
      </c>
      <c r="C14" s="14">
        <v>1625.9849510161814</v>
      </c>
      <c r="D14" s="14">
        <v>1051.2941591292165</v>
      </c>
      <c r="E14" s="14">
        <v>213.58369984383936</v>
      </c>
      <c r="F14" s="14">
        <v>21.937511791473522</v>
      </c>
      <c r="G14" s="14">
        <v>2912.8003217807104</v>
      </c>
      <c r="H14" s="14">
        <v>80.418839204348927</v>
      </c>
      <c r="I14" s="14">
        <v>2993.2191609850593</v>
      </c>
      <c r="J14" s="18">
        <v>2013.7880985788433</v>
      </c>
      <c r="K14" s="18">
        <v>224.22613070456035</v>
      </c>
      <c r="L14" s="18">
        <v>739.49626476967012</v>
      </c>
      <c r="M14" s="18">
        <v>2977.5104940530741</v>
      </c>
      <c r="N14" s="18">
        <v>3057.929333257423</v>
      </c>
      <c r="O14" s="18">
        <v>1294.0079177153912</v>
      </c>
      <c r="P14" s="18">
        <v>65.764738223969161</v>
      </c>
      <c r="Q14" s="18">
        <v>371.75857429447467</v>
      </c>
      <c r="R14" s="18">
        <v>22.788102198378791</v>
      </c>
      <c r="S14" s="18">
        <v>114.1394778708211</v>
      </c>
      <c r="T14" s="18">
        <v>1304.9253936682826</v>
      </c>
      <c r="U14" s="18">
        <v>2159.274612590978</v>
      </c>
      <c r="V14" s="18">
        <v>357.72313046020514</v>
      </c>
      <c r="W14" s="18">
        <v>933.04875520094402</v>
      </c>
      <c r="X14" s="18">
        <v>6623.4307022234443</v>
      </c>
      <c r="Y14" s="18">
        <v>12594.160357261579</v>
      </c>
      <c r="Z14" s="18">
        <v>2249.2330575935798</v>
      </c>
      <c r="AA14" s="18">
        <v>194.5875316718294</v>
      </c>
      <c r="AB14" s="18">
        <v>14648.805883183328</v>
      </c>
      <c r="AC14" s="18">
        <v>1741.5658125866873</v>
      </c>
      <c r="AD14" s="18">
        <v>84112.847055868449</v>
      </c>
    </row>
    <row r="15" spans="1:30">
      <c r="A15" s="5">
        <v>9</v>
      </c>
      <c r="B15" s="6" t="s">
        <v>5</v>
      </c>
      <c r="C15" s="14">
        <v>6266.5608456825375</v>
      </c>
      <c r="D15" s="14">
        <v>1961.9807529155112</v>
      </c>
      <c r="E15" s="14">
        <v>552.96168610592019</v>
      </c>
      <c r="F15" s="14">
        <v>60.509478434045604</v>
      </c>
      <c r="G15" s="14">
        <v>8842.0127631380146</v>
      </c>
      <c r="H15" s="14">
        <v>321.26229539832633</v>
      </c>
      <c r="I15" s="14">
        <v>9163.275058536341</v>
      </c>
      <c r="J15" s="18">
        <v>7917.3772883929887</v>
      </c>
      <c r="K15" s="18">
        <v>881.5638924261018</v>
      </c>
      <c r="L15" s="18">
        <v>2907.3917636471747</v>
      </c>
      <c r="M15" s="18">
        <v>11706.332944466265</v>
      </c>
      <c r="N15" s="18">
        <v>12027.595239864591</v>
      </c>
      <c r="O15" s="18">
        <v>5087.5009669342444</v>
      </c>
      <c r="P15" s="18">
        <v>258.55959977070938</v>
      </c>
      <c r="Q15" s="18">
        <v>1461.6001032887193</v>
      </c>
      <c r="R15" s="18">
        <v>89.593340490168117</v>
      </c>
      <c r="S15" s="18">
        <v>448.74895747035924</v>
      </c>
      <c r="T15" s="18">
        <v>5130.4239419071328</v>
      </c>
      <c r="U15" s="18">
        <v>8489.3697550383295</v>
      </c>
      <c r="V15" s="18">
        <v>1406.4185753392876</v>
      </c>
      <c r="W15" s="18">
        <v>3668.3596593924735</v>
      </c>
      <c r="X15" s="18">
        <v>26040.574899631425</v>
      </c>
      <c r="Y15" s="18">
        <v>46910.182902634027</v>
      </c>
      <c r="Z15" s="18">
        <v>8377.8458517898252</v>
      </c>
      <c r="AA15" s="18">
        <v>724.79120806227581</v>
      </c>
      <c r="AB15" s="18">
        <v>54563.237546361575</v>
      </c>
      <c r="AC15" s="18">
        <v>4527.6918360252066</v>
      </c>
      <c r="AD15" s="18">
        <v>120510.05130742695</v>
      </c>
    </row>
    <row r="16" spans="1:30">
      <c r="A16" s="5">
        <v>10</v>
      </c>
      <c r="B16" s="6" t="s">
        <v>6</v>
      </c>
      <c r="C16" s="14">
        <v>9941.1996931092854</v>
      </c>
      <c r="D16" s="14">
        <v>7384.6398744753569</v>
      </c>
      <c r="E16" s="14">
        <v>829.85631470779026</v>
      </c>
      <c r="F16" s="14">
        <v>21.702978560695264</v>
      </c>
      <c r="G16" s="14">
        <v>18177.398860853125</v>
      </c>
      <c r="H16" s="14">
        <v>34.393701919882098</v>
      </c>
      <c r="I16" s="14">
        <v>18211.792562773007</v>
      </c>
      <c r="J16" s="18">
        <v>9525.0697508885623</v>
      </c>
      <c r="K16" s="18">
        <v>1060.5731240739944</v>
      </c>
      <c r="L16" s="18">
        <v>3497.7630006968125</v>
      </c>
      <c r="M16" s="18">
        <v>14083.405875659369</v>
      </c>
      <c r="N16" s="18">
        <v>14117.799577579251</v>
      </c>
      <c r="O16" s="18">
        <v>6120.5623785041962</v>
      </c>
      <c r="P16" s="18">
        <v>311.06237998640563</v>
      </c>
      <c r="Q16" s="18">
        <v>1758.3907428714606</v>
      </c>
      <c r="R16" s="18">
        <v>107.78604912955629</v>
      </c>
      <c r="S16" s="18">
        <v>539.87134436677525</v>
      </c>
      <c r="T16" s="18">
        <v>6172.2012376415241</v>
      </c>
      <c r="U16" s="18">
        <v>10213.210273099994</v>
      </c>
      <c r="V16" s="18">
        <v>1692.0041247359968</v>
      </c>
      <c r="W16" s="18">
        <v>4413.2520599067311</v>
      </c>
      <c r="X16" s="18">
        <v>31328.340590242642</v>
      </c>
      <c r="Y16" s="18">
        <v>63623.539028675019</v>
      </c>
      <c r="Z16" s="18">
        <v>11362.739808816954</v>
      </c>
      <c r="AA16" s="18">
        <v>983.02285081675427</v>
      </c>
      <c r="AB16" s="18">
        <v>74003.255986675227</v>
      </c>
      <c r="AC16" s="18">
        <v>4814.3286636345692</v>
      </c>
      <c r="AD16" s="18">
        <v>153714.59066695001</v>
      </c>
    </row>
    <row r="17" spans="1:30" s="3" customFormat="1">
      <c r="A17" s="7"/>
      <c r="B17" s="8" t="s">
        <v>28</v>
      </c>
      <c r="C17" s="15">
        <v>30783.216510157828</v>
      </c>
      <c r="D17" s="15">
        <v>15316.4319347159</v>
      </c>
      <c r="E17" s="15">
        <v>2509.2581550699506</v>
      </c>
      <c r="F17" s="15">
        <v>173.42324836240266</v>
      </c>
      <c r="G17" s="15">
        <v>48782.329848306079</v>
      </c>
      <c r="H17" s="15">
        <v>648.63008820220728</v>
      </c>
      <c r="I17" s="15">
        <v>49430.959936508283</v>
      </c>
      <c r="J17" s="19">
        <v>39823.234038110313</v>
      </c>
      <c r="K17" s="19">
        <v>4434.135690249248</v>
      </c>
      <c r="L17" s="19">
        <v>14623.749560846842</v>
      </c>
      <c r="M17" s="19">
        <v>58881.119289206414</v>
      </c>
      <c r="N17" s="19">
        <v>59529.749377408611</v>
      </c>
      <c r="O17" s="19">
        <v>25589.375660087731</v>
      </c>
      <c r="P17" s="19">
        <v>1300.5164563225001</v>
      </c>
      <c r="Q17" s="19">
        <v>7351.6318426208327</v>
      </c>
      <c r="R17" s="19">
        <v>450.64122077732327</v>
      </c>
      <c r="S17" s="19">
        <v>2257.1407306683222</v>
      </c>
      <c r="T17" s="19">
        <v>25805.27186102578</v>
      </c>
      <c r="U17" s="19">
        <v>42700.271349524948</v>
      </c>
      <c r="V17" s="19">
        <v>7074.076937496844</v>
      </c>
      <c r="W17" s="19">
        <v>18451.305265711366</v>
      </c>
      <c r="X17" s="19">
        <v>130980.23132423565</v>
      </c>
      <c r="Y17" s="19">
        <v>239292.31054995034</v>
      </c>
      <c r="Z17" s="19">
        <v>42736.010975492747</v>
      </c>
      <c r="AA17" s="19">
        <v>3697.2135284719639</v>
      </c>
      <c r="AB17" s="19">
        <v>278331.10799697111</v>
      </c>
      <c r="AC17" s="19">
        <v>19869.122694171423</v>
      </c>
      <c r="AD17" s="19">
        <v>140082.23326267904</v>
      </c>
    </row>
    <row r="18" spans="1:30">
      <c r="A18" s="5">
        <v>11</v>
      </c>
      <c r="B18" s="6" t="s">
        <v>7</v>
      </c>
      <c r="C18" s="14">
        <v>8629.7815238675958</v>
      </c>
      <c r="D18" s="14">
        <v>6710.8761750644644</v>
      </c>
      <c r="E18" s="14">
        <v>1875.4656441227773</v>
      </c>
      <c r="F18" s="14">
        <v>62.764554441743556</v>
      </c>
      <c r="G18" s="14">
        <v>17278.887897496581</v>
      </c>
      <c r="H18" s="14">
        <v>348.19639087718883</v>
      </c>
      <c r="I18" s="14">
        <v>17627.084288373771</v>
      </c>
      <c r="J18" s="18">
        <v>42725.244789904209</v>
      </c>
      <c r="K18" s="18">
        <v>4757.261366976104</v>
      </c>
      <c r="L18" s="18">
        <v>15689.415860487548</v>
      </c>
      <c r="M18" s="18">
        <v>63171.922017367862</v>
      </c>
      <c r="N18" s="18">
        <v>63520.118408245049</v>
      </c>
      <c r="O18" s="18">
        <v>27454.132380403345</v>
      </c>
      <c r="P18" s="18">
        <v>1395.2880847523013</v>
      </c>
      <c r="Q18" s="18">
        <v>7887.362181098596</v>
      </c>
      <c r="R18" s="18">
        <v>483.48048407386528</v>
      </c>
      <c r="S18" s="18">
        <v>2421.6237724635439</v>
      </c>
      <c r="T18" s="18">
        <v>27685.761434574615</v>
      </c>
      <c r="U18" s="18">
        <v>45811.938434178373</v>
      </c>
      <c r="V18" s="18">
        <v>7589.5812110068018</v>
      </c>
      <c r="W18" s="18">
        <v>19795.894361978208</v>
      </c>
      <c r="X18" s="18">
        <v>140525.06234452967</v>
      </c>
      <c r="Y18" s="18">
        <v>221324.06865027131</v>
      </c>
      <c r="Z18" s="18">
        <v>39527.002772484091</v>
      </c>
      <c r="AA18" s="18">
        <v>3419.5931266065481</v>
      </c>
      <c r="AB18" s="18">
        <v>257431.47829614885</v>
      </c>
      <c r="AC18" s="18">
        <v>10346.635748613246</v>
      </c>
      <c r="AD18" s="18">
        <v>248806.94029520877</v>
      </c>
    </row>
    <row r="19" spans="1:30">
      <c r="A19" s="5">
        <v>12</v>
      </c>
      <c r="B19" s="6" t="s">
        <v>8</v>
      </c>
      <c r="C19" s="14">
        <v>4288.5486572656819</v>
      </c>
      <c r="D19" s="14">
        <v>4194.0076858889324</v>
      </c>
      <c r="E19" s="14">
        <v>1025.0278609636784</v>
      </c>
      <c r="F19" s="14">
        <v>33.447615274229676</v>
      </c>
      <c r="G19" s="14">
        <v>9541.0318193925232</v>
      </c>
      <c r="H19" s="14">
        <v>40.623395190964374</v>
      </c>
      <c r="I19" s="14">
        <v>9581.6552145834867</v>
      </c>
      <c r="J19" s="18">
        <v>7014.5962563379762</v>
      </c>
      <c r="K19" s="18">
        <v>781.04333724255491</v>
      </c>
      <c r="L19" s="18">
        <v>2575.8756515096934</v>
      </c>
      <c r="M19" s="18">
        <v>10371.515245090224</v>
      </c>
      <c r="N19" s="18">
        <v>10412.138640281188</v>
      </c>
      <c r="O19" s="18">
        <v>4507.3973282907964</v>
      </c>
      <c r="P19" s="18">
        <v>229.07727325951313</v>
      </c>
      <c r="Q19" s="18">
        <v>1294.9407662841381</v>
      </c>
      <c r="R19" s="18">
        <v>79.377436227080125</v>
      </c>
      <c r="S19" s="18">
        <v>397.58023932014339</v>
      </c>
      <c r="T19" s="18">
        <v>4545.4259997293939</v>
      </c>
      <c r="U19" s="18">
        <v>7521.3671312167098</v>
      </c>
      <c r="V19" s="18">
        <v>1246.0513266030775</v>
      </c>
      <c r="W19" s="18">
        <v>3250.0739823778949</v>
      </c>
      <c r="X19" s="18">
        <v>23071.291483308742</v>
      </c>
      <c r="Y19" s="18">
        <v>43024.461942982452</v>
      </c>
      <c r="Z19" s="18">
        <v>7683.8820006118276</v>
      </c>
      <c r="AA19" s="18">
        <v>664.75442689622037</v>
      </c>
      <c r="AB19" s="18">
        <v>50043.589516698055</v>
      </c>
      <c r="AC19" s="18">
        <v>3179.9939695415696</v>
      </c>
      <c r="AD19" s="18">
        <v>157370.0767863795</v>
      </c>
    </row>
    <row r="20" spans="1:30">
      <c r="A20" s="5">
        <v>13</v>
      </c>
      <c r="B20" s="6" t="s">
        <v>9</v>
      </c>
      <c r="C20" s="14">
        <v>5508.8417592578226</v>
      </c>
      <c r="D20" s="14">
        <v>4252.2955194705792</v>
      </c>
      <c r="E20" s="14">
        <v>1786.4558486877081</v>
      </c>
      <c r="F20" s="14">
        <v>26.302626022223539</v>
      </c>
      <c r="G20" s="14">
        <v>11573.895753438333</v>
      </c>
      <c r="H20" s="14">
        <v>43.593365238805909</v>
      </c>
      <c r="I20" s="14">
        <v>11617.48911867714</v>
      </c>
      <c r="J20" s="18">
        <v>6647.3403929726874</v>
      </c>
      <c r="K20" s="18">
        <v>740.15106993842494</v>
      </c>
      <c r="L20" s="18">
        <v>2441.0132301034628</v>
      </c>
      <c r="M20" s="18">
        <v>9828.5046930145763</v>
      </c>
      <c r="N20" s="18">
        <v>9872.098058253383</v>
      </c>
      <c r="O20" s="18">
        <v>4271.4082511096058</v>
      </c>
      <c r="P20" s="18">
        <v>217.08371458644288</v>
      </c>
      <c r="Q20" s="18">
        <v>1227.1429099643412</v>
      </c>
      <c r="R20" s="18">
        <v>75.221555003416029</v>
      </c>
      <c r="S20" s="18">
        <v>376.7645474809205</v>
      </c>
      <c r="T20" s="18">
        <v>4307.4458952600407</v>
      </c>
      <c r="U20" s="18">
        <v>7127.578796361875</v>
      </c>
      <c r="V20" s="18">
        <v>1180.8131234298587</v>
      </c>
      <c r="W20" s="18">
        <v>3079.9132656693914</v>
      </c>
      <c r="X20" s="18">
        <v>21863.372058865894</v>
      </c>
      <c r="Y20" s="18">
        <v>43309.365870557609</v>
      </c>
      <c r="Z20" s="18">
        <v>7734.7639435378715</v>
      </c>
      <c r="AA20" s="18">
        <v>669.15636810334411</v>
      </c>
      <c r="AB20" s="18">
        <v>50374.973445992138</v>
      </c>
      <c r="AC20" s="18">
        <v>3004.5979862043441</v>
      </c>
      <c r="AD20" s="18">
        <v>167659.61262468249</v>
      </c>
    </row>
    <row r="21" spans="1:30">
      <c r="A21" s="5">
        <v>14</v>
      </c>
      <c r="B21" s="6" t="s">
        <v>10</v>
      </c>
      <c r="C21" s="14">
        <v>5235.6148770153186</v>
      </c>
      <c r="D21" s="14">
        <v>5129.9735880666076</v>
      </c>
      <c r="E21" s="14">
        <v>1083.9081852039287</v>
      </c>
      <c r="F21" s="14">
        <v>15.908885500892829</v>
      </c>
      <c r="G21" s="14">
        <v>11465.405535786747</v>
      </c>
      <c r="H21" s="14">
        <v>52.7350779226499</v>
      </c>
      <c r="I21" s="14">
        <v>11518.140613709396</v>
      </c>
      <c r="J21" s="18">
        <v>10841.727050263511</v>
      </c>
      <c r="K21" s="18">
        <v>1207.1769161567402</v>
      </c>
      <c r="L21" s="18">
        <v>3981.2613169082465</v>
      </c>
      <c r="M21" s="18">
        <v>16030.165283328499</v>
      </c>
      <c r="N21" s="18">
        <v>16082.900361251148</v>
      </c>
      <c r="O21" s="18">
        <v>6966.6121547995845</v>
      </c>
      <c r="P21" s="18">
        <v>354.06075835857848</v>
      </c>
      <c r="Q21" s="18">
        <v>2001.4543704673708</v>
      </c>
      <c r="R21" s="18">
        <v>122.6853928686379</v>
      </c>
      <c r="S21" s="18">
        <v>614.4981518206074</v>
      </c>
      <c r="T21" s="18">
        <v>7025.3890908846652</v>
      </c>
      <c r="U21" s="18">
        <v>11624.989735909056</v>
      </c>
      <c r="V21" s="18">
        <v>1925.8910819625671</v>
      </c>
      <c r="W21" s="18">
        <v>5023.29909269782</v>
      </c>
      <c r="X21" s="18">
        <v>35658.879829768892</v>
      </c>
      <c r="Y21" s="18">
        <v>63207.185726806783</v>
      </c>
      <c r="Z21" s="18">
        <v>11288.381881138461</v>
      </c>
      <c r="AA21" s="18">
        <v>976.58993558000657</v>
      </c>
      <c r="AB21" s="18">
        <v>73518.977672365232</v>
      </c>
      <c r="AC21" s="18">
        <v>4624.3329744325138</v>
      </c>
      <c r="AD21" s="18">
        <v>158982.88051237765</v>
      </c>
    </row>
    <row r="22" spans="1:30">
      <c r="A22" s="5">
        <v>15</v>
      </c>
      <c r="B22" s="6" t="s">
        <v>11</v>
      </c>
      <c r="C22" s="14">
        <v>4954.2143180133598</v>
      </c>
      <c r="D22" s="14">
        <v>4610.1285312200334</v>
      </c>
      <c r="E22" s="14">
        <v>983.79595863984287</v>
      </c>
      <c r="F22" s="14">
        <v>31.415754794770383</v>
      </c>
      <c r="G22" s="14">
        <v>10579.554562668007</v>
      </c>
      <c r="H22" s="14">
        <v>181.35182373882492</v>
      </c>
      <c r="I22" s="14">
        <v>10760.906386406832</v>
      </c>
      <c r="J22" s="18">
        <v>11809.537026068239</v>
      </c>
      <c r="K22" s="18">
        <v>1314.9381479790527</v>
      </c>
      <c r="L22" s="18">
        <v>4336.6571317010212</v>
      </c>
      <c r="M22" s="18">
        <v>17461.132305748313</v>
      </c>
      <c r="N22" s="18">
        <v>17642.484129487137</v>
      </c>
      <c r="O22" s="18">
        <v>7588.5017033668164</v>
      </c>
      <c r="P22" s="18">
        <v>385.66674994938245</v>
      </c>
      <c r="Q22" s="18">
        <v>2180.1184796887164</v>
      </c>
      <c r="R22" s="18">
        <v>133.63716711579571</v>
      </c>
      <c r="S22" s="18">
        <v>669.3526448998349</v>
      </c>
      <c r="T22" s="18">
        <v>7652.5254884849555</v>
      </c>
      <c r="U22" s="18">
        <v>12662.719332206809</v>
      </c>
      <c r="V22" s="18">
        <v>2097.8098724648084</v>
      </c>
      <c r="W22" s="18">
        <v>5471.7146404075938</v>
      </c>
      <c r="X22" s="18">
        <v>38842.04607858471</v>
      </c>
      <c r="Y22" s="18">
        <v>67064.084770739864</v>
      </c>
      <c r="Z22" s="18">
        <v>11977.198330144507</v>
      </c>
      <c r="AA22" s="18">
        <v>1036.1814003837665</v>
      </c>
      <c r="AB22" s="18">
        <v>78005.101700500614</v>
      </c>
      <c r="AC22" s="18">
        <v>4148.8282254698297</v>
      </c>
      <c r="AD22" s="18">
        <v>188017.18813428824</v>
      </c>
    </row>
    <row r="23" spans="1:30" s="3" customFormat="1">
      <c r="A23" s="7"/>
      <c r="B23" s="8" t="s">
        <v>29</v>
      </c>
      <c r="C23" s="15">
        <v>28617.001135419781</v>
      </c>
      <c r="D23" s="15">
        <v>24897.281499710618</v>
      </c>
      <c r="E23" s="15">
        <v>6754.6534976179355</v>
      </c>
      <c r="F23" s="15">
        <v>169.83943603385998</v>
      </c>
      <c r="G23" s="15">
        <v>60438.775568782192</v>
      </c>
      <c r="H23" s="15">
        <v>666.50005296843392</v>
      </c>
      <c r="I23" s="15">
        <v>61105.275621750625</v>
      </c>
      <c r="J23" s="19">
        <v>79038.445515546628</v>
      </c>
      <c r="K23" s="19">
        <v>8800.5708382928769</v>
      </c>
      <c r="L23" s="19">
        <v>29024.223190709974</v>
      </c>
      <c r="M23" s="19">
        <v>116863.23954454948</v>
      </c>
      <c r="N23" s="19">
        <v>117529.73959751791</v>
      </c>
      <c r="O23" s="19">
        <v>50788.051817970154</v>
      </c>
      <c r="P23" s="19">
        <v>2581.1765809062181</v>
      </c>
      <c r="Q23" s="19">
        <v>14591.018707503161</v>
      </c>
      <c r="R23" s="19">
        <v>894.40203528879499</v>
      </c>
      <c r="S23" s="19">
        <v>4479.8193559850497</v>
      </c>
      <c r="T23" s="19">
        <v>51216.547908933673</v>
      </c>
      <c r="U23" s="19">
        <v>84748.593429872824</v>
      </c>
      <c r="V23" s="19">
        <v>14040.146615467112</v>
      </c>
      <c r="W23" s="19">
        <v>36620.895343130906</v>
      </c>
      <c r="X23" s="19">
        <v>259960.6517950579</v>
      </c>
      <c r="Y23" s="19">
        <v>437929.16696135805</v>
      </c>
      <c r="Z23" s="19">
        <v>78211.22892791676</v>
      </c>
      <c r="AA23" s="19">
        <v>6766.2752575698851</v>
      </c>
      <c r="AB23" s="19">
        <v>509374.12063170492</v>
      </c>
      <c r="AC23" s="19">
        <v>25304.388904261505</v>
      </c>
      <c r="AD23" s="19">
        <v>201298.72432758944</v>
      </c>
    </row>
    <row r="24" spans="1:30">
      <c r="A24" s="5">
        <v>16</v>
      </c>
      <c r="B24" s="6" t="s">
        <v>197</v>
      </c>
      <c r="C24" s="14">
        <v>2980.2299571259041</v>
      </c>
      <c r="D24" s="14">
        <v>2488.8656808948617</v>
      </c>
      <c r="E24" s="14">
        <v>917.65211008976246</v>
      </c>
      <c r="F24" s="14">
        <v>25.230868123748223</v>
      </c>
      <c r="G24" s="14">
        <v>6411.9786162342771</v>
      </c>
      <c r="H24" s="14">
        <v>256.94455924770415</v>
      </c>
      <c r="I24" s="14">
        <v>6668.9231754819812</v>
      </c>
      <c r="J24" s="18">
        <v>9489.9974357060782</v>
      </c>
      <c r="K24" s="18">
        <v>1056.6679815548935</v>
      </c>
      <c r="L24" s="18">
        <v>3484.8838670418977</v>
      </c>
      <c r="M24" s="18">
        <v>14031.54928430287</v>
      </c>
      <c r="N24" s="18">
        <v>14288.493843550574</v>
      </c>
      <c r="O24" s="18">
        <v>6098.025819880786</v>
      </c>
      <c r="P24" s="18">
        <v>309.91701537306199</v>
      </c>
      <c r="Q24" s="18">
        <v>1751.9161620063494</v>
      </c>
      <c r="R24" s="18">
        <v>107.38916948602464</v>
      </c>
      <c r="S24" s="18">
        <v>537.88348092400554</v>
      </c>
      <c r="T24" s="18">
        <v>6149.474539272087</v>
      </c>
      <c r="U24" s="18">
        <v>10175.604151665581</v>
      </c>
      <c r="V24" s="18">
        <v>1685.7739864267974</v>
      </c>
      <c r="W24" s="18">
        <v>4397.0019986186899</v>
      </c>
      <c r="X24" s="18">
        <v>31212.986323653382</v>
      </c>
      <c r="Y24" s="18">
        <v>51913.458783438233</v>
      </c>
      <c r="Z24" s="18">
        <v>9271.3975580978386</v>
      </c>
      <c r="AA24" s="18">
        <v>802.09490069857964</v>
      </c>
      <c r="AB24" s="18">
        <v>60382.761440837487</v>
      </c>
      <c r="AC24" s="18">
        <v>4002.7563139834042</v>
      </c>
      <c r="AD24" s="18">
        <v>150852.95407540473</v>
      </c>
    </row>
    <row r="25" spans="1:30">
      <c r="A25" s="5">
        <v>17</v>
      </c>
      <c r="B25" s="6" t="s">
        <v>12</v>
      </c>
      <c r="C25" s="14">
        <v>2017.0394125353716</v>
      </c>
      <c r="D25" s="14">
        <v>697.67514618745668</v>
      </c>
      <c r="E25" s="14">
        <v>1164.518817775355</v>
      </c>
      <c r="F25" s="14">
        <v>10.605923667261889</v>
      </c>
      <c r="G25" s="14">
        <v>3889.8393001654449</v>
      </c>
      <c r="H25" s="14">
        <v>2200.6719647424952</v>
      </c>
      <c r="I25" s="14">
        <v>6090.5112649079401</v>
      </c>
      <c r="J25" s="18">
        <v>2625.2687910747086</v>
      </c>
      <c r="K25" s="18">
        <v>292.311720134577</v>
      </c>
      <c r="L25" s="18">
        <v>964.04207889906058</v>
      </c>
      <c r="M25" s="18">
        <v>3881.6225901083462</v>
      </c>
      <c r="N25" s="18">
        <v>6082.2945548508415</v>
      </c>
      <c r="O25" s="18">
        <v>1686.9295255936695</v>
      </c>
      <c r="P25" s="18">
        <v>85.734002964078314</v>
      </c>
      <c r="Q25" s="18">
        <v>484.64194599146992</v>
      </c>
      <c r="R25" s="18">
        <v>29.707640814564357</v>
      </c>
      <c r="S25" s="18">
        <v>148.79758664543388</v>
      </c>
      <c r="T25" s="18">
        <v>1701.1620602464768</v>
      </c>
      <c r="U25" s="18">
        <v>2814.9318469979466</v>
      </c>
      <c r="V25" s="18">
        <v>466.34468189849366</v>
      </c>
      <c r="W25" s="18">
        <v>1216.3662002515514</v>
      </c>
      <c r="X25" s="18">
        <v>8634.6154914036852</v>
      </c>
      <c r="Y25" s="18">
        <v>18606.749346419972</v>
      </c>
      <c r="Z25" s="18">
        <v>3323.0413581372413</v>
      </c>
      <c r="AA25" s="18">
        <v>287.48573356606312</v>
      </c>
      <c r="AB25" s="18">
        <v>21642.30497099115</v>
      </c>
      <c r="AC25" s="18">
        <v>2074.4972439102062</v>
      </c>
      <c r="AD25" s="18">
        <v>104325.54217424609</v>
      </c>
    </row>
    <row r="26" spans="1:30">
      <c r="A26" s="5">
        <v>18</v>
      </c>
      <c r="B26" s="6" t="s">
        <v>13</v>
      </c>
      <c r="C26" s="14">
        <v>2487.5168478927148</v>
      </c>
      <c r="D26" s="14">
        <v>610.19228909298863</v>
      </c>
      <c r="E26" s="14">
        <v>251.66534780090478</v>
      </c>
      <c r="F26" s="14">
        <v>13.17361554258683</v>
      </c>
      <c r="G26" s="14">
        <v>3362.5481003291952</v>
      </c>
      <c r="H26" s="14">
        <v>416.29023316216126</v>
      </c>
      <c r="I26" s="14">
        <v>3778.8383334913565</v>
      </c>
      <c r="J26" s="18">
        <v>3034.3238106807075</v>
      </c>
      <c r="K26" s="18">
        <v>337.85813306464638</v>
      </c>
      <c r="L26" s="18">
        <v>1114.2538411482242</v>
      </c>
      <c r="M26" s="18">
        <v>4486.4357848935779</v>
      </c>
      <c r="N26" s="18">
        <v>4902.7260180557387</v>
      </c>
      <c r="O26" s="18">
        <v>1949.7776547115918</v>
      </c>
      <c r="P26" s="18">
        <v>99.092606236475149</v>
      </c>
      <c r="Q26" s="18">
        <v>560.15620243386434</v>
      </c>
      <c r="R26" s="18">
        <v>34.336522869294811</v>
      </c>
      <c r="S26" s="18">
        <v>171.98241249241178</v>
      </c>
      <c r="T26" s="18">
        <v>1966.2278250446925</v>
      </c>
      <c r="U26" s="18">
        <v>3253.5391262898788</v>
      </c>
      <c r="V26" s="18">
        <v>539.00795875825099</v>
      </c>
      <c r="W26" s="18">
        <v>1405.8937265694515</v>
      </c>
      <c r="X26" s="18">
        <v>9980.0140354059113</v>
      </c>
      <c r="Y26" s="18">
        <v>18245.288153790847</v>
      </c>
      <c r="Z26" s="18">
        <v>3258.4867980128083</v>
      </c>
      <c r="AA26" s="18">
        <v>281.90093546327626</v>
      </c>
      <c r="AB26" s="18">
        <v>21221.874016340378</v>
      </c>
      <c r="AC26" s="18">
        <v>1964.1445813430823</v>
      </c>
      <c r="AD26" s="18">
        <v>108046.3944351228</v>
      </c>
    </row>
    <row r="27" spans="1:30">
      <c r="A27" s="5">
        <v>19</v>
      </c>
      <c r="B27" s="6" t="s">
        <v>14</v>
      </c>
      <c r="C27" s="14">
        <v>1698.9947169604307</v>
      </c>
      <c r="D27" s="14">
        <v>445.31148964937131</v>
      </c>
      <c r="E27" s="14">
        <v>122.03530246508319</v>
      </c>
      <c r="F27" s="14">
        <v>12.347518363941285</v>
      </c>
      <c r="G27" s="14">
        <v>2278.6890274388261</v>
      </c>
      <c r="H27" s="14">
        <v>33.864902374778609</v>
      </c>
      <c r="I27" s="14">
        <v>2312.5539298136046</v>
      </c>
      <c r="J27" s="18">
        <v>1478.0961933739322</v>
      </c>
      <c r="K27" s="18">
        <v>164.57927747376667</v>
      </c>
      <c r="L27" s="18">
        <v>542.78134563495939</v>
      </c>
      <c r="M27" s="18">
        <v>2185.4568164826583</v>
      </c>
      <c r="N27" s="18">
        <v>2219.3217188574367</v>
      </c>
      <c r="O27" s="18">
        <v>949.78621569997506</v>
      </c>
      <c r="P27" s="18">
        <v>48.27052523335594</v>
      </c>
      <c r="Q27" s="18">
        <v>272.8663129485019</v>
      </c>
      <c r="R27" s="18">
        <v>16.726192362250213</v>
      </c>
      <c r="S27" s="18">
        <v>83.777001102354859</v>
      </c>
      <c r="T27" s="18">
        <v>957.79951146759254</v>
      </c>
      <c r="U27" s="18">
        <v>1584.881541196942</v>
      </c>
      <c r="V27" s="18">
        <v>262.56446633495403</v>
      </c>
      <c r="W27" s="18">
        <v>684.84654083916541</v>
      </c>
      <c r="X27" s="18">
        <v>4861.5183071850925</v>
      </c>
      <c r="Y27" s="18">
        <v>9359.5290534813539</v>
      </c>
      <c r="Z27" s="18">
        <v>1671.5494764358809</v>
      </c>
      <c r="AA27" s="18">
        <v>144.610486489555</v>
      </c>
      <c r="AB27" s="18">
        <v>10886.46804342768</v>
      </c>
      <c r="AC27" s="18">
        <v>1242.3095550241258</v>
      </c>
      <c r="AD27" s="18">
        <v>87630.880720516259</v>
      </c>
    </row>
    <row r="28" spans="1:30">
      <c r="A28" s="5">
        <v>20</v>
      </c>
      <c r="B28" s="6" t="s">
        <v>151</v>
      </c>
      <c r="C28" s="14">
        <v>987.97900806477776</v>
      </c>
      <c r="D28" s="14">
        <v>1642.4068204767218</v>
      </c>
      <c r="E28" s="14">
        <v>355.33833397326953</v>
      </c>
      <c r="F28" s="14">
        <v>37.455603681146627</v>
      </c>
      <c r="G28" s="14">
        <v>3023.1797661959158</v>
      </c>
      <c r="H28" s="14">
        <v>159.03671718267572</v>
      </c>
      <c r="I28" s="14">
        <v>3182.2164833785914</v>
      </c>
      <c r="J28" s="18">
        <v>4086.7759650897415</v>
      </c>
      <c r="K28" s="18">
        <v>455.04388587615387</v>
      </c>
      <c r="L28" s="18">
        <v>1500.7316625155854</v>
      </c>
      <c r="M28" s="18">
        <v>6042.5515134814805</v>
      </c>
      <c r="N28" s="18">
        <v>6201.5882306641561</v>
      </c>
      <c r="O28" s="18">
        <v>2626.056068405172</v>
      </c>
      <c r="P28" s="18">
        <v>133.46277680050216</v>
      </c>
      <c r="Q28" s="18">
        <v>754.445816476358</v>
      </c>
      <c r="R28" s="18">
        <v>46.246111207065979</v>
      </c>
      <c r="S28" s="18">
        <v>231.63433886591781</v>
      </c>
      <c r="T28" s="18">
        <v>2648.2119637325945</v>
      </c>
      <c r="U28" s="18">
        <v>4382.0258918963809</v>
      </c>
      <c r="V28" s="18">
        <v>725.96232580435583</v>
      </c>
      <c r="W28" s="18">
        <v>1893.5265481522699</v>
      </c>
      <c r="X28" s="18">
        <v>13441.571841340616</v>
      </c>
      <c r="Y28" s="18">
        <v>22666.339838200685</v>
      </c>
      <c r="Z28" s="18">
        <v>4048.0571466607594</v>
      </c>
      <c r="AA28" s="18">
        <v>350.20890590945504</v>
      </c>
      <c r="AB28" s="18">
        <v>26364.188078951989</v>
      </c>
      <c r="AC28" s="18">
        <v>2738.8864942478704</v>
      </c>
      <c r="AD28" s="18">
        <v>96258.783028509177</v>
      </c>
    </row>
    <row r="29" spans="1:30">
      <c r="A29" s="5">
        <v>21</v>
      </c>
      <c r="B29" s="6" t="s">
        <v>15</v>
      </c>
      <c r="C29" s="14">
        <v>3671.1627539747924</v>
      </c>
      <c r="D29" s="14">
        <v>1341.9652859687171</v>
      </c>
      <c r="E29" s="14">
        <v>900.48903752700653</v>
      </c>
      <c r="F29" s="14">
        <v>64.919292834489767</v>
      </c>
      <c r="G29" s="14">
        <v>5978.5363703050052</v>
      </c>
      <c r="H29" s="14">
        <v>253.28436192217887</v>
      </c>
      <c r="I29" s="14">
        <v>6231.8207322271837</v>
      </c>
      <c r="J29" s="18">
        <v>6005.0823606268805</v>
      </c>
      <c r="K29" s="18">
        <v>668.63856392627042</v>
      </c>
      <c r="L29" s="18">
        <v>2205.1654682296003</v>
      </c>
      <c r="M29" s="18">
        <v>8878.8863927827515</v>
      </c>
      <c r="N29" s="18">
        <v>9132.17075470493</v>
      </c>
      <c r="O29" s="18">
        <v>3858.709924181222</v>
      </c>
      <c r="P29" s="18">
        <v>196.10934722412136</v>
      </c>
      <c r="Q29" s="18">
        <v>1108.5778381960895</v>
      </c>
      <c r="R29" s="18">
        <v>67.953738846813138</v>
      </c>
      <c r="S29" s="18">
        <v>340.3620101325148</v>
      </c>
      <c r="T29" s="18">
        <v>3891.2656545053524</v>
      </c>
      <c r="U29" s="18">
        <v>6438.9207071837582</v>
      </c>
      <c r="V29" s="18">
        <v>1066.7243799041164</v>
      </c>
      <c r="W29" s="18">
        <v>2782.3357509244356</v>
      </c>
      <c r="X29" s="18">
        <v>19750.959351098423</v>
      </c>
      <c r="Y29" s="18">
        <v>34861.666476108359</v>
      </c>
      <c r="Z29" s="18">
        <v>6226.0611616385695</v>
      </c>
      <c r="AA29" s="18">
        <v>538.63421106626993</v>
      </c>
      <c r="AB29" s="18">
        <v>40549.093426680658</v>
      </c>
      <c r="AC29" s="18">
        <v>3583.851588149535</v>
      </c>
      <c r="AD29" s="18">
        <v>113143.89680856605</v>
      </c>
    </row>
    <row r="30" spans="1:30">
      <c r="A30" s="5">
        <v>22</v>
      </c>
      <c r="B30" s="6" t="s">
        <v>196</v>
      </c>
      <c r="C30" s="14">
        <v>1906.5730845527014</v>
      </c>
      <c r="D30" s="14">
        <v>1335.0349188854907</v>
      </c>
      <c r="E30" s="14">
        <v>381.58430492759908</v>
      </c>
      <c r="F30" s="14">
        <v>18.420749717472098</v>
      </c>
      <c r="G30" s="14">
        <v>3641.6130580832632</v>
      </c>
      <c r="H30" s="14">
        <v>291.83705402575202</v>
      </c>
      <c r="I30" s="14">
        <v>3933.4501121090152</v>
      </c>
      <c r="J30" s="18">
        <v>2495.1939599435445</v>
      </c>
      <c r="K30" s="18">
        <v>277.82848026084201</v>
      </c>
      <c r="L30" s="18">
        <v>916.2764516069318</v>
      </c>
      <c r="M30" s="18">
        <v>3689.2988918113183</v>
      </c>
      <c r="N30" s="18">
        <v>3981.1359458370703</v>
      </c>
      <c r="O30" s="18">
        <v>1603.3468182085167</v>
      </c>
      <c r="P30" s="18">
        <v>81.486119472808852</v>
      </c>
      <c r="Q30" s="18">
        <v>460.62927365169298</v>
      </c>
      <c r="R30" s="18">
        <v>28.23570911164801</v>
      </c>
      <c r="S30" s="18">
        <v>141.42507643945748</v>
      </c>
      <c r="T30" s="18">
        <v>1616.8741700062094</v>
      </c>
      <c r="U30" s="18">
        <v>2675.4597343179717</v>
      </c>
      <c r="V30" s="18">
        <v>443.23858855175081</v>
      </c>
      <c r="W30" s="18">
        <v>1156.0986083656148</v>
      </c>
      <c r="X30" s="18">
        <v>8206.7940981256706</v>
      </c>
      <c r="Y30" s="18">
        <v>15829.543102046004</v>
      </c>
      <c r="Z30" s="18">
        <v>2827.0508412749568</v>
      </c>
      <c r="AA30" s="18">
        <v>244.57618709508725</v>
      </c>
      <c r="AB30" s="18">
        <v>18412.017756225872</v>
      </c>
      <c r="AC30" s="18">
        <v>1751.74246783391</v>
      </c>
      <c r="AD30" s="18">
        <v>105106.87554999432</v>
      </c>
    </row>
    <row r="31" spans="1:30">
      <c r="A31" s="5">
        <v>23</v>
      </c>
      <c r="B31" s="6" t="s">
        <v>16</v>
      </c>
      <c r="C31" s="14">
        <v>2579.8327168009268</v>
      </c>
      <c r="D31" s="14">
        <v>1086.4849863883446</v>
      </c>
      <c r="E31" s="14">
        <v>2282.5557295413064</v>
      </c>
      <c r="F31" s="14">
        <v>53.721710112616556</v>
      </c>
      <c r="G31" s="14">
        <v>6002.5951428431936</v>
      </c>
      <c r="H31" s="14">
        <v>3031.8290837669365</v>
      </c>
      <c r="I31" s="14">
        <v>9034.4242266101301</v>
      </c>
      <c r="J31" s="18">
        <v>3874.1507791813624</v>
      </c>
      <c r="K31" s="18">
        <v>431.36904006679629</v>
      </c>
      <c r="L31" s="18">
        <v>1422.6521809225787</v>
      </c>
      <c r="M31" s="18">
        <v>5728.1720001707372</v>
      </c>
      <c r="N31" s="18">
        <v>8760.0010839376737</v>
      </c>
      <c r="O31" s="18">
        <v>2489.4286475433059</v>
      </c>
      <c r="P31" s="18">
        <v>126.51902750485606</v>
      </c>
      <c r="Q31" s="18">
        <v>715.19380380025791</v>
      </c>
      <c r="R31" s="18">
        <v>43.840036570986427</v>
      </c>
      <c r="S31" s="18">
        <v>219.58295782990137</v>
      </c>
      <c r="T31" s="18">
        <v>2510.4318245903032</v>
      </c>
      <c r="U31" s="18">
        <v>4154.039557955186</v>
      </c>
      <c r="V31" s="18">
        <v>688.19224107125729</v>
      </c>
      <c r="W31" s="18">
        <v>1795.0108874548068</v>
      </c>
      <c r="X31" s="18">
        <v>12742.238984320862</v>
      </c>
      <c r="Y31" s="18">
        <v>27504.83521110173</v>
      </c>
      <c r="Z31" s="18">
        <v>4912.1801586052352</v>
      </c>
      <c r="AA31" s="18">
        <v>424.96663872305726</v>
      </c>
      <c r="AB31" s="18">
        <v>31992.048730983908</v>
      </c>
      <c r="AC31" s="18">
        <v>2612.8087110865235</v>
      </c>
      <c r="AD31" s="18">
        <v>122443.13406962033</v>
      </c>
    </row>
    <row r="32" spans="1:30" s="50" customFormat="1" ht="25.5">
      <c r="A32" s="47"/>
      <c r="B32" s="48" t="s">
        <v>198</v>
      </c>
      <c r="C32" s="51">
        <v>18329.32849790762</v>
      </c>
      <c r="D32" s="51">
        <v>9647.9366175439518</v>
      </c>
      <c r="E32" s="51">
        <v>6375.8389841002863</v>
      </c>
      <c r="F32" s="51">
        <v>235.87528204326327</v>
      </c>
      <c r="G32" s="51">
        <v>34588.979381595127</v>
      </c>
      <c r="H32" s="51">
        <v>6643.7588764246821</v>
      </c>
      <c r="I32" s="51">
        <v>41232.738258019803</v>
      </c>
      <c r="J32" s="49">
        <v>33088.889295676956</v>
      </c>
      <c r="K32" s="49">
        <v>3684.2970823579462</v>
      </c>
      <c r="L32" s="49">
        <v>12150.786895998837</v>
      </c>
      <c r="M32" s="49">
        <v>48923.973274033735</v>
      </c>
      <c r="N32" s="49">
        <v>55567.732150458425</v>
      </c>
      <c r="O32" s="49">
        <v>21262.060674224238</v>
      </c>
      <c r="P32" s="49">
        <v>1080.5914208092597</v>
      </c>
      <c r="Q32" s="49">
        <v>6108.4273555045847</v>
      </c>
      <c r="R32" s="49">
        <v>374.43512126864755</v>
      </c>
      <c r="S32" s="49">
        <v>1875.4448644319973</v>
      </c>
      <c r="T32" s="49">
        <v>21441.447548865312</v>
      </c>
      <c r="U32" s="49">
        <v>35479.402557503643</v>
      </c>
      <c r="V32" s="49">
        <v>5877.8086287499755</v>
      </c>
      <c r="W32" s="49">
        <v>15331.080261175986</v>
      </c>
      <c r="X32" s="49">
        <v>108830.69843253365</v>
      </c>
      <c r="Y32" s="49">
        <v>198987.40996458719</v>
      </c>
      <c r="Z32" s="49">
        <v>35537.824498863294</v>
      </c>
      <c r="AA32" s="49">
        <v>3074.4779990113439</v>
      </c>
      <c r="AB32" s="49">
        <v>231450.75646443909</v>
      </c>
      <c r="AC32" s="49">
        <v>19970.996955578656</v>
      </c>
      <c r="AD32" s="49">
        <v>115893.44136362012</v>
      </c>
    </row>
    <row r="33" spans="1:30">
      <c r="A33" s="5">
        <v>24</v>
      </c>
      <c r="B33" s="6" t="s">
        <v>152</v>
      </c>
      <c r="C33" s="14">
        <v>2874.3290002962744</v>
      </c>
      <c r="D33" s="14">
        <v>906.53896093456683</v>
      </c>
      <c r="E33" s="14">
        <v>379.13990230688461</v>
      </c>
      <c r="F33" s="14">
        <v>38.460311325080717</v>
      </c>
      <c r="G33" s="14">
        <v>4198.4681748628063</v>
      </c>
      <c r="H33" s="14">
        <v>182.75514509983267</v>
      </c>
      <c r="I33" s="14">
        <v>4381.2233199626389</v>
      </c>
      <c r="J33" s="18">
        <v>3408.2193043540119</v>
      </c>
      <c r="K33" s="18">
        <v>379.48969295587892</v>
      </c>
      <c r="L33" s="18">
        <v>1251.5544445139635</v>
      </c>
      <c r="M33" s="18">
        <v>5039.263441823854</v>
      </c>
      <c r="N33" s="18">
        <v>5222.0185869236866</v>
      </c>
      <c r="O33" s="18">
        <v>2190.033185843592</v>
      </c>
      <c r="P33" s="18">
        <v>111.30299683412514</v>
      </c>
      <c r="Q33" s="18">
        <v>629.17977833105522</v>
      </c>
      <c r="R33" s="18">
        <v>38.567538400349676</v>
      </c>
      <c r="S33" s="18">
        <v>193.17443187927827</v>
      </c>
      <c r="T33" s="18">
        <v>2208.5103793098383</v>
      </c>
      <c r="U33" s="18">
        <v>3654.4467728395275</v>
      </c>
      <c r="V33" s="18">
        <v>605.42560545909703</v>
      </c>
      <c r="W33" s="18">
        <v>1579.1307842287529</v>
      </c>
      <c r="X33" s="18">
        <v>11209.771473125618</v>
      </c>
      <c r="Y33" s="18">
        <v>20630.258234912111</v>
      </c>
      <c r="Z33" s="18">
        <v>3684.4265507198747</v>
      </c>
      <c r="AA33" s="18">
        <v>318.75019163099955</v>
      </c>
      <c r="AB33" s="18">
        <v>23995.934594000988</v>
      </c>
      <c r="AC33" s="18">
        <v>2743.3211340029693</v>
      </c>
      <c r="AD33" s="18">
        <v>87470.381416800665</v>
      </c>
    </row>
    <row r="34" spans="1:30">
      <c r="A34" s="5">
        <v>25</v>
      </c>
      <c r="B34" s="6" t="s">
        <v>17</v>
      </c>
      <c r="C34" s="14">
        <v>3032.4224190514492</v>
      </c>
      <c r="D34" s="14">
        <v>414.18766899742064</v>
      </c>
      <c r="E34" s="14">
        <v>215.05691399409898</v>
      </c>
      <c r="F34" s="14">
        <v>24.382420860255593</v>
      </c>
      <c r="G34" s="14">
        <v>3686.0494229032242</v>
      </c>
      <c r="H34" s="14">
        <v>189.65641083112067</v>
      </c>
      <c r="I34" s="14">
        <v>3875.7058337343451</v>
      </c>
      <c r="J34" s="18">
        <v>3821.1309799442811</v>
      </c>
      <c r="K34" s="18">
        <v>425.46552696030147</v>
      </c>
      <c r="L34" s="18">
        <v>1403.1824345662817</v>
      </c>
      <c r="M34" s="18">
        <v>5649.7789414708641</v>
      </c>
      <c r="N34" s="18">
        <v>5839.4353523019845</v>
      </c>
      <c r="O34" s="18">
        <v>2455.3595019083295</v>
      </c>
      <c r="P34" s="18">
        <v>124.78754780251062</v>
      </c>
      <c r="Q34" s="18">
        <v>705.40599892264083</v>
      </c>
      <c r="R34" s="18">
        <v>43.240062519890984</v>
      </c>
      <c r="S34" s="18">
        <v>216.57784909675959</v>
      </c>
      <c r="T34" s="18">
        <v>2476.0752393862849</v>
      </c>
      <c r="U34" s="18">
        <v>4097.1893329796321</v>
      </c>
      <c r="V34" s="18">
        <v>678.77396683831034</v>
      </c>
      <c r="W34" s="18">
        <v>1770.4452155680403</v>
      </c>
      <c r="X34" s="18">
        <v>12567.8547150224</v>
      </c>
      <c r="Y34" s="18">
        <v>22093.339490227609</v>
      </c>
      <c r="Z34" s="18">
        <v>3945.7231060246813</v>
      </c>
      <c r="AA34" s="18">
        <v>341.35569778762363</v>
      </c>
      <c r="AB34" s="18">
        <v>25697.706898464665</v>
      </c>
      <c r="AC34" s="18">
        <v>1954.8271658687877</v>
      </c>
      <c r="AD34" s="18">
        <v>131457.69276765591</v>
      </c>
    </row>
    <row r="35" spans="1:30">
      <c r="A35" s="5">
        <v>26</v>
      </c>
      <c r="B35" s="6" t="s">
        <v>18</v>
      </c>
      <c r="C35" s="14">
        <v>1936.3145417933251</v>
      </c>
      <c r="D35" s="14">
        <v>406.21101984314754</v>
      </c>
      <c r="E35" s="14">
        <v>127.549610467843</v>
      </c>
      <c r="F35" s="14">
        <v>26.258020959273416</v>
      </c>
      <c r="G35" s="14">
        <v>2496.3331930635891</v>
      </c>
      <c r="H35" s="14">
        <v>52.046914131076846</v>
      </c>
      <c r="I35" s="14">
        <v>2548.3801071946659</v>
      </c>
      <c r="J35" s="18">
        <v>1382.3893863680155</v>
      </c>
      <c r="K35" s="18">
        <v>153.92276051839812</v>
      </c>
      <c r="L35" s="18">
        <v>507.63622468412359</v>
      </c>
      <c r="M35" s="18">
        <v>2043.9483715705371</v>
      </c>
      <c r="N35" s="18">
        <v>2095.9952857016142</v>
      </c>
      <c r="O35" s="18">
        <v>888.2875078010087</v>
      </c>
      <c r="P35" s="18">
        <v>45.145006161395038</v>
      </c>
      <c r="Q35" s="18">
        <v>255.19820469624571</v>
      </c>
      <c r="R35" s="18">
        <v>15.643170518655801</v>
      </c>
      <c r="S35" s="18">
        <v>78.352435832529324</v>
      </c>
      <c r="T35" s="18">
        <v>895.78194224217759</v>
      </c>
      <c r="U35" s="18">
        <v>1482.2603772493246</v>
      </c>
      <c r="V35" s="18">
        <v>245.56340319793955</v>
      </c>
      <c r="W35" s="18">
        <v>640.50269095538317</v>
      </c>
      <c r="X35" s="18">
        <v>4546.7347386546589</v>
      </c>
      <c r="Y35" s="18">
        <v>9139.0632174198618</v>
      </c>
      <c r="Z35" s="18">
        <v>1632.1757484479065</v>
      </c>
      <c r="AA35" s="18">
        <v>141.20415359931414</v>
      </c>
      <c r="AB35" s="18">
        <v>10630.034812268454</v>
      </c>
      <c r="AC35" s="18">
        <v>1265.9443797592148</v>
      </c>
      <c r="AD35" s="18">
        <v>83969.2089338894</v>
      </c>
    </row>
    <row r="36" spans="1:30">
      <c r="A36" s="5">
        <v>27</v>
      </c>
      <c r="B36" s="6" t="s">
        <v>19</v>
      </c>
      <c r="C36" s="14">
        <v>5337.7422612628525</v>
      </c>
      <c r="D36" s="14">
        <v>998.62801577221171</v>
      </c>
      <c r="E36" s="14">
        <v>763.5712397569697</v>
      </c>
      <c r="F36" s="14">
        <v>38.527361579621946</v>
      </c>
      <c r="G36" s="14">
        <v>7138.4688783716565</v>
      </c>
      <c r="H36" s="14">
        <v>232.93207577343142</v>
      </c>
      <c r="I36" s="14">
        <v>7371.4009541450878</v>
      </c>
      <c r="J36" s="18">
        <v>5437.8816098594953</v>
      </c>
      <c r="K36" s="18">
        <v>605.48334428471742</v>
      </c>
      <c r="L36" s="18">
        <v>1996.8799803656877</v>
      </c>
      <c r="M36" s="18">
        <v>8040.2449345099003</v>
      </c>
      <c r="N36" s="18">
        <v>8273.1770102833325</v>
      </c>
      <c r="O36" s="18">
        <v>3494.2414565479694</v>
      </c>
      <c r="P36" s="18">
        <v>177.58614266204245</v>
      </c>
      <c r="Q36" s="18">
        <v>1003.8688359962815</v>
      </c>
      <c r="R36" s="18">
        <v>61.535273723990137</v>
      </c>
      <c r="S36" s="18">
        <v>308.21364378442934</v>
      </c>
      <c r="T36" s="18">
        <v>3523.7221858025559</v>
      </c>
      <c r="U36" s="18">
        <v>5830.7424275331468</v>
      </c>
      <c r="V36" s="18">
        <v>965.96858126419113</v>
      </c>
      <c r="W36" s="18">
        <v>2519.5345382119199</v>
      </c>
      <c r="X36" s="18">
        <v>17885.413085526525</v>
      </c>
      <c r="Y36" s="18">
        <v>33297.058974181513</v>
      </c>
      <c r="Z36" s="18">
        <v>5946.6326961354807</v>
      </c>
      <c r="AA36" s="18">
        <v>514.46006192795608</v>
      </c>
      <c r="AB36" s="18">
        <v>38729.231608389033</v>
      </c>
      <c r="AC36" s="18">
        <v>3102.8471704117983</v>
      </c>
      <c r="AD36" s="18">
        <v>124818.3667494298</v>
      </c>
    </row>
    <row r="37" spans="1:30">
      <c r="A37" s="5">
        <v>28</v>
      </c>
      <c r="B37" s="6" t="s">
        <v>20</v>
      </c>
      <c r="C37" s="14">
        <v>4149.2503929373115</v>
      </c>
      <c r="D37" s="14">
        <v>719.60430464072385</v>
      </c>
      <c r="E37" s="14">
        <v>1323.794938851391</v>
      </c>
      <c r="F37" s="14">
        <v>67.486984709814706</v>
      </c>
      <c r="G37" s="14">
        <v>6260.1366211392406</v>
      </c>
      <c r="H37" s="14">
        <v>2128.295427187682</v>
      </c>
      <c r="I37" s="14">
        <v>8388.4320483269221</v>
      </c>
      <c r="J37" s="18">
        <v>3763.7144867043785</v>
      </c>
      <c r="K37" s="18">
        <v>419.0724620063009</v>
      </c>
      <c r="L37" s="18">
        <v>1382.0981495230617</v>
      </c>
      <c r="M37" s="18">
        <v>5564.8850982337408</v>
      </c>
      <c r="N37" s="18">
        <v>7693.1805254214232</v>
      </c>
      <c r="O37" s="18">
        <v>2418.4651549249911</v>
      </c>
      <c r="P37" s="18">
        <v>122.91248425916898</v>
      </c>
      <c r="Q37" s="18">
        <v>694.80653531327812</v>
      </c>
      <c r="R37" s="18">
        <v>42.590335313365742</v>
      </c>
      <c r="S37" s="18">
        <v>213.3235401830259</v>
      </c>
      <c r="T37" s="18">
        <v>2438.8696167604448</v>
      </c>
      <c r="U37" s="18">
        <v>4035.6247739853584</v>
      </c>
      <c r="V37" s="18">
        <v>668.57467739156073</v>
      </c>
      <c r="W37" s="18">
        <v>1743.842422760147</v>
      </c>
      <c r="X37" s="18">
        <v>12379.00954089134</v>
      </c>
      <c r="Y37" s="18">
        <v>26332.326687452005</v>
      </c>
      <c r="Z37" s="18">
        <v>4702.7779547309701</v>
      </c>
      <c r="AA37" s="18">
        <v>406.85066010493699</v>
      </c>
      <c r="AB37" s="18">
        <v>30628.253982078037</v>
      </c>
      <c r="AC37" s="18">
        <v>2941.612909668153</v>
      </c>
      <c r="AD37" s="18">
        <v>104120.61315549928</v>
      </c>
    </row>
    <row r="38" spans="1:30" s="3" customFormat="1">
      <c r="A38" s="7"/>
      <c r="B38" s="8" t="s">
        <v>30</v>
      </c>
      <c r="C38" s="15">
        <v>17330.058615341211</v>
      </c>
      <c r="D38" s="15">
        <v>3445.1699701880707</v>
      </c>
      <c r="E38" s="15">
        <v>2809.1126053771868</v>
      </c>
      <c r="F38" s="15">
        <v>195.11509943404639</v>
      </c>
      <c r="G38" s="36">
        <v>23779.456290340517</v>
      </c>
      <c r="H38" s="15">
        <v>2785.6859730231436</v>
      </c>
      <c r="I38" s="36">
        <v>26565.142263363658</v>
      </c>
      <c r="J38" s="19">
        <v>17813.335767230183</v>
      </c>
      <c r="K38" s="19">
        <v>1983.4337867255967</v>
      </c>
      <c r="L38" s="19">
        <v>6541.3512336531185</v>
      </c>
      <c r="M38" s="19">
        <v>26338.120787608896</v>
      </c>
      <c r="N38" s="19">
        <v>29123.80676063204</v>
      </c>
      <c r="O38" s="19">
        <v>11446.38680702589</v>
      </c>
      <c r="P38" s="19">
        <v>581.73417771924221</v>
      </c>
      <c r="Q38" s="19">
        <v>3288.4593532595018</v>
      </c>
      <c r="R38" s="19">
        <v>201.57638047625233</v>
      </c>
      <c r="S38" s="19">
        <v>1009.6419007760225</v>
      </c>
      <c r="T38" s="19">
        <v>11542.959363501303</v>
      </c>
      <c r="U38" s="19">
        <v>19100.263684586989</v>
      </c>
      <c r="V38" s="19">
        <v>3164.306234151099</v>
      </c>
      <c r="W38" s="19">
        <v>8253.4556517242436</v>
      </c>
      <c r="X38" s="19">
        <v>58588.783553220543</v>
      </c>
      <c r="Y38" s="19">
        <v>111492.04660419311</v>
      </c>
      <c r="Z38" s="19">
        <v>19911.736056058911</v>
      </c>
      <c r="AA38" s="19">
        <v>1722.6207650508304</v>
      </c>
      <c r="AB38" s="19">
        <v>129681.16189520118</v>
      </c>
      <c r="AC38" s="19">
        <v>12008.552759710923</v>
      </c>
      <c r="AD38" s="19">
        <v>107990.66672737252</v>
      </c>
    </row>
    <row r="39" spans="1:30">
      <c r="A39" s="5">
        <v>29</v>
      </c>
      <c r="B39" s="6" t="s">
        <v>21</v>
      </c>
      <c r="C39" s="14">
        <v>2437.6881902046048</v>
      </c>
      <c r="D39" s="14">
        <v>429.57117638901877</v>
      </c>
      <c r="E39" s="14">
        <v>978.18485143644375</v>
      </c>
      <c r="F39" s="14">
        <v>32.230724484364401</v>
      </c>
      <c r="G39" s="14">
        <v>3877.6749425144321</v>
      </c>
      <c r="H39" s="14">
        <v>209.53074386083995</v>
      </c>
      <c r="I39" s="14">
        <v>4087.2056863752723</v>
      </c>
      <c r="J39" s="18">
        <v>2830.2987242854056</v>
      </c>
      <c r="K39" s="18">
        <v>315.14086915720407</v>
      </c>
      <c r="L39" s="18">
        <v>1039.3324582007781</v>
      </c>
      <c r="M39" s="18">
        <v>4184.7720516433874</v>
      </c>
      <c r="N39" s="18">
        <v>4394.3027955042271</v>
      </c>
      <c r="O39" s="18">
        <v>1818.6764343824009</v>
      </c>
      <c r="P39" s="18">
        <v>92.429712356340119</v>
      </c>
      <c r="Q39" s="18">
        <v>522.49182488979625</v>
      </c>
      <c r="R39" s="18">
        <v>32.027767284191128</v>
      </c>
      <c r="S39" s="18">
        <v>160.41847642081461</v>
      </c>
      <c r="T39" s="18">
        <v>1834.0205106949443</v>
      </c>
      <c r="U39" s="18">
        <v>3034.7742077287071</v>
      </c>
      <c r="V39" s="18">
        <v>502.76556927881791</v>
      </c>
      <c r="W39" s="18">
        <v>1311.3627513267011</v>
      </c>
      <c r="X39" s="18">
        <v>9308.967254362713</v>
      </c>
      <c r="Y39" s="18">
        <v>17580.944992381374</v>
      </c>
      <c r="Z39" s="18">
        <v>3139.8395397625818</v>
      </c>
      <c r="AA39" s="18">
        <v>271.636424613857</v>
      </c>
      <c r="AB39" s="18">
        <v>20449.148107530098</v>
      </c>
      <c r="AC39" s="18">
        <v>1393.2999617958442</v>
      </c>
      <c r="AD39" s="18">
        <v>146767.73608156064</v>
      </c>
    </row>
    <row r="40" spans="1:30">
      <c r="A40" s="5">
        <v>30</v>
      </c>
      <c r="B40" s="6" t="s">
        <v>22</v>
      </c>
      <c r="C40" s="14">
        <v>3608.5791149483052</v>
      </c>
      <c r="D40" s="14">
        <v>801.12791765600809</v>
      </c>
      <c r="E40" s="14">
        <v>1005.7433444676947</v>
      </c>
      <c r="F40" s="14">
        <v>45.635544521688438</v>
      </c>
      <c r="G40" s="14">
        <v>5461.0859215936962</v>
      </c>
      <c r="H40" s="14">
        <v>1257.6378937404158</v>
      </c>
      <c r="I40" s="14">
        <v>6718.7238153341123</v>
      </c>
      <c r="J40" s="18">
        <v>18639.272510990322</v>
      </c>
      <c r="K40" s="18">
        <v>2075.398080481606</v>
      </c>
      <c r="L40" s="18">
        <v>6844.648853386635</v>
      </c>
      <c r="M40" s="18">
        <v>27559.319444858564</v>
      </c>
      <c r="N40" s="18">
        <v>28816.957338598979</v>
      </c>
      <c r="O40" s="18">
        <v>11977.11230228129</v>
      </c>
      <c r="P40" s="18">
        <v>608.70698274340316</v>
      </c>
      <c r="Q40" s="18">
        <v>3440.9327274612751</v>
      </c>
      <c r="R40" s="18">
        <v>210.92271187004934</v>
      </c>
      <c r="S40" s="18">
        <v>1056.4551621880039</v>
      </c>
      <c r="T40" s="18">
        <v>12078.162561522438</v>
      </c>
      <c r="U40" s="18">
        <v>19985.870389515829</v>
      </c>
      <c r="V40" s="18">
        <v>3311.0230996189662</v>
      </c>
      <c r="W40" s="18">
        <v>8636.1370526044902</v>
      </c>
      <c r="X40" s="18">
        <v>61305.322989805747</v>
      </c>
      <c r="Y40" s="18">
        <v>95583.36624999842</v>
      </c>
      <c r="Z40" s="18">
        <v>17070.551818774562</v>
      </c>
      <c r="AA40" s="18">
        <v>1476.8218577781593</v>
      </c>
      <c r="AB40" s="18">
        <v>111177.09621099482</v>
      </c>
      <c r="AC40" s="18">
        <v>5137.5205025963915</v>
      </c>
      <c r="AD40" s="18">
        <v>216402.24336780421</v>
      </c>
    </row>
    <row r="41" spans="1:30">
      <c r="A41" s="5">
        <v>31</v>
      </c>
      <c r="B41" s="6" t="s">
        <v>23</v>
      </c>
      <c r="C41" s="14">
        <v>1524.2203062578267</v>
      </c>
      <c r="D41" s="14">
        <v>382.34111972897159</v>
      </c>
      <c r="E41" s="14">
        <v>946.39809185609954</v>
      </c>
      <c r="F41" s="14">
        <v>13.519708984112405</v>
      </c>
      <c r="G41" s="14">
        <v>2866.4792268270098</v>
      </c>
      <c r="H41" s="14">
        <v>1625.0202955952732</v>
      </c>
      <c r="I41" s="14">
        <v>4491.499522422283</v>
      </c>
      <c r="J41" s="18">
        <v>1844.6231026636995</v>
      </c>
      <c r="K41" s="18">
        <v>205.3903790624318</v>
      </c>
      <c r="L41" s="18">
        <v>677.37608305973367</v>
      </c>
      <c r="M41" s="18">
        <v>2727.3895647858653</v>
      </c>
      <c r="N41" s="18">
        <v>4352.4098603811381</v>
      </c>
      <c r="O41" s="18">
        <v>1185.3068859290929</v>
      </c>
      <c r="P41" s="18">
        <v>60.240278286565939</v>
      </c>
      <c r="Q41" s="18">
        <v>340.52959953475408</v>
      </c>
      <c r="R41" s="18">
        <v>20.873824714058017</v>
      </c>
      <c r="S41" s="18">
        <v>104.55137655996309</v>
      </c>
      <c r="T41" s="18">
        <v>1195.307257060341</v>
      </c>
      <c r="U41" s="18">
        <v>1977.8882585468734</v>
      </c>
      <c r="V41" s="18">
        <v>327.67318034591125</v>
      </c>
      <c r="W41" s="18">
        <v>854.66951114165761</v>
      </c>
      <c r="X41" s="18">
        <v>6067.0401721192175</v>
      </c>
      <c r="Y41" s="18">
        <v>13285.929259327366</v>
      </c>
      <c r="Z41" s="18">
        <v>2372.778371428798</v>
      </c>
      <c r="AA41" s="18">
        <v>205.27578720304462</v>
      </c>
      <c r="AB41" s="18">
        <v>15453.431843553119</v>
      </c>
      <c r="AC41" s="18">
        <v>1271.3091615765372</v>
      </c>
      <c r="AD41" s="18">
        <v>121555.26217076481</v>
      </c>
    </row>
    <row r="42" spans="1:30">
      <c r="A42" s="5">
        <v>32</v>
      </c>
      <c r="B42" s="6" t="s">
        <v>153</v>
      </c>
      <c r="C42" s="14">
        <v>1111.8859971972954</v>
      </c>
      <c r="D42" s="14">
        <v>259.31283595834032</v>
      </c>
      <c r="E42" s="14">
        <v>393.52097867149473</v>
      </c>
      <c r="F42" s="14">
        <v>16.868988081876804</v>
      </c>
      <c r="G42" s="14">
        <v>1781.5887999090073</v>
      </c>
      <c r="H42" s="14">
        <v>748.71729563354359</v>
      </c>
      <c r="I42" s="14">
        <v>2530.3060955425508</v>
      </c>
      <c r="J42" s="18">
        <v>2347.7592183685174</v>
      </c>
      <c r="K42" s="18">
        <v>261.41229344450068</v>
      </c>
      <c r="L42" s="18">
        <v>862.13597835209623</v>
      </c>
      <c r="M42" s="18">
        <v>3471.3074901651144</v>
      </c>
      <c r="N42" s="18">
        <v>4220.0247857986578</v>
      </c>
      <c r="O42" s="18">
        <v>1508.6090833499952</v>
      </c>
      <c r="P42" s="18">
        <v>76.671309418244107</v>
      </c>
      <c r="Q42" s="18">
        <v>433.41184726602381</v>
      </c>
      <c r="R42" s="18">
        <v>26.567332006343676</v>
      </c>
      <c r="S42" s="18">
        <v>133.06862402260742</v>
      </c>
      <c r="T42" s="18">
        <v>1521.3371379192949</v>
      </c>
      <c r="U42" s="18">
        <v>2517.3735410777135</v>
      </c>
      <c r="V42" s="18">
        <v>417.0487340521488</v>
      </c>
      <c r="W42" s="18">
        <v>1087.7876464540648</v>
      </c>
      <c r="X42" s="18">
        <v>7721.8752555664369</v>
      </c>
      <c r="Y42" s="18">
        <v>13723.488841274102</v>
      </c>
      <c r="Z42" s="18">
        <v>2450.9235936029595</v>
      </c>
      <c r="AA42" s="18">
        <v>212.03635202912159</v>
      </c>
      <c r="AB42" s="18">
        <v>15962.376082847941</v>
      </c>
      <c r="AC42" s="18">
        <v>1397.7932949784636</v>
      </c>
      <c r="AD42" s="18">
        <v>114196.97132753723</v>
      </c>
    </row>
    <row r="43" spans="1:30">
      <c r="A43" s="5">
        <v>33</v>
      </c>
      <c r="B43" s="6" t="s">
        <v>24</v>
      </c>
      <c r="C43" s="14">
        <v>2115.8838267646297</v>
      </c>
      <c r="D43" s="14">
        <v>402.08411967787811</v>
      </c>
      <c r="E43" s="14">
        <v>2377.8755174354615</v>
      </c>
      <c r="F43" s="14">
        <v>104.29510167760435</v>
      </c>
      <c r="G43" s="14">
        <v>5000.1385655555732</v>
      </c>
      <c r="H43" s="14">
        <v>3006.5809279478308</v>
      </c>
      <c r="I43" s="14">
        <v>8006.719493503404</v>
      </c>
      <c r="J43" s="18">
        <v>4546.3079399299095</v>
      </c>
      <c r="K43" s="18">
        <v>506.21067781724855</v>
      </c>
      <c r="L43" s="18">
        <v>1669.4793967863118</v>
      </c>
      <c r="M43" s="18">
        <v>6721.9980145334694</v>
      </c>
      <c r="N43" s="18">
        <v>9728.5789424813011</v>
      </c>
      <c r="O43" s="18">
        <v>2921.3393776601088</v>
      </c>
      <c r="P43" s="18">
        <v>148.46981753742702</v>
      </c>
      <c r="Q43" s="18">
        <v>839.27845201028822</v>
      </c>
      <c r="R43" s="18">
        <v>51.446192394093906</v>
      </c>
      <c r="S43" s="18">
        <v>257.68014761323298</v>
      </c>
      <c r="T43" s="18">
        <v>2945.9865625568964</v>
      </c>
      <c r="U43" s="18">
        <v>4874.7568438999288</v>
      </c>
      <c r="V43" s="18">
        <v>807.59217390128003</v>
      </c>
      <c r="W43" s="18">
        <v>2106.4415700466961</v>
      </c>
      <c r="X43" s="18">
        <v>14952.991137619951</v>
      </c>
      <c r="Y43" s="18">
        <v>29681.708645656821</v>
      </c>
      <c r="Z43" s="18">
        <v>5300.9552368527129</v>
      </c>
      <c r="AA43" s="18">
        <v>458.60067348717212</v>
      </c>
      <c r="AB43" s="18">
        <v>34524.063209022366</v>
      </c>
      <c r="AC43" s="18">
        <v>2366.4365115739674</v>
      </c>
      <c r="AD43" s="18">
        <v>145890.51107084076</v>
      </c>
    </row>
    <row r="44" spans="1:30">
      <c r="A44" s="5">
        <v>34</v>
      </c>
      <c r="B44" s="6" t="s">
        <v>55</v>
      </c>
      <c r="C44" s="14">
        <v>725.00645002119575</v>
      </c>
      <c r="D44" s="14">
        <v>407.30371316523798</v>
      </c>
      <c r="E44" s="14">
        <v>665.83234081344824</v>
      </c>
      <c r="F44" s="14">
        <v>43.540057630473001</v>
      </c>
      <c r="G44" s="14">
        <v>1841.6825616303552</v>
      </c>
      <c r="H44" s="14">
        <v>13.145243933547777</v>
      </c>
      <c r="I44" s="14">
        <v>1854.827805563903</v>
      </c>
      <c r="J44" s="18">
        <v>1415.5846182278244</v>
      </c>
      <c r="K44" s="18">
        <v>157.61889836081485</v>
      </c>
      <c r="L44" s="18">
        <v>519.82606232683054</v>
      </c>
      <c r="M44" s="18">
        <v>2093.0295789154698</v>
      </c>
      <c r="N44" s="18">
        <v>2106.1748228490173</v>
      </c>
      <c r="O44" s="18">
        <v>909.61790144436418</v>
      </c>
      <c r="P44" s="18">
        <v>46.229070435627726</v>
      </c>
      <c r="Q44" s="18">
        <v>261.3262635909656</v>
      </c>
      <c r="R44" s="18">
        <v>16.018809016397469</v>
      </c>
      <c r="S44" s="18">
        <v>80.233908086215436</v>
      </c>
      <c r="T44" s="18">
        <v>917.29229928179893</v>
      </c>
      <c r="U44" s="18">
        <v>1517.8538051102503</v>
      </c>
      <c r="V44" s="18">
        <v>251.46010219304401</v>
      </c>
      <c r="W44" s="18">
        <v>655.88304293345846</v>
      </c>
      <c r="X44" s="18">
        <v>4655.9152020921219</v>
      </c>
      <c r="Y44" s="18">
        <v>8603.7725865714947</v>
      </c>
      <c r="Z44" s="18">
        <v>1536.576410907511</v>
      </c>
      <c r="AA44" s="18">
        <v>132.93358374500565</v>
      </c>
      <c r="AB44" s="18">
        <v>10007.415413734001</v>
      </c>
      <c r="AC44" s="18">
        <v>1128.0245400301208</v>
      </c>
      <c r="AD44" s="18">
        <v>88716.291699352398</v>
      </c>
    </row>
    <row r="45" spans="1:30" s="3" customFormat="1">
      <c r="A45" s="8"/>
      <c r="B45" s="8" t="s">
        <v>31</v>
      </c>
      <c r="C45" s="15">
        <v>11523.263885393857</v>
      </c>
      <c r="D45" s="15">
        <v>2681.7408825754546</v>
      </c>
      <c r="E45" s="15">
        <v>6367.5551246806417</v>
      </c>
      <c r="F45" s="15">
        <v>256.09012538011939</v>
      </c>
      <c r="G45" s="15">
        <v>20828.650018030072</v>
      </c>
      <c r="H45" s="15">
        <v>6860.6324007114508</v>
      </c>
      <c r="I45" s="15">
        <v>27689.282418741524</v>
      </c>
      <c r="J45" s="19">
        <v>31623.846114465683</v>
      </c>
      <c r="K45" s="19">
        <v>3521.171198323806</v>
      </c>
      <c r="L45" s="19">
        <v>11612.798832112385</v>
      </c>
      <c r="M45" s="19">
        <v>46757.816144901866</v>
      </c>
      <c r="N45" s="19">
        <v>53618.448545613312</v>
      </c>
      <c r="O45" s="19">
        <v>20320.661985047249</v>
      </c>
      <c r="P45" s="19">
        <v>1032.7471707776081</v>
      </c>
      <c r="Q45" s="19">
        <v>5837.9707147531035</v>
      </c>
      <c r="R45" s="19">
        <v>357.85663728513356</v>
      </c>
      <c r="S45" s="19">
        <v>1792.4076948908373</v>
      </c>
      <c r="T45" s="19">
        <v>20492.106329035716</v>
      </c>
      <c r="U45" s="19">
        <v>33908.517045879307</v>
      </c>
      <c r="V45" s="19">
        <v>5617.5628593901683</v>
      </c>
      <c r="W45" s="19">
        <v>14652.281574507066</v>
      </c>
      <c r="X45" s="19">
        <v>104012.11201156618</v>
      </c>
      <c r="Y45" s="19">
        <v>178459.21057520958</v>
      </c>
      <c r="Z45" s="19">
        <v>31871.624971329125</v>
      </c>
      <c r="AA45" s="19">
        <v>2757.3046788563606</v>
      </c>
      <c r="AB45" s="19">
        <v>207573.53086768233</v>
      </c>
      <c r="AC45" s="19">
        <v>12694.383972551324</v>
      </c>
      <c r="AD45" s="19">
        <v>163516.0330083856</v>
      </c>
    </row>
    <row r="46" spans="1:30" s="3" customFormat="1">
      <c r="A46" s="8"/>
      <c r="B46" s="8" t="s">
        <v>32</v>
      </c>
      <c r="C46" s="15">
        <v>119498.37664627741</v>
      </c>
      <c r="D46" s="15">
        <v>59591.95994394811</v>
      </c>
      <c r="E46" s="15">
        <v>33143.628301753764</v>
      </c>
      <c r="F46" s="15">
        <v>5043.6988788340004</v>
      </c>
      <c r="G46" s="15">
        <v>217277.66377081329</v>
      </c>
      <c r="H46" s="15">
        <v>62787.68</v>
      </c>
      <c r="I46" s="15">
        <v>280065.34377081326</v>
      </c>
      <c r="J46" s="15">
        <v>342498.75112679857</v>
      </c>
      <c r="K46" s="15">
        <v>38135.675640601403</v>
      </c>
      <c r="L46" s="15">
        <v>125771.20071634397</v>
      </c>
      <c r="M46" s="15">
        <v>506405.62748374388</v>
      </c>
      <c r="N46" s="15">
        <v>569193.30748374388</v>
      </c>
      <c r="O46" s="15">
        <v>220080.79999999993</v>
      </c>
      <c r="P46" s="15">
        <v>11185.059999999996</v>
      </c>
      <c r="Q46" s="15">
        <v>63227.529999999984</v>
      </c>
      <c r="R46" s="15">
        <v>3875.7288063240644</v>
      </c>
      <c r="S46" s="15">
        <v>19412.483693100217</v>
      </c>
      <c r="T46" s="15">
        <v>221937.60999999987</v>
      </c>
      <c r="U46" s="15">
        <v>367242.64021329803</v>
      </c>
      <c r="V46" s="15">
        <v>60840.425821491779</v>
      </c>
      <c r="W46" s="15">
        <v>158690.00001651645</v>
      </c>
      <c r="X46" s="15">
        <v>1126492.2785507306</v>
      </c>
      <c r="Y46" s="15">
        <v>1912963.2498052879</v>
      </c>
      <c r="Z46" s="15">
        <v>341642.47999999986</v>
      </c>
      <c r="AA46" s="15">
        <v>29556.459999999992</v>
      </c>
      <c r="AB46" s="15">
        <v>2225049.2698052875</v>
      </c>
      <c r="AC46" s="15">
        <v>121677</v>
      </c>
      <c r="AD46" s="19">
        <v>182865.23088219529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dimension ref="A1:AD47"/>
  <sheetViews>
    <sheetView topLeftCell="A22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4" width="9.28515625" style="20" bestFit="1" customWidth="1"/>
    <col min="25" max="25" width="10.2851562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134</v>
      </c>
      <c r="I1" s="16"/>
      <c r="J1" s="16"/>
      <c r="K1" s="16"/>
      <c r="L1" s="16"/>
      <c r="M1" s="16"/>
      <c r="N1" s="16"/>
      <c r="U1" s="27" t="s">
        <v>135</v>
      </c>
    </row>
    <row r="2" spans="1:30">
      <c r="B2" s="10"/>
      <c r="C2" s="16"/>
      <c r="D2" s="16"/>
      <c r="E2" s="16"/>
      <c r="H2" s="28" t="s">
        <v>120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172</v>
      </c>
      <c r="Z4" s="13" t="s">
        <v>49</v>
      </c>
      <c r="AA4" s="13" t="s">
        <v>50</v>
      </c>
      <c r="AB4" s="13" t="s">
        <v>173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1.3564738602334034</v>
      </c>
      <c r="D6" s="14">
        <v>533.24220455775333</v>
      </c>
      <c r="E6" s="14">
        <v>48.632489258227366</v>
      </c>
      <c r="F6" s="14">
        <v>979.219815177545</v>
      </c>
      <c r="G6" s="14">
        <v>1562.4509828537591</v>
      </c>
      <c r="H6" s="14">
        <v>43827.753676074259</v>
      </c>
      <c r="I6" s="14">
        <v>45390.204658928014</v>
      </c>
      <c r="J6" s="18">
        <v>75729.799056372081</v>
      </c>
      <c r="K6" s="18">
        <v>7528.6896175064758</v>
      </c>
      <c r="L6" s="18">
        <v>19917.977980220101</v>
      </c>
      <c r="M6" s="18">
        <v>103176.46665409865</v>
      </c>
      <c r="N6" s="18">
        <v>147004.22033017292</v>
      </c>
      <c r="O6" s="18">
        <v>33107.072132545691</v>
      </c>
      <c r="P6" s="18">
        <v>2015.2602028142603</v>
      </c>
      <c r="Q6" s="18">
        <v>14950.235047704316</v>
      </c>
      <c r="R6" s="18">
        <v>606.56826171896171</v>
      </c>
      <c r="S6" s="18">
        <v>4620.3366403683849</v>
      </c>
      <c r="T6" s="18">
        <v>36882.310997573295</v>
      </c>
      <c r="U6" s="18">
        <v>69079.604365767271</v>
      </c>
      <c r="V6" s="18">
        <v>10687.310006929731</v>
      </c>
      <c r="W6" s="18">
        <v>24701.442845295216</v>
      </c>
      <c r="X6" s="18">
        <v>196650.14050071713</v>
      </c>
      <c r="Y6" s="18">
        <v>345216.81181374379</v>
      </c>
      <c r="Z6" s="18">
        <v>51105.776586382541</v>
      </c>
      <c r="AA6" s="18">
        <v>4602.8206838109336</v>
      </c>
      <c r="AB6" s="18">
        <v>391719.7677163154</v>
      </c>
      <c r="AC6" s="18">
        <v>14098.656242021199</v>
      </c>
      <c r="AD6" s="18">
        <v>277841.91698269109</v>
      </c>
    </row>
    <row r="7" spans="1:30" ht="15.75">
      <c r="A7" s="5">
        <v>2</v>
      </c>
      <c r="B7" s="6" t="s">
        <v>46</v>
      </c>
      <c r="C7" s="14">
        <v>2537.8547635933855</v>
      </c>
      <c r="D7" s="14">
        <v>1109.9124225704984</v>
      </c>
      <c r="E7" s="14">
        <v>1829.7208603944025</v>
      </c>
      <c r="F7" s="14">
        <v>645.82153227102299</v>
      </c>
      <c r="G7" s="14">
        <v>6123.3095788293094</v>
      </c>
      <c r="H7" s="14">
        <v>263.06350535294519</v>
      </c>
      <c r="I7" s="14">
        <v>6386.3730841822544</v>
      </c>
      <c r="J7" s="18">
        <v>62593.883225757723</v>
      </c>
      <c r="K7" s="18">
        <v>6222.7805254096047</v>
      </c>
      <c r="L7" s="18">
        <v>16463.051577082017</v>
      </c>
      <c r="M7" s="18">
        <v>85279.715328249353</v>
      </c>
      <c r="N7" s="18">
        <v>85542.778833602293</v>
      </c>
      <c r="O7" s="18">
        <v>27364.395955530192</v>
      </c>
      <c r="P7" s="18">
        <v>1665.6978280184496</v>
      </c>
      <c r="Q7" s="18">
        <v>12357.001846486406</v>
      </c>
      <c r="R7" s="18">
        <v>501.3543336385344</v>
      </c>
      <c r="S7" s="18">
        <v>3818.9037305596021</v>
      </c>
      <c r="T7" s="18">
        <v>30484.790616698869</v>
      </c>
      <c r="U7" s="18">
        <v>57097.215928616031</v>
      </c>
      <c r="V7" s="18">
        <v>8833.5139259153166</v>
      </c>
      <c r="W7" s="18">
        <v>20416.78768770006</v>
      </c>
      <c r="X7" s="18">
        <v>162539.66185316347</v>
      </c>
      <c r="Y7" s="18">
        <v>254205.7502655951</v>
      </c>
      <c r="Z7" s="18">
        <v>37632.530721671064</v>
      </c>
      <c r="AA7" s="18">
        <v>3389.3583535919188</v>
      </c>
      <c r="AB7" s="18">
        <v>288448.92263367423</v>
      </c>
      <c r="AC7" s="18">
        <v>12298.53928045103</v>
      </c>
      <c r="AD7" s="18">
        <v>234539.17254398996</v>
      </c>
    </row>
    <row r="8" spans="1:30">
      <c r="A8" s="5">
        <v>3</v>
      </c>
      <c r="B8" s="6" t="s">
        <v>150</v>
      </c>
      <c r="C8" s="14">
        <v>1731.5002996695339</v>
      </c>
      <c r="D8" s="14">
        <v>315.00246416357743</v>
      </c>
      <c r="E8" s="14">
        <v>1562.5104373942597</v>
      </c>
      <c r="F8" s="14">
        <v>243.53685331878324</v>
      </c>
      <c r="G8" s="14">
        <v>3852.5500545461541</v>
      </c>
      <c r="H8" s="14">
        <v>9897.8244313939831</v>
      </c>
      <c r="I8" s="14">
        <v>13750.374485940138</v>
      </c>
      <c r="J8" s="18">
        <v>8193.4456544154418</v>
      </c>
      <c r="K8" s="18">
        <v>814.55265956909579</v>
      </c>
      <c r="L8" s="18">
        <v>2154.9888176158452</v>
      </c>
      <c r="M8" s="18">
        <v>11162.987131600383</v>
      </c>
      <c r="N8" s="18">
        <v>21060.811562994364</v>
      </c>
      <c r="O8" s="18">
        <v>3581.9584849670941</v>
      </c>
      <c r="P8" s="18">
        <v>218.03735328775483</v>
      </c>
      <c r="Q8" s="18">
        <v>1617.5130518030264</v>
      </c>
      <c r="R8" s="18">
        <v>65.626532091918676</v>
      </c>
      <c r="S8" s="18">
        <v>499.88878406745818</v>
      </c>
      <c r="T8" s="18">
        <v>3990.4134770371948</v>
      </c>
      <c r="U8" s="18">
        <v>7473.9401299363308</v>
      </c>
      <c r="V8" s="18">
        <v>1156.293755229515</v>
      </c>
      <c r="W8" s="18">
        <v>2672.5269584819525</v>
      </c>
      <c r="X8" s="18">
        <v>21276.198526902248</v>
      </c>
      <c r="Y8" s="18">
        <v>46189.560144442767</v>
      </c>
      <c r="Z8" s="18">
        <v>6837.8863997100634</v>
      </c>
      <c r="AA8" s="18">
        <v>615.85141751903802</v>
      </c>
      <c r="AB8" s="18">
        <v>52411.595126633794</v>
      </c>
      <c r="AC8" s="18">
        <v>2831.9549043091515</v>
      </c>
      <c r="AD8" s="18">
        <v>185072.13884968084</v>
      </c>
    </row>
    <row r="9" spans="1:30">
      <c r="A9" s="5">
        <v>4</v>
      </c>
      <c r="B9" s="6" t="s">
        <v>0</v>
      </c>
      <c r="C9" s="14">
        <v>3298.0629311098473</v>
      </c>
      <c r="D9" s="14">
        <v>208.83125939783133</v>
      </c>
      <c r="E9" s="14">
        <v>742.05865093650641</v>
      </c>
      <c r="F9" s="14">
        <v>274.16645004294429</v>
      </c>
      <c r="G9" s="14">
        <v>4523.119291487129</v>
      </c>
      <c r="H9" s="14">
        <v>655.73298216890294</v>
      </c>
      <c r="I9" s="14">
        <v>5178.8522736560317</v>
      </c>
      <c r="J9" s="18">
        <v>4007.7707480229019</v>
      </c>
      <c r="K9" s="18">
        <v>398.43314515499605</v>
      </c>
      <c r="L9" s="18">
        <v>1054.0987894272457</v>
      </c>
      <c r="M9" s="18">
        <v>5460.3026826051437</v>
      </c>
      <c r="N9" s="18">
        <v>6116.0356647740464</v>
      </c>
      <c r="O9" s="18">
        <v>1752.0917379792825</v>
      </c>
      <c r="P9" s="18">
        <v>106.65155580937856</v>
      </c>
      <c r="Q9" s="18">
        <v>791.19600800280432</v>
      </c>
      <c r="R9" s="18">
        <v>32.100792109414762</v>
      </c>
      <c r="S9" s="18">
        <v>244.51735332749092</v>
      </c>
      <c r="T9" s="18">
        <v>1951.8848455615973</v>
      </c>
      <c r="U9" s="18">
        <v>3655.8292919281412</v>
      </c>
      <c r="V9" s="18">
        <v>565.59358343129531</v>
      </c>
      <c r="W9" s="18">
        <v>1307.2492110488952</v>
      </c>
      <c r="X9" s="18">
        <v>10407.1143791983</v>
      </c>
      <c r="Y9" s="18">
        <v>21046.269335459474</v>
      </c>
      <c r="Z9" s="18">
        <v>3115.6823832690093</v>
      </c>
      <c r="AA9" s="18">
        <v>280.61264842841996</v>
      </c>
      <c r="AB9" s="18">
        <v>23881.339070300062</v>
      </c>
      <c r="AC9" s="18">
        <v>1705.8901589337254</v>
      </c>
      <c r="AD9" s="18">
        <v>139993.41601939485</v>
      </c>
    </row>
    <row r="10" spans="1:30">
      <c r="A10" s="5">
        <v>5</v>
      </c>
      <c r="B10" s="6" t="s">
        <v>1</v>
      </c>
      <c r="C10" s="14">
        <v>1851.8410038058055</v>
      </c>
      <c r="D10" s="14">
        <v>214.90028021893119</v>
      </c>
      <c r="E10" s="14">
        <v>1684.6351081986027</v>
      </c>
      <c r="F10" s="14">
        <v>116.19005333873014</v>
      </c>
      <c r="G10" s="14">
        <v>3867.5664455620695</v>
      </c>
      <c r="H10" s="14">
        <v>1080.3786448694907</v>
      </c>
      <c r="I10" s="14">
        <v>4947.9450904315599</v>
      </c>
      <c r="J10" s="18">
        <v>1708.6847972880332</v>
      </c>
      <c r="K10" s="18">
        <v>169.86916185209594</v>
      </c>
      <c r="L10" s="18">
        <v>449.40758580629341</v>
      </c>
      <c r="M10" s="18">
        <v>2327.9615449464227</v>
      </c>
      <c r="N10" s="18">
        <v>3408.3401898159136</v>
      </c>
      <c r="O10" s="18">
        <v>746.99195746564226</v>
      </c>
      <c r="P10" s="18">
        <v>45.470138756938717</v>
      </c>
      <c r="Q10" s="18">
        <v>337.32083882699362</v>
      </c>
      <c r="R10" s="18">
        <v>13.685946354421375</v>
      </c>
      <c r="S10" s="18">
        <v>104.24824935655298</v>
      </c>
      <c r="T10" s="18">
        <v>832.1723400255089</v>
      </c>
      <c r="U10" s="18">
        <v>1558.6370392267245</v>
      </c>
      <c r="V10" s="18">
        <v>241.13683596534716</v>
      </c>
      <c r="W10" s="18">
        <v>557.33648295325565</v>
      </c>
      <c r="X10" s="18">
        <v>4436.9998289313844</v>
      </c>
      <c r="Y10" s="18">
        <v>11712.906464309366</v>
      </c>
      <c r="Z10" s="18">
        <v>1733.9745949215267</v>
      </c>
      <c r="AA10" s="18">
        <v>156.16970651482328</v>
      </c>
      <c r="AB10" s="18">
        <v>13290.711352716069</v>
      </c>
      <c r="AC10" s="18">
        <v>894.51412801106233</v>
      </c>
      <c r="AD10" s="18">
        <v>148580.22848971374</v>
      </c>
    </row>
    <row r="11" spans="1:30" s="3" customFormat="1">
      <c r="A11" s="7"/>
      <c r="B11" s="8" t="s">
        <v>27</v>
      </c>
      <c r="C11" s="15">
        <v>9420.6154720388058</v>
      </c>
      <c r="D11" s="15">
        <v>2381.8886309085915</v>
      </c>
      <c r="E11" s="15">
        <v>5867.557546181999</v>
      </c>
      <c r="F11" s="15">
        <v>2258.9347041490259</v>
      </c>
      <c r="G11" s="15">
        <v>19928.99635327842</v>
      </c>
      <c r="H11" s="15">
        <v>55724.753239859579</v>
      </c>
      <c r="I11" s="15">
        <v>75653.749593137996</v>
      </c>
      <c r="J11" s="19">
        <v>152233.58348185619</v>
      </c>
      <c r="K11" s="19">
        <v>15134.325109492269</v>
      </c>
      <c r="L11" s="19">
        <v>40039.524750151497</v>
      </c>
      <c r="M11" s="19">
        <v>207407.43334149994</v>
      </c>
      <c r="N11" s="19">
        <v>263132.18658135954</v>
      </c>
      <c r="O11" s="19">
        <v>66552.510268487895</v>
      </c>
      <c r="P11" s="19">
        <v>4051.117078686782</v>
      </c>
      <c r="Q11" s="19">
        <v>30053.266792823546</v>
      </c>
      <c r="R11" s="19">
        <v>1219.3358659132507</v>
      </c>
      <c r="S11" s="19">
        <v>9287.8947576794872</v>
      </c>
      <c r="T11" s="19">
        <v>74141.572276896462</v>
      </c>
      <c r="U11" s="19">
        <v>138865.22675547449</v>
      </c>
      <c r="V11" s="19">
        <v>21483.848107471204</v>
      </c>
      <c r="W11" s="19">
        <v>49655.343185479389</v>
      </c>
      <c r="X11" s="19">
        <v>395310.11508891254</v>
      </c>
      <c r="Y11" s="19">
        <v>678371.29802355031</v>
      </c>
      <c r="Z11" s="19">
        <v>100425.8506859542</v>
      </c>
      <c r="AA11" s="19">
        <v>9044.8128098651341</v>
      </c>
      <c r="AB11" s="19">
        <v>769752.33589963953</v>
      </c>
      <c r="AC11" s="19">
        <v>31829.554713726167</v>
      </c>
      <c r="AD11" s="19">
        <v>241835.72243556764</v>
      </c>
    </row>
    <row r="12" spans="1:30">
      <c r="A12" s="5">
        <v>6</v>
      </c>
      <c r="B12" s="6" t="s">
        <v>2</v>
      </c>
      <c r="C12" s="14">
        <v>11412.312851046228</v>
      </c>
      <c r="D12" s="14">
        <v>2185.4020506831089</v>
      </c>
      <c r="E12" s="14">
        <v>477.89294570660553</v>
      </c>
      <c r="F12" s="14">
        <v>33.564610612284575</v>
      </c>
      <c r="G12" s="14">
        <v>14109.172458048228</v>
      </c>
      <c r="H12" s="14">
        <v>134.85072179450947</v>
      </c>
      <c r="I12" s="14">
        <v>14244.023179842738</v>
      </c>
      <c r="J12" s="18">
        <v>18075.934778577041</v>
      </c>
      <c r="K12" s="18">
        <v>1797.0218353926346</v>
      </c>
      <c r="L12" s="18">
        <v>4754.2192819445745</v>
      </c>
      <c r="M12" s="18">
        <v>24627.17589591425</v>
      </c>
      <c r="N12" s="18">
        <v>24762.026617708758</v>
      </c>
      <c r="O12" s="18">
        <v>7902.3222566861823</v>
      </c>
      <c r="P12" s="18">
        <v>481.02216619928288</v>
      </c>
      <c r="Q12" s="18">
        <v>3568.4694402204577</v>
      </c>
      <c r="R12" s="18">
        <v>144.78169061857875</v>
      </c>
      <c r="S12" s="18">
        <v>1102.8274841215411</v>
      </c>
      <c r="T12" s="18">
        <v>8803.4334750982471</v>
      </c>
      <c r="U12" s="18">
        <v>16488.600770167344</v>
      </c>
      <c r="V12" s="18">
        <v>2550.9524790880942</v>
      </c>
      <c r="W12" s="18">
        <v>5895.9838184165246</v>
      </c>
      <c r="X12" s="18">
        <v>46938.393580616255</v>
      </c>
      <c r="Y12" s="18">
        <v>85809.59265637325</v>
      </c>
      <c r="Z12" s="18">
        <v>12703.222211699767</v>
      </c>
      <c r="AA12" s="18">
        <v>1144.110467595126</v>
      </c>
      <c r="AB12" s="18">
        <v>97368.704400477902</v>
      </c>
      <c r="AC12" s="18">
        <v>6597.6476731987623</v>
      </c>
      <c r="AD12" s="18">
        <v>147580.93978860541</v>
      </c>
    </row>
    <row r="13" spans="1:30">
      <c r="A13" s="5">
        <v>7</v>
      </c>
      <c r="B13" s="6" t="s">
        <v>3</v>
      </c>
      <c r="C13" s="14">
        <v>2491.8074968464298</v>
      </c>
      <c r="D13" s="14">
        <v>693.47358459391853</v>
      </c>
      <c r="E13" s="14">
        <v>212.29311642857596</v>
      </c>
      <c r="F13" s="14">
        <v>14.813582350814849</v>
      </c>
      <c r="G13" s="14">
        <v>3412.3877802197394</v>
      </c>
      <c r="H13" s="14">
        <v>32.163861513366392</v>
      </c>
      <c r="I13" s="14">
        <v>3444.551641733106</v>
      </c>
      <c r="J13" s="18">
        <v>4424.3106043500893</v>
      </c>
      <c r="K13" s="18">
        <v>439.84351901950015</v>
      </c>
      <c r="L13" s="18">
        <v>1163.6544965542789</v>
      </c>
      <c r="M13" s="18">
        <v>6027.8086199238687</v>
      </c>
      <c r="N13" s="18">
        <v>6059.9724814372348</v>
      </c>
      <c r="O13" s="18">
        <v>1934.1919843993087</v>
      </c>
      <c r="P13" s="18">
        <v>117.7361777917674</v>
      </c>
      <c r="Q13" s="18">
        <v>873.42742597068889</v>
      </c>
      <c r="R13" s="18">
        <v>35.437125491218296</v>
      </c>
      <c r="S13" s="18">
        <v>269.93078878279533</v>
      </c>
      <c r="T13" s="18">
        <v>2154.75019995806</v>
      </c>
      <c r="U13" s="18">
        <v>4035.7907976524129</v>
      </c>
      <c r="V13" s="18">
        <v>624.37745226867128</v>
      </c>
      <c r="W13" s="18">
        <v>1443.1156147903657</v>
      </c>
      <c r="X13" s="18">
        <v>11488.757567105287</v>
      </c>
      <c r="Y13" s="18">
        <v>20961.117828762261</v>
      </c>
      <c r="Z13" s="18">
        <v>3103.0765831678077</v>
      </c>
      <c r="AA13" s="18">
        <v>279.4773122430139</v>
      </c>
      <c r="AB13" s="18">
        <v>23784.717099687055</v>
      </c>
      <c r="AC13" s="18">
        <v>2187.8887087261987</v>
      </c>
      <c r="AD13" s="18">
        <v>108710.81789866109</v>
      </c>
    </row>
    <row r="14" spans="1:30">
      <c r="A14" s="5">
        <v>8</v>
      </c>
      <c r="B14" s="6" t="s">
        <v>4</v>
      </c>
      <c r="C14" s="14">
        <v>1485.8027286081131</v>
      </c>
      <c r="D14" s="14">
        <v>795.32584093505443</v>
      </c>
      <c r="E14" s="14">
        <v>162.63395386815873</v>
      </c>
      <c r="F14" s="14">
        <v>15.320409536614028</v>
      </c>
      <c r="G14" s="14">
        <v>2459.0829329479402</v>
      </c>
      <c r="H14" s="14">
        <v>63.188835908227581</v>
      </c>
      <c r="I14" s="14">
        <v>2522.2717688561679</v>
      </c>
      <c r="J14" s="18">
        <v>2226.6831448451271</v>
      </c>
      <c r="K14" s="18">
        <v>221.36604722261723</v>
      </c>
      <c r="L14" s="18">
        <v>585.64827056966396</v>
      </c>
      <c r="M14" s="18">
        <v>3033.6974626374081</v>
      </c>
      <c r="N14" s="18">
        <v>3096.8862985456358</v>
      </c>
      <c r="O14" s="18">
        <v>973.44718210378528</v>
      </c>
      <c r="P14" s="18">
        <v>59.254692102687024</v>
      </c>
      <c r="Q14" s="18">
        <v>439.58173409935961</v>
      </c>
      <c r="R14" s="18">
        <v>17.834925503529039</v>
      </c>
      <c r="S14" s="18">
        <v>135.85174988989999</v>
      </c>
      <c r="T14" s="18">
        <v>1084.4505236320488</v>
      </c>
      <c r="U14" s="18">
        <v>2031.1474823711576</v>
      </c>
      <c r="V14" s="18">
        <v>314.2389568266355</v>
      </c>
      <c r="W14" s="18">
        <v>726.29647935591743</v>
      </c>
      <c r="X14" s="18">
        <v>5782.1037258850201</v>
      </c>
      <c r="Y14" s="18">
        <v>11338.072957378597</v>
      </c>
      <c r="Z14" s="18">
        <v>1678.4843721302093</v>
      </c>
      <c r="AA14" s="18">
        <v>151.1720024924328</v>
      </c>
      <c r="AB14" s="18">
        <v>12865.385327016375</v>
      </c>
      <c r="AC14" s="18">
        <v>1741.5658125866873</v>
      </c>
      <c r="AD14" s="18">
        <v>73872.518822058541</v>
      </c>
    </row>
    <row r="15" spans="1:30">
      <c r="A15" s="5">
        <v>9</v>
      </c>
      <c r="B15" s="6" t="s">
        <v>5</v>
      </c>
      <c r="C15" s="14">
        <v>5165.266417107212</v>
      </c>
      <c r="D15" s="14">
        <v>1329.9829801028425</v>
      </c>
      <c r="E15" s="14">
        <v>418.92913103703506</v>
      </c>
      <c r="F15" s="14">
        <v>42.257864583421835</v>
      </c>
      <c r="G15" s="14">
        <v>6956.436392830512</v>
      </c>
      <c r="H15" s="14">
        <v>252.43078199427154</v>
      </c>
      <c r="I15" s="14">
        <v>7208.8671748247834</v>
      </c>
      <c r="J15" s="18">
        <v>8754.5651988838199</v>
      </c>
      <c r="K15" s="18">
        <v>870.3364453609264</v>
      </c>
      <c r="L15" s="18">
        <v>2302.5709698234959</v>
      </c>
      <c r="M15" s="18">
        <v>11927.472614068243</v>
      </c>
      <c r="N15" s="18">
        <v>12179.903396062515</v>
      </c>
      <c r="O15" s="18">
        <v>3827.2651603468521</v>
      </c>
      <c r="P15" s="18">
        <v>232.96941307239308</v>
      </c>
      <c r="Q15" s="18">
        <v>1728.2867390990734</v>
      </c>
      <c r="R15" s="18">
        <v>70.120896410135913</v>
      </c>
      <c r="S15" s="18">
        <v>534.12314389989615</v>
      </c>
      <c r="T15" s="18">
        <v>4263.6927647650555</v>
      </c>
      <c r="U15" s="18">
        <v>7985.7850921145791</v>
      </c>
      <c r="V15" s="18">
        <v>1235.4813220447495</v>
      </c>
      <c r="W15" s="18">
        <v>2855.5521682378394</v>
      </c>
      <c r="X15" s="18">
        <v>22733.276699990573</v>
      </c>
      <c r="Y15" s="18">
        <v>41869.616488883599</v>
      </c>
      <c r="Z15" s="18">
        <v>6198.3634430706061</v>
      </c>
      <c r="AA15" s="18">
        <v>558.25304627392995</v>
      </c>
      <c r="AB15" s="18">
        <v>47509.726885680277</v>
      </c>
      <c r="AC15" s="18">
        <v>4527.6918360252066</v>
      </c>
      <c r="AD15" s="18">
        <v>104931.44985633201</v>
      </c>
    </row>
    <row r="16" spans="1:30">
      <c r="A16" s="5">
        <v>10</v>
      </c>
      <c r="B16" s="6" t="s">
        <v>6</v>
      </c>
      <c r="C16" s="14">
        <v>6769.1932226675635</v>
      </c>
      <c r="D16" s="14">
        <v>6373.5094189626425</v>
      </c>
      <c r="E16" s="14">
        <v>609.28100854383001</v>
      </c>
      <c r="F16" s="14">
        <v>15.15667330725927</v>
      </c>
      <c r="G16" s="14">
        <v>13767.140323481297</v>
      </c>
      <c r="H16" s="14">
        <v>27.024737093872318</v>
      </c>
      <c r="I16" s="14">
        <v>13794.165060575169</v>
      </c>
      <c r="J16" s="18">
        <v>10520.571379233557</v>
      </c>
      <c r="K16" s="18">
        <v>1045.9042213239159</v>
      </c>
      <c r="L16" s="18">
        <v>2767.0548671986198</v>
      </c>
      <c r="M16" s="18">
        <v>14333.530467756093</v>
      </c>
      <c r="N16" s="18">
        <v>14360.555204849965</v>
      </c>
      <c r="O16" s="18">
        <v>4599.316515663907</v>
      </c>
      <c r="P16" s="18">
        <v>279.9649421445568</v>
      </c>
      <c r="Q16" s="18">
        <v>2076.923706592856</v>
      </c>
      <c r="R16" s="18">
        <v>84.26596628153878</v>
      </c>
      <c r="S16" s="18">
        <v>641.86861746325621</v>
      </c>
      <c r="T16" s="18">
        <v>5123.782055624134</v>
      </c>
      <c r="U16" s="18">
        <v>9596.709850481473</v>
      </c>
      <c r="V16" s="18">
        <v>1484.7075943804532</v>
      </c>
      <c r="W16" s="18">
        <v>3431.5856619471651</v>
      </c>
      <c r="X16" s="18">
        <v>27319.124910579339</v>
      </c>
      <c r="Y16" s="18">
        <v>55446.820438910603</v>
      </c>
      <c r="Z16" s="18">
        <v>8208.3279890383783</v>
      </c>
      <c r="AA16" s="18">
        <v>739.27967386600994</v>
      </c>
      <c r="AB16" s="18">
        <v>62915.868754082971</v>
      </c>
      <c r="AC16" s="18">
        <v>4814.3286636345692</v>
      </c>
      <c r="AD16" s="18">
        <v>130684.61492735884</v>
      </c>
    </row>
    <row r="17" spans="1:30" s="3" customFormat="1">
      <c r="A17" s="7"/>
      <c r="B17" s="8" t="s">
        <v>28</v>
      </c>
      <c r="C17" s="15">
        <v>27324.382716275548</v>
      </c>
      <c r="D17" s="15">
        <v>11377.693875277568</v>
      </c>
      <c r="E17" s="15">
        <v>1881.0301555842052</v>
      </c>
      <c r="F17" s="15">
        <v>121.11314039039456</v>
      </c>
      <c r="G17" s="15">
        <v>40704.219887527717</v>
      </c>
      <c r="H17" s="15">
        <v>509.65893830424727</v>
      </c>
      <c r="I17" s="15">
        <v>41213.878825831962</v>
      </c>
      <c r="J17" s="19">
        <v>44002.065105889633</v>
      </c>
      <c r="K17" s="19">
        <v>4374.4720683195937</v>
      </c>
      <c r="L17" s="19">
        <v>11573.147886090634</v>
      </c>
      <c r="M17" s="19">
        <v>59949.68506029986</v>
      </c>
      <c r="N17" s="19">
        <v>60459.343998604112</v>
      </c>
      <c r="O17" s="19">
        <v>19236.543099200037</v>
      </c>
      <c r="P17" s="19">
        <v>1170.9473913106872</v>
      </c>
      <c r="Q17" s="19">
        <v>8686.6890459824353</v>
      </c>
      <c r="R17" s="19">
        <v>352.44060430500076</v>
      </c>
      <c r="S17" s="19">
        <v>2684.6017841573889</v>
      </c>
      <c r="T17" s="19">
        <v>21430.109019077547</v>
      </c>
      <c r="U17" s="19">
        <v>40138.033992786972</v>
      </c>
      <c r="V17" s="19">
        <v>6209.7578046086028</v>
      </c>
      <c r="W17" s="19">
        <v>14352.533742747813</v>
      </c>
      <c r="X17" s="19">
        <v>114261.65648417648</v>
      </c>
      <c r="Y17" s="19">
        <v>215425.22037030829</v>
      </c>
      <c r="Z17" s="19">
        <v>31891.474599106768</v>
      </c>
      <c r="AA17" s="19">
        <v>2872.2925024705123</v>
      </c>
      <c r="AB17" s="19">
        <v>244444.40246694459</v>
      </c>
      <c r="AC17" s="19">
        <v>19869.122694171423</v>
      </c>
      <c r="AD17" s="19">
        <v>123027.27514922035</v>
      </c>
    </row>
    <row r="18" spans="1:30">
      <c r="A18" s="5">
        <v>11</v>
      </c>
      <c r="B18" s="6" t="s">
        <v>7</v>
      </c>
      <c r="C18" s="14">
        <v>7211.2180281663059</v>
      </c>
      <c r="D18" s="14">
        <v>5288.7209839781026</v>
      </c>
      <c r="E18" s="14">
        <v>1344.4809918956612</v>
      </c>
      <c r="F18" s="14">
        <v>43.832756957618948</v>
      </c>
      <c r="G18" s="14">
        <v>13888.25276099769</v>
      </c>
      <c r="H18" s="14">
        <v>273.59415809356665</v>
      </c>
      <c r="I18" s="14">
        <v>14161.846919091256</v>
      </c>
      <c r="J18" s="18">
        <v>47197.057403654704</v>
      </c>
      <c r="K18" s="18">
        <v>4692.1027188682847</v>
      </c>
      <c r="L18" s="18">
        <v>12413.474772294128</v>
      </c>
      <c r="M18" s="18">
        <v>64302.634894817122</v>
      </c>
      <c r="N18" s="18">
        <v>64576.22905291069</v>
      </c>
      <c r="O18" s="18">
        <v>20633.309521177431</v>
      </c>
      <c r="P18" s="18">
        <v>1255.9699439414044</v>
      </c>
      <c r="Q18" s="18">
        <v>9317.4300016217949</v>
      </c>
      <c r="R18" s="18">
        <v>378.03133540965132</v>
      </c>
      <c r="S18" s="18">
        <v>2879.5308631064854</v>
      </c>
      <c r="T18" s="18">
        <v>22986.150379669369</v>
      </c>
      <c r="U18" s="18">
        <v>43052.458785027506</v>
      </c>
      <c r="V18" s="18">
        <v>6660.6486505033672</v>
      </c>
      <c r="W18" s="18">
        <v>15394.671984467624</v>
      </c>
      <c r="X18" s="18">
        <v>122558.20146492464</v>
      </c>
      <c r="Y18" s="18">
        <v>201022.68327883302</v>
      </c>
      <c r="Z18" s="18">
        <v>29759.328013979775</v>
      </c>
      <c r="AA18" s="18">
        <v>2680.2615999295585</v>
      </c>
      <c r="AB18" s="18">
        <v>228101.74969288323</v>
      </c>
      <c r="AC18" s="18">
        <v>10346.635748613246</v>
      </c>
      <c r="AD18" s="18">
        <v>220459.82407707316</v>
      </c>
    </row>
    <row r="19" spans="1:30">
      <c r="A19" s="5">
        <v>12</v>
      </c>
      <c r="B19" s="6" t="s">
        <v>8</v>
      </c>
      <c r="C19" s="14">
        <v>3774.0169307708688</v>
      </c>
      <c r="D19" s="14">
        <v>2675.7239705639972</v>
      </c>
      <c r="E19" s="14">
        <v>737.44011904460069</v>
      </c>
      <c r="F19" s="14">
        <v>23.358728139907825</v>
      </c>
      <c r="G19" s="14">
        <v>7210.5397485193744</v>
      </c>
      <c r="H19" s="14">
        <v>31.919697898575397</v>
      </c>
      <c r="I19" s="14">
        <v>7242.4594464179499</v>
      </c>
      <c r="J19" s="18">
        <v>7748.2264660096171</v>
      </c>
      <c r="K19" s="18">
        <v>770.29112549622062</v>
      </c>
      <c r="L19" s="18">
        <v>2037.8900519841345</v>
      </c>
      <c r="M19" s="18">
        <v>10556.407643489973</v>
      </c>
      <c r="N19" s="18">
        <v>10588.327341388547</v>
      </c>
      <c r="O19" s="18">
        <v>3387.32039046518</v>
      </c>
      <c r="P19" s="18">
        <v>206.18954010056234</v>
      </c>
      <c r="Q19" s="18">
        <v>1529.6198895689565</v>
      </c>
      <c r="R19" s="18">
        <v>62.060487647588076</v>
      </c>
      <c r="S19" s="18">
        <v>472.72559923376718</v>
      </c>
      <c r="T19" s="18">
        <v>3773.5805688097807</v>
      </c>
      <c r="U19" s="18">
        <v>7067.8177610095563</v>
      </c>
      <c r="V19" s="18">
        <v>1093.4625375739026</v>
      </c>
      <c r="W19" s="18">
        <v>2527.3059692139259</v>
      </c>
      <c r="X19" s="18">
        <v>20120.082743623218</v>
      </c>
      <c r="Y19" s="18">
        <v>37918.949833531136</v>
      </c>
      <c r="Z19" s="18">
        <v>5613.5081276049104</v>
      </c>
      <c r="AA19" s="18">
        <v>505.57829357719527</v>
      </c>
      <c r="AB19" s="18">
        <v>43026.879667558853</v>
      </c>
      <c r="AC19" s="18">
        <v>3179.9939695415696</v>
      </c>
      <c r="AD19" s="18">
        <v>135304.90963088727</v>
      </c>
    </row>
    <row r="20" spans="1:30">
      <c r="A20" s="5">
        <v>13</v>
      </c>
      <c r="B20" s="6" t="s">
        <v>9</v>
      </c>
      <c r="C20" s="14">
        <v>3985.1944891722778</v>
      </c>
      <c r="D20" s="14">
        <v>2896.5835128494932</v>
      </c>
      <c r="E20" s="14">
        <v>1257.9593574710248</v>
      </c>
      <c r="F20" s="14">
        <v>18.368926273045656</v>
      </c>
      <c r="G20" s="14">
        <v>8158.1062857658417</v>
      </c>
      <c r="H20" s="14">
        <v>34.253342003143132</v>
      </c>
      <c r="I20" s="14">
        <v>8192.3596277689849</v>
      </c>
      <c r="J20" s="18">
        <v>7342.7307314615055</v>
      </c>
      <c r="K20" s="18">
        <v>729.97870469654276</v>
      </c>
      <c r="L20" s="18">
        <v>1931.2391006751218</v>
      </c>
      <c r="M20" s="18">
        <v>10003.94853683317</v>
      </c>
      <c r="N20" s="18">
        <v>10038.201878836313</v>
      </c>
      <c r="O20" s="18">
        <v>3210.0483429963797</v>
      </c>
      <c r="P20" s="18">
        <v>195.39881536039175</v>
      </c>
      <c r="Q20" s="18">
        <v>1449.5687522640351</v>
      </c>
      <c r="R20" s="18">
        <v>58.812613681143091</v>
      </c>
      <c r="S20" s="18">
        <v>447.98597463168551</v>
      </c>
      <c r="T20" s="18">
        <v>3576.0939786412246</v>
      </c>
      <c r="U20" s="18">
        <v>6697.9305400790172</v>
      </c>
      <c r="V20" s="18">
        <v>1036.2372619809037</v>
      </c>
      <c r="W20" s="18">
        <v>2395.0419220916669</v>
      </c>
      <c r="X20" s="18">
        <v>19067.118201726447</v>
      </c>
      <c r="Y20" s="18">
        <v>37263.426366328596</v>
      </c>
      <c r="Z20" s="18">
        <v>5516.4646622555993</v>
      </c>
      <c r="AA20" s="18">
        <v>496.83811390722207</v>
      </c>
      <c r="AB20" s="18">
        <v>42283.052914676977</v>
      </c>
      <c r="AC20" s="18">
        <v>3004.5979862043441</v>
      </c>
      <c r="AD20" s="18">
        <v>140727.82152161532</v>
      </c>
    </row>
    <row r="21" spans="1:30">
      <c r="A21" s="5">
        <v>14</v>
      </c>
      <c r="B21" s="6" t="s">
        <v>10</v>
      </c>
      <c r="C21" s="14">
        <v>5461.7622919974856</v>
      </c>
      <c r="D21" s="14">
        <v>3862.8383755135819</v>
      </c>
      <c r="E21" s="14">
        <v>777.21796918483585</v>
      </c>
      <c r="F21" s="14">
        <v>11.110259346728247</v>
      </c>
      <c r="G21" s="14">
        <v>10112.928896042631</v>
      </c>
      <c r="H21" s="14">
        <v>41.436412393300436</v>
      </c>
      <c r="I21" s="14">
        <v>10154.365308435932</v>
      </c>
      <c r="J21" s="18">
        <v>11975.287579876214</v>
      </c>
      <c r="K21" s="18">
        <v>1190.525056089954</v>
      </c>
      <c r="L21" s="18">
        <v>3149.6652215493737</v>
      </c>
      <c r="M21" s="18">
        <v>16315.477857515543</v>
      </c>
      <c r="N21" s="18">
        <v>16356.914269908844</v>
      </c>
      <c r="O21" s="18">
        <v>5235.2800965418737</v>
      </c>
      <c r="P21" s="18">
        <v>318.67667388125471</v>
      </c>
      <c r="Q21" s="18">
        <v>2364.1072116107684</v>
      </c>
      <c r="R21" s="18">
        <v>95.917716162208578</v>
      </c>
      <c r="S21" s="18">
        <v>730.6220361559898</v>
      </c>
      <c r="T21" s="18">
        <v>5832.2653210474582</v>
      </c>
      <c r="U21" s="18">
        <v>10923.680486308234</v>
      </c>
      <c r="V21" s="18">
        <v>1690.0033062678986</v>
      </c>
      <c r="W21" s="18">
        <v>3906.0830135055812</v>
      </c>
      <c r="X21" s="18">
        <v>31096.635861481267</v>
      </c>
      <c r="Y21" s="18">
        <v>57566.479027432739</v>
      </c>
      <c r="Z21" s="18">
        <v>8522.1215066261138</v>
      </c>
      <c r="AA21" s="18">
        <v>767.5413575674072</v>
      </c>
      <c r="AB21" s="18">
        <v>65321.059176491435</v>
      </c>
      <c r="AC21" s="18">
        <v>4624.3329744325138</v>
      </c>
      <c r="AD21" s="18">
        <v>141255.09459990275</v>
      </c>
    </row>
    <row r="22" spans="1:30">
      <c r="A22" s="5">
        <v>15</v>
      </c>
      <c r="B22" s="6" t="s">
        <v>11</v>
      </c>
      <c r="C22" s="14">
        <v>4196.3597902454931</v>
      </c>
      <c r="D22" s="14">
        <v>3266.3732017118678</v>
      </c>
      <c r="E22" s="14">
        <v>718.24528457553674</v>
      </c>
      <c r="F22" s="14">
        <v>21.939819993181263</v>
      </c>
      <c r="G22" s="14">
        <v>8202.9180965260784</v>
      </c>
      <c r="H22" s="14">
        <v>75.794927752880938</v>
      </c>
      <c r="I22" s="14">
        <v>8278.713024278959</v>
      </c>
      <c r="J22" s="18">
        <v>13065.248174768813</v>
      </c>
      <c r="K22" s="18">
        <v>1298.8836562250301</v>
      </c>
      <c r="L22" s="18">
        <v>3436.3398383962758</v>
      </c>
      <c r="M22" s="18">
        <v>17800.471669390121</v>
      </c>
      <c r="N22" s="18">
        <v>17876.266597143003</v>
      </c>
      <c r="O22" s="18">
        <v>5711.782140471505</v>
      </c>
      <c r="P22" s="18">
        <v>347.68182425657426</v>
      </c>
      <c r="Q22" s="18">
        <v>2579.2823116298518</v>
      </c>
      <c r="R22" s="18">
        <v>104.64790575235961</v>
      </c>
      <c r="S22" s="18">
        <v>797.1214186433416</v>
      </c>
      <c r="T22" s="18">
        <v>6363.1034605492468</v>
      </c>
      <c r="U22" s="18">
        <v>11917.926445067604</v>
      </c>
      <c r="V22" s="18">
        <v>1843.8231620988061</v>
      </c>
      <c r="W22" s="18">
        <v>4261.6048777366213</v>
      </c>
      <c r="X22" s="18">
        <v>33926.973546205903</v>
      </c>
      <c r="Y22" s="18">
        <v>60006.158239874982</v>
      </c>
      <c r="Z22" s="18">
        <v>8883.2907666264455</v>
      </c>
      <c r="AA22" s="18">
        <v>800.06991796363388</v>
      </c>
      <c r="AB22" s="18">
        <v>68089.379088537797</v>
      </c>
      <c r="AC22" s="18">
        <v>4148.8282254698297</v>
      </c>
      <c r="AD22" s="18">
        <v>164117.13232795289</v>
      </c>
    </row>
    <row r="23" spans="1:30" s="3" customFormat="1">
      <c r="A23" s="7"/>
      <c r="B23" s="8" t="s">
        <v>29</v>
      </c>
      <c r="C23" s="15">
        <v>24628.55153035243</v>
      </c>
      <c r="D23" s="15">
        <v>17990.240044617043</v>
      </c>
      <c r="E23" s="15">
        <v>4835.3437221716595</v>
      </c>
      <c r="F23" s="15">
        <v>118.61049071048193</v>
      </c>
      <c r="G23" s="15">
        <v>47572.745787851614</v>
      </c>
      <c r="H23" s="15">
        <v>456.99853814146655</v>
      </c>
      <c r="I23" s="15">
        <v>48029.744325993081</v>
      </c>
      <c r="J23" s="19">
        <v>87328.550355770858</v>
      </c>
      <c r="K23" s="19">
        <v>8681.7812613760325</v>
      </c>
      <c r="L23" s="19">
        <v>22968.60898489903</v>
      </c>
      <c r="M23" s="19">
        <v>118978.94060204594</v>
      </c>
      <c r="N23" s="19">
        <v>119435.9391401874</v>
      </c>
      <c r="O23" s="19">
        <v>38177.740491652366</v>
      </c>
      <c r="P23" s="19">
        <v>2323.9167975401874</v>
      </c>
      <c r="Q23" s="19">
        <v>17240.008166695407</v>
      </c>
      <c r="R23" s="19">
        <v>699.47005865295068</v>
      </c>
      <c r="S23" s="19">
        <v>5327.98589177127</v>
      </c>
      <c r="T23" s="19">
        <v>42531.193708717074</v>
      </c>
      <c r="U23" s="19">
        <v>79659.81401749191</v>
      </c>
      <c r="V23" s="19">
        <v>12324.174918424878</v>
      </c>
      <c r="W23" s="19">
        <v>28484.707767015418</v>
      </c>
      <c r="X23" s="19">
        <v>226769.01181796147</v>
      </c>
      <c r="Y23" s="19">
        <v>393777.6967460005</v>
      </c>
      <c r="Z23" s="19">
        <v>58294.713077092849</v>
      </c>
      <c r="AA23" s="19">
        <v>5250.2892829450175</v>
      </c>
      <c r="AB23" s="19">
        <v>446822.12054014823</v>
      </c>
      <c r="AC23" s="19">
        <v>25304.388904261505</v>
      </c>
      <c r="AD23" s="19">
        <v>176578.90187772881</v>
      </c>
    </row>
    <row r="24" spans="1:30">
      <c r="A24" s="5">
        <v>16</v>
      </c>
      <c r="B24" s="6" t="s">
        <v>197</v>
      </c>
      <c r="C24" s="14">
        <v>2314.7787540952772</v>
      </c>
      <c r="D24" s="14">
        <v>2112.3984543256702</v>
      </c>
      <c r="E24" s="14">
        <v>660.57783438149045</v>
      </c>
      <c r="F24" s="14">
        <v>17.620435443420988</v>
      </c>
      <c r="G24" s="14">
        <v>5105.37547824586</v>
      </c>
      <c r="H24" s="14">
        <v>201.89333435363758</v>
      </c>
      <c r="I24" s="14">
        <v>5307.2688125994973</v>
      </c>
      <c r="J24" s="18">
        <v>10489.224197451111</v>
      </c>
      <c r="K24" s="18">
        <v>1042.7878364270284</v>
      </c>
      <c r="L24" s="18">
        <v>2758.810127554983</v>
      </c>
      <c r="M24" s="18">
        <v>14290.822161433123</v>
      </c>
      <c r="N24" s="18">
        <v>14492.715495786761</v>
      </c>
      <c r="O24" s="18">
        <v>4585.612354008189</v>
      </c>
      <c r="P24" s="18">
        <v>279.13075627976229</v>
      </c>
      <c r="Q24" s="18">
        <v>2070.7352874821458</v>
      </c>
      <c r="R24" s="18">
        <v>84.014886709157878</v>
      </c>
      <c r="S24" s="18">
        <v>639.95610040436486</v>
      </c>
      <c r="T24" s="18">
        <v>5108.5151920934759</v>
      </c>
      <c r="U24" s="18">
        <v>9568.1154141764036</v>
      </c>
      <c r="V24" s="18">
        <v>1480.2837473119671</v>
      </c>
      <c r="W24" s="18">
        <v>3421.3608808331442</v>
      </c>
      <c r="X24" s="18">
        <v>27237.724619298609</v>
      </c>
      <c r="Y24" s="18">
        <v>46835.81559333123</v>
      </c>
      <c r="Z24" s="18">
        <v>6933.5578277824789</v>
      </c>
      <c r="AA24" s="18">
        <v>624.46802521772202</v>
      </c>
      <c r="AB24" s="18">
        <v>53144.905395895985</v>
      </c>
      <c r="AC24" s="18">
        <v>4002.7563139834042</v>
      </c>
      <c r="AD24" s="18">
        <v>132770.77400449596</v>
      </c>
    </row>
    <row r="25" spans="1:30">
      <c r="A25" s="5">
        <v>17</v>
      </c>
      <c r="B25" s="6" t="s">
        <v>12</v>
      </c>
      <c r="C25" s="14">
        <v>1733.2125199991992</v>
      </c>
      <c r="D25" s="14">
        <v>441.80072971259114</v>
      </c>
      <c r="E25" s="14">
        <v>821.61378348885046</v>
      </c>
      <c r="F25" s="14">
        <v>7.406834202374398</v>
      </c>
      <c r="G25" s="14">
        <v>3004.0338674030149</v>
      </c>
      <c r="H25" s="14">
        <v>1729.1706899001133</v>
      </c>
      <c r="I25" s="14">
        <v>4733.2045573031282</v>
      </c>
      <c r="J25" s="18">
        <v>2972.3554662741622</v>
      </c>
      <c r="K25" s="18">
        <v>295.49717571307843</v>
      </c>
      <c r="L25" s="18">
        <v>781.77033960654762</v>
      </c>
      <c r="M25" s="18">
        <v>4049.6229815937882</v>
      </c>
      <c r="N25" s="18">
        <v>5778.7936714939015</v>
      </c>
      <c r="O25" s="18">
        <v>1299.4354673020232</v>
      </c>
      <c r="P25" s="18">
        <v>79.09792122042775</v>
      </c>
      <c r="Q25" s="18">
        <v>586.78899745988997</v>
      </c>
      <c r="R25" s="18">
        <v>23.807490721673439</v>
      </c>
      <c r="S25" s="18">
        <v>181.34582476315467</v>
      </c>
      <c r="T25" s="18">
        <v>1447.6116412359124</v>
      </c>
      <c r="U25" s="18">
        <v>2711.3387623252643</v>
      </c>
      <c r="V25" s="18">
        <v>419.47139322550777</v>
      </c>
      <c r="W25" s="18">
        <v>969.51886286425008</v>
      </c>
      <c r="X25" s="18">
        <v>7718.4163611181039</v>
      </c>
      <c r="Y25" s="18">
        <v>16501.243900015019</v>
      </c>
      <c r="Z25" s="18">
        <v>2442.8384008413741</v>
      </c>
      <c r="AA25" s="18">
        <v>220.01323274278005</v>
      </c>
      <c r="AB25" s="18">
        <v>18724.069068113611</v>
      </c>
      <c r="AC25" s="18">
        <v>2074.4972439102062</v>
      </c>
      <c r="AD25" s="18">
        <v>90258.346320194367</v>
      </c>
    </row>
    <row r="26" spans="1:30">
      <c r="A26" s="5">
        <v>18</v>
      </c>
      <c r="B26" s="6" t="s">
        <v>13</v>
      </c>
      <c r="C26" s="14">
        <v>2249.898221967404</v>
      </c>
      <c r="D26" s="14">
        <v>411.86190956636267</v>
      </c>
      <c r="E26" s="14">
        <v>187.82083566116174</v>
      </c>
      <c r="F26" s="14">
        <v>9.2000252180917439</v>
      </c>
      <c r="G26" s="14">
        <v>2858.7809924130202</v>
      </c>
      <c r="H26" s="14">
        <v>327.09866859231005</v>
      </c>
      <c r="I26" s="14">
        <v>3185.87966100533</v>
      </c>
      <c r="J26" s="18">
        <v>3364.9036094083594</v>
      </c>
      <c r="K26" s="18">
        <v>334.52240972150275</v>
      </c>
      <c r="L26" s="18">
        <v>885.01589642234046</v>
      </c>
      <c r="M26" s="18">
        <v>4584.4419155522028</v>
      </c>
      <c r="N26" s="18">
        <v>4911.5405841445126</v>
      </c>
      <c r="O26" s="18">
        <v>1471.0471690651116</v>
      </c>
      <c r="P26" s="18">
        <v>89.544095122963952</v>
      </c>
      <c r="Q26" s="18">
        <v>664.28407971974855</v>
      </c>
      <c r="R26" s="18">
        <v>26.951659170406188</v>
      </c>
      <c r="S26" s="18">
        <v>205.29550628127691</v>
      </c>
      <c r="T26" s="18">
        <v>1638.7924297365939</v>
      </c>
      <c r="U26" s="18">
        <v>3069.4153815705013</v>
      </c>
      <c r="V26" s="18">
        <v>474.86944987685166</v>
      </c>
      <c r="W26" s="18">
        <v>1097.559682230986</v>
      </c>
      <c r="X26" s="18">
        <v>8737.7594527744404</v>
      </c>
      <c r="Y26" s="18">
        <v>16508.081029331974</v>
      </c>
      <c r="Z26" s="18">
        <v>2443.8505664490094</v>
      </c>
      <c r="AA26" s="18">
        <v>220.1043930206479</v>
      </c>
      <c r="AB26" s="18">
        <v>18731.827202760334</v>
      </c>
      <c r="AC26" s="18">
        <v>1964.1445813430823</v>
      </c>
      <c r="AD26" s="18">
        <v>95368.881602145135</v>
      </c>
    </row>
    <row r="27" spans="1:30">
      <c r="A27" s="5">
        <v>19</v>
      </c>
      <c r="B27" s="6" t="s">
        <v>14</v>
      </c>
      <c r="C27" s="14">
        <v>1394.4386375297834</v>
      </c>
      <c r="D27" s="14">
        <v>378.77092499203587</v>
      </c>
      <c r="E27" s="14">
        <v>99.522663508403198</v>
      </c>
      <c r="F27" s="14">
        <v>8.6230944623156862</v>
      </c>
      <c r="G27" s="14">
        <v>1881.3553204925381</v>
      </c>
      <c r="H27" s="14">
        <v>26.609234606961483</v>
      </c>
      <c r="I27" s="14">
        <v>1907.9645550994996</v>
      </c>
      <c r="J27" s="18">
        <v>1633.5248198524132</v>
      </c>
      <c r="K27" s="18">
        <v>162.39712113863308</v>
      </c>
      <c r="L27" s="18">
        <v>429.63947874394472</v>
      </c>
      <c r="M27" s="18">
        <v>2225.561419734991</v>
      </c>
      <c r="N27" s="18">
        <v>2252.1706543419523</v>
      </c>
      <c r="O27" s="18">
        <v>714.13399632686628</v>
      </c>
      <c r="P27" s="18">
        <v>43.470042186529582</v>
      </c>
      <c r="Q27" s="18">
        <v>322.48309539119981</v>
      </c>
      <c r="R27" s="18">
        <v>13.083942157499841</v>
      </c>
      <c r="S27" s="18">
        <v>99.662677996769531</v>
      </c>
      <c r="T27" s="18">
        <v>795.56754644501052</v>
      </c>
      <c r="U27" s="18">
        <v>1490.0772177286144</v>
      </c>
      <c r="V27" s="18">
        <v>230.52994159909667</v>
      </c>
      <c r="W27" s="18">
        <v>532.82090374912161</v>
      </c>
      <c r="X27" s="18">
        <v>4241.8293635807086</v>
      </c>
      <c r="Y27" s="18">
        <v>8375.3553384152001</v>
      </c>
      <c r="Z27" s="18">
        <v>1239.8846876026594</v>
      </c>
      <c r="AA27" s="18">
        <v>111.66970285622537</v>
      </c>
      <c r="AB27" s="18">
        <v>9503.5703231616353</v>
      </c>
      <c r="AC27" s="18">
        <v>1242.3095550241258</v>
      </c>
      <c r="AD27" s="18">
        <v>76499.212975763308</v>
      </c>
    </row>
    <row r="28" spans="1:30">
      <c r="A28" s="5">
        <v>20</v>
      </c>
      <c r="B28" s="6" t="s">
        <v>151</v>
      </c>
      <c r="C28" s="14">
        <v>1013.3841755456436</v>
      </c>
      <c r="D28" s="14">
        <v>926.44021719865543</v>
      </c>
      <c r="E28" s="14">
        <v>266.81505674030115</v>
      </c>
      <c r="F28" s="14">
        <v>26.157775358553035</v>
      </c>
      <c r="G28" s="14">
        <v>2232.7972248431533</v>
      </c>
      <c r="H28" s="14">
        <v>124.96257251243486</v>
      </c>
      <c r="I28" s="14">
        <v>2357.759797355588</v>
      </c>
      <c r="J28" s="18">
        <v>4518.6869419944678</v>
      </c>
      <c r="K28" s="18">
        <v>449.22595713785046</v>
      </c>
      <c r="L28" s="18">
        <v>1188.4767704606875</v>
      </c>
      <c r="M28" s="18">
        <v>6156.3896695930061</v>
      </c>
      <c r="N28" s="18">
        <v>6281.3522421054413</v>
      </c>
      <c r="O28" s="18">
        <v>1975.4508317345837</v>
      </c>
      <c r="P28" s="18">
        <v>120.24764460815894</v>
      </c>
      <c r="Q28" s="18">
        <v>892.05877648668161</v>
      </c>
      <c r="R28" s="18">
        <v>36.193045773401266</v>
      </c>
      <c r="S28" s="18">
        <v>275.68876590983763</v>
      </c>
      <c r="T28" s="18">
        <v>2200.713842793305</v>
      </c>
      <c r="U28" s="18">
        <v>4121.8794991569648</v>
      </c>
      <c r="V28" s="18">
        <v>637.69624078114759</v>
      </c>
      <c r="W28" s="18">
        <v>1473.8991602284775</v>
      </c>
      <c r="X28" s="18">
        <v>11733.827807472557</v>
      </c>
      <c r="Y28" s="18">
        <v>20247.977274421151</v>
      </c>
      <c r="Z28" s="18">
        <v>2997.5035034733346</v>
      </c>
      <c r="AA28" s="18">
        <v>269.96891637606177</v>
      </c>
      <c r="AB28" s="18">
        <v>22975.511861518422</v>
      </c>
      <c r="AC28" s="18">
        <v>2738.8864942478704</v>
      </c>
      <c r="AD28" s="18">
        <v>83886.323547072592</v>
      </c>
    </row>
    <row r="29" spans="1:30">
      <c r="A29" s="5">
        <v>21</v>
      </c>
      <c r="B29" s="6" t="s">
        <v>15</v>
      </c>
      <c r="C29" s="14">
        <v>2970.6217846829018</v>
      </c>
      <c r="D29" s="14">
        <v>869.97085046587313</v>
      </c>
      <c r="E29" s="14">
        <v>650.44565215112129</v>
      </c>
      <c r="F29" s="14">
        <v>45.337477287745699</v>
      </c>
      <c r="G29" s="14">
        <v>4536.3757645876422</v>
      </c>
      <c r="H29" s="14">
        <v>199.0173464572363</v>
      </c>
      <c r="I29" s="14">
        <v>4735.3931110448784</v>
      </c>
      <c r="J29" s="18">
        <v>6640.3817459180436</v>
      </c>
      <c r="K29" s="18">
        <v>660.15457230460106</v>
      </c>
      <c r="L29" s="18">
        <v>1746.5116644109485</v>
      </c>
      <c r="M29" s="18">
        <v>9047.0479826335941</v>
      </c>
      <c r="N29" s="18">
        <v>9246.0653290908303</v>
      </c>
      <c r="O29" s="18">
        <v>2902.9998783715264</v>
      </c>
      <c r="P29" s="18">
        <v>176.70847184054301</v>
      </c>
      <c r="Q29" s="18">
        <v>1310.9141862909337</v>
      </c>
      <c r="R29" s="18">
        <v>53.187052692079199</v>
      </c>
      <c r="S29" s="18">
        <v>405.13509172076652</v>
      </c>
      <c r="T29" s="18">
        <v>3234.0324119076145</v>
      </c>
      <c r="U29" s="18">
        <v>6057.2581673460008</v>
      </c>
      <c r="V29" s="18">
        <v>937.11879824421658</v>
      </c>
      <c r="W29" s="18">
        <v>2165.9506853522357</v>
      </c>
      <c r="X29" s="18">
        <v>17243.304743765915</v>
      </c>
      <c r="Y29" s="18">
        <v>31025.745837444389</v>
      </c>
      <c r="Z29" s="18">
        <v>4593.0406081807923</v>
      </c>
      <c r="AA29" s="18">
        <v>413.67030744918259</v>
      </c>
      <c r="AB29" s="18">
        <v>35205.116138176003</v>
      </c>
      <c r="AC29" s="18">
        <v>3583.851588149535</v>
      </c>
      <c r="AD29" s="18">
        <v>98232.628422968846</v>
      </c>
    </row>
    <row r="30" spans="1:30">
      <c r="A30" s="5">
        <v>22</v>
      </c>
      <c r="B30" s="6" t="s">
        <v>196</v>
      </c>
      <c r="C30" s="14">
        <v>1805.6466460319095</v>
      </c>
      <c r="D30" s="14">
        <v>845.98023634921515</v>
      </c>
      <c r="E30" s="14">
        <v>274.2422990540104</v>
      </c>
      <c r="F30" s="14">
        <v>12.864444352695632</v>
      </c>
      <c r="G30" s="14">
        <v>2938.7336257878305</v>
      </c>
      <c r="H30" s="14">
        <v>229.30999627978389</v>
      </c>
      <c r="I30" s="14">
        <v>3168.0436220676143</v>
      </c>
      <c r="J30" s="18">
        <v>2765.362387321391</v>
      </c>
      <c r="K30" s="18">
        <v>274.91892694145037</v>
      </c>
      <c r="L30" s="18">
        <v>727.32831493445997</v>
      </c>
      <c r="M30" s="18">
        <v>3767.6096291973017</v>
      </c>
      <c r="N30" s="18">
        <v>3996.9196254770854</v>
      </c>
      <c r="O30" s="18">
        <v>1208.9435489129896</v>
      </c>
      <c r="P30" s="18">
        <v>73.589588708400427</v>
      </c>
      <c r="Q30" s="18">
        <v>545.92535828281541</v>
      </c>
      <c r="R30" s="18">
        <v>22.149551130485872</v>
      </c>
      <c r="S30" s="18">
        <v>168.71700864446612</v>
      </c>
      <c r="T30" s="18">
        <v>1346.8008216192059</v>
      </c>
      <c r="U30" s="18">
        <v>2522.5227324574771</v>
      </c>
      <c r="V30" s="18">
        <v>390.25965317572337</v>
      </c>
      <c r="W30" s="18">
        <v>902.002141932276</v>
      </c>
      <c r="X30" s="18">
        <v>7180.9104048638401</v>
      </c>
      <c r="Y30" s="18">
        <v>14116.563656128756</v>
      </c>
      <c r="Z30" s="18">
        <v>2089.8111675760761</v>
      </c>
      <c r="AA30" s="18">
        <v>188.21798062533094</v>
      </c>
      <c r="AB30" s="18">
        <v>16018.1568430795</v>
      </c>
      <c r="AC30" s="18">
        <v>1751.74246783391</v>
      </c>
      <c r="AD30" s="18">
        <v>91441.277112419979</v>
      </c>
    </row>
    <row r="31" spans="1:30">
      <c r="A31" s="5">
        <v>23</v>
      </c>
      <c r="B31" s="6" t="s">
        <v>16</v>
      </c>
      <c r="C31" s="14">
        <v>2310.8816364663448</v>
      </c>
      <c r="D31" s="14">
        <v>752.17184653971242</v>
      </c>
      <c r="E31" s="14">
        <v>1594.1052075039834</v>
      </c>
      <c r="F31" s="14">
        <v>37.5175114898163</v>
      </c>
      <c r="G31" s="14">
        <v>4694.6762019998578</v>
      </c>
      <c r="H31" s="14">
        <v>2382.2496366694718</v>
      </c>
      <c r="I31" s="14">
        <v>7076.9258386693291</v>
      </c>
      <c r="J31" s="18">
        <v>4379.1935474460533</v>
      </c>
      <c r="K31" s="18">
        <v>435.35819987012513</v>
      </c>
      <c r="L31" s="18">
        <v>1151.7880905008576</v>
      </c>
      <c r="M31" s="18">
        <v>5966.3398378170359</v>
      </c>
      <c r="N31" s="18">
        <v>8348.5894744865072</v>
      </c>
      <c r="O31" s="18">
        <v>1914.4679962738653</v>
      </c>
      <c r="P31" s="18">
        <v>116.53555913993225</v>
      </c>
      <c r="Q31" s="18">
        <v>864.52062027754437</v>
      </c>
      <c r="R31" s="18">
        <v>35.075754206451187</v>
      </c>
      <c r="S31" s="18">
        <v>267.17816044207933</v>
      </c>
      <c r="T31" s="18">
        <v>2132.7770619758612</v>
      </c>
      <c r="U31" s="18">
        <v>3994.6356846069048</v>
      </c>
      <c r="V31" s="18">
        <v>618.01034209880561</v>
      </c>
      <c r="W31" s="18">
        <v>1428.399394539558</v>
      </c>
      <c r="X31" s="18">
        <v>11371.600573561002</v>
      </c>
      <c r="Y31" s="18">
        <v>24414.866250047366</v>
      </c>
      <c r="Z31" s="18">
        <v>3614.3682978631059</v>
      </c>
      <c r="AA31" s="18">
        <v>325.52658958611084</v>
      </c>
      <c r="AB31" s="18">
        <v>27703.707958324358</v>
      </c>
      <c r="AC31" s="18">
        <v>2612.8087110865235</v>
      </c>
      <c r="AD31" s="18">
        <v>106030.37199307219</v>
      </c>
    </row>
    <row r="32" spans="1:30" s="50" customFormat="1" ht="25.5">
      <c r="A32" s="47"/>
      <c r="B32" s="48" t="s">
        <v>198</v>
      </c>
      <c r="C32" s="51">
        <v>15792.862376318464</v>
      </c>
      <c r="D32" s="51">
        <v>6739.3951691501161</v>
      </c>
      <c r="E32" s="51">
        <v>4555.1433324893223</v>
      </c>
      <c r="F32" s="51">
        <v>164.7275978150135</v>
      </c>
      <c r="G32" s="51">
        <v>27252.128475772915</v>
      </c>
      <c r="H32" s="51">
        <v>5220.3114793719487</v>
      </c>
      <c r="I32" s="51">
        <v>32472.439955144866</v>
      </c>
      <c r="J32" s="49">
        <v>36763.632715665997</v>
      </c>
      <c r="K32" s="49">
        <v>3654.8621992542699</v>
      </c>
      <c r="L32" s="49">
        <v>9669.3406826347691</v>
      </c>
      <c r="M32" s="49">
        <v>50087.835597555044</v>
      </c>
      <c r="N32" s="49">
        <v>55308.147076926994</v>
      </c>
      <c r="O32" s="49">
        <v>16072.091241995155</v>
      </c>
      <c r="P32" s="49">
        <v>978.32407910671816</v>
      </c>
      <c r="Q32" s="49">
        <v>7257.7104013909584</v>
      </c>
      <c r="R32" s="49">
        <v>294.46338256115484</v>
      </c>
      <c r="S32" s="49">
        <v>2242.9791361627158</v>
      </c>
      <c r="T32" s="49">
        <v>17904.810947806982</v>
      </c>
      <c r="U32" s="49">
        <v>33535.242859368132</v>
      </c>
      <c r="V32" s="49">
        <v>5188.2395663133166</v>
      </c>
      <c r="W32" s="49">
        <v>11991.511711730051</v>
      </c>
      <c r="X32" s="49">
        <v>95465.373326435161</v>
      </c>
      <c r="Y32" s="49">
        <v>178025.64887913511</v>
      </c>
      <c r="Z32" s="49">
        <v>26354.85505976883</v>
      </c>
      <c r="AA32" s="49">
        <v>2373.6391478740611</v>
      </c>
      <c r="AB32" s="49">
        <v>202006.86479102983</v>
      </c>
      <c r="AC32" s="49">
        <v>19970.996955578656</v>
      </c>
      <c r="AD32" s="49">
        <v>101150.1154601106</v>
      </c>
    </row>
    <row r="33" spans="1:30">
      <c r="A33" s="5">
        <v>24</v>
      </c>
      <c r="B33" s="6" t="s">
        <v>152</v>
      </c>
      <c r="C33" s="14">
        <v>2035.5769984315439</v>
      </c>
      <c r="D33" s="14">
        <v>526.91187726787587</v>
      </c>
      <c r="E33" s="14">
        <v>283.18955904126261</v>
      </c>
      <c r="F33" s="14">
        <v>26.859457886688546</v>
      </c>
      <c r="G33" s="14">
        <v>2872.5378926273711</v>
      </c>
      <c r="H33" s="14">
        <v>143.59924850137784</v>
      </c>
      <c r="I33" s="14">
        <v>3016.1371411287491</v>
      </c>
      <c r="J33" s="18">
        <v>3770.0800279635082</v>
      </c>
      <c r="K33" s="18">
        <v>374.80308567264194</v>
      </c>
      <c r="L33" s="18">
        <v>991.58286323653317</v>
      </c>
      <c r="M33" s="18">
        <v>5136.4659768726833</v>
      </c>
      <c r="N33" s="18">
        <v>5280.0652253740609</v>
      </c>
      <c r="O33" s="18">
        <v>1648.1796199980195</v>
      </c>
      <c r="P33" s="18">
        <v>100.32632248402147</v>
      </c>
      <c r="Q33" s="18">
        <v>744.27217910289107</v>
      </c>
      <c r="R33" s="18">
        <v>30.196975531401225</v>
      </c>
      <c r="S33" s="18">
        <v>230.01564915489081</v>
      </c>
      <c r="T33" s="18">
        <v>1836.1235050100138</v>
      </c>
      <c r="U33" s="18">
        <v>3439.0113271677337</v>
      </c>
      <c r="V33" s="18">
        <v>532.04966224441682</v>
      </c>
      <c r="W33" s="18">
        <v>1229.7195752970072</v>
      </c>
      <c r="X33" s="18">
        <v>9789.8948159903957</v>
      </c>
      <c r="Y33" s="18">
        <v>17942.497933991828</v>
      </c>
      <c r="Z33" s="18">
        <v>2656.201145279098</v>
      </c>
      <c r="AA33" s="18">
        <v>239.22966029461767</v>
      </c>
      <c r="AB33" s="18">
        <v>20359.469418976307</v>
      </c>
      <c r="AC33" s="18">
        <v>2743.3211340029693</v>
      </c>
      <c r="AD33" s="18">
        <v>74214.677846586623</v>
      </c>
    </row>
    <row r="34" spans="1:30">
      <c r="A34" s="5">
        <v>25</v>
      </c>
      <c r="B34" s="6" t="s">
        <v>17</v>
      </c>
      <c r="C34" s="14">
        <v>2413.4176644705672</v>
      </c>
      <c r="D34" s="14">
        <v>268.70354182616768</v>
      </c>
      <c r="E34" s="14">
        <v>167.36348770205535</v>
      </c>
      <c r="F34" s="14">
        <v>17.027863044429196</v>
      </c>
      <c r="G34" s="14">
        <v>2866.5125570432192</v>
      </c>
      <c r="H34" s="14">
        <v>149.02189513701651</v>
      </c>
      <c r="I34" s="14">
        <v>3015.5344521802358</v>
      </c>
      <c r="J34" s="18">
        <v>4226.327327265868</v>
      </c>
      <c r="K34" s="18">
        <v>420.16098108599346</v>
      </c>
      <c r="L34" s="18">
        <v>1111.5821736041032</v>
      </c>
      <c r="M34" s="18">
        <v>5758.0704819559651</v>
      </c>
      <c r="N34" s="18">
        <v>5907.0923770929812</v>
      </c>
      <c r="O34" s="18">
        <v>1847.6389139153116</v>
      </c>
      <c r="P34" s="18">
        <v>112.46760684476703</v>
      </c>
      <c r="Q34" s="18">
        <v>834.34246120377372</v>
      </c>
      <c r="R34" s="18">
        <v>33.85135114972023</v>
      </c>
      <c r="S34" s="18">
        <v>257.85166800483705</v>
      </c>
      <c r="T34" s="18">
        <v>2058.3273797640782</v>
      </c>
      <c r="U34" s="18">
        <v>3855.1933759976241</v>
      </c>
      <c r="V34" s="18">
        <v>596.43721362084545</v>
      </c>
      <c r="W34" s="18">
        <v>1378.5376987763573</v>
      </c>
      <c r="X34" s="18">
        <v>10974.647669277316</v>
      </c>
      <c r="Y34" s="18">
        <v>19748.252603413515</v>
      </c>
      <c r="Z34" s="18">
        <v>2923.5244375217753</v>
      </c>
      <c r="AA34" s="18">
        <v>263.30602232228892</v>
      </c>
      <c r="AB34" s="18">
        <v>22408.471018613</v>
      </c>
      <c r="AC34" s="18">
        <v>1954.8271658687877</v>
      </c>
      <c r="AD34" s="18">
        <v>114631.46926676742</v>
      </c>
    </row>
    <row r="35" spans="1:30">
      <c r="A35" s="5">
        <v>26</v>
      </c>
      <c r="B35" s="6" t="s">
        <v>18</v>
      </c>
      <c r="C35" s="14">
        <v>1642.9306599579243</v>
      </c>
      <c r="D35" s="14">
        <v>291.0091993425566</v>
      </c>
      <c r="E35" s="14">
        <v>96.475038001811413</v>
      </c>
      <c r="F35" s="14">
        <v>18.337749435071167</v>
      </c>
      <c r="G35" s="14">
        <v>2048.7526467373632</v>
      </c>
      <c r="H35" s="14">
        <v>40.89568997882742</v>
      </c>
      <c r="I35" s="14">
        <v>2089.6483367161904</v>
      </c>
      <c r="J35" s="18">
        <v>1528.4302652305771</v>
      </c>
      <c r="K35" s="18">
        <v>151.94912983142112</v>
      </c>
      <c r="L35" s="18">
        <v>401.99816646156864</v>
      </c>
      <c r="M35" s="18">
        <v>2082.3775615235668</v>
      </c>
      <c r="N35" s="18">
        <v>2123.273251502394</v>
      </c>
      <c r="O35" s="18">
        <v>668.18942702974061</v>
      </c>
      <c r="P35" s="18">
        <v>40.673350843083384</v>
      </c>
      <c r="Q35" s="18">
        <v>301.73580286688343</v>
      </c>
      <c r="R35" s="18">
        <v>12.242172839379201</v>
      </c>
      <c r="S35" s="18">
        <v>93.250773733547945</v>
      </c>
      <c r="T35" s="18">
        <v>744.38386319201936</v>
      </c>
      <c r="U35" s="18">
        <v>1394.2115169775955</v>
      </c>
      <c r="V35" s="18">
        <v>215.69855290826311</v>
      </c>
      <c r="W35" s="18">
        <v>498.54130487667999</v>
      </c>
      <c r="X35" s="18">
        <v>3968.9267652671929</v>
      </c>
      <c r="Y35" s="18">
        <v>8140.9526635069506</v>
      </c>
      <c r="Z35" s="18">
        <v>1205.1837973358247</v>
      </c>
      <c r="AA35" s="18">
        <v>108.5443814907068</v>
      </c>
      <c r="AB35" s="18">
        <v>9237.592079352069</v>
      </c>
      <c r="AC35" s="18">
        <v>1265.9443797592148</v>
      </c>
      <c r="AD35" s="18">
        <v>72969.967931048261</v>
      </c>
    </row>
    <row r="36" spans="1:30">
      <c r="A36" s="5">
        <v>27</v>
      </c>
      <c r="B36" s="6" t="s">
        <v>19</v>
      </c>
      <c r="C36" s="14">
        <v>4918.0418151721424</v>
      </c>
      <c r="D36" s="14">
        <v>709.52142122834744</v>
      </c>
      <c r="E36" s="14">
        <v>540.7842410163538</v>
      </c>
      <c r="F36" s="14">
        <v>26.906218743812051</v>
      </c>
      <c r="G36" s="14">
        <v>6195.2536961606556</v>
      </c>
      <c r="H36" s="14">
        <v>521.48111652236003</v>
      </c>
      <c r="I36" s="14">
        <v>6716.7348126830157</v>
      </c>
      <c r="J36" s="18">
        <v>5927.8059100921546</v>
      </c>
      <c r="K36" s="18">
        <v>589.3137360193374</v>
      </c>
      <c r="L36" s="18">
        <v>1559.0944259649325</v>
      </c>
      <c r="M36" s="18">
        <v>8076.2140720764246</v>
      </c>
      <c r="N36" s="18">
        <v>8597.6951885987837</v>
      </c>
      <c r="O36" s="18">
        <v>2591.4805043529091</v>
      </c>
      <c r="P36" s="18">
        <v>157.74597964697381</v>
      </c>
      <c r="Q36" s="18">
        <v>1170.2406817041679</v>
      </c>
      <c r="R36" s="18">
        <v>47.479578336335777</v>
      </c>
      <c r="S36" s="18">
        <v>361.66026035541836</v>
      </c>
      <c r="T36" s="18">
        <v>2886.9901126573204</v>
      </c>
      <c r="U36" s="18">
        <v>5407.2570128095103</v>
      </c>
      <c r="V36" s="18">
        <v>836.55707807842748</v>
      </c>
      <c r="W36" s="18">
        <v>1933.5236684986819</v>
      </c>
      <c r="X36" s="18">
        <v>15392.934876439744</v>
      </c>
      <c r="Y36" s="18">
        <v>30185.883761199184</v>
      </c>
      <c r="Z36" s="18">
        <v>4468.7077197846402</v>
      </c>
      <c r="AA36" s="18">
        <v>402.47231715114935</v>
      </c>
      <c r="AB36" s="18">
        <v>34252.119163832671</v>
      </c>
      <c r="AC36" s="18">
        <v>3102.8471704117983</v>
      </c>
      <c r="AD36" s="18">
        <v>110389.32078400385</v>
      </c>
    </row>
    <row r="37" spans="1:30">
      <c r="A37" s="5">
        <v>28</v>
      </c>
      <c r="B37" s="6" t="s">
        <v>20</v>
      </c>
      <c r="C37" s="14">
        <v>3183.6669680367618</v>
      </c>
      <c r="D37" s="14">
        <v>468.12531208560262</v>
      </c>
      <c r="E37" s="14">
        <v>960.16833608848242</v>
      </c>
      <c r="F37" s="14">
        <v>47.130734777754277</v>
      </c>
      <c r="G37" s="14">
        <v>4659.0913509886013</v>
      </c>
      <c r="H37" s="14">
        <v>1616.013695414619</v>
      </c>
      <c r="I37" s="14">
        <v>6275.1050464032205</v>
      </c>
      <c r="J37" s="18">
        <v>4241.4639109681311</v>
      </c>
      <c r="K37" s="18">
        <v>421.66578688217561</v>
      </c>
      <c r="L37" s="18">
        <v>1115.563303154612</v>
      </c>
      <c r="M37" s="18">
        <v>5778.6930010049191</v>
      </c>
      <c r="N37" s="18">
        <v>7394.7066964195383</v>
      </c>
      <c r="O37" s="18">
        <v>1854.2562293540875</v>
      </c>
      <c r="P37" s="18">
        <v>112.87040937589522</v>
      </c>
      <c r="Q37" s="18">
        <v>837.33065722420167</v>
      </c>
      <c r="R37" s="18">
        <v>33.972589702826788</v>
      </c>
      <c r="S37" s="18">
        <v>258.77516328887322</v>
      </c>
      <c r="T37" s="18">
        <v>2065.699275563406</v>
      </c>
      <c r="U37" s="18">
        <v>3869.000744122598</v>
      </c>
      <c r="V37" s="18">
        <v>598.5733524260138</v>
      </c>
      <c r="W37" s="18">
        <v>1383.4749290589327</v>
      </c>
      <c r="X37" s="18">
        <v>11013.953350116835</v>
      </c>
      <c r="Y37" s="18">
        <v>23067.751397524975</v>
      </c>
      <c r="Z37" s="18">
        <v>3414.9418840219823</v>
      </c>
      <c r="AA37" s="18">
        <v>307.56533189981735</v>
      </c>
      <c r="AB37" s="18">
        <v>26175.12794964714</v>
      </c>
      <c r="AC37" s="18">
        <v>2941.612909668153</v>
      </c>
      <c r="AD37" s="18">
        <v>88982.231018968392</v>
      </c>
    </row>
    <row r="38" spans="1:30" s="3" customFormat="1">
      <c r="A38" s="7"/>
      <c r="B38" s="8" t="s">
        <v>30</v>
      </c>
      <c r="C38" s="15">
        <v>14193.634106068939</v>
      </c>
      <c r="D38" s="15">
        <v>2264.2713517505499</v>
      </c>
      <c r="E38" s="15">
        <v>2047.9806618499656</v>
      </c>
      <c r="F38" s="15">
        <v>136.26202388775525</v>
      </c>
      <c r="G38" s="36">
        <v>18642.14814355721</v>
      </c>
      <c r="H38" s="15">
        <v>2471.0116455542006</v>
      </c>
      <c r="I38" s="36">
        <v>21113.159789111411</v>
      </c>
      <c r="J38" s="19">
        <v>19694.107441520238</v>
      </c>
      <c r="K38" s="19">
        <v>1957.8927194915696</v>
      </c>
      <c r="L38" s="19">
        <v>5179.8209324217496</v>
      </c>
      <c r="M38" s="19">
        <v>26831.821093433558</v>
      </c>
      <c r="N38" s="19">
        <v>29302.83273898776</v>
      </c>
      <c r="O38" s="19">
        <v>8609.7446946500677</v>
      </c>
      <c r="P38" s="19">
        <v>524.08366919474088</v>
      </c>
      <c r="Q38" s="19">
        <v>3887.9217821019179</v>
      </c>
      <c r="R38" s="19">
        <v>157.7426675596632</v>
      </c>
      <c r="S38" s="19">
        <v>1201.5535145375675</v>
      </c>
      <c r="T38" s="19">
        <v>9591.5241361868375</v>
      </c>
      <c r="U38" s="19">
        <v>17964.673977075061</v>
      </c>
      <c r="V38" s="19">
        <v>2779.3158592779664</v>
      </c>
      <c r="W38" s="19">
        <v>6423.7971765076591</v>
      </c>
      <c r="X38" s="19">
        <v>51140.357477091478</v>
      </c>
      <c r="Y38" s="19">
        <v>99085.338359636444</v>
      </c>
      <c r="Z38" s="19">
        <v>14668.558983943321</v>
      </c>
      <c r="AA38" s="19">
        <v>1321.11771315858</v>
      </c>
      <c r="AB38" s="19">
        <v>112432.7796304212</v>
      </c>
      <c r="AC38" s="19">
        <v>12008.552759710923</v>
      </c>
      <c r="AD38" s="19">
        <v>93627.252076234159</v>
      </c>
    </row>
    <row r="39" spans="1:30">
      <c r="A39" s="5">
        <v>29</v>
      </c>
      <c r="B39" s="6" t="s">
        <v>21</v>
      </c>
      <c r="C39" s="14">
        <v>2074.5026903484932</v>
      </c>
      <c r="D39" s="14">
        <v>242.74484512982005</v>
      </c>
      <c r="E39" s="14">
        <v>695.51010632040254</v>
      </c>
      <c r="F39" s="14">
        <v>22.508969623647946</v>
      </c>
      <c r="G39" s="14">
        <v>3035.2666114223634</v>
      </c>
      <c r="H39" s="14">
        <v>164.63808633083926</v>
      </c>
      <c r="I39" s="14">
        <v>3199.9046977532025</v>
      </c>
      <c r="J39" s="18">
        <v>3132.7157821252949</v>
      </c>
      <c r="K39" s="18">
        <v>311.43942117063978</v>
      </c>
      <c r="L39" s="18">
        <v>823.94730666341786</v>
      </c>
      <c r="M39" s="18">
        <v>4268.1025099593526</v>
      </c>
      <c r="N39" s="18">
        <v>4432.7405962901921</v>
      </c>
      <c r="O39" s="18">
        <v>1369.5407707655813</v>
      </c>
      <c r="P39" s="18">
        <v>83.365300332380116</v>
      </c>
      <c r="Q39" s="18">
        <v>618.44660706894126</v>
      </c>
      <c r="R39" s="18">
        <v>25.091918770427664</v>
      </c>
      <c r="S39" s="18">
        <v>191.12953807310953</v>
      </c>
      <c r="T39" s="18">
        <v>1525.7111359472071</v>
      </c>
      <c r="U39" s="18">
        <v>2857.617074337154</v>
      </c>
      <c r="V39" s="18">
        <v>442.10212022683629</v>
      </c>
      <c r="W39" s="18">
        <v>1021.8249725596112</v>
      </c>
      <c r="X39" s="18">
        <v>8134.8294380812495</v>
      </c>
      <c r="Y39" s="18">
        <v>15602.836645793805</v>
      </c>
      <c r="Z39" s="18">
        <v>2309.8385032494443</v>
      </c>
      <c r="AA39" s="18">
        <v>208.03465183723151</v>
      </c>
      <c r="AB39" s="18">
        <v>17704.640497206019</v>
      </c>
      <c r="AC39" s="18">
        <v>1393.2999617958442</v>
      </c>
      <c r="AD39" s="18">
        <v>127069.84125935276</v>
      </c>
    </row>
    <row r="40" spans="1:30">
      <c r="A40" s="5">
        <v>30</v>
      </c>
      <c r="B40" s="6" t="s">
        <v>22</v>
      </c>
      <c r="C40" s="14">
        <v>2813.2592857413274</v>
      </c>
      <c r="D40" s="14">
        <v>531.2960789595237</v>
      </c>
      <c r="E40" s="14">
        <v>788.34254940035214</v>
      </c>
      <c r="F40" s="14">
        <v>31.85711713945545</v>
      </c>
      <c r="G40" s="14">
        <v>4164.7550312406584</v>
      </c>
      <c r="H40" s="14">
        <v>826.75095652954781</v>
      </c>
      <c r="I40" s="14">
        <v>4991.505987770206</v>
      </c>
      <c r="J40" s="18">
        <v>20667.608872135035</v>
      </c>
      <c r="K40" s="18">
        <v>2054.6735139030479</v>
      </c>
      <c r="L40" s="18">
        <v>5435.8651884518549</v>
      </c>
      <c r="M40" s="18">
        <v>28158.147574489936</v>
      </c>
      <c r="N40" s="18">
        <v>28984.898531019484</v>
      </c>
      <c r="O40" s="18">
        <v>9035.3338614786917</v>
      </c>
      <c r="P40" s="18">
        <v>549.98970242005521</v>
      </c>
      <c r="Q40" s="18">
        <v>4080.1060396639082</v>
      </c>
      <c r="R40" s="18">
        <v>165.54006142451931</v>
      </c>
      <c r="S40" s="18">
        <v>1260.9476286824154</v>
      </c>
      <c r="T40" s="18">
        <v>10065.643742575734</v>
      </c>
      <c r="U40" s="18">
        <v>18852.687605981158</v>
      </c>
      <c r="V40" s="18">
        <v>2916.7005045670057</v>
      </c>
      <c r="W40" s="18">
        <v>6741.3325489473027</v>
      </c>
      <c r="X40" s="18">
        <v>53668.281695740792</v>
      </c>
      <c r="Y40" s="18">
        <v>86817.935258000944</v>
      </c>
      <c r="Z40" s="18">
        <v>12852.496895401862</v>
      </c>
      <c r="AA40" s="18">
        <v>1157.5548303972835</v>
      </c>
      <c r="AB40" s="18">
        <v>98512.877323005509</v>
      </c>
      <c r="AC40" s="18">
        <v>5137.5205025963915</v>
      </c>
      <c r="AD40" s="18">
        <v>191751.79402830458</v>
      </c>
    </row>
    <row r="41" spans="1:30">
      <c r="A41" s="5">
        <v>31</v>
      </c>
      <c r="B41" s="6" t="s">
        <v>23</v>
      </c>
      <c r="C41" s="14">
        <v>1121.0553969390633</v>
      </c>
      <c r="D41" s="14">
        <v>226.64494921276972</v>
      </c>
      <c r="E41" s="14">
        <v>715.37998480458612</v>
      </c>
      <c r="F41" s="14">
        <v>9.4417448461752169</v>
      </c>
      <c r="G41" s="14">
        <v>2072.5220758025944</v>
      </c>
      <c r="H41" s="14">
        <v>461.45103190422179</v>
      </c>
      <c r="I41" s="14">
        <v>2533.9731077068163</v>
      </c>
      <c r="J41" s="18">
        <v>2297.0661564178718</v>
      </c>
      <c r="K41" s="18">
        <v>228.36318514030953</v>
      </c>
      <c r="L41" s="18">
        <v>604.15996995558146</v>
      </c>
      <c r="M41" s="18">
        <v>3129.5893115137628</v>
      </c>
      <c r="N41" s="18">
        <v>3591.0403434179848</v>
      </c>
      <c r="O41" s="18">
        <v>1004.2167796740905</v>
      </c>
      <c r="P41" s="18">
        <v>61.127667918603066</v>
      </c>
      <c r="Q41" s="18">
        <v>453.47643050010601</v>
      </c>
      <c r="R41" s="18">
        <v>18.398667934067454</v>
      </c>
      <c r="S41" s="18">
        <v>140.14587467672206</v>
      </c>
      <c r="T41" s="18">
        <v>1118.7288150591712</v>
      </c>
      <c r="U41" s="18">
        <v>2095.3498261525951</v>
      </c>
      <c r="V41" s="18">
        <v>324.17170553681376</v>
      </c>
      <c r="W41" s="18">
        <v>749.25391433273194</v>
      </c>
      <c r="X41" s="18">
        <v>5964.8696817849013</v>
      </c>
      <c r="Y41" s="18">
        <v>11628.432101005481</v>
      </c>
      <c r="Z41" s="18">
        <v>1721.4690386135592</v>
      </c>
      <c r="AA41" s="18">
        <v>155.04339874529779</v>
      </c>
      <c r="AB41" s="18">
        <v>13194.857740873742</v>
      </c>
      <c r="AC41" s="18">
        <v>1271.3091615765372</v>
      </c>
      <c r="AD41" s="18">
        <v>103789.52767484925</v>
      </c>
    </row>
    <row r="42" spans="1:30">
      <c r="A42" s="5">
        <v>32</v>
      </c>
      <c r="B42" s="6" t="s">
        <v>153</v>
      </c>
      <c r="C42" s="14">
        <v>819.61097767243928</v>
      </c>
      <c r="D42" s="14">
        <v>171.40220390894305</v>
      </c>
      <c r="E42" s="14">
        <v>340.21283478498191</v>
      </c>
      <c r="F42" s="14">
        <v>11.780730569604829</v>
      </c>
      <c r="G42" s="14">
        <v>1343.0067469359692</v>
      </c>
      <c r="H42" s="14">
        <v>588.46067636636826</v>
      </c>
      <c r="I42" s="14">
        <v>1931.4674233023375</v>
      </c>
      <c r="J42" s="18">
        <v>2617.6567475985753</v>
      </c>
      <c r="K42" s="18">
        <v>260.23474805698595</v>
      </c>
      <c r="L42" s="18">
        <v>688.47970162487763</v>
      </c>
      <c r="M42" s="18">
        <v>3566.371197280439</v>
      </c>
      <c r="N42" s="18">
        <v>4154.8318736468073</v>
      </c>
      <c r="O42" s="18">
        <v>1144.3705363126664</v>
      </c>
      <c r="P42" s="18">
        <v>69.658965609255105</v>
      </c>
      <c r="Q42" s="18">
        <v>516.76597770550984</v>
      </c>
      <c r="R42" s="18">
        <v>20.966482454097818</v>
      </c>
      <c r="S42" s="18">
        <v>159.70536741863413</v>
      </c>
      <c r="T42" s="18">
        <v>1274.8644714871107</v>
      </c>
      <c r="U42" s="18">
        <v>2387.7878291329694</v>
      </c>
      <c r="V42" s="18">
        <v>369.41480767026337</v>
      </c>
      <c r="W42" s="18">
        <v>853.82371728301757</v>
      </c>
      <c r="X42" s="18">
        <v>6797.3581550735244</v>
      </c>
      <c r="Y42" s="18">
        <v>12295.196775656301</v>
      </c>
      <c r="Z42" s="18">
        <v>1820.1766485402595</v>
      </c>
      <c r="AA42" s="18">
        <v>163.93345891006632</v>
      </c>
      <c r="AB42" s="18">
        <v>13951.439965286494</v>
      </c>
      <c r="AC42" s="18">
        <v>1397.7932949784636</v>
      </c>
      <c r="AD42" s="18">
        <v>99810.465649010352</v>
      </c>
    </row>
    <row r="43" spans="1:30">
      <c r="A43" s="5">
        <v>33</v>
      </c>
      <c r="B43" s="6" t="s">
        <v>24</v>
      </c>
      <c r="C43" s="14">
        <v>1550.3474548329543</v>
      </c>
      <c r="D43" s="14">
        <v>325.78452733918812</v>
      </c>
      <c r="E43" s="14">
        <v>1820.4262113658942</v>
      </c>
      <c r="F43" s="14">
        <v>72.836262823883303</v>
      </c>
      <c r="G43" s="14">
        <v>3769.3944563619202</v>
      </c>
      <c r="H43" s="14">
        <v>2525.7195848919941</v>
      </c>
      <c r="I43" s="14">
        <v>6295.1140412539144</v>
      </c>
      <c r="J43" s="18">
        <v>5079.4325029115207</v>
      </c>
      <c r="K43" s="18">
        <v>504.97256329742191</v>
      </c>
      <c r="L43" s="18">
        <v>1335.9605598543194</v>
      </c>
      <c r="M43" s="18">
        <v>6920.3656260632624</v>
      </c>
      <c r="N43" s="18">
        <v>9446.0852109552561</v>
      </c>
      <c r="O43" s="18">
        <v>2220.5940113628094</v>
      </c>
      <c r="P43" s="18">
        <v>135.16975224480677</v>
      </c>
      <c r="Q43" s="18">
        <v>1002.7586336383739</v>
      </c>
      <c r="R43" s="18">
        <v>40.68441461882621</v>
      </c>
      <c r="S43" s="18">
        <v>309.90030870160462</v>
      </c>
      <c r="T43" s="18">
        <v>2473.8109911543665</v>
      </c>
      <c r="U43" s="18">
        <v>4633.3833190624646</v>
      </c>
      <c r="V43" s="18">
        <v>716.83102945355995</v>
      </c>
      <c r="W43" s="18">
        <v>1656.8023845383025</v>
      </c>
      <c r="X43" s="18">
        <v>13189.934844775116</v>
      </c>
      <c r="Y43" s="18">
        <v>26405.414512092291</v>
      </c>
      <c r="Z43" s="18">
        <v>3909.0483688660611</v>
      </c>
      <c r="AA43" s="18">
        <v>352.06682860638409</v>
      </c>
      <c r="AB43" s="18">
        <v>29962.396052351967</v>
      </c>
      <c r="AC43" s="18">
        <v>2366.4365115739674</v>
      </c>
      <c r="AD43" s="18">
        <v>126613.98649745873</v>
      </c>
    </row>
    <row r="44" spans="1:30">
      <c r="A44" s="5">
        <v>34</v>
      </c>
      <c r="B44" s="6" t="s">
        <v>55</v>
      </c>
      <c r="C44" s="14">
        <v>508.15335325504208</v>
      </c>
      <c r="D44" s="14">
        <v>315.48781266542562</v>
      </c>
      <c r="E44" s="14">
        <v>519.84443335490698</v>
      </c>
      <c r="F44" s="14">
        <v>30.406977812576002</v>
      </c>
      <c r="G44" s="14">
        <v>1373.8925770879507</v>
      </c>
      <c r="H44" s="14">
        <v>8.0721676587004968E-3</v>
      </c>
      <c r="I44" s="14">
        <v>1373.9006492556093</v>
      </c>
      <c r="J44" s="18">
        <v>1566.4048633659511</v>
      </c>
      <c r="K44" s="18">
        <v>155.72438034407537</v>
      </c>
      <c r="L44" s="18">
        <v>411.98600769306387</v>
      </c>
      <c r="M44" s="18">
        <v>2134.1152514030905</v>
      </c>
      <c r="N44" s="18">
        <v>2134.1233235707491</v>
      </c>
      <c r="O44" s="18">
        <v>684.79092043574337</v>
      </c>
      <c r="P44" s="18">
        <v>41.683900155159563</v>
      </c>
      <c r="Q44" s="18">
        <v>309.23257659453253</v>
      </c>
      <c r="R44" s="18">
        <v>12.546335616350305</v>
      </c>
      <c r="S44" s="18">
        <v>95.567634854987404</v>
      </c>
      <c r="T44" s="18">
        <v>762.87844466310116</v>
      </c>
      <c r="U44" s="18">
        <v>1428.8513846099909</v>
      </c>
      <c r="V44" s="18">
        <v>221.0576890438181</v>
      </c>
      <c r="W44" s="18">
        <v>510.9278076418035</v>
      </c>
      <c r="X44" s="18">
        <v>4067.5366936154869</v>
      </c>
      <c r="Y44" s="18">
        <v>7575.552594274187</v>
      </c>
      <c r="Z44" s="18">
        <v>1121.4821677449552</v>
      </c>
      <c r="AA44" s="18">
        <v>101.0058287539465</v>
      </c>
      <c r="AB44" s="18">
        <v>8596.0289332651955</v>
      </c>
      <c r="AC44" s="18">
        <v>1128.0245400301208</v>
      </c>
      <c r="AD44" s="18">
        <v>76204.272409141588</v>
      </c>
    </row>
    <row r="45" spans="1:30" s="3" customFormat="1">
      <c r="A45" s="8"/>
      <c r="B45" s="8" t="s">
        <v>31</v>
      </c>
      <c r="C45" s="15">
        <v>8886.9291587893185</v>
      </c>
      <c r="D45" s="15">
        <v>1813.3604172156702</v>
      </c>
      <c r="E45" s="15">
        <v>4879.7161200311239</v>
      </c>
      <c r="F45" s="15">
        <v>178.83180281534274</v>
      </c>
      <c r="G45" s="15">
        <v>15758.837498851455</v>
      </c>
      <c r="H45" s="15">
        <v>4567.0284081906302</v>
      </c>
      <c r="I45" s="15">
        <v>20325.865907042087</v>
      </c>
      <c r="J45" s="19">
        <v>35360.884924554244</v>
      </c>
      <c r="K45" s="19">
        <v>3515.4078119124806</v>
      </c>
      <c r="L45" s="19">
        <v>9300.3987342431155</v>
      </c>
      <c r="M45" s="19">
        <v>48176.691470709848</v>
      </c>
      <c r="N45" s="19">
        <v>52743.719878900469</v>
      </c>
      <c r="O45" s="19">
        <v>15458.846880029583</v>
      </c>
      <c r="P45" s="19">
        <v>940.99528868025982</v>
      </c>
      <c r="Q45" s="19">
        <v>6980.7862651713713</v>
      </c>
      <c r="R45" s="19">
        <v>283.22788081828872</v>
      </c>
      <c r="S45" s="19">
        <v>2157.3963524074729</v>
      </c>
      <c r="T45" s="19">
        <v>17221.63760088669</v>
      </c>
      <c r="U45" s="19">
        <v>32255.677039276336</v>
      </c>
      <c r="V45" s="19">
        <v>4990.2778564982973</v>
      </c>
      <c r="W45" s="19">
        <v>11533.965345302769</v>
      </c>
      <c r="X45" s="19">
        <v>91822.810509071074</v>
      </c>
      <c r="Y45" s="19">
        <v>160325.36788682302</v>
      </c>
      <c r="Z45" s="19">
        <v>23734.511622416139</v>
      </c>
      <c r="AA45" s="19">
        <v>2137.6389972502093</v>
      </c>
      <c r="AB45" s="19">
        <v>181922.24051198893</v>
      </c>
      <c r="AC45" s="19">
        <v>12694.383972551324</v>
      </c>
      <c r="AD45" s="19">
        <v>143309.23099959304</v>
      </c>
    </row>
    <row r="46" spans="1:30" s="3" customFormat="1">
      <c r="A46" s="8"/>
      <c r="B46" s="8" t="s">
        <v>32</v>
      </c>
      <c r="C46" s="15">
        <v>100246.97535984349</v>
      </c>
      <c r="D46" s="15">
        <v>42566.849488919543</v>
      </c>
      <c r="E46" s="15">
        <v>24066.771538308276</v>
      </c>
      <c r="F46" s="15">
        <v>2978.479759768014</v>
      </c>
      <c r="G46" s="15">
        <v>169859.07614683933</v>
      </c>
      <c r="H46" s="15">
        <v>68949.76224942207</v>
      </c>
      <c r="I46" s="15">
        <v>238808.83839626139</v>
      </c>
      <c r="J46" s="15">
        <v>375382.82402525714</v>
      </c>
      <c r="K46" s="15">
        <v>37318.741169846209</v>
      </c>
      <c r="L46" s="15">
        <v>98730.841970440801</v>
      </c>
      <c r="M46" s="15">
        <v>511432.40716554417</v>
      </c>
      <c r="N46" s="15">
        <v>580382.16941496625</v>
      </c>
      <c r="O46" s="15">
        <v>164107.47667601513</v>
      </c>
      <c r="P46" s="15">
        <v>9989.3843045193753</v>
      </c>
      <c r="Q46" s="15">
        <v>74106.382454165636</v>
      </c>
      <c r="R46" s="15">
        <v>3006.680459810309</v>
      </c>
      <c r="S46" s="15">
        <v>22902.411436715902</v>
      </c>
      <c r="T46" s="15">
        <v>182820.84768957159</v>
      </c>
      <c r="U46" s="15">
        <v>342418.66864147293</v>
      </c>
      <c r="V46" s="15">
        <v>52975.614112594267</v>
      </c>
      <c r="W46" s="15">
        <v>122441.8589287831</v>
      </c>
      <c r="X46" s="15">
        <v>974769.32470364822</v>
      </c>
      <c r="Y46" s="15">
        <v>1725010.5702654535</v>
      </c>
      <c r="Z46" s="15">
        <v>255369.96402828209</v>
      </c>
      <c r="AA46" s="15">
        <v>22999.790453563517</v>
      </c>
      <c r="AB46" s="15">
        <v>1957380.7438401724</v>
      </c>
      <c r="AC46" s="15">
        <v>121677</v>
      </c>
      <c r="AD46" s="19">
        <v>160866.94641059299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dimension ref="A1:AD47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4" width="9.28515625" style="20" bestFit="1" customWidth="1"/>
    <col min="25" max="25" width="10.28515625" style="20" bestFit="1" customWidth="1"/>
    <col min="26" max="27" width="8.2851562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136</v>
      </c>
      <c r="I1" s="16"/>
      <c r="J1" s="16"/>
      <c r="K1" s="16"/>
      <c r="L1" s="16"/>
      <c r="M1" s="16"/>
      <c r="N1" s="16"/>
      <c r="U1" s="27" t="s">
        <v>137</v>
      </c>
    </row>
    <row r="2" spans="1:30">
      <c r="B2" s="10"/>
      <c r="C2" s="16"/>
      <c r="D2" s="16"/>
      <c r="E2" s="10"/>
      <c r="H2" s="28" t="s">
        <v>132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9" customFormat="1" ht="76.5">
      <c r="A4" s="13" t="s">
        <v>26</v>
      </c>
      <c r="B4" s="13" t="s">
        <v>25</v>
      </c>
      <c r="C4" s="13" t="s">
        <v>33</v>
      </c>
      <c r="D4" s="13" t="s">
        <v>34</v>
      </c>
      <c r="E4" s="13" t="s">
        <v>48</v>
      </c>
      <c r="F4" s="13" t="s">
        <v>59</v>
      </c>
      <c r="G4" s="13" t="s">
        <v>167</v>
      </c>
      <c r="H4" s="13" t="s">
        <v>35</v>
      </c>
      <c r="I4" s="13" t="s">
        <v>168</v>
      </c>
      <c r="J4" s="13" t="s">
        <v>36</v>
      </c>
      <c r="K4" s="13" t="s">
        <v>57</v>
      </c>
      <c r="L4" s="13" t="s">
        <v>37</v>
      </c>
      <c r="M4" s="13" t="s">
        <v>169</v>
      </c>
      <c r="N4" s="13" t="s">
        <v>170</v>
      </c>
      <c r="O4" s="13" t="s">
        <v>53</v>
      </c>
      <c r="P4" s="13" t="s">
        <v>38</v>
      </c>
      <c r="Q4" s="13" t="s">
        <v>39</v>
      </c>
      <c r="R4" s="13" t="s">
        <v>40</v>
      </c>
      <c r="S4" s="13" t="s">
        <v>148</v>
      </c>
      <c r="T4" s="13" t="s">
        <v>41</v>
      </c>
      <c r="U4" s="13" t="s">
        <v>52</v>
      </c>
      <c r="V4" s="13" t="s">
        <v>54</v>
      </c>
      <c r="W4" s="13" t="s">
        <v>42</v>
      </c>
      <c r="X4" s="13" t="s">
        <v>171</v>
      </c>
      <c r="Y4" s="13" t="s">
        <v>174</v>
      </c>
      <c r="Z4" s="13" t="s">
        <v>49</v>
      </c>
      <c r="AA4" s="13" t="s">
        <v>50</v>
      </c>
      <c r="AB4" s="13" t="s">
        <v>175</v>
      </c>
      <c r="AC4" s="13" t="s">
        <v>56</v>
      </c>
      <c r="AD4" s="13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v>1.2460513915111455</v>
      </c>
      <c r="D6" s="14">
        <v>526.84658265048063</v>
      </c>
      <c r="E6" s="14">
        <v>48.158364968789755</v>
      </c>
      <c r="F6" s="14">
        <v>869.08026186791278</v>
      </c>
      <c r="G6" s="14">
        <v>1445.3312608786944</v>
      </c>
      <c r="H6" s="14">
        <v>42565.510017786219</v>
      </c>
      <c r="I6" s="14">
        <v>44010.841278664913</v>
      </c>
      <c r="J6" s="18">
        <v>64839.424857245598</v>
      </c>
      <c r="K6" s="18">
        <v>4396.9436520377421</v>
      </c>
      <c r="L6" s="18">
        <v>17995.19532457025</v>
      </c>
      <c r="M6" s="18">
        <v>87231.563833853594</v>
      </c>
      <c r="N6" s="18">
        <v>129797.07385163981</v>
      </c>
      <c r="O6" s="18">
        <v>29402.796558903392</v>
      </c>
      <c r="P6" s="18">
        <v>1617.1742765069816</v>
      </c>
      <c r="Q6" s="18">
        <v>12717.451711565771</v>
      </c>
      <c r="R6" s="18">
        <v>538.6052566324006</v>
      </c>
      <c r="S6" s="18">
        <v>2825.3313538825728</v>
      </c>
      <c r="T6" s="18">
        <v>35506.94025386194</v>
      </c>
      <c r="U6" s="18">
        <v>49669.583780406967</v>
      </c>
      <c r="V6" s="18">
        <v>7857.9929875214293</v>
      </c>
      <c r="W6" s="18">
        <v>21760.400787932234</v>
      </c>
      <c r="X6" s="18">
        <v>161896.27696721369</v>
      </c>
      <c r="Y6" s="18">
        <v>293138.68207973219</v>
      </c>
      <c r="Z6" s="18">
        <v>50558.798509751978</v>
      </c>
      <c r="AA6" s="18">
        <v>4553.5573290030716</v>
      </c>
      <c r="AB6" s="18">
        <v>339143.9232604811</v>
      </c>
      <c r="AC6" s="18">
        <v>14098.656242021199</v>
      </c>
      <c r="AD6" s="18">
        <v>240550.53009212247</v>
      </c>
    </row>
    <row r="7" spans="1:30" ht="15.75">
      <c r="A7" s="5">
        <v>2</v>
      </c>
      <c r="B7" s="6" t="s">
        <v>46</v>
      </c>
      <c r="C7" s="14">
        <v>2331.2631023236986</v>
      </c>
      <c r="D7" s="14">
        <v>1096.6003100927674</v>
      </c>
      <c r="E7" s="14">
        <v>1811.8826802799242</v>
      </c>
      <c r="F7" s="14">
        <v>573.18156524873007</v>
      </c>
      <c r="G7" s="14">
        <v>5812.9276579451207</v>
      </c>
      <c r="H7" s="14">
        <v>255.48725027464658</v>
      </c>
      <c r="I7" s="14">
        <v>6068.4149082197673</v>
      </c>
      <c r="J7" s="18">
        <v>54738.176475299122</v>
      </c>
      <c r="K7" s="18">
        <v>3711.9496063866272</v>
      </c>
      <c r="L7" s="18">
        <v>15191.747606529405</v>
      </c>
      <c r="M7" s="18">
        <v>73641.873688215157</v>
      </c>
      <c r="N7" s="18">
        <v>73897.360938489801</v>
      </c>
      <c r="O7" s="18">
        <v>24822.173707617647</v>
      </c>
      <c r="P7" s="18">
        <v>1365.2368313514025</v>
      </c>
      <c r="Q7" s="18">
        <v>10736.216702051634</v>
      </c>
      <c r="R7" s="18">
        <v>454.69665489751128</v>
      </c>
      <c r="S7" s="18">
        <v>2385.1767129414634</v>
      </c>
      <c r="T7" s="18">
        <v>29975.360916493504</v>
      </c>
      <c r="U7" s="18">
        <v>41931.624908957718</v>
      </c>
      <c r="V7" s="18">
        <v>6633.8066360029579</v>
      </c>
      <c r="W7" s="18">
        <v>18370.376682481758</v>
      </c>
      <c r="X7" s="18">
        <v>136674.6697527956</v>
      </c>
      <c r="Y7" s="18">
        <v>216384.95834923052</v>
      </c>
      <c r="Z7" s="18">
        <v>37320.777413994925</v>
      </c>
      <c r="AA7" s="18">
        <v>3361.2804205544908</v>
      </c>
      <c r="AB7" s="18">
        <v>250344.45534267096</v>
      </c>
      <c r="AC7" s="18">
        <v>12298.53928045103</v>
      </c>
      <c r="AD7" s="18">
        <v>203556.25138393667</v>
      </c>
    </row>
    <row r="8" spans="1:30">
      <c r="A8" s="5">
        <v>3</v>
      </c>
      <c r="B8" s="6" t="s">
        <v>150</v>
      </c>
      <c r="C8" s="14">
        <v>1590.5491591514697</v>
      </c>
      <c r="D8" s="14">
        <v>311.22437487613939</v>
      </c>
      <c r="E8" s="14">
        <v>1547.2773254938015</v>
      </c>
      <c r="F8" s="14">
        <v>216.14459692934241</v>
      </c>
      <c r="G8" s="14">
        <v>3665.1954564507528</v>
      </c>
      <c r="H8" s="14">
        <v>9612.7661048433401</v>
      </c>
      <c r="I8" s="14">
        <v>13277.961561294092</v>
      </c>
      <c r="J8" s="18">
        <v>6850.9274680114877</v>
      </c>
      <c r="K8" s="18">
        <v>464.58064838429766</v>
      </c>
      <c r="L8" s="18">
        <v>1901.370627712372</v>
      </c>
      <c r="M8" s="18">
        <v>9216.8787441081586</v>
      </c>
      <c r="N8" s="18">
        <v>18829.644848951499</v>
      </c>
      <c r="O8" s="18">
        <v>3106.6966899419531</v>
      </c>
      <c r="P8" s="18">
        <v>170.87048035783474</v>
      </c>
      <c r="Q8" s="18">
        <v>1343.7247391644553</v>
      </c>
      <c r="R8" s="18">
        <v>56.908980226186422</v>
      </c>
      <c r="S8" s="18">
        <v>298.52424232885858</v>
      </c>
      <c r="T8" s="18">
        <v>3751.6599326072301</v>
      </c>
      <c r="U8" s="18">
        <v>5248.0835015898883</v>
      </c>
      <c r="V8" s="18">
        <v>830.27479222984471</v>
      </c>
      <c r="W8" s="18">
        <v>2299.2018791222308</v>
      </c>
      <c r="X8" s="18">
        <v>17105.945237568478</v>
      </c>
      <c r="Y8" s="18">
        <v>39600.785542970727</v>
      </c>
      <c r="Z8" s="18">
        <v>6830.1055463191533</v>
      </c>
      <c r="AA8" s="18">
        <v>615.15063816849158</v>
      </c>
      <c r="AB8" s="18">
        <v>45815.74045112139</v>
      </c>
      <c r="AC8" s="18">
        <v>2831.9549043091515</v>
      </c>
      <c r="AD8" s="18">
        <v>161781.32067501274</v>
      </c>
    </row>
    <row r="9" spans="1:30">
      <c r="A9" s="5">
        <v>4</v>
      </c>
      <c r="B9" s="6" t="s">
        <v>0</v>
      </c>
      <c r="C9" s="14">
        <v>3029.5872446031776</v>
      </c>
      <c r="D9" s="14">
        <v>206.32657059767192</v>
      </c>
      <c r="E9" s="14">
        <v>734.82422728345875</v>
      </c>
      <c r="F9" s="14">
        <v>243.32907331487795</v>
      </c>
      <c r="G9" s="14">
        <v>4214.0671157991865</v>
      </c>
      <c r="H9" s="14">
        <v>636.84780716334831</v>
      </c>
      <c r="I9" s="14">
        <v>4850.9149229625345</v>
      </c>
      <c r="J9" s="18">
        <v>3484.4295886413192</v>
      </c>
      <c r="K9" s="18">
        <v>236.28896453785973</v>
      </c>
      <c r="L9" s="18">
        <v>967.05038917854699</v>
      </c>
      <c r="M9" s="18">
        <v>4687.7689423577258</v>
      </c>
      <c r="N9" s="18">
        <v>5324.6167495210739</v>
      </c>
      <c r="O9" s="18">
        <v>1580.0876479735687</v>
      </c>
      <c r="P9" s="18">
        <v>86.905920455907022</v>
      </c>
      <c r="Q9" s="18">
        <v>683.4277930974755</v>
      </c>
      <c r="R9" s="18">
        <v>28.944305057295228</v>
      </c>
      <c r="S9" s="18">
        <v>151.83151591580418</v>
      </c>
      <c r="T9" s="18">
        <v>1908.1204605850321</v>
      </c>
      <c r="U9" s="18">
        <v>2669.2119456795108</v>
      </c>
      <c r="V9" s="18">
        <v>422.28356178881137</v>
      </c>
      <c r="W9" s="18">
        <v>1169.3901439301867</v>
      </c>
      <c r="X9" s="18">
        <v>8700.2032944835919</v>
      </c>
      <c r="Y9" s="18">
        <v>18238.887159803853</v>
      </c>
      <c r="Z9" s="18">
        <v>3145.7336669572705</v>
      </c>
      <c r="AA9" s="18">
        <v>283.31920489570302</v>
      </c>
      <c r="AB9" s="18">
        <v>21101.301621865419</v>
      </c>
      <c r="AC9" s="18">
        <v>1705.8901589337254</v>
      </c>
      <c r="AD9" s="18">
        <v>123696.71934243929</v>
      </c>
    </row>
    <row r="10" spans="1:30">
      <c r="A10" s="5">
        <v>5</v>
      </c>
      <c r="B10" s="6" t="s">
        <v>1</v>
      </c>
      <c r="C10" s="14">
        <v>1701.093642344556</v>
      </c>
      <c r="D10" s="14">
        <v>212.32280055153103</v>
      </c>
      <c r="E10" s="14">
        <v>1668.2113874345828</v>
      </c>
      <c r="F10" s="14">
        <v>103.12136296359739</v>
      </c>
      <c r="G10" s="14">
        <v>3684.7491932942671</v>
      </c>
      <c r="H10" s="14">
        <v>1049.2636326077329</v>
      </c>
      <c r="I10" s="14">
        <v>4734.0128259020003</v>
      </c>
      <c r="J10" s="18">
        <v>1460.0504384624051</v>
      </c>
      <c r="K10" s="18">
        <v>99.010124182722549</v>
      </c>
      <c r="L10" s="18">
        <v>405.2147729826662</v>
      </c>
      <c r="M10" s="18">
        <v>1964.275335627794</v>
      </c>
      <c r="N10" s="18">
        <v>3013.5389682355271</v>
      </c>
      <c r="O10" s="18">
        <v>662.09048125217214</v>
      </c>
      <c r="P10" s="18">
        <v>36.415437315839945</v>
      </c>
      <c r="Q10" s="18">
        <v>286.37084595486101</v>
      </c>
      <c r="R10" s="18">
        <v>12.128282180720424</v>
      </c>
      <c r="S10" s="18">
        <v>63.620648874044747</v>
      </c>
      <c r="T10" s="18">
        <v>799.54323777929642</v>
      </c>
      <c r="U10" s="18">
        <v>1118.4568298761592</v>
      </c>
      <c r="V10" s="18">
        <v>176.94583399104738</v>
      </c>
      <c r="W10" s="18">
        <v>489.99945297922829</v>
      </c>
      <c r="X10" s="18">
        <v>3645.5710502033699</v>
      </c>
      <c r="Y10" s="18">
        <v>10343.859211733165</v>
      </c>
      <c r="Z10" s="18">
        <v>1784.0466857445901</v>
      </c>
      <c r="AA10" s="18">
        <v>160.67942871682317</v>
      </c>
      <c r="AB10" s="18">
        <v>11967.226468760931</v>
      </c>
      <c r="AC10" s="18">
        <v>894.51412801106233</v>
      </c>
      <c r="AD10" s="18">
        <v>133784.65575909757</v>
      </c>
    </row>
    <row r="11" spans="1:30" s="3" customFormat="1">
      <c r="A11" s="7"/>
      <c r="B11" s="8" t="s">
        <v>27</v>
      </c>
      <c r="C11" s="15">
        <v>8653.739199814414</v>
      </c>
      <c r="D11" s="15">
        <v>2353.3206387685905</v>
      </c>
      <c r="E11" s="15">
        <v>5810.3539854605569</v>
      </c>
      <c r="F11" s="15">
        <v>2004.8568603244607</v>
      </c>
      <c r="G11" s="15">
        <v>18822.270684368024</v>
      </c>
      <c r="H11" s="15">
        <v>54119.874812675283</v>
      </c>
      <c r="I11" s="15">
        <v>72942.145497043311</v>
      </c>
      <c r="J11" s="19">
        <v>131373.00882765994</v>
      </c>
      <c r="K11" s="19">
        <v>8908.7729955292507</v>
      </c>
      <c r="L11" s="19">
        <v>36460.578720973244</v>
      </c>
      <c r="M11" s="19">
        <v>176742.36054416242</v>
      </c>
      <c r="N11" s="19">
        <v>230862.23535683769</v>
      </c>
      <c r="O11" s="19">
        <v>59573.845085688721</v>
      </c>
      <c r="P11" s="19">
        <v>3276.602945987966</v>
      </c>
      <c r="Q11" s="19">
        <v>25767.191791834197</v>
      </c>
      <c r="R11" s="19">
        <v>1091.2834789941139</v>
      </c>
      <c r="S11" s="19">
        <v>5724.4844739427426</v>
      </c>
      <c r="T11" s="19">
        <v>71941.624801326994</v>
      </c>
      <c r="U11" s="19">
        <v>100636.96096651025</v>
      </c>
      <c r="V11" s="19">
        <v>15921.303811534091</v>
      </c>
      <c r="W11" s="19">
        <v>44089.368946445633</v>
      </c>
      <c r="X11" s="19">
        <v>328022.66630226473</v>
      </c>
      <c r="Y11" s="19">
        <v>577707.17234347051</v>
      </c>
      <c r="Z11" s="19">
        <v>99639.461822767917</v>
      </c>
      <c r="AA11" s="19">
        <v>8973.9870213385802</v>
      </c>
      <c r="AB11" s="19">
        <v>668372.6471448997</v>
      </c>
      <c r="AC11" s="19">
        <v>31829.554713726167</v>
      </c>
      <c r="AD11" s="19">
        <v>209984.91909680123</v>
      </c>
    </row>
    <row r="12" spans="1:30">
      <c r="A12" s="5">
        <v>6</v>
      </c>
      <c r="B12" s="6" t="s">
        <v>2</v>
      </c>
      <c r="C12" s="14">
        <v>10483.304341714216</v>
      </c>
      <c r="D12" s="14">
        <v>2159.1906872312234</v>
      </c>
      <c r="E12" s="14">
        <v>473.23390692890069</v>
      </c>
      <c r="F12" s="14">
        <v>29.789369177675241</v>
      </c>
      <c r="G12" s="14">
        <v>13145.518305052015</v>
      </c>
      <c r="H12" s="14">
        <v>130.96700761516274</v>
      </c>
      <c r="I12" s="14">
        <v>13276.485312667179</v>
      </c>
      <c r="J12" s="18">
        <v>15805.477013321384</v>
      </c>
      <c r="K12" s="18">
        <v>1071.8138227499401</v>
      </c>
      <c r="L12" s="18">
        <v>4386.5695397349018</v>
      </c>
      <c r="M12" s="18">
        <v>21263.860375806224</v>
      </c>
      <c r="N12" s="18">
        <v>21394.827383421387</v>
      </c>
      <c r="O12" s="18">
        <v>7167.3249132341907</v>
      </c>
      <c r="P12" s="18">
        <v>394.20785903238107</v>
      </c>
      <c r="Q12" s="18">
        <v>3100.0489461114607</v>
      </c>
      <c r="R12" s="18">
        <v>131.29223495890065</v>
      </c>
      <c r="S12" s="18">
        <v>688.71230531615447</v>
      </c>
      <c r="T12" s="18">
        <v>8655.2915796426587</v>
      </c>
      <c r="U12" s="18">
        <v>12107.625359584537</v>
      </c>
      <c r="V12" s="18">
        <v>1915.4908885844584</v>
      </c>
      <c r="W12" s="18">
        <v>5304.3887297203564</v>
      </c>
      <c r="X12" s="18">
        <v>39464.382816185098</v>
      </c>
      <c r="Y12" s="18">
        <v>74004.728504658502</v>
      </c>
      <c r="Z12" s="18">
        <v>12763.890903276037</v>
      </c>
      <c r="AA12" s="18">
        <v>1149.5745682721795</v>
      </c>
      <c r="AB12" s="18">
        <v>85619.044839662369</v>
      </c>
      <c r="AC12" s="18">
        <v>6597.6476731987623</v>
      </c>
      <c r="AD12" s="18">
        <v>129772.07798995936</v>
      </c>
    </row>
    <row r="13" spans="1:30">
      <c r="A13" s="5">
        <v>7</v>
      </c>
      <c r="B13" s="6" t="s">
        <v>3</v>
      </c>
      <c r="C13" s="14">
        <v>2288.9642696757501</v>
      </c>
      <c r="D13" s="14">
        <v>685.1561730840358</v>
      </c>
      <c r="E13" s="14">
        <v>210.22344398296559</v>
      </c>
      <c r="F13" s="14">
        <v>13.147397376056784</v>
      </c>
      <c r="G13" s="14">
        <v>3197.4912841188079</v>
      </c>
      <c r="H13" s="14">
        <v>31.237539107674301</v>
      </c>
      <c r="I13" s="14">
        <v>3228.7288232264823</v>
      </c>
      <c r="J13" s="18">
        <v>3868.6156258258229</v>
      </c>
      <c r="K13" s="18">
        <v>262.34169960019381</v>
      </c>
      <c r="L13" s="18">
        <v>1073.6753753706505</v>
      </c>
      <c r="M13" s="18">
        <v>5204.6327007966675</v>
      </c>
      <c r="N13" s="18">
        <v>5235.8702399043414</v>
      </c>
      <c r="O13" s="18">
        <v>1754.3048609882972</v>
      </c>
      <c r="P13" s="18">
        <v>96.487988435316382</v>
      </c>
      <c r="Q13" s="18">
        <v>758.78113540285153</v>
      </c>
      <c r="R13" s="18">
        <v>32.1356445796294</v>
      </c>
      <c r="S13" s="18">
        <v>168.57214646536676</v>
      </c>
      <c r="T13" s="18">
        <v>2118.5058965865328</v>
      </c>
      <c r="U13" s="18">
        <v>2963.5137628719226</v>
      </c>
      <c r="V13" s="18">
        <v>468.84367845773829</v>
      </c>
      <c r="W13" s="18">
        <v>1298.3246951645353</v>
      </c>
      <c r="X13" s="18">
        <v>9659.4698089521917</v>
      </c>
      <c r="Y13" s="18">
        <v>18092.831332975344</v>
      </c>
      <c r="Z13" s="18">
        <v>3120.5428346408385</v>
      </c>
      <c r="AA13" s="18">
        <v>281.05040297597293</v>
      </c>
      <c r="AB13" s="18">
        <v>20932.323764640209</v>
      </c>
      <c r="AC13" s="18">
        <v>2187.8887087261987</v>
      </c>
      <c r="AD13" s="18">
        <v>95673.622159817853</v>
      </c>
    </row>
    <row r="14" spans="1:30">
      <c r="A14" s="5">
        <v>8</v>
      </c>
      <c r="B14" s="6" t="s">
        <v>4</v>
      </c>
      <c r="C14" s="14">
        <v>1364.8523659531741</v>
      </c>
      <c r="D14" s="14">
        <v>785.78682971608509</v>
      </c>
      <c r="E14" s="14">
        <v>161.04841487987579</v>
      </c>
      <c r="F14" s="14">
        <v>13.597218240104823</v>
      </c>
      <c r="G14" s="14">
        <v>2325.2848287892398</v>
      </c>
      <c r="H14" s="14">
        <v>61.368991158956185</v>
      </c>
      <c r="I14" s="14">
        <v>2386.6538199481961</v>
      </c>
      <c r="J14" s="18">
        <v>1945.5147951024724</v>
      </c>
      <c r="K14" s="18">
        <v>131.93082676326986</v>
      </c>
      <c r="L14" s="18">
        <v>539.94801498918616</v>
      </c>
      <c r="M14" s="18">
        <v>2617.3936368549284</v>
      </c>
      <c r="N14" s="18">
        <v>2678.7626280138848</v>
      </c>
      <c r="O14" s="18">
        <v>882.23447152218671</v>
      </c>
      <c r="P14" s="18">
        <v>48.523510011546435</v>
      </c>
      <c r="Q14" s="18">
        <v>381.58867872942938</v>
      </c>
      <c r="R14" s="18">
        <v>16.160915952066841</v>
      </c>
      <c r="S14" s="18">
        <v>84.774409429870246</v>
      </c>
      <c r="T14" s="18">
        <v>1065.3900423206569</v>
      </c>
      <c r="U14" s="18">
        <v>1490.3418764758694</v>
      </c>
      <c r="V14" s="18">
        <v>235.78003121855349</v>
      </c>
      <c r="W14" s="18">
        <v>652.92346089573368</v>
      </c>
      <c r="X14" s="18">
        <v>4857.7173965559132</v>
      </c>
      <c r="Y14" s="18">
        <v>9861.7648533590364</v>
      </c>
      <c r="Z14" s="18">
        <v>1700.8979462713273</v>
      </c>
      <c r="AA14" s="18">
        <v>153.19067180040213</v>
      </c>
      <c r="AB14" s="18">
        <v>11409.47212782996</v>
      </c>
      <c r="AC14" s="18">
        <v>1741.5658125866873</v>
      </c>
      <c r="AD14" s="18">
        <v>65512.724499821612</v>
      </c>
    </row>
    <row r="15" spans="1:30">
      <c r="A15" s="5">
        <v>9</v>
      </c>
      <c r="B15" s="6" t="s">
        <v>5</v>
      </c>
      <c r="C15" s="14">
        <v>4744.792800839361</v>
      </c>
      <c r="D15" s="14">
        <v>1314.0313764766813</v>
      </c>
      <c r="E15" s="14">
        <v>414.84493794704116</v>
      </c>
      <c r="F15" s="14">
        <v>37.504833387670217</v>
      </c>
      <c r="G15" s="14">
        <v>6511.173948650754</v>
      </c>
      <c r="H15" s="14">
        <v>245.16075040461007</v>
      </c>
      <c r="I15" s="14">
        <v>6756.3346990553637</v>
      </c>
      <c r="J15" s="18">
        <v>7648.9736857683984</v>
      </c>
      <c r="K15" s="18">
        <v>518.69840558101123</v>
      </c>
      <c r="L15" s="18">
        <v>2122.8562068671554</v>
      </c>
      <c r="M15" s="18">
        <v>10290.528298216566</v>
      </c>
      <c r="N15" s="18">
        <v>10535.689048621176</v>
      </c>
      <c r="O15" s="18">
        <v>3468.5874784085413</v>
      </c>
      <c r="P15" s="18">
        <v>190.77472561697428</v>
      </c>
      <c r="Q15" s="18">
        <v>1500.25164020138</v>
      </c>
      <c r="R15" s="18">
        <v>63.538155128120245</v>
      </c>
      <c r="S15" s="18">
        <v>333.29853290654609</v>
      </c>
      <c r="T15" s="18">
        <v>4188.6807642401718</v>
      </c>
      <c r="U15" s="18">
        <v>5859.4187125481058</v>
      </c>
      <c r="V15" s="18">
        <v>926.99128218419719</v>
      </c>
      <c r="W15" s="18">
        <v>2567.0297567432522</v>
      </c>
      <c r="X15" s="18">
        <v>19098.57104797729</v>
      </c>
      <c r="Y15" s="18">
        <v>36145.434045249218</v>
      </c>
      <c r="Z15" s="18">
        <v>6234.1472786766944</v>
      </c>
      <c r="AA15" s="18">
        <v>561.4759026646434</v>
      </c>
      <c r="AB15" s="18">
        <v>41818.105421261273</v>
      </c>
      <c r="AC15" s="18">
        <v>4527.6918360252066</v>
      </c>
      <c r="AD15" s="18">
        <v>92360.758937986306</v>
      </c>
    </row>
    <row r="16" spans="1:30">
      <c r="A16" s="5">
        <v>10</v>
      </c>
      <c r="B16" s="6" t="s">
        <v>6</v>
      </c>
      <c r="C16" s="14">
        <v>6218.1534652362507</v>
      </c>
      <c r="D16" s="14">
        <v>6297.0665640690886</v>
      </c>
      <c r="E16" s="14">
        <v>603.3410509218827</v>
      </c>
      <c r="F16" s="14">
        <v>13.451898544895128</v>
      </c>
      <c r="G16" s="14">
        <v>13132.012978772118</v>
      </c>
      <c r="H16" s="14">
        <v>26.246421981814368</v>
      </c>
      <c r="I16" s="14">
        <v>13158.259400753932</v>
      </c>
      <c r="J16" s="18">
        <v>9200.7568325511911</v>
      </c>
      <c r="K16" s="18">
        <v>623.92918255980021</v>
      </c>
      <c r="L16" s="18">
        <v>2553.5299966056245</v>
      </c>
      <c r="M16" s="18">
        <v>12378.216011716615</v>
      </c>
      <c r="N16" s="18">
        <v>12404.462433698429</v>
      </c>
      <c r="O16" s="18">
        <v>4172.2760794231872</v>
      </c>
      <c r="P16" s="18">
        <v>229.47808847405187</v>
      </c>
      <c r="Q16" s="18">
        <v>1804.6147229936926</v>
      </c>
      <c r="R16" s="18">
        <v>76.428438498938618</v>
      </c>
      <c r="S16" s="18">
        <v>400.9163686397398</v>
      </c>
      <c r="T16" s="18">
        <v>5038.4580656440012</v>
      </c>
      <c r="U16" s="18">
        <v>7048.146453237473</v>
      </c>
      <c r="V16" s="18">
        <v>1115.0543489436566</v>
      </c>
      <c r="W16" s="18">
        <v>3087.8151166426765</v>
      </c>
      <c r="X16" s="18">
        <v>22973.187682497417</v>
      </c>
      <c r="Y16" s="18">
        <v>48509.663094967967</v>
      </c>
      <c r="Z16" s="18">
        <v>8366.65521510289</v>
      </c>
      <c r="AA16" s="18">
        <v>753.53935016127866</v>
      </c>
      <c r="AB16" s="18">
        <v>56122.778959909578</v>
      </c>
      <c r="AC16" s="18">
        <v>4814.3286636345692</v>
      </c>
      <c r="AD16" s="18">
        <v>116574.46527038679</v>
      </c>
    </row>
    <row r="17" spans="1:30" s="3" customFormat="1">
      <c r="A17" s="7"/>
      <c r="B17" s="8" t="s">
        <v>28</v>
      </c>
      <c r="C17" s="15">
        <v>25100.067243418751</v>
      </c>
      <c r="D17" s="15">
        <v>11241.231630577115</v>
      </c>
      <c r="E17" s="15">
        <v>1862.691754660666</v>
      </c>
      <c r="F17" s="15">
        <v>107.4907167264022</v>
      </c>
      <c r="G17" s="15">
        <v>38311.481345382934</v>
      </c>
      <c r="H17" s="15">
        <v>494.98071026821765</v>
      </c>
      <c r="I17" s="15">
        <v>38806.462055651151</v>
      </c>
      <c r="J17" s="19">
        <v>38469.337952569265</v>
      </c>
      <c r="K17" s="19">
        <v>2608.7139372542151</v>
      </c>
      <c r="L17" s="19">
        <v>10676.579133567519</v>
      </c>
      <c r="M17" s="19">
        <v>51754.631023390997</v>
      </c>
      <c r="N17" s="19">
        <v>52249.611733659221</v>
      </c>
      <c r="O17" s="19">
        <v>17444.727803576403</v>
      </c>
      <c r="P17" s="19">
        <v>959.47217157027001</v>
      </c>
      <c r="Q17" s="19">
        <v>7545.2851234388136</v>
      </c>
      <c r="R17" s="19">
        <v>319.55538911765575</v>
      </c>
      <c r="S17" s="19">
        <v>1676.2737627576776</v>
      </c>
      <c r="T17" s="19">
        <v>21066.326348434024</v>
      </c>
      <c r="U17" s="19">
        <v>29469.046164717911</v>
      </c>
      <c r="V17" s="19">
        <v>4662.1602293886044</v>
      </c>
      <c r="W17" s="19">
        <v>12910.481759166554</v>
      </c>
      <c r="X17" s="19">
        <v>96053.328752167916</v>
      </c>
      <c r="Y17" s="19">
        <v>186614.42183121009</v>
      </c>
      <c r="Z17" s="19">
        <v>32186.13417796779</v>
      </c>
      <c r="AA17" s="19">
        <v>2898.8308958744765</v>
      </c>
      <c r="AB17" s="19">
        <v>215901.72511330337</v>
      </c>
      <c r="AC17" s="19">
        <v>19869.122694171423</v>
      </c>
      <c r="AD17" s="19">
        <v>108661.93159934426</v>
      </c>
    </row>
    <row r="18" spans="1:30">
      <c r="A18" s="5">
        <v>11</v>
      </c>
      <c r="B18" s="6" t="s">
        <v>7</v>
      </c>
      <c r="C18" s="14">
        <v>6624.1956604609941</v>
      </c>
      <c r="D18" s="14">
        <v>5225.2889084644321</v>
      </c>
      <c r="E18" s="14">
        <v>1331.3734766385212</v>
      </c>
      <c r="F18" s="14">
        <v>38.902586839721067</v>
      </c>
      <c r="G18" s="14">
        <v>13219.760632403666</v>
      </c>
      <c r="H18" s="14">
        <v>265.71461917056718</v>
      </c>
      <c r="I18" s="14">
        <v>13485.475251574233</v>
      </c>
      <c r="J18" s="18">
        <v>41271.299908882516</v>
      </c>
      <c r="K18" s="18">
        <v>2798.7228533448101</v>
      </c>
      <c r="L18" s="18">
        <v>11454.221020534957</v>
      </c>
      <c r="M18" s="18">
        <v>55524.243782762278</v>
      </c>
      <c r="N18" s="18">
        <v>55789.958401932847</v>
      </c>
      <c r="O18" s="18">
        <v>18715.336195749071</v>
      </c>
      <c r="P18" s="18">
        <v>1029.3565175446099</v>
      </c>
      <c r="Q18" s="18">
        <v>8094.8553263749391</v>
      </c>
      <c r="R18" s="18">
        <v>342.83060233672671</v>
      </c>
      <c r="S18" s="18">
        <v>1798.367241917731</v>
      </c>
      <c r="T18" s="18">
        <v>22600.718363715616</v>
      </c>
      <c r="U18" s="18">
        <v>31615.460702555403</v>
      </c>
      <c r="V18" s="18">
        <v>5001.734453751129</v>
      </c>
      <c r="W18" s="18">
        <v>13850.832715334876</v>
      </c>
      <c r="X18" s="18">
        <v>103049.4921192801</v>
      </c>
      <c r="Y18" s="18">
        <v>172059.2111536166</v>
      </c>
      <c r="Z18" s="18">
        <v>29675.738884725703</v>
      </c>
      <c r="AA18" s="18">
        <v>2672.7331794892189</v>
      </c>
      <c r="AB18" s="18">
        <v>199062.21685885309</v>
      </c>
      <c r="AC18" s="18">
        <v>10346.635748613246</v>
      </c>
      <c r="AD18" s="18">
        <v>192393.18141216415</v>
      </c>
    </row>
    <row r="19" spans="1:30">
      <c r="A19" s="5">
        <v>12</v>
      </c>
      <c r="B19" s="6" t="s">
        <v>8</v>
      </c>
      <c r="C19" s="14">
        <v>3466.7966601026142</v>
      </c>
      <c r="D19" s="14">
        <v>2643.6317642500826</v>
      </c>
      <c r="E19" s="14">
        <v>730.25072204317826</v>
      </c>
      <c r="F19" s="14">
        <v>20.731412144730466</v>
      </c>
      <c r="G19" s="14">
        <v>6861.4105585406051</v>
      </c>
      <c r="H19" s="14">
        <v>31.000407429236521</v>
      </c>
      <c r="I19" s="14">
        <v>6892.4109659698415</v>
      </c>
      <c r="J19" s="18">
        <v>6775.8240856864231</v>
      </c>
      <c r="K19" s="18">
        <v>459.48767692614854</v>
      </c>
      <c r="L19" s="18">
        <v>1880.5268272398823</v>
      </c>
      <c r="M19" s="18">
        <v>9115.8385898524539</v>
      </c>
      <c r="N19" s="18">
        <v>9146.8389972816913</v>
      </c>
      <c r="O19" s="18">
        <v>3072.6394866855821</v>
      </c>
      <c r="P19" s="18">
        <v>168.99731047327506</v>
      </c>
      <c r="Q19" s="18">
        <v>1328.9941390674139</v>
      </c>
      <c r="R19" s="18">
        <v>56.285114783206133</v>
      </c>
      <c r="S19" s="18">
        <v>295.25166640251734</v>
      </c>
      <c r="T19" s="18">
        <v>3710.5323113343679</v>
      </c>
      <c r="U19" s="18">
        <v>5190.5513172930714</v>
      </c>
      <c r="V19" s="18">
        <v>821.17289391799454</v>
      </c>
      <c r="W19" s="18">
        <v>2273.9968483323864</v>
      </c>
      <c r="X19" s="18">
        <v>16918.421088289811</v>
      </c>
      <c r="Y19" s="18">
        <v>32926.670644112106</v>
      </c>
      <c r="Z19" s="18">
        <v>5678.9943081060264</v>
      </c>
      <c r="AA19" s="18">
        <v>511.47627940673914</v>
      </c>
      <c r="AB19" s="18">
        <v>38094.188672811397</v>
      </c>
      <c r="AC19" s="18">
        <v>3179.9939695415696</v>
      </c>
      <c r="AD19" s="18">
        <v>119793.27331335501</v>
      </c>
    </row>
    <row r="20" spans="1:30">
      <c r="A20" s="5">
        <v>13</v>
      </c>
      <c r="B20" s="6" t="s">
        <v>9</v>
      </c>
      <c r="C20" s="14">
        <v>3660.7835095482237</v>
      </c>
      <c r="D20" s="14">
        <v>2861.8423524299246</v>
      </c>
      <c r="E20" s="14">
        <v>1245.6953525722531</v>
      </c>
      <c r="F20" s="14">
        <v>16.302847438515542</v>
      </c>
      <c r="G20" s="14">
        <v>7784.6240619889168</v>
      </c>
      <c r="H20" s="14">
        <v>33.266842351844751</v>
      </c>
      <c r="I20" s="14">
        <v>7817.8909043407612</v>
      </c>
      <c r="J20" s="18">
        <v>6421.0881069990537</v>
      </c>
      <c r="K20" s="18">
        <v>435.43203310955295</v>
      </c>
      <c r="L20" s="18">
        <v>1782.0752564681459</v>
      </c>
      <c r="M20" s="18">
        <v>8638.595396576753</v>
      </c>
      <c r="N20" s="18">
        <v>8671.8622389285974</v>
      </c>
      <c r="O20" s="18">
        <v>2911.7770201163303</v>
      </c>
      <c r="P20" s="18">
        <v>160.14976284391579</v>
      </c>
      <c r="Q20" s="18">
        <v>1259.4170617067789</v>
      </c>
      <c r="R20" s="18">
        <v>53.338409699712386</v>
      </c>
      <c r="S20" s="18">
        <v>279.79430099339703</v>
      </c>
      <c r="T20" s="18">
        <v>3516.2741230657512</v>
      </c>
      <c r="U20" s="18">
        <v>4918.8094187162515</v>
      </c>
      <c r="V20" s="18">
        <v>778.18187666137862</v>
      </c>
      <c r="W20" s="18">
        <v>2154.9458683594512</v>
      </c>
      <c r="X20" s="18">
        <v>16032.687842162966</v>
      </c>
      <c r="Y20" s="18">
        <v>32489.17414308048</v>
      </c>
      <c r="Z20" s="18">
        <v>5603.5375409447042</v>
      </c>
      <c r="AA20" s="18">
        <v>504.68029680315647</v>
      </c>
      <c r="AB20" s="18">
        <v>37588.031387222029</v>
      </c>
      <c r="AC20" s="18">
        <v>3004.5979862043441</v>
      </c>
      <c r="AD20" s="18">
        <v>125101.69932818976</v>
      </c>
    </row>
    <row r="21" spans="1:30">
      <c r="A21" s="5">
        <v>14</v>
      </c>
      <c r="B21" s="6" t="s">
        <v>10</v>
      </c>
      <c r="C21" s="14">
        <v>5017.1527100975982</v>
      </c>
      <c r="D21" s="14">
        <v>3816.5081084650878</v>
      </c>
      <c r="E21" s="14">
        <v>769.640772890785</v>
      </c>
      <c r="F21" s="14">
        <v>9.8606124516835969</v>
      </c>
      <c r="G21" s="14">
        <v>9613.1622039051545</v>
      </c>
      <c r="H21" s="14">
        <v>40.243039601433992</v>
      </c>
      <c r="I21" s="14">
        <v>9653.4052435065878</v>
      </c>
      <c r="J21" s="18">
        <v>10472.639618080499</v>
      </c>
      <c r="K21" s="18">
        <v>710.17912929023055</v>
      </c>
      <c r="L21" s="18">
        <v>2906.5217019754591</v>
      </c>
      <c r="M21" s="18">
        <v>14089.340449346189</v>
      </c>
      <c r="N21" s="18">
        <v>14129.583488947623</v>
      </c>
      <c r="O21" s="18">
        <v>4749.0379935213605</v>
      </c>
      <c r="P21" s="18">
        <v>261.20039520361553</v>
      </c>
      <c r="Q21" s="18">
        <v>2054.0788097488239</v>
      </c>
      <c r="R21" s="18">
        <v>86.993657971729704</v>
      </c>
      <c r="S21" s="18">
        <v>456.33774722739849</v>
      </c>
      <c r="T21" s="18">
        <v>5734.9581683998949</v>
      </c>
      <c r="U21" s="18">
        <v>8022.4593610677439</v>
      </c>
      <c r="V21" s="18">
        <v>1269.1958459054651</v>
      </c>
      <c r="W21" s="18">
        <v>3514.6646642647293</v>
      </c>
      <c r="X21" s="18">
        <v>26148.926643310762</v>
      </c>
      <c r="Y21" s="18">
        <v>49891.672336163538</v>
      </c>
      <c r="Z21" s="18">
        <v>8605.0158628740246</v>
      </c>
      <c r="AA21" s="18">
        <v>775.00720356358647</v>
      </c>
      <c r="AB21" s="18">
        <v>57721.680995473973</v>
      </c>
      <c r="AC21" s="18">
        <v>4624.3329744325138</v>
      </c>
      <c r="AD21" s="18">
        <v>124821.63657896504</v>
      </c>
    </row>
    <row r="22" spans="1:30">
      <c r="A22" s="5">
        <v>15</v>
      </c>
      <c r="B22" s="6" t="s">
        <v>11</v>
      </c>
      <c r="C22" s="14">
        <v>3854.7590994618217</v>
      </c>
      <c r="D22" s="14">
        <v>3227.1968427747074</v>
      </c>
      <c r="E22" s="14">
        <v>711.24302044336127</v>
      </c>
      <c r="F22" s="14">
        <v>19.472098306703145</v>
      </c>
      <c r="G22" s="14">
        <v>7812.6710609865931</v>
      </c>
      <c r="H22" s="14">
        <v>73.612026306606225</v>
      </c>
      <c r="I22" s="14">
        <v>7886.2830872931991</v>
      </c>
      <c r="J22" s="18">
        <v>11424.858282514404</v>
      </c>
      <c r="K22" s="18">
        <v>774.75175344833383</v>
      </c>
      <c r="L22" s="18">
        <v>3170.7954967525689</v>
      </c>
      <c r="M22" s="18">
        <v>15370.405532715307</v>
      </c>
      <c r="N22" s="18">
        <v>15444.017559021913</v>
      </c>
      <c r="O22" s="18">
        <v>5180.8415101562259</v>
      </c>
      <c r="P22" s="18">
        <v>284.94988917464764</v>
      </c>
      <c r="Q22" s="18">
        <v>2240.8447304899701</v>
      </c>
      <c r="R22" s="18">
        <v>94.903505711075795</v>
      </c>
      <c r="S22" s="18">
        <v>497.82999140292128</v>
      </c>
      <c r="T22" s="18">
        <v>6256.4059033405701</v>
      </c>
      <c r="U22" s="18">
        <v>8751.8968111144932</v>
      </c>
      <c r="V22" s="18">
        <v>1384.5967397934448</v>
      </c>
      <c r="W22" s="18">
        <v>3834.2335040786415</v>
      </c>
      <c r="X22" s="18">
        <v>28526.502585261991</v>
      </c>
      <c r="Y22" s="18">
        <v>51783.191205270501</v>
      </c>
      <c r="Z22" s="18">
        <v>8931.2536707308063</v>
      </c>
      <c r="AA22" s="18">
        <v>804.38967713399006</v>
      </c>
      <c r="AB22" s="18">
        <v>59910.055198867311</v>
      </c>
      <c r="AC22" s="18">
        <v>4148.8282254698297</v>
      </c>
      <c r="AD22" s="18">
        <v>144402.35156297139</v>
      </c>
    </row>
    <row r="23" spans="1:30" s="3" customFormat="1">
      <c r="A23" s="7"/>
      <c r="B23" s="8" t="s">
        <v>29</v>
      </c>
      <c r="C23" s="15">
        <v>22623.687639671254</v>
      </c>
      <c r="D23" s="15">
        <v>17774.467976384236</v>
      </c>
      <c r="E23" s="15">
        <v>4788.2033445880988</v>
      </c>
      <c r="F23" s="15">
        <v>105.26955718135382</v>
      </c>
      <c r="G23" s="15">
        <v>45291.628517824931</v>
      </c>
      <c r="H23" s="15">
        <v>443.83693485968865</v>
      </c>
      <c r="I23" s="15">
        <v>45735.465452684628</v>
      </c>
      <c r="J23" s="19">
        <v>76365.710002162901</v>
      </c>
      <c r="K23" s="19">
        <v>5178.5734461190759</v>
      </c>
      <c r="L23" s="19">
        <v>21194.140302971013</v>
      </c>
      <c r="M23" s="19">
        <v>102738.42375125298</v>
      </c>
      <c r="N23" s="19">
        <v>103182.26068611268</v>
      </c>
      <c r="O23" s="19">
        <v>34629.632206228569</v>
      </c>
      <c r="P23" s="19">
        <v>1904.6538752400638</v>
      </c>
      <c r="Q23" s="19">
        <v>14978.190067387925</v>
      </c>
      <c r="R23" s="19">
        <v>634.35129050245075</v>
      </c>
      <c r="S23" s="19">
        <v>3327.5809479439649</v>
      </c>
      <c r="T23" s="19">
        <v>41818.8888698562</v>
      </c>
      <c r="U23" s="19">
        <v>58499.177610746963</v>
      </c>
      <c r="V23" s="19">
        <v>9254.881810029412</v>
      </c>
      <c r="W23" s="19">
        <v>25628.673600370083</v>
      </c>
      <c r="X23" s="19">
        <v>190676.03027830564</v>
      </c>
      <c r="Y23" s="19">
        <v>339149.91948224325</v>
      </c>
      <c r="Z23" s="19">
        <v>58494.540267381264</v>
      </c>
      <c r="AA23" s="19">
        <v>5268.2866363966914</v>
      </c>
      <c r="AB23" s="19">
        <v>392376.17311322782</v>
      </c>
      <c r="AC23" s="19">
        <v>25304.388904261505</v>
      </c>
      <c r="AD23" s="19">
        <v>155062.49710189519</v>
      </c>
    </row>
    <row r="24" spans="1:30">
      <c r="A24" s="5">
        <v>16</v>
      </c>
      <c r="B24" s="6" t="s">
        <v>197</v>
      </c>
      <c r="C24" s="14">
        <v>2126.3463839137739</v>
      </c>
      <c r="D24" s="14">
        <v>2087.0626843586647</v>
      </c>
      <c r="E24" s="14">
        <v>654.13777751577322</v>
      </c>
      <c r="F24" s="14">
        <v>15.63854449434157</v>
      </c>
      <c r="G24" s="14">
        <v>4883.1853902825533</v>
      </c>
      <c r="H24" s="14">
        <v>196.07878627476526</v>
      </c>
      <c r="I24" s="14">
        <v>5079.2641765573189</v>
      </c>
      <c r="J24" s="18">
        <v>9167.7701458509437</v>
      </c>
      <c r="K24" s="18">
        <v>621.69226261475535</v>
      </c>
      <c r="L24" s="18">
        <v>2544.3750438652464</v>
      </c>
      <c r="M24" s="18">
        <v>12333.837452330945</v>
      </c>
      <c r="N24" s="18">
        <v>12529.916238605711</v>
      </c>
      <c r="O24" s="18">
        <v>4157.3175747736623</v>
      </c>
      <c r="P24" s="18">
        <v>228.65536030648585</v>
      </c>
      <c r="Q24" s="18">
        <v>1798.1447921428473</v>
      </c>
      <c r="R24" s="18">
        <v>76.15442615390694</v>
      </c>
      <c r="S24" s="18">
        <v>399.47899746625859</v>
      </c>
      <c r="T24" s="18">
        <v>5020.3941127878907</v>
      </c>
      <c r="U24" s="18">
        <v>7022.877336457007</v>
      </c>
      <c r="V24" s="18">
        <v>1111.0566399364779</v>
      </c>
      <c r="W24" s="18">
        <v>3076.7446371490082</v>
      </c>
      <c r="X24" s="18">
        <v>22890.823877173541</v>
      </c>
      <c r="Y24" s="18">
        <v>40303.925506061802</v>
      </c>
      <c r="Z24" s="18">
        <v>6951.3788975051893</v>
      </c>
      <c r="AA24" s="18">
        <v>626.07307250995302</v>
      </c>
      <c r="AB24" s="18">
        <v>46629.231331057032</v>
      </c>
      <c r="AC24" s="18">
        <v>4002.7563139834042</v>
      </c>
      <c r="AD24" s="18">
        <v>116492.80564035445</v>
      </c>
    </row>
    <row r="25" spans="1:30">
      <c r="A25" s="5">
        <v>17</v>
      </c>
      <c r="B25" s="6" t="s">
        <v>12</v>
      </c>
      <c r="C25" s="14">
        <v>1592.1219978082986</v>
      </c>
      <c r="D25" s="14">
        <v>436.50184226248325</v>
      </c>
      <c r="E25" s="14">
        <v>813.60376678539944</v>
      </c>
      <c r="F25" s="14">
        <v>6.5737368754579597</v>
      </c>
      <c r="G25" s="14">
        <v>2848.8013437316395</v>
      </c>
      <c r="H25" s="14">
        <v>1679.3704023116693</v>
      </c>
      <c r="I25" s="14">
        <v>4528.1717460433083</v>
      </c>
      <c r="J25" s="18">
        <v>2544.6277877489988</v>
      </c>
      <c r="K25" s="18">
        <v>172.55836279817825</v>
      </c>
      <c r="L25" s="18">
        <v>706.2227058566408</v>
      </c>
      <c r="M25" s="18">
        <v>3423.4088564038179</v>
      </c>
      <c r="N25" s="18">
        <v>5102.7792587154872</v>
      </c>
      <c r="O25" s="18">
        <v>1153.9148184309568</v>
      </c>
      <c r="P25" s="18">
        <v>63.466118194179188</v>
      </c>
      <c r="Q25" s="18">
        <v>499.09728665629996</v>
      </c>
      <c r="R25" s="18">
        <v>21.137601168918032</v>
      </c>
      <c r="S25" s="18">
        <v>110.88032764813613</v>
      </c>
      <c r="T25" s="18">
        <v>1393.4723669564453</v>
      </c>
      <c r="U25" s="18">
        <v>1949.2863080112097</v>
      </c>
      <c r="V25" s="18">
        <v>308.38748733517417</v>
      </c>
      <c r="W25" s="18">
        <v>853.98845901915672</v>
      </c>
      <c r="X25" s="18">
        <v>6353.6307734204756</v>
      </c>
      <c r="Y25" s="18">
        <v>14305.211375867602</v>
      </c>
      <c r="Z25" s="18">
        <v>2467.2769040790154</v>
      </c>
      <c r="AA25" s="18">
        <v>222.21427645441341</v>
      </c>
      <c r="AB25" s="18">
        <v>16550.274003492203</v>
      </c>
      <c r="AC25" s="18">
        <v>2074.4972439102062</v>
      </c>
      <c r="AD25" s="18">
        <v>79779.686630466182</v>
      </c>
    </row>
    <row r="26" spans="1:30">
      <c r="A26" s="5">
        <v>18</v>
      </c>
      <c r="B26" s="6" t="s">
        <v>13</v>
      </c>
      <c r="C26" s="14">
        <v>2066.7473900002387</v>
      </c>
      <c r="D26" s="14">
        <v>406.92210354748534</v>
      </c>
      <c r="E26" s="14">
        <v>185.98974657631987</v>
      </c>
      <c r="F26" s="14">
        <v>8.165235427022969</v>
      </c>
      <c r="G26" s="14">
        <v>2667.8244755510668</v>
      </c>
      <c r="H26" s="14">
        <v>317.67819445355684</v>
      </c>
      <c r="I26" s="14">
        <v>2985.5026700046237</v>
      </c>
      <c r="J26" s="18">
        <v>2932.6298245590333</v>
      </c>
      <c r="K26" s="18">
        <v>198.869871521238</v>
      </c>
      <c r="L26" s="18">
        <v>813.90676465420165</v>
      </c>
      <c r="M26" s="18">
        <v>3945.4064607344731</v>
      </c>
      <c r="N26" s="18">
        <v>4263.0846551880295</v>
      </c>
      <c r="O26" s="18">
        <v>1329.8624764782462</v>
      </c>
      <c r="P26" s="18">
        <v>73.143361854852799</v>
      </c>
      <c r="Q26" s="18">
        <v>575.19909011900245</v>
      </c>
      <c r="R26" s="18">
        <v>24.360639267575834</v>
      </c>
      <c r="S26" s="18">
        <v>127.78723763975353</v>
      </c>
      <c r="T26" s="18">
        <v>1605.9474956258064</v>
      </c>
      <c r="U26" s="18">
        <v>2246.5113330131235</v>
      </c>
      <c r="V26" s="18">
        <v>355.41007106582816</v>
      </c>
      <c r="W26" s="18">
        <v>984.20367678379876</v>
      </c>
      <c r="X26" s="18">
        <v>7322.4253818479883</v>
      </c>
      <c r="Y26" s="18">
        <v>14253.334512587086</v>
      </c>
      <c r="Z26" s="18">
        <v>2458.3294935415292</v>
      </c>
      <c r="AA26" s="18">
        <v>221.40843161574085</v>
      </c>
      <c r="AB26" s="18">
        <v>16490.255574512874</v>
      </c>
      <c r="AC26" s="18">
        <v>1964.1445813430823</v>
      </c>
      <c r="AD26" s="18">
        <v>83956.424242643261</v>
      </c>
    </row>
    <row r="27" spans="1:30">
      <c r="A27" s="5">
        <v>19</v>
      </c>
      <c r="B27" s="6" t="s">
        <v>14</v>
      </c>
      <c r="C27" s="14">
        <v>1280.9256821004421</v>
      </c>
      <c r="D27" s="14">
        <v>374.2280069615208</v>
      </c>
      <c r="E27" s="14">
        <v>98.552404472960589</v>
      </c>
      <c r="F27" s="14">
        <v>7.6531960212245904</v>
      </c>
      <c r="G27" s="14">
        <v>1761.3592895561483</v>
      </c>
      <c r="H27" s="14">
        <v>25.842886007789005</v>
      </c>
      <c r="I27" s="14">
        <v>1787.2021755639373</v>
      </c>
      <c r="J27" s="18">
        <v>1427.8843982897445</v>
      </c>
      <c r="K27" s="18">
        <v>96.82885458540953</v>
      </c>
      <c r="L27" s="18">
        <v>396.2875781933941</v>
      </c>
      <c r="M27" s="18">
        <v>1921.000831068548</v>
      </c>
      <c r="N27" s="18">
        <v>1946.843717076337</v>
      </c>
      <c r="O27" s="18">
        <v>647.50411597542075</v>
      </c>
      <c r="P27" s="18">
        <v>35.613177072803502</v>
      </c>
      <c r="Q27" s="18">
        <v>280.06187477646563</v>
      </c>
      <c r="R27" s="18">
        <v>11.861086745841298</v>
      </c>
      <c r="S27" s="18">
        <v>62.219036783404654</v>
      </c>
      <c r="T27" s="18">
        <v>781.9286819881471</v>
      </c>
      <c r="U27" s="18">
        <v>1093.8163610447739</v>
      </c>
      <c r="V27" s="18">
        <v>173.04758044130358</v>
      </c>
      <c r="W27" s="18">
        <v>479.20438612817486</v>
      </c>
      <c r="X27" s="18">
        <v>3565.2563009563351</v>
      </c>
      <c r="Y27" s="18">
        <v>7273.4593075888206</v>
      </c>
      <c r="Z27" s="18">
        <v>1254.482557906731</v>
      </c>
      <c r="AA27" s="18">
        <v>112.98445402259496</v>
      </c>
      <c r="AB27" s="18">
        <v>8414.9574114729567</v>
      </c>
      <c r="AC27" s="18">
        <v>1242.3095550241258</v>
      </c>
      <c r="AD27" s="18">
        <v>67736.397723428425</v>
      </c>
    </row>
    <row r="28" spans="1:30">
      <c r="A28" s="5">
        <v>20</v>
      </c>
      <c r="B28" s="6" t="s">
        <v>151</v>
      </c>
      <c r="C28" s="14">
        <v>930.89059737336265</v>
      </c>
      <c r="D28" s="14">
        <v>915.32864107386558</v>
      </c>
      <c r="E28" s="14">
        <v>264.2138430019595</v>
      </c>
      <c r="F28" s="14">
        <v>23.215631369113471</v>
      </c>
      <c r="G28" s="14">
        <v>2133.6487128183012</v>
      </c>
      <c r="H28" s="14">
        <v>121.36363801437757</v>
      </c>
      <c r="I28" s="14">
        <v>2255.0123508326787</v>
      </c>
      <c r="J28" s="18">
        <v>3948.2032811964887</v>
      </c>
      <c r="K28" s="18">
        <v>267.73876221808518</v>
      </c>
      <c r="L28" s="18">
        <v>1095.7637175632738</v>
      </c>
      <c r="M28" s="18">
        <v>5311.7057609778476</v>
      </c>
      <c r="N28" s="18">
        <v>5433.0693989922256</v>
      </c>
      <c r="O28" s="18">
        <v>1790.3955518699008</v>
      </c>
      <c r="P28" s="18">
        <v>98.473001554669523</v>
      </c>
      <c r="Q28" s="18">
        <v>774.39127022810021</v>
      </c>
      <c r="R28" s="18">
        <v>32.796759782919146</v>
      </c>
      <c r="S28" s="18">
        <v>172.04012136791735</v>
      </c>
      <c r="T28" s="18">
        <v>2162.0891660312091</v>
      </c>
      <c r="U28" s="18">
        <v>3024.4810790537495</v>
      </c>
      <c r="V28" s="18">
        <v>478.48903294959086</v>
      </c>
      <c r="W28" s="18">
        <v>1325.0346680313596</v>
      </c>
      <c r="X28" s="18">
        <v>9858.1906508694155</v>
      </c>
      <c r="Y28" s="18">
        <v>17424.908762679941</v>
      </c>
      <c r="Z28" s="18">
        <v>3005.3435625514462</v>
      </c>
      <c r="AA28" s="18">
        <v>270.67502806239992</v>
      </c>
      <c r="AB28" s="18">
        <v>20159.577297168988</v>
      </c>
      <c r="AC28" s="18">
        <v>2738.8864942478704</v>
      </c>
      <c r="AD28" s="18">
        <v>73605.01188898315</v>
      </c>
    </row>
    <row r="29" spans="1:30">
      <c r="A29" s="5">
        <v>21</v>
      </c>
      <c r="B29" s="6" t="s">
        <v>15</v>
      </c>
      <c r="C29" s="14">
        <v>2728.8011343031267</v>
      </c>
      <c r="D29" s="14">
        <v>859.53655891435801</v>
      </c>
      <c r="E29" s="14">
        <v>644.104375211616</v>
      </c>
      <c r="F29" s="14">
        <v>40.238060977677947</v>
      </c>
      <c r="G29" s="14">
        <v>4272.6801294067791</v>
      </c>
      <c r="H29" s="14">
        <v>193.28562711538703</v>
      </c>
      <c r="I29" s="14">
        <v>4465.965756522166</v>
      </c>
      <c r="J29" s="18">
        <v>5801.544208056569</v>
      </c>
      <c r="K29" s="18">
        <v>393.419019890953</v>
      </c>
      <c r="L29" s="18">
        <v>1610.130278576042</v>
      </c>
      <c r="M29" s="18">
        <v>7805.0935065235635</v>
      </c>
      <c r="N29" s="18">
        <v>7998.3791336389504</v>
      </c>
      <c r="O29" s="18">
        <v>2630.8318504140721</v>
      </c>
      <c r="P29" s="18">
        <v>144.69758295887681</v>
      </c>
      <c r="Q29" s="18">
        <v>1137.9011840545147</v>
      </c>
      <c r="R29" s="18">
        <v>48.192009937227965</v>
      </c>
      <c r="S29" s="18">
        <v>252.79812071199132</v>
      </c>
      <c r="T29" s="18">
        <v>3177.003559626487</v>
      </c>
      <c r="U29" s="18">
        <v>4444.2140986326094</v>
      </c>
      <c r="V29" s="18">
        <v>703.09836652737863</v>
      </c>
      <c r="W29" s="18">
        <v>1947.024166765269</v>
      </c>
      <c r="X29" s="18">
        <v>14485.760939628428</v>
      </c>
      <c r="Y29" s="18">
        <v>26756.820202674156</v>
      </c>
      <c r="Z29" s="18">
        <v>4614.8555757485838</v>
      </c>
      <c r="AA29" s="18">
        <v>415.63506350308921</v>
      </c>
      <c r="AB29" s="18">
        <v>30956.040714919651</v>
      </c>
      <c r="AC29" s="18">
        <v>3583.851588149535</v>
      </c>
      <c r="AD29" s="18">
        <v>86376.458269867449</v>
      </c>
    </row>
    <row r="30" spans="1:30">
      <c r="A30" s="5">
        <v>22</v>
      </c>
      <c r="B30" s="6" t="s">
        <v>196</v>
      </c>
      <c r="C30" s="14">
        <v>1658.6596924752805</v>
      </c>
      <c r="D30" s="14">
        <v>835.83368439501999</v>
      </c>
      <c r="E30" s="14">
        <v>271.56867619085983</v>
      </c>
      <c r="F30" s="14">
        <v>11.417492266329184</v>
      </c>
      <c r="G30" s="14">
        <v>2777.4795453274896</v>
      </c>
      <c r="H30" s="14">
        <v>222.70584561476312</v>
      </c>
      <c r="I30" s="14">
        <v>3000.1853909422525</v>
      </c>
      <c r="J30" s="18">
        <v>2411.3651413164721</v>
      </c>
      <c r="K30" s="18">
        <v>163.52144816521675</v>
      </c>
      <c r="L30" s="18">
        <v>669.23768698421497</v>
      </c>
      <c r="M30" s="18">
        <v>3244.1242764659041</v>
      </c>
      <c r="N30" s="18">
        <v>3466.830122080667</v>
      </c>
      <c r="O30" s="18">
        <v>1093.4840775571224</v>
      </c>
      <c r="P30" s="18">
        <v>60.142385383402335</v>
      </c>
      <c r="Q30" s="18">
        <v>472.95946580590817</v>
      </c>
      <c r="R30" s="18">
        <v>20.030620932135697</v>
      </c>
      <c r="S30" s="18">
        <v>105.07350357318275</v>
      </c>
      <c r="T30" s="18">
        <v>1320.4959512129531</v>
      </c>
      <c r="U30" s="18">
        <v>1847.2018093230713</v>
      </c>
      <c r="V30" s="18">
        <v>292.23717533794604</v>
      </c>
      <c r="W30" s="18">
        <v>809.26491924660672</v>
      </c>
      <c r="X30" s="18">
        <v>6020.889908372329</v>
      </c>
      <c r="Y30" s="18">
        <v>12265.199575780487</v>
      </c>
      <c r="Z30" s="18">
        <v>2115.4279258773222</v>
      </c>
      <c r="AA30" s="18">
        <v>190.52514339316133</v>
      </c>
      <c r="AB30" s="18">
        <v>14190.102358264649</v>
      </c>
      <c r="AC30" s="18">
        <v>1751.74246783391</v>
      </c>
      <c r="AD30" s="18">
        <v>81005.642203852025</v>
      </c>
    </row>
    <row r="31" spans="1:30">
      <c r="A31" s="5">
        <v>23</v>
      </c>
      <c r="B31" s="6" t="s">
        <v>16</v>
      </c>
      <c r="C31" s="14">
        <v>2122.7665074511506</v>
      </c>
      <c r="D31" s="14">
        <v>743.15041744305472</v>
      </c>
      <c r="E31" s="14">
        <v>1578.5640741932148</v>
      </c>
      <c r="F31" s="14">
        <v>33.297660244232446</v>
      </c>
      <c r="G31" s="14">
        <v>4477.7786593316523</v>
      </c>
      <c r="H31" s="14">
        <v>2313.6406105585456</v>
      </c>
      <c r="I31" s="14">
        <v>6791.4192698901979</v>
      </c>
      <c r="J31" s="18">
        <v>3754.2879243927605</v>
      </c>
      <c r="K31" s="18">
        <v>254.58881681051875</v>
      </c>
      <c r="L31" s="18">
        <v>1041.9454622379124</v>
      </c>
      <c r="M31" s="18">
        <v>5050.822203441192</v>
      </c>
      <c r="N31" s="18">
        <v>7364.4628139997376</v>
      </c>
      <c r="O31" s="18">
        <v>1702.4605678952544</v>
      </c>
      <c r="P31" s="18">
        <v>93.636516229065649</v>
      </c>
      <c r="Q31" s="18">
        <v>736.35716996098665</v>
      </c>
      <c r="R31" s="18">
        <v>31.18595230357791</v>
      </c>
      <c r="S31" s="18">
        <v>163.59039901484076</v>
      </c>
      <c r="T31" s="18">
        <v>2055.8985111403699</v>
      </c>
      <c r="U31" s="18">
        <v>2875.93418675364</v>
      </c>
      <c r="V31" s="18">
        <v>454.9881225499185</v>
      </c>
      <c r="W31" s="18">
        <v>1259.9558075653035</v>
      </c>
      <c r="X31" s="18">
        <v>9374.0072334129563</v>
      </c>
      <c r="Y31" s="18">
        <v>21216.248706744344</v>
      </c>
      <c r="Z31" s="18">
        <v>3659.2510974193947</v>
      </c>
      <c r="AA31" s="18">
        <v>329.56894041108734</v>
      </c>
      <c r="AB31" s="18">
        <v>24545.930863752648</v>
      </c>
      <c r="AC31" s="18">
        <v>2612.8087110865235</v>
      </c>
      <c r="AD31" s="18">
        <v>93944.615078787552</v>
      </c>
    </row>
    <row r="32" spans="1:30" s="50" customFormat="1" ht="25.5">
      <c r="A32" s="47"/>
      <c r="B32" s="48" t="s">
        <v>198</v>
      </c>
      <c r="C32" s="51">
        <v>14507.259385425674</v>
      </c>
      <c r="D32" s="51">
        <v>6658.5639389564521</v>
      </c>
      <c r="E32" s="51">
        <v>4510.7346639481038</v>
      </c>
      <c r="F32" s="51">
        <v>146.19955767540014</v>
      </c>
      <c r="G32" s="51">
        <v>25822.757546005632</v>
      </c>
      <c r="H32" s="51">
        <v>5069.9659903508536</v>
      </c>
      <c r="I32" s="51">
        <v>30892.723536356487</v>
      </c>
      <c r="J32" s="49">
        <v>31988.312711411014</v>
      </c>
      <c r="K32" s="49">
        <v>2169.2173986043549</v>
      </c>
      <c r="L32" s="49">
        <v>8877.869237930925</v>
      </c>
      <c r="M32" s="49">
        <v>43035.399347946281</v>
      </c>
      <c r="N32" s="49">
        <v>48105.365338297146</v>
      </c>
      <c r="O32" s="49">
        <v>14505.771033394636</v>
      </c>
      <c r="P32" s="49">
        <v>797.82750355433564</v>
      </c>
      <c r="Q32" s="49">
        <v>6274.1121337441245</v>
      </c>
      <c r="R32" s="49">
        <v>265.71909629210279</v>
      </c>
      <c r="S32" s="49">
        <v>1393.8677442054852</v>
      </c>
      <c r="T32" s="49">
        <v>17517.229845369307</v>
      </c>
      <c r="U32" s="49">
        <v>24504.322512289182</v>
      </c>
      <c r="V32" s="49">
        <v>3876.714476143618</v>
      </c>
      <c r="W32" s="49">
        <v>10735.420720688677</v>
      </c>
      <c r="X32" s="49">
        <v>79870.985065681452</v>
      </c>
      <c r="Y32" s="49">
        <v>153799.10794998423</v>
      </c>
      <c r="Z32" s="49">
        <v>26526.346014629213</v>
      </c>
      <c r="AA32" s="49">
        <v>2389.08440997244</v>
      </c>
      <c r="AB32" s="49">
        <v>177936.36955464099</v>
      </c>
      <c r="AC32" s="49">
        <v>19970.996955578656</v>
      </c>
      <c r="AD32" s="49">
        <v>89097.389554674504</v>
      </c>
    </row>
    <row r="33" spans="1:30">
      <c r="A33" s="5">
        <v>24</v>
      </c>
      <c r="B33" s="6" t="s">
        <v>152</v>
      </c>
      <c r="C33" s="14">
        <v>1869.8727825004096</v>
      </c>
      <c r="D33" s="14">
        <v>520.59218029593137</v>
      </c>
      <c r="E33" s="14">
        <v>280.42870820873247</v>
      </c>
      <c r="F33" s="14">
        <v>23.838390861770986</v>
      </c>
      <c r="G33" s="14">
        <v>2694.7320618668446</v>
      </c>
      <c r="H33" s="14">
        <v>139.46357588408051</v>
      </c>
      <c r="I33" s="14">
        <v>2834.195637750925</v>
      </c>
      <c r="J33" s="18">
        <v>3292.8569362056624</v>
      </c>
      <c r="K33" s="18">
        <v>223.29788449843113</v>
      </c>
      <c r="L33" s="18">
        <v>913.88231578777243</v>
      </c>
      <c r="M33" s="18">
        <v>4430.0371364918656</v>
      </c>
      <c r="N33" s="18">
        <v>4569.500712375946</v>
      </c>
      <c r="O33" s="18">
        <v>1493.2150124093794</v>
      </c>
      <c r="P33" s="18">
        <v>82.127865032324138</v>
      </c>
      <c r="Q33" s="18">
        <v>645.85318533420525</v>
      </c>
      <c r="R33" s="18">
        <v>27.352957850622307</v>
      </c>
      <c r="S33" s="18">
        <v>143.48387522243635</v>
      </c>
      <c r="T33" s="18">
        <v>1803.2127020834298</v>
      </c>
      <c r="U33" s="18">
        <v>2522.4596582997701</v>
      </c>
      <c r="V33" s="18">
        <v>399.06656745620285</v>
      </c>
      <c r="W33" s="18">
        <v>1105.0975055209906</v>
      </c>
      <c r="X33" s="18">
        <v>8221.8693292093612</v>
      </c>
      <c r="Y33" s="18">
        <v>15486.102103452151</v>
      </c>
      <c r="Z33" s="18">
        <v>2670.9498401222127</v>
      </c>
      <c r="AA33" s="18">
        <v>240.55799541087137</v>
      </c>
      <c r="AB33" s="18">
        <v>17916.49394816349</v>
      </c>
      <c r="AC33" s="18">
        <v>2743.3211340029693</v>
      </c>
      <c r="AD33" s="18">
        <v>65309.502872601348</v>
      </c>
    </row>
    <row r="34" spans="1:30">
      <c r="A34" s="5">
        <v>25</v>
      </c>
      <c r="B34" s="6" t="s">
        <v>17</v>
      </c>
      <c r="C34" s="14">
        <v>2216.9556872947655</v>
      </c>
      <c r="D34" s="14">
        <v>265.48075442491444</v>
      </c>
      <c r="E34" s="14">
        <v>165.73183989017383</v>
      </c>
      <c r="F34" s="14">
        <v>15.112622767974026</v>
      </c>
      <c r="G34" s="14">
        <v>2663.2809043778279</v>
      </c>
      <c r="H34" s="14">
        <v>144.73004975810426</v>
      </c>
      <c r="I34" s="14">
        <v>2808.010954135932</v>
      </c>
      <c r="J34" s="18">
        <v>3691.730613263574</v>
      </c>
      <c r="K34" s="18">
        <v>250.34662970500978</v>
      </c>
      <c r="L34" s="18">
        <v>1024.583632838159</v>
      </c>
      <c r="M34" s="18">
        <v>4966.6608758067432</v>
      </c>
      <c r="N34" s="18">
        <v>5111.3909255648477</v>
      </c>
      <c r="O34" s="18">
        <v>1674.092643650813</v>
      </c>
      <c r="P34" s="18">
        <v>92.076260650175229</v>
      </c>
      <c r="Q34" s="18">
        <v>724.08732664818115</v>
      </c>
      <c r="R34" s="18">
        <v>30.666304007974574</v>
      </c>
      <c r="S34" s="18">
        <v>160.86450912706013</v>
      </c>
      <c r="T34" s="18">
        <v>2021.6412870271599</v>
      </c>
      <c r="U34" s="18">
        <v>2828.0127930483582</v>
      </c>
      <c r="V34" s="18">
        <v>447.40670255346384</v>
      </c>
      <c r="W34" s="18">
        <v>1238.9612943446277</v>
      </c>
      <c r="X34" s="18">
        <v>9217.809121057815</v>
      </c>
      <c r="Y34" s="18">
        <v>16992.480951000492</v>
      </c>
      <c r="Z34" s="18">
        <v>2930.7610122618844</v>
      </c>
      <c r="AA34" s="18">
        <v>263.95778144070124</v>
      </c>
      <c r="AB34" s="18">
        <v>19659.284181821677</v>
      </c>
      <c r="AC34" s="18">
        <v>1954.8271658687877</v>
      </c>
      <c r="AD34" s="18">
        <v>100567.88919794075</v>
      </c>
    </row>
    <row r="35" spans="1:30">
      <c r="A35" s="5">
        <v>26</v>
      </c>
      <c r="B35" s="6" t="s">
        <v>18</v>
      </c>
      <c r="C35" s="14">
        <v>1509.1894470009513</v>
      </c>
      <c r="D35" s="14">
        <v>287.51888144456365</v>
      </c>
      <c r="E35" s="14">
        <v>95.534490652935204</v>
      </c>
      <c r="F35" s="14">
        <v>16.275177272847817</v>
      </c>
      <c r="G35" s="14">
        <v>1908.5179963712978</v>
      </c>
      <c r="H35" s="14">
        <v>39.7178900461955</v>
      </c>
      <c r="I35" s="14">
        <v>1948.2358864174932</v>
      </c>
      <c r="J35" s="18">
        <v>1335.5096033613702</v>
      </c>
      <c r="K35" s="18">
        <v>90.564660091660613</v>
      </c>
      <c r="L35" s="18">
        <v>370.65036007396992</v>
      </c>
      <c r="M35" s="18">
        <v>1796.7246235270009</v>
      </c>
      <c r="N35" s="18">
        <v>1836.4425135731963</v>
      </c>
      <c r="O35" s="18">
        <v>605.61482857922181</v>
      </c>
      <c r="P35" s="18">
        <v>33.309237109044233</v>
      </c>
      <c r="Q35" s="18">
        <v>261.94370058763155</v>
      </c>
      <c r="R35" s="18">
        <v>11.093751899205893</v>
      </c>
      <c r="S35" s="18">
        <v>58.193871461623665</v>
      </c>
      <c r="T35" s="18">
        <v>731.34300310981257</v>
      </c>
      <c r="U35" s="18">
        <v>1023.0535862978588</v>
      </c>
      <c r="V35" s="18">
        <v>161.85253217600763</v>
      </c>
      <c r="W35" s="18">
        <v>448.20299207247393</v>
      </c>
      <c r="X35" s="18">
        <v>3334.6075032928802</v>
      </c>
      <c r="Y35" s="18">
        <v>7079.5680132373745</v>
      </c>
      <c r="Z35" s="18">
        <v>1221.0413525947511</v>
      </c>
      <c r="AA35" s="18">
        <v>109.97258566283379</v>
      </c>
      <c r="AB35" s="18">
        <v>8190.6367801692923</v>
      </c>
      <c r="AC35" s="18">
        <v>1265.9443797592148</v>
      </c>
      <c r="AD35" s="18">
        <v>64699.815498427888</v>
      </c>
    </row>
    <row r="36" spans="1:30">
      <c r="A36" s="5">
        <v>27</v>
      </c>
      <c r="B36" s="6" t="s">
        <v>19</v>
      </c>
      <c r="C36" s="14">
        <v>4517.6932832681368</v>
      </c>
      <c r="D36" s="14">
        <v>701.01153452676738</v>
      </c>
      <c r="E36" s="14">
        <v>535.5120670453789</v>
      </c>
      <c r="F36" s="14">
        <v>23.879892205314253</v>
      </c>
      <c r="G36" s="14">
        <v>5778.0967770455973</v>
      </c>
      <c r="H36" s="14">
        <v>506.46240857961988</v>
      </c>
      <c r="I36" s="14">
        <v>6284.5591856252167</v>
      </c>
      <c r="J36" s="18">
        <v>5168.0297691944579</v>
      </c>
      <c r="K36" s="18">
        <v>350.45862509161907</v>
      </c>
      <c r="L36" s="18">
        <v>1434.3079900014804</v>
      </c>
      <c r="M36" s="18">
        <v>6952.7963842875579</v>
      </c>
      <c r="N36" s="18">
        <v>7459.2587928671774</v>
      </c>
      <c r="O36" s="18">
        <v>2343.5514464931389</v>
      </c>
      <c r="P36" s="18">
        <v>128.89696078218151</v>
      </c>
      <c r="Q36" s="18">
        <v>1013.6451576855782</v>
      </c>
      <c r="R36" s="18">
        <v>42.92956031379444</v>
      </c>
      <c r="S36" s="18">
        <v>225.19318419080577</v>
      </c>
      <c r="T36" s="18">
        <v>2830.0825408148557</v>
      </c>
      <c r="U36" s="18">
        <v>3958.9167881392259</v>
      </c>
      <c r="V36" s="18">
        <v>626.32174444857014</v>
      </c>
      <c r="W36" s="18">
        <v>1734.4138895314316</v>
      </c>
      <c r="X36" s="18">
        <v>12903.951272399583</v>
      </c>
      <c r="Y36" s="18">
        <v>26141.306842312359</v>
      </c>
      <c r="Z36" s="18">
        <v>4508.6955308570805</v>
      </c>
      <c r="AA36" s="18">
        <v>406.07380285782762</v>
      </c>
      <c r="AB36" s="18">
        <v>30243.928570311611</v>
      </c>
      <c r="AC36" s="18">
        <v>3102.8471704117983</v>
      </c>
      <c r="AD36" s="18">
        <v>97471.53794331981</v>
      </c>
    </row>
    <row r="37" spans="1:30">
      <c r="A37" s="5">
        <v>28</v>
      </c>
      <c r="B37" s="6" t="s">
        <v>20</v>
      </c>
      <c r="C37" s="14">
        <v>2924.5035764623485</v>
      </c>
      <c r="D37" s="14">
        <v>462.51069179536017</v>
      </c>
      <c r="E37" s="14">
        <v>950.80753352558588</v>
      </c>
      <c r="F37" s="14">
        <v>41.829618526715777</v>
      </c>
      <c r="G37" s="14">
        <v>4379.6514203100105</v>
      </c>
      <c r="H37" s="14">
        <v>1569.4723405046761</v>
      </c>
      <c r="I37" s="14">
        <v>5949.1237608146866</v>
      </c>
      <c r="J37" s="18">
        <v>3658.2364276431922</v>
      </c>
      <c r="K37" s="18">
        <v>248.07529483169839</v>
      </c>
      <c r="L37" s="18">
        <v>1015.2878314981069</v>
      </c>
      <c r="M37" s="18">
        <v>4921.5995539729975</v>
      </c>
      <c r="N37" s="18">
        <v>6491.0718944776736</v>
      </c>
      <c r="O37" s="18">
        <v>1658.9040029762468</v>
      </c>
      <c r="P37" s="18">
        <v>91.240874841046164</v>
      </c>
      <c r="Q37" s="18">
        <v>717.51785615729921</v>
      </c>
      <c r="R37" s="18">
        <v>30.388075993437468</v>
      </c>
      <c r="S37" s="18">
        <v>159.40502405274958</v>
      </c>
      <c r="T37" s="18">
        <v>2003.2994209434764</v>
      </c>
      <c r="U37" s="18">
        <v>2802.3549118674123</v>
      </c>
      <c r="V37" s="18">
        <v>443.34748894527445</v>
      </c>
      <c r="W37" s="18">
        <v>1227.7204959450492</v>
      </c>
      <c r="X37" s="18">
        <v>9134.1781517219915</v>
      </c>
      <c r="Y37" s="18">
        <v>20004.901466509677</v>
      </c>
      <c r="Z37" s="18">
        <v>3450.3252036423964</v>
      </c>
      <c r="AA37" s="18">
        <v>310.75211598351967</v>
      </c>
      <c r="AB37" s="18">
        <v>23144.474554168552</v>
      </c>
      <c r="AC37" s="18">
        <v>2941.612909668153</v>
      </c>
      <c r="AD37" s="18">
        <v>78679.538283572154</v>
      </c>
    </row>
    <row r="38" spans="1:30" s="3" customFormat="1">
      <c r="A38" s="7"/>
      <c r="B38" s="8" t="s">
        <v>30</v>
      </c>
      <c r="C38" s="15">
        <v>13038.214776526611</v>
      </c>
      <c r="D38" s="15">
        <v>2237.1140424875371</v>
      </c>
      <c r="E38" s="15">
        <v>2028.014639322806</v>
      </c>
      <c r="F38" s="15">
        <v>120.93570163462286</v>
      </c>
      <c r="G38" s="36">
        <v>17424.279159971578</v>
      </c>
      <c r="H38" s="15">
        <v>2399.8462647726765</v>
      </c>
      <c r="I38" s="36">
        <v>19824.125424744256</v>
      </c>
      <c r="J38" s="19">
        <v>17146.363349668256</v>
      </c>
      <c r="K38" s="19">
        <v>1162.7430942184189</v>
      </c>
      <c r="L38" s="19">
        <v>4758.7121301994885</v>
      </c>
      <c r="M38" s="19">
        <v>23067.818574086166</v>
      </c>
      <c r="N38" s="19">
        <v>25467.66483885884</v>
      </c>
      <c r="O38" s="19">
        <v>7775.3779341087993</v>
      </c>
      <c r="P38" s="19">
        <v>427.65119841477127</v>
      </c>
      <c r="Q38" s="19">
        <v>3363.0472264128957</v>
      </c>
      <c r="R38" s="19">
        <v>142.43065006503468</v>
      </c>
      <c r="S38" s="19">
        <v>747.14046405467548</v>
      </c>
      <c r="T38" s="19">
        <v>9389.5789539787347</v>
      </c>
      <c r="U38" s="19">
        <v>13134.797737652625</v>
      </c>
      <c r="V38" s="19">
        <v>2077.995035579519</v>
      </c>
      <c r="W38" s="19">
        <v>5754.3961774145728</v>
      </c>
      <c r="X38" s="19">
        <v>42812.415377681638</v>
      </c>
      <c r="Y38" s="19">
        <v>85704.35937651206</v>
      </c>
      <c r="Z38" s="19">
        <v>14781.772939478325</v>
      </c>
      <c r="AA38" s="19">
        <v>1331.3142813557536</v>
      </c>
      <c r="AB38" s="19">
        <v>99154.81803463462</v>
      </c>
      <c r="AC38" s="19">
        <v>12008.552759710923</v>
      </c>
      <c r="AD38" s="19">
        <v>82570.164797295307</v>
      </c>
    </row>
    <row r="39" spans="1:30">
      <c r="A39" s="5">
        <v>29</v>
      </c>
      <c r="B39" s="6" t="s">
        <v>21</v>
      </c>
      <c r="C39" s="14">
        <v>1905.6297653664881</v>
      </c>
      <c r="D39" s="14">
        <v>239.83340219428311</v>
      </c>
      <c r="E39" s="14">
        <v>688.72949031687244</v>
      </c>
      <c r="F39" s="14">
        <v>19.977231783601106</v>
      </c>
      <c r="G39" s="14">
        <v>2854.1698896612447</v>
      </c>
      <c r="H39" s="14">
        <v>159.89649309474268</v>
      </c>
      <c r="I39" s="14">
        <v>3014.0663827559874</v>
      </c>
      <c r="J39" s="18">
        <v>2734.7268525122568</v>
      </c>
      <c r="K39" s="18">
        <v>185.44951471554003</v>
      </c>
      <c r="L39" s="18">
        <v>758.98180742122963</v>
      </c>
      <c r="M39" s="18">
        <v>3679.1581746490265</v>
      </c>
      <c r="N39" s="18">
        <v>3839.0546677437692</v>
      </c>
      <c r="O39" s="18">
        <v>1240.119224771357</v>
      </c>
      <c r="P39" s="18">
        <v>68.207420545333846</v>
      </c>
      <c r="Q39" s="18">
        <v>536.38286841251113</v>
      </c>
      <c r="R39" s="18">
        <v>22.716707642916191</v>
      </c>
      <c r="S39" s="18">
        <v>119.16375781738705</v>
      </c>
      <c r="T39" s="18">
        <v>1497.5731690490743</v>
      </c>
      <c r="U39" s="18">
        <v>2094.9097685003185</v>
      </c>
      <c r="V39" s="18">
        <v>331.42589523488789</v>
      </c>
      <c r="W39" s="18">
        <v>917.78655481915848</v>
      </c>
      <c r="X39" s="18">
        <v>6828.2853667929448</v>
      </c>
      <c r="Y39" s="18">
        <v>13521.509924197959</v>
      </c>
      <c r="Z39" s="18">
        <v>2332.1087859114846</v>
      </c>
      <c r="AA39" s="18">
        <v>210.04041565725475</v>
      </c>
      <c r="AB39" s="18">
        <v>15643.578294452189</v>
      </c>
      <c r="AC39" s="18">
        <v>1393.2999617958442</v>
      </c>
      <c r="AD39" s="18">
        <v>112277.174502244</v>
      </c>
    </row>
    <row r="40" spans="1:30">
      <c r="A40" s="5">
        <v>30</v>
      </c>
      <c r="B40" s="6" t="s">
        <v>22</v>
      </c>
      <c r="C40" s="14">
        <v>2584.2485804160351</v>
      </c>
      <c r="D40" s="14">
        <v>524.92379857211552</v>
      </c>
      <c r="E40" s="14">
        <v>780.65689816660097</v>
      </c>
      <c r="F40" s="14">
        <v>28.273929179930683</v>
      </c>
      <c r="G40" s="14">
        <v>3918.1032063346825</v>
      </c>
      <c r="H40" s="14">
        <v>802.94044687906865</v>
      </c>
      <c r="I40" s="14">
        <v>4721.043653213751</v>
      </c>
      <c r="J40" s="18">
        <v>18050.19727336564</v>
      </c>
      <c r="K40" s="18">
        <v>1224.0346131059971</v>
      </c>
      <c r="L40" s="18">
        <v>5009.5574767416028</v>
      </c>
      <c r="M40" s="18">
        <v>24283.78936321324</v>
      </c>
      <c r="N40" s="18">
        <v>25086.729810092307</v>
      </c>
      <c r="O40" s="18">
        <v>8185.240375671463</v>
      </c>
      <c r="P40" s="18">
        <v>450.1939179847837</v>
      </c>
      <c r="Q40" s="18">
        <v>3540.3230783379149</v>
      </c>
      <c r="R40" s="18">
        <v>149.93857758749323</v>
      </c>
      <c r="S40" s="18">
        <v>786.52437791491013</v>
      </c>
      <c r="T40" s="18">
        <v>9884.5305547801472</v>
      </c>
      <c r="U40" s="18">
        <v>13827.170547798618</v>
      </c>
      <c r="V40" s="18">
        <v>2187.5321058100908</v>
      </c>
      <c r="W40" s="18">
        <v>6057.7268819772089</v>
      </c>
      <c r="X40" s="18">
        <v>45069.180417862626</v>
      </c>
      <c r="Y40" s="18">
        <v>74074.01343428962</v>
      </c>
      <c r="Z40" s="18">
        <v>12775.840746772128</v>
      </c>
      <c r="AA40" s="18">
        <v>1150.650825996571</v>
      </c>
      <c r="AB40" s="18">
        <v>85699.203355065169</v>
      </c>
      <c r="AC40" s="18">
        <v>5137.5205025963915</v>
      </c>
      <c r="AD40" s="18">
        <v>166810.43571846504</v>
      </c>
    </row>
    <row r="41" spans="1:30">
      <c r="A41" s="5">
        <v>31</v>
      </c>
      <c r="B41" s="6" t="s">
        <v>23</v>
      </c>
      <c r="C41" s="14">
        <v>1029.7969450562366</v>
      </c>
      <c r="D41" s="14">
        <v>223.92660585965857</v>
      </c>
      <c r="E41" s="14">
        <v>708.4056548423174</v>
      </c>
      <c r="F41" s="14">
        <v>8.3797671944742955</v>
      </c>
      <c r="G41" s="14">
        <v>1970.5089729526869</v>
      </c>
      <c r="H41" s="14">
        <v>448.16119635991134</v>
      </c>
      <c r="I41" s="14">
        <v>2418.6701693125983</v>
      </c>
      <c r="J41" s="18">
        <v>1994.384306524209</v>
      </c>
      <c r="K41" s="18">
        <v>135.24480569656666</v>
      </c>
      <c r="L41" s="18">
        <v>553.5110039482438</v>
      </c>
      <c r="M41" s="18">
        <v>2683.1401161690196</v>
      </c>
      <c r="N41" s="18">
        <v>3131.3013125289308</v>
      </c>
      <c r="O41" s="18">
        <v>904.39537602480846</v>
      </c>
      <c r="P41" s="18">
        <v>49.742375184251074</v>
      </c>
      <c r="Q41" s="18">
        <v>391.17382932325512</v>
      </c>
      <c r="R41" s="18">
        <v>16.566863040566702</v>
      </c>
      <c r="S41" s="18">
        <v>86.903863279480177</v>
      </c>
      <c r="T41" s="18">
        <v>1092.1516434006689</v>
      </c>
      <c r="U41" s="18">
        <v>1527.7778700432655</v>
      </c>
      <c r="V41" s="18">
        <v>241.70260500604584</v>
      </c>
      <c r="W41" s="18">
        <v>669.32428735569556</v>
      </c>
      <c r="X41" s="18">
        <v>4979.738712658037</v>
      </c>
      <c r="Y41" s="18">
        <v>10081.548998139655</v>
      </c>
      <c r="Z41" s="18">
        <v>1738.8049949508186</v>
      </c>
      <c r="AA41" s="18">
        <v>156.60475450060869</v>
      </c>
      <c r="AB41" s="18">
        <v>11663.749238589864</v>
      </c>
      <c r="AC41" s="18">
        <v>1271.3091615765372</v>
      </c>
      <c r="AD41" s="18">
        <v>91745.970147228159</v>
      </c>
    </row>
    <row r="42" spans="1:30">
      <c r="A42" s="5">
        <v>32</v>
      </c>
      <c r="B42" s="6" t="s">
        <v>153</v>
      </c>
      <c r="C42" s="14">
        <v>752.89132298563129</v>
      </c>
      <c r="D42" s="14">
        <v>169.34643322743065</v>
      </c>
      <c r="E42" s="14">
        <v>336.89605682419307</v>
      </c>
      <c r="F42" s="14">
        <v>10.455671188160281</v>
      </c>
      <c r="G42" s="14">
        <v>1269.5894842254154</v>
      </c>
      <c r="H42" s="14">
        <v>571.51295044855954</v>
      </c>
      <c r="I42" s="14">
        <v>1841.102434673975</v>
      </c>
      <c r="J42" s="18">
        <v>2270.736543907587</v>
      </c>
      <c r="K42" s="18">
        <v>153.98502769212752</v>
      </c>
      <c r="L42" s="18">
        <v>630.20836054949029</v>
      </c>
      <c r="M42" s="18">
        <v>3054.9299321492049</v>
      </c>
      <c r="N42" s="18">
        <v>3626.4428825977643</v>
      </c>
      <c r="O42" s="18">
        <v>1029.7130917860277</v>
      </c>
      <c r="P42" s="18">
        <v>56.634936778304301</v>
      </c>
      <c r="Q42" s="18">
        <v>445.37690472134813</v>
      </c>
      <c r="R42" s="18">
        <v>18.862453540706362</v>
      </c>
      <c r="S42" s="18">
        <v>98.94571347654599</v>
      </c>
      <c r="T42" s="18">
        <v>1243.4858417436726</v>
      </c>
      <c r="U42" s="18">
        <v>1739.4746985983809</v>
      </c>
      <c r="V42" s="18">
        <v>275.19417203066877</v>
      </c>
      <c r="W42" s="18">
        <v>762.06933340358785</v>
      </c>
      <c r="X42" s="18">
        <v>5669.7571460792424</v>
      </c>
      <c r="Y42" s="18">
        <v>10565.789512902422</v>
      </c>
      <c r="Z42" s="18">
        <v>1822.3238889241081</v>
      </c>
      <c r="AA42" s="18">
        <v>164.12684922936194</v>
      </c>
      <c r="AB42" s="18">
        <v>12223.986552597167</v>
      </c>
      <c r="AC42" s="18">
        <v>1397.7932949784636</v>
      </c>
      <c r="AD42" s="18">
        <v>87452.033118999243</v>
      </c>
    </row>
    <row r="43" spans="1:30">
      <c r="A43" s="5">
        <v>33</v>
      </c>
      <c r="B43" s="6" t="s">
        <v>24</v>
      </c>
      <c r="C43" s="14">
        <v>1424.1428899248865</v>
      </c>
      <c r="D43" s="14">
        <v>321.87711970661144</v>
      </c>
      <c r="E43" s="14">
        <v>1802.6786459605009</v>
      </c>
      <c r="F43" s="14">
        <v>64.643869933313638</v>
      </c>
      <c r="G43" s="14">
        <v>3613.3425255253123</v>
      </c>
      <c r="H43" s="14">
        <v>2452.9786100246415</v>
      </c>
      <c r="I43" s="14">
        <v>6066.3211355499534</v>
      </c>
      <c r="J43" s="18">
        <v>4362.1701554969177</v>
      </c>
      <c r="K43" s="18">
        <v>295.81101955405967</v>
      </c>
      <c r="L43" s="18">
        <v>1210.6539217459779</v>
      </c>
      <c r="M43" s="18">
        <v>5868.6350967969547</v>
      </c>
      <c r="N43" s="18">
        <v>8321.6137068215958</v>
      </c>
      <c r="O43" s="18">
        <v>1978.1175098295648</v>
      </c>
      <c r="P43" s="18">
        <v>108.79783990600545</v>
      </c>
      <c r="Q43" s="18">
        <v>855.58575561556938</v>
      </c>
      <c r="R43" s="18">
        <v>36.235481441243358</v>
      </c>
      <c r="S43" s="18">
        <v>190.07843049858621</v>
      </c>
      <c r="T43" s="18">
        <v>2388.782988581685</v>
      </c>
      <c r="U43" s="18">
        <v>3341.5962044677699</v>
      </c>
      <c r="V43" s="18">
        <v>528.65833661754948</v>
      </c>
      <c r="W43" s="18">
        <v>1463.9638013100346</v>
      </c>
      <c r="X43" s="18">
        <v>10891.816348268008</v>
      </c>
      <c r="Y43" s="18">
        <v>22826.772580614917</v>
      </c>
      <c r="Z43" s="18">
        <v>3937.0245775203257</v>
      </c>
      <c r="AA43" s="18">
        <v>354.58649429683305</v>
      </c>
      <c r="AB43" s="18">
        <v>26409.21066383841</v>
      </c>
      <c r="AC43" s="18">
        <v>2366.4365115739674</v>
      </c>
      <c r="AD43" s="18">
        <v>111599.06692900493</v>
      </c>
    </row>
    <row r="44" spans="1:30">
      <c r="A44" s="5">
        <v>34</v>
      </c>
      <c r="B44" s="6" t="s">
        <v>55</v>
      </c>
      <c r="C44" s="14">
        <v>466.78761123752878</v>
      </c>
      <c r="D44" s="14">
        <v>311.70390218550784</v>
      </c>
      <c r="E44" s="14">
        <v>514.77640421755825</v>
      </c>
      <c r="F44" s="14">
        <v>26.9868969462939</v>
      </c>
      <c r="G44" s="14">
        <v>1320.2548145868889</v>
      </c>
      <c r="H44" s="14">
        <v>7.8396884285045227E-3</v>
      </c>
      <c r="I44" s="14">
        <v>1320.2626542753173</v>
      </c>
      <c r="J44" s="18">
        <v>1370.0260499791007</v>
      </c>
      <c r="K44" s="18">
        <v>92.905317356601955</v>
      </c>
      <c r="L44" s="18">
        <v>380.2298743920515</v>
      </c>
      <c r="M44" s="18">
        <v>1843.161241727754</v>
      </c>
      <c r="N44" s="18">
        <v>1843.1690814161825</v>
      </c>
      <c r="O44" s="18">
        <v>621.26703493471928</v>
      </c>
      <c r="P44" s="18">
        <v>34.170119353288605</v>
      </c>
      <c r="Q44" s="18">
        <v>268.71367493706902</v>
      </c>
      <c r="R44" s="18">
        <v>11.380471586024704</v>
      </c>
      <c r="S44" s="18">
        <v>59.697900824444133</v>
      </c>
      <c r="T44" s="18">
        <v>750.24467305105077</v>
      </c>
      <c r="U44" s="18">
        <v>1049.4945601475788</v>
      </c>
      <c r="V44" s="18">
        <v>166.03563521977213</v>
      </c>
      <c r="W44" s="18">
        <v>459.78686583185316</v>
      </c>
      <c r="X44" s="18">
        <v>3420.7909358858005</v>
      </c>
      <c r="Y44" s="18">
        <v>6584.2148318888721</v>
      </c>
      <c r="Z44" s="18">
        <v>1135.6058119786896</v>
      </c>
      <c r="AA44" s="18">
        <v>102.27786894494011</v>
      </c>
      <c r="AB44" s="18">
        <v>7617.5427749226219</v>
      </c>
      <c r="AC44" s="18">
        <v>1128.0245400301208</v>
      </c>
      <c r="AD44" s="18">
        <v>67529.938441935112</v>
      </c>
    </row>
    <row r="45" spans="1:30" s="3" customFormat="1">
      <c r="A45" s="8"/>
      <c r="B45" s="8" t="s">
        <v>31</v>
      </c>
      <c r="C45" s="15">
        <v>8163.497114986807</v>
      </c>
      <c r="D45" s="15">
        <v>1791.6112617456072</v>
      </c>
      <c r="E45" s="15">
        <v>4832.1431503280437</v>
      </c>
      <c r="F45" s="15">
        <v>158.71736622577393</v>
      </c>
      <c r="G45" s="15">
        <v>14945.96889328623</v>
      </c>
      <c r="H45" s="15">
        <v>4435.4975364953525</v>
      </c>
      <c r="I45" s="15">
        <v>19381.46642978158</v>
      </c>
      <c r="J45" s="19">
        <v>30782.24118178571</v>
      </c>
      <c r="K45" s="19">
        <v>2087.430298120893</v>
      </c>
      <c r="L45" s="19">
        <v>8543.1424447985955</v>
      </c>
      <c r="M45" s="19">
        <v>41412.813924705202</v>
      </c>
      <c r="N45" s="19">
        <v>45848.311461200559</v>
      </c>
      <c r="O45" s="19">
        <v>13958.85261301794</v>
      </c>
      <c r="P45" s="19">
        <v>767.74660975196696</v>
      </c>
      <c r="Q45" s="19">
        <v>6037.5561113476679</v>
      </c>
      <c r="R45" s="19">
        <v>255.70055483895052</v>
      </c>
      <c r="S45" s="19">
        <v>1341.3140438113537</v>
      </c>
      <c r="T45" s="19">
        <v>16856.768870606298</v>
      </c>
      <c r="U45" s="19">
        <v>23580.423649555927</v>
      </c>
      <c r="V45" s="19">
        <v>3730.5487499190149</v>
      </c>
      <c r="W45" s="19">
        <v>10330.657724697538</v>
      </c>
      <c r="X45" s="19">
        <v>76859.568927546658</v>
      </c>
      <c r="Y45" s="19">
        <v>137653.84928203345</v>
      </c>
      <c r="Z45" s="19">
        <v>23741.708806057555</v>
      </c>
      <c r="AA45" s="19">
        <v>2138.2872086255693</v>
      </c>
      <c r="AB45" s="19">
        <v>159257.27087946542</v>
      </c>
      <c r="AC45" s="19">
        <v>12694.383972551324</v>
      </c>
      <c r="AD45" s="19">
        <v>125454.90291125786</v>
      </c>
    </row>
    <row r="46" spans="1:30" s="3" customFormat="1">
      <c r="A46" s="8"/>
      <c r="B46" s="8" t="s">
        <v>32</v>
      </c>
      <c r="C46" s="15">
        <v>92086.465359843511</v>
      </c>
      <c r="D46" s="15">
        <v>42056.309488919542</v>
      </c>
      <c r="E46" s="15">
        <v>23832.141538308279</v>
      </c>
      <c r="F46" s="15">
        <v>2643.4697597680138</v>
      </c>
      <c r="G46" s="15">
        <v>160618.38614683933</v>
      </c>
      <c r="H46" s="15">
        <v>66964.002249422076</v>
      </c>
      <c r="I46" s="15">
        <v>227582.38839626143</v>
      </c>
      <c r="J46" s="15">
        <v>326124.97402525705</v>
      </c>
      <c r="K46" s="15">
        <v>22115.451169846208</v>
      </c>
      <c r="L46" s="15">
        <v>90511.021970440779</v>
      </c>
      <c r="M46" s="15">
        <v>438751.44716554403</v>
      </c>
      <c r="N46" s="15">
        <v>505715.4494149661</v>
      </c>
      <c r="O46" s="15">
        <v>147888.20667601505</v>
      </c>
      <c r="P46" s="15">
        <v>8133.9543045193732</v>
      </c>
      <c r="Q46" s="15">
        <v>63965.382454165621</v>
      </c>
      <c r="R46" s="15">
        <v>2709.0404598103087</v>
      </c>
      <c r="S46" s="15">
        <v>14210.6614367159</v>
      </c>
      <c r="T46" s="15">
        <v>178590.41768957156</v>
      </c>
      <c r="U46" s="15">
        <v>249824.72864147287</v>
      </c>
      <c r="V46" s="15">
        <v>39523.604112594257</v>
      </c>
      <c r="W46" s="15">
        <v>109448.99892878305</v>
      </c>
      <c r="X46" s="15">
        <v>814294.99470364803</v>
      </c>
      <c r="Y46" s="15">
        <v>1480628.8302654536</v>
      </c>
      <c r="Z46" s="15">
        <v>255369.96402828206</v>
      </c>
      <c r="AA46" s="15">
        <v>22999.79045356351</v>
      </c>
      <c r="AB46" s="15">
        <v>1712999.003840172</v>
      </c>
      <c r="AC46" s="15">
        <v>121677</v>
      </c>
      <c r="AD46" s="19">
        <v>140782.48180347739</v>
      </c>
    </row>
    <row r="47" spans="1:30">
      <c r="C47" s="20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92D050"/>
  </sheetPr>
  <dimension ref="A1:AD47"/>
  <sheetViews>
    <sheetView zoomScaleSheetLayoutView="110" workbookViewId="0">
      <selection activeCell="F24" sqref="F24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7109375" style="12" bestFit="1" customWidth="1"/>
    <col min="17" max="17" width="8.5703125" style="12" customWidth="1"/>
    <col min="18" max="18" width="6.5703125" style="12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3" width="8.28515625" style="12" bestFit="1" customWidth="1"/>
    <col min="24" max="24" width="10.28515625" style="12" bestFit="1" customWidth="1"/>
    <col min="25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29" width="8.42578125" style="20" bestFit="1" customWidth="1"/>
    <col min="30" max="30" width="9.42578125" style="20" customWidth="1"/>
    <col min="31" max="16384" width="9.140625" style="12"/>
  </cols>
  <sheetData>
    <row r="1" spans="1:30">
      <c r="B1" s="10"/>
      <c r="C1" s="10"/>
      <c r="D1" s="10"/>
      <c r="E1" s="10"/>
      <c r="H1" s="24" t="s">
        <v>146</v>
      </c>
      <c r="I1" s="10"/>
      <c r="J1" s="10"/>
      <c r="K1" s="10"/>
      <c r="L1" s="10"/>
      <c r="M1" s="10"/>
      <c r="N1" s="10"/>
      <c r="U1" s="24" t="s">
        <v>147</v>
      </c>
    </row>
    <row r="2" spans="1:30">
      <c r="B2" s="10"/>
      <c r="C2" s="10"/>
      <c r="D2" s="10"/>
      <c r="E2" s="10"/>
      <c r="H2" s="23" t="s">
        <v>140</v>
      </c>
      <c r="I2" s="10"/>
      <c r="J2" s="10"/>
      <c r="K2" s="10"/>
      <c r="L2" s="10"/>
      <c r="M2" s="10"/>
      <c r="N2" s="10"/>
    </row>
    <row r="3" spans="1:30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[4]GVA_Current!K3/100</f>
        <v>0.55963576440422402</v>
      </c>
      <c r="D6" s="14">
        <f>[4]GVA_Current!W3/100</f>
        <v>840.64939048600411</v>
      </c>
      <c r="E6" s="14">
        <f>[4]GVA_Current!AU3/100</f>
        <v>49.324317199236269</v>
      </c>
      <c r="F6" s="14">
        <f>[4]GVA_Current!AI3/100</f>
        <v>2015.7191648330668</v>
      </c>
      <c r="G6" s="14">
        <f>+C6+D6+E6+F6</f>
        <v>2906.2525082827115</v>
      </c>
      <c r="H6" s="14">
        <f>+[4]GVA_Current!BS3/100</f>
        <v>34769.656953662605</v>
      </c>
      <c r="I6" s="14">
        <f>+G6+H6</f>
        <v>37675.909461945317</v>
      </c>
      <c r="J6" s="18">
        <f>'[5]2019-20'!D4/100</f>
        <v>74121.123347057612</v>
      </c>
      <c r="K6" s="18">
        <f>'[5]2019-20'!E4/100+'[5]2019-20'!F4/100</f>
        <v>11575.334558897714</v>
      </c>
      <c r="L6" s="18">
        <f>'[5]2019-20'!G4/100</f>
        <v>28924.179420500095</v>
      </c>
      <c r="M6" s="18">
        <f>J6+K6+L6</f>
        <v>114620.63732645541</v>
      </c>
      <c r="N6" s="18">
        <f>H6+M6</f>
        <v>149390.29428011802</v>
      </c>
      <c r="O6" s="18">
        <f>(+'[5]2019-20'!H4+'[5]2019-20'!I4)/100</f>
        <v>54461.234694505598</v>
      </c>
      <c r="P6" s="18">
        <f>'[5]2019-20'!J4/100</f>
        <v>2775.6051978162895</v>
      </c>
      <c r="Q6" s="18">
        <f>'[5]2019-20'!K4/100</f>
        <v>15786.975198471002</v>
      </c>
      <c r="R6" s="18">
        <f>'[5]2019-20'!L4/100</f>
        <v>929.11881506504244</v>
      </c>
      <c r="S6" s="18">
        <f>'[5]2019-20'!M4/100</f>
        <v>7046.7199435379016</v>
      </c>
      <c r="T6" s="18">
        <f>'[5]2019-20'!N4/100</f>
        <v>52138.508000899907</v>
      </c>
      <c r="U6" s="18">
        <f>'[5]2019-20'!O4/100</f>
        <v>113405.96829355204</v>
      </c>
      <c r="V6" s="18">
        <f>'[5]2019-20'!P4/100</f>
        <v>19725.395451723933</v>
      </c>
      <c r="W6" s="18">
        <f>'[5]2019-20'!Q4/100</f>
        <v>42884.873373790149</v>
      </c>
      <c r="X6" s="18">
        <f>SUM(O6:W6)</f>
        <v>309154.39896936191</v>
      </c>
      <c r="Y6" s="18">
        <f>I6+M6+X6</f>
        <v>461450.94575776265</v>
      </c>
      <c r="Z6" s="18">
        <f>'[5]2019-20'!U4/100</f>
        <v>66489.108512416729</v>
      </c>
      <c r="AA6" s="18">
        <f>'[5]2019-20'!V4/100</f>
        <v>6370.6190337791813</v>
      </c>
      <c r="AB6" s="18">
        <f>Y6+Z6-AA6</f>
        <v>521569.43523640017</v>
      </c>
      <c r="AC6" s="18">
        <f>(+[6]Pop_Proj!AI6+[6]Pop_Proj!AI7)/1000</f>
        <v>14313.381447798123</v>
      </c>
      <c r="AD6" s="18">
        <f>AB6/AC6*10000</f>
        <v>364392.88447569113</v>
      </c>
    </row>
    <row r="7" spans="1:30" ht="15.75">
      <c r="A7" s="5">
        <v>2</v>
      </c>
      <c r="B7" s="6" t="s">
        <v>46</v>
      </c>
      <c r="C7" s="14">
        <f>[4]GVA_Current!K4/100</f>
        <v>4103.1835010593131</v>
      </c>
      <c r="D7" s="14">
        <f>[4]GVA_Current!W4/100</f>
        <v>1903.9808621615769</v>
      </c>
      <c r="E7" s="14">
        <f>[4]GVA_Current!AU4/100</f>
        <v>3148.2114059911769</v>
      </c>
      <c r="F7" s="14">
        <f>[4]GVA_Current!AI4/100</f>
        <v>1424.9499219603729</v>
      </c>
      <c r="G7" s="14">
        <f t="shared" ref="G7:G44" si="0">+C7+D7+E7+F7</f>
        <v>10580.32569117244</v>
      </c>
      <c r="H7" s="14">
        <f>+[4]GVA_Current!BS4/100</f>
        <v>626.92656479043535</v>
      </c>
      <c r="I7" s="14">
        <f t="shared" ref="I7:I44" si="1">+G7+H7</f>
        <v>11207.252255962876</v>
      </c>
      <c r="J7" s="18">
        <f>'[5]2019-20'!D5/100</f>
        <v>57788.201305876821</v>
      </c>
      <c r="K7" s="18">
        <f>'[5]2019-20'!E5/100+'[5]2019-20'!F5/100</f>
        <v>9024.657661222669</v>
      </c>
      <c r="L7" s="18">
        <f>'[5]2019-20'!G5/100</f>
        <v>22550.606729647083</v>
      </c>
      <c r="M7" s="18">
        <f t="shared" ref="M7:M10" si="2">J7+K7+L7</f>
        <v>89363.465696746571</v>
      </c>
      <c r="N7" s="18">
        <f t="shared" ref="N7:N10" si="3">H7+M7</f>
        <v>89990.39226153701</v>
      </c>
      <c r="O7" s="18">
        <f>(+'[5]2019-20'!H5+'[5]2019-20'!I5)/100</f>
        <v>42460.457313314953</v>
      </c>
      <c r="P7" s="18">
        <f>'[5]2019-20'!J5/100</f>
        <v>2163.9881409516324</v>
      </c>
      <c r="Q7" s="18">
        <f>'[5]2019-20'!K5/100</f>
        <v>12308.244392201897</v>
      </c>
      <c r="R7" s="18">
        <f>'[5]2019-20'!L5/100</f>
        <v>724.38331608458873</v>
      </c>
      <c r="S7" s="18">
        <f>'[5]2019-20'!M5/100</f>
        <v>5493.9435919851121</v>
      </c>
      <c r="T7" s="18">
        <f>'[5]2019-20'!N5/100</f>
        <v>40649.553866531896</v>
      </c>
      <c r="U7" s="18">
        <f>'[5]2019-20'!O5/100</f>
        <v>88416.454434319181</v>
      </c>
      <c r="V7" s="18">
        <f>'[5]2019-20'!P5/100</f>
        <v>15378.816074668952</v>
      </c>
      <c r="W7" s="18">
        <f>'[5]2019-20'!Q5/100</f>
        <v>33434.999141847205</v>
      </c>
      <c r="X7" s="18">
        <f t="shared" ref="X7:X10" si="4">SUM(O7:W7)</f>
        <v>241030.84027190541</v>
      </c>
      <c r="Y7" s="18">
        <f t="shared" ref="Y7:Y10" si="5">I7+M7+X7</f>
        <v>341601.55822461483</v>
      </c>
      <c r="Z7" s="18">
        <f>'[5]2019-20'!U5/100</f>
        <v>49220.36301606003</v>
      </c>
      <c r="AA7" s="18">
        <f>'[5]2019-20'!V5/100</f>
        <v>4716.0232479440656</v>
      </c>
      <c r="AB7" s="18">
        <f t="shared" ref="AB7:AB10" si="6">Y7+Z7-AA7</f>
        <v>386105.89799273078</v>
      </c>
      <c r="AC7" s="18">
        <f>[6]Pop_Proj!AI8/1000</f>
        <v>12456.440282597225</v>
      </c>
      <c r="AD7" s="18">
        <f t="shared" ref="AD7:AD46" si="7">AB7/AC7*10000</f>
        <v>309964.87698990188</v>
      </c>
    </row>
    <row r="8" spans="1:30">
      <c r="A8" s="5">
        <v>3</v>
      </c>
      <c r="B8" s="6" t="s">
        <v>150</v>
      </c>
      <c r="C8" s="14">
        <f>[4]GVA_Current!K5/100</f>
        <v>2009.8175801191564</v>
      </c>
      <c r="D8" s="14">
        <f>[4]GVA_Current!W5/100</f>
        <v>556.19352088069343</v>
      </c>
      <c r="E8" s="14">
        <f>[4]GVA_Current!AU5/100</f>
        <v>2803.2108538092457</v>
      </c>
      <c r="F8" s="14">
        <f>[4]GVA_Current!AI5/100</f>
        <v>373.47868867224236</v>
      </c>
      <c r="G8" s="14">
        <f t="shared" si="0"/>
        <v>5742.7006434813384</v>
      </c>
      <c r="H8" s="14">
        <f>+[4]GVA_Current!BS5/100</f>
        <v>7899.7886710817165</v>
      </c>
      <c r="I8" s="14">
        <f t="shared" si="1"/>
        <v>13642.489314563056</v>
      </c>
      <c r="J8" s="18">
        <f>'[5]2019-20'!D6/100</f>
        <v>8498.9424456425622</v>
      </c>
      <c r="K8" s="18">
        <f>'[5]2019-20'!E6/100+'[5]2019-20'!F6/100</f>
        <v>1327.2613495682308</v>
      </c>
      <c r="L8" s="18">
        <f>'[5]2019-20'!G6/100</f>
        <v>3316.530094008996</v>
      </c>
      <c r="M8" s="18">
        <f t="shared" si="2"/>
        <v>13142.733889219789</v>
      </c>
      <c r="N8" s="18">
        <f t="shared" si="3"/>
        <v>21042.522560301506</v>
      </c>
      <c r="O8" s="18">
        <f>(+'[5]2019-20'!H6+'[5]2019-20'!I6)/100</f>
        <v>6244.682733961954</v>
      </c>
      <c r="P8" s="18">
        <f>'[5]2019-20'!J6/100</f>
        <v>318.25892219162421</v>
      </c>
      <c r="Q8" s="18">
        <f>'[5]2019-20'!K6/100</f>
        <v>1810.1802501610071</v>
      </c>
      <c r="R8" s="18">
        <f>'[5]2019-20'!L6/100</f>
        <v>106.53545140468896</v>
      </c>
      <c r="S8" s="18">
        <f>'[5]2019-20'!M6/100</f>
        <v>807.99729586218791</v>
      </c>
      <c r="T8" s="18">
        <f>'[5]2019-20'!N6/100</f>
        <v>5978.3521713033133</v>
      </c>
      <c r="U8" s="18">
        <f>'[5]2019-20'!O6/100</f>
        <v>13003.456423701455</v>
      </c>
      <c r="V8" s="18">
        <f>'[5]2019-20'!P6/100</f>
        <v>2261.7709107938972</v>
      </c>
      <c r="W8" s="18">
        <f>'[5]2019-20'!Q6/100</f>
        <v>4917.3036529131377</v>
      </c>
      <c r="X8" s="18">
        <f t="shared" si="4"/>
        <v>35448.537812293267</v>
      </c>
      <c r="Y8" s="18">
        <f t="shared" si="5"/>
        <v>62233.761016076111</v>
      </c>
      <c r="Z8" s="18">
        <f>'[5]2019-20'!U6/100</f>
        <v>8967.0794517575996</v>
      </c>
      <c r="AA8" s="18">
        <f>'[5]2019-20'!V6/100</f>
        <v>859.17601109223779</v>
      </c>
      <c r="AB8" s="18">
        <f t="shared" si="6"/>
        <v>70341.664456741477</v>
      </c>
      <c r="AC8" s="18">
        <f>[6]Pop_Proj!AI9/1000</f>
        <v>2855.8616901880127</v>
      </c>
      <c r="AD8" s="18">
        <f t="shared" si="7"/>
        <v>246306.27140808981</v>
      </c>
    </row>
    <row r="9" spans="1:30">
      <c r="A9" s="5">
        <v>4</v>
      </c>
      <c r="B9" s="6" t="s">
        <v>0</v>
      </c>
      <c r="C9" s="14">
        <f>[4]GVA_Current!K6/100</f>
        <v>4852.2269977861843</v>
      </c>
      <c r="D9" s="14">
        <f>[4]GVA_Current!W6/100</f>
        <v>354.93638897745819</v>
      </c>
      <c r="E9" s="14">
        <f>[4]GVA_Current!AU6/100</f>
        <v>1294.4882804075708</v>
      </c>
      <c r="F9" s="14">
        <f>[4]GVA_Current!AI6/100</f>
        <v>439.97293163233883</v>
      </c>
      <c r="G9" s="14">
        <f t="shared" si="0"/>
        <v>6941.6245988035525</v>
      </c>
      <c r="H9" s="14">
        <f>+[4]GVA_Current!BS6/100</f>
        <v>135.4032453251865</v>
      </c>
      <c r="I9" s="14">
        <f t="shared" si="1"/>
        <v>7077.0278441287392</v>
      </c>
      <c r="J9" s="18">
        <f>'[5]2019-20'!D7/100</f>
        <v>3832.5146563940821</v>
      </c>
      <c r="K9" s="18">
        <f>'[5]2019-20'!E7/100+'[5]2019-20'!F7/100</f>
        <v>598.51547502755807</v>
      </c>
      <c r="L9" s="18">
        <f>'[5]2019-20'!G7/100</f>
        <v>1495.5566854295282</v>
      </c>
      <c r="M9" s="18">
        <f t="shared" si="2"/>
        <v>5926.5868168511688</v>
      </c>
      <c r="N9" s="18">
        <f t="shared" si="3"/>
        <v>6061.9900621763554</v>
      </c>
      <c r="O9" s="18">
        <f>(+'[5]2019-20'!H7+'[5]2019-20'!I7)/100</f>
        <v>2815.9783708984532</v>
      </c>
      <c r="P9" s="18">
        <f>'[5]2019-20'!J7/100</f>
        <v>143.51573641411639</v>
      </c>
      <c r="Q9" s="18">
        <f>'[5]2019-20'!K7/100</f>
        <v>816.28301213100565</v>
      </c>
      <c r="R9" s="18">
        <f>'[5]2019-20'!L7/100</f>
        <v>48.041115885349491</v>
      </c>
      <c r="S9" s="18">
        <f>'[5]2019-20'!M7/100</f>
        <v>364.35844795093186</v>
      </c>
      <c r="T9" s="18">
        <f>'[5]2019-20'!N7/100</f>
        <v>2695.8792184023396</v>
      </c>
      <c r="U9" s="18">
        <f>'[5]2019-20'!O7/100</f>
        <v>5863.7810111502367</v>
      </c>
      <c r="V9" s="18">
        <f>'[5]2019-20'!P7/100</f>
        <v>1019.9233869935965</v>
      </c>
      <c r="W9" s="18">
        <f>'[5]2019-20'!Q7/100</f>
        <v>2217.4098060155693</v>
      </c>
      <c r="X9" s="18">
        <f t="shared" si="4"/>
        <v>15985.1701058416</v>
      </c>
      <c r="Y9" s="18">
        <f t="shared" si="5"/>
        <v>28988.784766821507</v>
      </c>
      <c r="Z9" s="18">
        <f>'[5]2019-20'!U7/100</f>
        <v>4176.9086749634889</v>
      </c>
      <c r="AA9" s="18">
        <f>'[5]2019-20'!V7/100</f>
        <v>400.20831234502873</v>
      </c>
      <c r="AB9" s="18">
        <f t="shared" si="6"/>
        <v>32765.48512943997</v>
      </c>
      <c r="AC9" s="18">
        <f>[6]Pop_Proj!AI10/1000</f>
        <v>1716.2589475308412</v>
      </c>
      <c r="AD9" s="18">
        <f t="shared" si="7"/>
        <v>190912.24652654681</v>
      </c>
    </row>
    <row r="10" spans="1:30">
      <c r="A10" s="5">
        <v>5</v>
      </c>
      <c r="B10" s="6" t="s">
        <v>1</v>
      </c>
      <c r="C10" s="14">
        <f>[4]GVA_Current!K7/100</f>
        <v>2998.0329115696672</v>
      </c>
      <c r="D10" s="14">
        <f>[4]GVA_Current!W7/100</f>
        <v>312.97275476811961</v>
      </c>
      <c r="E10" s="14">
        <f>[4]GVA_Current!AU7/100</f>
        <v>3022.3781937720855</v>
      </c>
      <c r="F10" s="14">
        <f>[4]GVA_Current!AI7/100</f>
        <v>283.10436313369496</v>
      </c>
      <c r="G10" s="14">
        <f t="shared" si="0"/>
        <v>6616.4882232435675</v>
      </c>
      <c r="H10" s="14">
        <f>+[4]GVA_Current!BS7/100</f>
        <v>509.53981256251683</v>
      </c>
      <c r="I10" s="14">
        <f t="shared" si="1"/>
        <v>7126.0280358060845</v>
      </c>
      <c r="J10" s="18">
        <f>'[5]2019-20'!D8/100</f>
        <v>1741.8336148682613</v>
      </c>
      <c r="K10" s="18">
        <f>'[5]2019-20'!E8/100+'[5]2019-20'!F8/100</f>
        <v>272.01836571780314</v>
      </c>
      <c r="L10" s="18">
        <f>'[5]2019-20'!G8/100</f>
        <v>679.71322778269541</v>
      </c>
      <c r="M10" s="18">
        <f t="shared" si="2"/>
        <v>2693.5652083687601</v>
      </c>
      <c r="N10" s="18">
        <f t="shared" si="3"/>
        <v>3203.1050209312771</v>
      </c>
      <c r="O10" s="18">
        <f>(+'[5]2019-20'!H8+'[5]2019-20'!I8)/100</f>
        <v>1279.8296223054367</v>
      </c>
      <c r="P10" s="18">
        <f>'[5]2019-20'!J8/100</f>
        <v>65.226243435656244</v>
      </c>
      <c r="Q10" s="18">
        <f>'[5]2019-20'!K8/100</f>
        <v>370.99119435944078</v>
      </c>
      <c r="R10" s="18">
        <f>'[5]2019-20'!L8/100</f>
        <v>21.834131907434227</v>
      </c>
      <c r="S10" s="18">
        <f>'[5]2019-20'!M8/100</f>
        <v>165.5967033141861</v>
      </c>
      <c r="T10" s="18">
        <f>'[5]2019-20'!N8/100</f>
        <v>1225.2459456100567</v>
      </c>
      <c r="U10" s="18">
        <f>'[5]2019-20'!O8/100</f>
        <v>2665.0206955914236</v>
      </c>
      <c r="V10" s="18">
        <f>'[5]2019-20'!P8/100</f>
        <v>463.54339104530277</v>
      </c>
      <c r="W10" s="18">
        <f>'[5]2019-20'!Q8/100</f>
        <v>1007.7871278620042</v>
      </c>
      <c r="X10" s="18">
        <f t="shared" si="4"/>
        <v>7265.0750554309416</v>
      </c>
      <c r="Y10" s="18">
        <f t="shared" si="5"/>
        <v>17084.668299605786</v>
      </c>
      <c r="Z10" s="18">
        <f>'[5]2019-20'!U8/100</f>
        <v>2461.6795736060067</v>
      </c>
      <c r="AA10" s="18">
        <f>'[5]2019-20'!V8/100</f>
        <v>235.86453627591021</v>
      </c>
      <c r="AB10" s="18">
        <f t="shared" si="6"/>
        <v>19310.483336935886</v>
      </c>
      <c r="AC10" s="18">
        <f>[6]Pop_Proj!AI11/1000</f>
        <v>899.55789227149091</v>
      </c>
      <c r="AD10" s="18">
        <f t="shared" si="7"/>
        <v>214666.37670394522</v>
      </c>
    </row>
    <row r="11" spans="1:30" s="3" customFormat="1">
      <c r="A11" s="7"/>
      <c r="B11" s="8" t="s">
        <v>27</v>
      </c>
      <c r="C11" s="19">
        <f t="shared" ref="C11:I11" si="8">SUM(C6:C10)</f>
        <v>13963.820626298726</v>
      </c>
      <c r="D11" s="19">
        <f t="shared" si="8"/>
        <v>3968.7329172738523</v>
      </c>
      <c r="E11" s="19">
        <f t="shared" si="8"/>
        <v>10317.613051179314</v>
      </c>
      <c r="F11" s="19">
        <f t="shared" si="8"/>
        <v>4537.225070231716</v>
      </c>
      <c r="G11" s="19">
        <f t="shared" si="8"/>
        <v>32787.39166498361</v>
      </c>
      <c r="H11" s="19">
        <f t="shared" si="8"/>
        <v>43941.315247422455</v>
      </c>
      <c r="I11" s="19">
        <f t="shared" si="8"/>
        <v>76728.70691240608</v>
      </c>
      <c r="J11" s="19">
        <f t="shared" ref="J11" si="9">SUM(J6:J10)</f>
        <v>145982.61536983933</v>
      </c>
      <c r="K11" s="19">
        <f t="shared" ref="K11" si="10">SUM(K6:K10)</f>
        <v>22797.787410433972</v>
      </c>
      <c r="L11" s="19">
        <f>SUM(L6:L10)</f>
        <v>56966.586157368394</v>
      </c>
      <c r="M11" s="19">
        <f t="shared" ref="M11:AA11" si="11">SUM(M6:M10)</f>
        <v>225746.9889376417</v>
      </c>
      <c r="N11" s="19">
        <f t="shared" si="11"/>
        <v>269688.30418506416</v>
      </c>
      <c r="O11" s="19">
        <f t="shared" si="11"/>
        <v>107262.18273498639</v>
      </c>
      <c r="P11" s="19">
        <f t="shared" si="11"/>
        <v>5466.5942408093179</v>
      </c>
      <c r="Q11" s="19">
        <f t="shared" si="11"/>
        <v>31092.674047324355</v>
      </c>
      <c r="R11" s="19">
        <f t="shared" si="11"/>
        <v>1829.9128303471039</v>
      </c>
      <c r="S11" s="19">
        <f t="shared" si="11"/>
        <v>13878.615982650319</v>
      </c>
      <c r="T11" s="19">
        <f t="shared" si="11"/>
        <v>102687.5392027475</v>
      </c>
      <c r="U11" s="19">
        <f t="shared" si="11"/>
        <v>223354.68085831436</v>
      </c>
      <c r="V11" s="19">
        <f t="shared" si="11"/>
        <v>38849.449215225686</v>
      </c>
      <c r="W11" s="19">
        <f t="shared" si="11"/>
        <v>84462.373102428057</v>
      </c>
      <c r="X11" s="19">
        <f t="shared" si="11"/>
        <v>608884.02221483318</v>
      </c>
      <c r="Y11" s="19">
        <f t="shared" si="11"/>
        <v>911359.71806488093</v>
      </c>
      <c r="Z11" s="19">
        <f t="shared" si="11"/>
        <v>131315.13922880386</v>
      </c>
      <c r="AA11" s="19">
        <f t="shared" si="11"/>
        <v>12581.891141436425</v>
      </c>
      <c r="AB11" s="19">
        <f>SUM(AB6:AB10)</f>
        <v>1030092.9661522483</v>
      </c>
      <c r="AC11" s="19">
        <f>SUM(AC6:AC10)</f>
        <v>32241.500260385696</v>
      </c>
      <c r="AD11" s="19">
        <f t="shared" si="7"/>
        <v>319492.87652035756</v>
      </c>
    </row>
    <row r="12" spans="1:30">
      <c r="A12" s="5">
        <v>6</v>
      </c>
      <c r="B12" s="6" t="s">
        <v>2</v>
      </c>
      <c r="C12" s="14">
        <f>[4]GVA_Current!K9/100</f>
        <v>15602.929539662719</v>
      </c>
      <c r="D12" s="14">
        <f>[4]GVA_Current!W9/100</f>
        <v>4119.5135726354483</v>
      </c>
      <c r="E12" s="14">
        <f>[4]GVA_Current!AU9/100</f>
        <v>700.02657861913326</v>
      </c>
      <c r="F12" s="14">
        <f>[4]GVA_Current!AI9/100</f>
        <v>61.914008017916537</v>
      </c>
      <c r="G12" s="14">
        <f t="shared" si="0"/>
        <v>20484.383698935217</v>
      </c>
      <c r="H12" s="14">
        <f>+[4]GVA_Current!BS9/100</f>
        <v>596.17491686726407</v>
      </c>
      <c r="I12" s="14">
        <f t="shared" si="1"/>
        <v>21080.558615802482</v>
      </c>
      <c r="J12" s="18">
        <f>'[5]2019-20'!D9/100</f>
        <v>16629.286782866518</v>
      </c>
      <c r="K12" s="18">
        <f>'[5]2019-20'!E9/100+'[5]2019-20'!F9/100</f>
        <v>2596.9595345478133</v>
      </c>
      <c r="L12" s="18">
        <f>'[5]2019-20'!G9/100</f>
        <v>6489.2226780002766</v>
      </c>
      <c r="M12" s="18">
        <f t="shared" ref="M12:M16" si="12">J12+K12+L12</f>
        <v>25715.468995414609</v>
      </c>
      <c r="N12" s="18">
        <f t="shared" ref="N12:N16" si="13">H12+M12</f>
        <v>26311.643912281874</v>
      </c>
      <c r="O12" s="18">
        <f>(+'[5]2019-20'!H9+'[5]2019-20'!I9)/100</f>
        <v>12218.534331210794</v>
      </c>
      <c r="P12" s="18">
        <f>'[5]2019-20'!J9/100</f>
        <v>622.71499332766541</v>
      </c>
      <c r="Q12" s="18">
        <f>'[5]2019-20'!K9/100</f>
        <v>3541.8532012817486</v>
      </c>
      <c r="R12" s="18">
        <f>'[5]2019-20'!L9/100</f>
        <v>208.45047313610436</v>
      </c>
      <c r="S12" s="18">
        <f>'[5]2019-20'!M9/100</f>
        <v>1580.9518464926032</v>
      </c>
      <c r="T12" s="18">
        <f>'[5]2019-20'!N9/100</f>
        <v>11697.423930261622</v>
      </c>
      <c r="U12" s="18">
        <f>'[5]2019-20'!O9/100</f>
        <v>25442.954511252799</v>
      </c>
      <c r="V12" s="18">
        <f>'[5]2019-20'!P9/100</f>
        <v>4425.4490900830297</v>
      </c>
      <c r="W12" s="18">
        <f>'[5]2019-20'!Q9/100</f>
        <v>9621.3444397019193</v>
      </c>
      <c r="X12" s="18">
        <f t="shared" ref="X12:X16" si="14">SUM(O12:W12)</f>
        <v>69359.676816748281</v>
      </c>
      <c r="Y12" s="18">
        <f t="shared" ref="Y12:Y16" si="15">I12+M12+X12</f>
        <v>116155.70442796536</v>
      </c>
      <c r="Z12" s="18">
        <f>'[5]2019-20'!U9/100</f>
        <v>16736.533564314916</v>
      </c>
      <c r="AA12" s="18">
        <f>'[5]2019-20'!V9/100</f>
        <v>1603.6021789102081</v>
      </c>
      <c r="AB12" s="18">
        <f t="shared" ref="AB12:AB16" si="16">Y12+Z12-AA12</f>
        <v>131288.63581337009</v>
      </c>
      <c r="AC12" s="18">
        <f>[6]Pop_Proj!AI13/1000</f>
        <v>6657.5818489109079</v>
      </c>
      <c r="AD12" s="18">
        <f t="shared" si="7"/>
        <v>197201.68492535644</v>
      </c>
    </row>
    <row r="13" spans="1:30">
      <c r="A13" s="5">
        <v>7</v>
      </c>
      <c r="B13" s="6" t="s">
        <v>3</v>
      </c>
      <c r="C13" s="14">
        <f>[4]GVA_Current!K10/100</f>
        <v>4875.5712663900395</v>
      </c>
      <c r="D13" s="14">
        <f>[4]GVA_Current!W10/100</f>
        <v>1342.4274417814106</v>
      </c>
      <c r="E13" s="14">
        <f>[4]GVA_Current!AU10/100</f>
        <v>324.03686239871388</v>
      </c>
      <c r="F13" s="14">
        <f>[4]GVA_Current!AI10/100</f>
        <v>28.31988778508779</v>
      </c>
      <c r="G13" s="14">
        <f t="shared" si="0"/>
        <v>6570.3554583552523</v>
      </c>
      <c r="H13" s="14">
        <f>+[4]GVA_Current!BS10/100</f>
        <v>39.312616168260789</v>
      </c>
      <c r="I13" s="14">
        <f t="shared" si="1"/>
        <v>6609.6680745235135</v>
      </c>
      <c r="J13" s="18">
        <f>'[5]2019-20'!D10/100</f>
        <v>4088.6832256171033</v>
      </c>
      <c r="K13" s="18">
        <f>'[5]2019-20'!E10/100+'[5]2019-20'!F10/100</f>
        <v>638.5207631064568</v>
      </c>
      <c r="L13" s="18">
        <f>'[5]2019-20'!G10/100</f>
        <v>1595.520977975475</v>
      </c>
      <c r="M13" s="18">
        <f t="shared" si="12"/>
        <v>6322.7249666990356</v>
      </c>
      <c r="N13" s="18">
        <f t="shared" si="13"/>
        <v>6362.0375828672968</v>
      </c>
      <c r="O13" s="18">
        <f>(+'[5]2019-20'!H10+'[5]2019-20'!I10)/100</f>
        <v>3004.2007822681057</v>
      </c>
      <c r="P13" s="18">
        <f>'[5]2019-20'!J10/100</f>
        <v>153.1084514209216</v>
      </c>
      <c r="Q13" s="18">
        <f>'[5]2019-20'!K10/100</f>
        <v>870.84406930786213</v>
      </c>
      <c r="R13" s="18">
        <f>'[5]2019-20'!L10/100</f>
        <v>51.252225306599904</v>
      </c>
      <c r="S13" s="18">
        <f>'[5]2019-20'!M10/100</f>
        <v>388.71247935435758</v>
      </c>
      <c r="T13" s="18">
        <f>'[5]2019-20'!N10/100</f>
        <v>2876.0740993335894</v>
      </c>
      <c r="U13" s="18">
        <f>'[5]2019-20'!O10/100</f>
        <v>6255.7211670364959</v>
      </c>
      <c r="V13" s="18">
        <f>'[5]2019-20'!P10/100</f>
        <v>1088.0959416183641</v>
      </c>
      <c r="W13" s="18">
        <f>'[5]2019-20'!Q10/100</f>
        <v>2365.6233807348244</v>
      </c>
      <c r="X13" s="18">
        <f t="shared" si="14"/>
        <v>17053.632596381121</v>
      </c>
      <c r="Y13" s="18">
        <f t="shared" si="15"/>
        <v>29986.02563760367</v>
      </c>
      <c r="Z13" s="18">
        <f>'[5]2019-20'!U10/100</f>
        <v>4320.5981760908126</v>
      </c>
      <c r="AA13" s="18">
        <f>'[5]2019-20'!V10/100</f>
        <v>413.97584647680333</v>
      </c>
      <c r="AB13" s="18">
        <f t="shared" si="16"/>
        <v>33892.647967217679</v>
      </c>
      <c r="AC13" s="18">
        <f>[6]Pop_Proj!AI14/1000</f>
        <v>2204.1140836757959</v>
      </c>
      <c r="AD13" s="18">
        <f t="shared" si="7"/>
        <v>153769.93513282665</v>
      </c>
    </row>
    <row r="14" spans="1:30">
      <c r="A14" s="5">
        <v>8</v>
      </c>
      <c r="B14" s="6" t="s">
        <v>4</v>
      </c>
      <c r="C14" s="14">
        <f>[4]GVA_Current!K11/100</f>
        <v>2464.1024399404832</v>
      </c>
      <c r="D14" s="14">
        <f>[4]GVA_Current!W11/100</f>
        <v>1211.8139933688626</v>
      </c>
      <c r="E14" s="14">
        <f>[4]GVA_Current!AU11/100</f>
        <v>237.81703534260566</v>
      </c>
      <c r="F14" s="14">
        <f>[4]GVA_Current!AI11/100</f>
        <v>20.3322218779842</v>
      </c>
      <c r="G14" s="14">
        <f t="shared" si="0"/>
        <v>3934.0656905299356</v>
      </c>
      <c r="H14" s="14">
        <f>+[4]GVA_Current!BS11/100</f>
        <v>7.0574434626101707</v>
      </c>
      <c r="I14" s="14">
        <f t="shared" si="1"/>
        <v>3941.1231339925457</v>
      </c>
      <c r="J14" s="18">
        <f>'[5]2019-20'!D11/100</f>
        <v>2070.9613504820632</v>
      </c>
      <c r="K14" s="18">
        <f>'[5]2019-20'!E11/100+'[5]2019-20'!F11/100</f>
        <v>323.41752806594673</v>
      </c>
      <c r="L14" s="18">
        <f>'[5]2019-20'!G11/100</f>
        <v>808.14827095631506</v>
      </c>
      <c r="M14" s="18">
        <f t="shared" si="12"/>
        <v>3202.5271495043253</v>
      </c>
      <c r="N14" s="18">
        <f t="shared" si="13"/>
        <v>3209.5845929669354</v>
      </c>
      <c r="O14" s="18">
        <f>(+'[5]2019-20'!H11+'[5]2019-20'!I11)/100</f>
        <v>1521.6595089061236</v>
      </c>
      <c r="P14" s="18">
        <f>'[5]2019-20'!J11/100</f>
        <v>77.551051971513914</v>
      </c>
      <c r="Q14" s="18">
        <f>'[5]2019-20'!K11/100</f>
        <v>441.09174282165287</v>
      </c>
      <c r="R14" s="18">
        <f>'[5]2019-20'!L11/100</f>
        <v>25.959794848168318</v>
      </c>
      <c r="S14" s="18">
        <f>'[5]2019-20'!M11/100</f>
        <v>196.88698702537215</v>
      </c>
      <c r="T14" s="18">
        <f>'[5]2019-20'!N11/100</f>
        <v>1456.7619872149426</v>
      </c>
      <c r="U14" s="18">
        <f>'[5]2019-20'!O11/100</f>
        <v>3168.5890154451336</v>
      </c>
      <c r="V14" s="18">
        <f>'[5]2019-20'!P11/100</f>
        <v>551.13211671415638</v>
      </c>
      <c r="W14" s="18">
        <f>'[5]2019-20'!Q11/100</f>
        <v>1198.2132928772232</v>
      </c>
      <c r="X14" s="18">
        <f t="shared" si="14"/>
        <v>8637.8454978242862</v>
      </c>
      <c r="Y14" s="18">
        <f t="shared" si="15"/>
        <v>15781.495781321157</v>
      </c>
      <c r="Z14" s="18">
        <f>'[5]2019-20'!U11/100</f>
        <v>2273.9092778796253</v>
      </c>
      <c r="AA14" s="18">
        <f>'[5]2019-20'!V11/100</f>
        <v>217.87342394644591</v>
      </c>
      <c r="AB14" s="18">
        <f t="shared" si="16"/>
        <v>17837.531635254334</v>
      </c>
      <c r="AC14" s="18">
        <f>[6]Pop_Proj!AI15/1000</f>
        <v>1752.2298452262924</v>
      </c>
      <c r="AD14" s="18">
        <f t="shared" si="7"/>
        <v>101799.04014219494</v>
      </c>
    </row>
    <row r="15" spans="1:30">
      <c r="A15" s="5">
        <v>9</v>
      </c>
      <c r="B15" s="6" t="s">
        <v>5</v>
      </c>
      <c r="C15" s="14">
        <f>[4]GVA_Current!K12/100</f>
        <v>7666.4112258486384</v>
      </c>
      <c r="D15" s="14">
        <f>[4]GVA_Current!W12/100</f>
        <v>1993.7859925599903</v>
      </c>
      <c r="E15" s="14">
        <f>[4]GVA_Current!AU12/100</f>
        <v>638.30039131036233</v>
      </c>
      <c r="F15" s="14">
        <f>[4]GVA_Current!AI12/100</f>
        <v>44.231545125148607</v>
      </c>
      <c r="G15" s="14">
        <f t="shared" si="0"/>
        <v>10342.729154844139</v>
      </c>
      <c r="H15" s="14">
        <f>+[4]GVA_Current!BS12/100</f>
        <v>1322.0282726830396</v>
      </c>
      <c r="I15" s="14">
        <f t="shared" si="1"/>
        <v>11664.757427527178</v>
      </c>
      <c r="J15" s="18">
        <f>'[5]2019-20'!D12/100</f>
        <v>7916.8632704522724</v>
      </c>
      <c r="K15" s="18">
        <f>'[5]2019-20'!E12/100+'[5]2019-20'!F12/100</f>
        <v>1236.3593112781934</v>
      </c>
      <c r="L15" s="18">
        <f>'[5]2019-20'!G12/100</f>
        <v>3089.386174167028</v>
      </c>
      <c r="M15" s="18">
        <f t="shared" si="12"/>
        <v>12242.608755897494</v>
      </c>
      <c r="N15" s="18">
        <f t="shared" si="13"/>
        <v>13564.637028580533</v>
      </c>
      <c r="O15" s="18">
        <f>(+'[5]2019-20'!H12+'[5]2019-20'!I12)/100</f>
        <v>5816.9942540884085</v>
      </c>
      <c r="P15" s="18">
        <f>'[5]2019-20'!J12/100</f>
        <v>296.46187013354955</v>
      </c>
      <c r="Q15" s="18">
        <f>'[5]2019-20'!K12/100</f>
        <v>1686.2038573687851</v>
      </c>
      <c r="R15" s="18">
        <f>'[5]2019-20'!L12/100</f>
        <v>99.239006220034213</v>
      </c>
      <c r="S15" s="18">
        <f>'[5]2019-20'!M12/100</f>
        <v>752.65883433718</v>
      </c>
      <c r="T15" s="18">
        <f>'[5]2019-20'!N12/100</f>
        <v>5568.9042519738387</v>
      </c>
      <c r="U15" s="18">
        <f>'[5]2019-20'!O12/100</f>
        <v>12112.870184514521</v>
      </c>
      <c r="V15" s="18">
        <f>'[5]2019-20'!P12/100</f>
        <v>2106.8657852862771</v>
      </c>
      <c r="W15" s="18">
        <f>'[5]2019-20'!Q12/100</f>
        <v>4580.5252745732114</v>
      </c>
      <c r="X15" s="18">
        <f t="shared" si="14"/>
        <v>33020.723318495802</v>
      </c>
      <c r="Y15" s="18">
        <f t="shared" si="15"/>
        <v>56928.089501920476</v>
      </c>
      <c r="Z15" s="18">
        <f>'[5]2019-20'!U12/100</f>
        <v>8202.600858601616</v>
      </c>
      <c r="AA15" s="18">
        <f>'[5]2019-20'!V12/100</f>
        <v>785.92789594317185</v>
      </c>
      <c r="AB15" s="18">
        <f t="shared" si="16"/>
        <v>64344.762464578926</v>
      </c>
      <c r="AC15" s="18">
        <f>[6]Pop_Proj!AI16/1000</f>
        <v>4563.2932475199414</v>
      </c>
      <c r="AD15" s="18">
        <f t="shared" si="7"/>
        <v>141005.10086558433</v>
      </c>
    </row>
    <row r="16" spans="1:30">
      <c r="A16" s="5">
        <v>10</v>
      </c>
      <c r="B16" s="6" t="s">
        <v>6</v>
      </c>
      <c r="C16" s="14">
        <f>[4]GVA_Current!K13/100</f>
        <v>11681.469516889834</v>
      </c>
      <c r="D16" s="14">
        <f>[4]GVA_Current!W13/100</f>
        <v>7619.8388797808893</v>
      </c>
      <c r="E16" s="14">
        <f>[4]GVA_Current!AU13/100</f>
        <v>944.69230618609583</v>
      </c>
      <c r="F16" s="14">
        <f>[4]GVA_Current!AI13/100</f>
        <v>35.887220266395595</v>
      </c>
      <c r="G16" s="14">
        <f t="shared" si="0"/>
        <v>20281.887923123213</v>
      </c>
      <c r="H16" s="14">
        <f>+[4]GVA_Current!BS13/100</f>
        <v>654.22457699585652</v>
      </c>
      <c r="I16" s="14">
        <f t="shared" si="1"/>
        <v>20936.11250011907</v>
      </c>
      <c r="J16" s="18">
        <f>'[5]2019-20'!D13/100</f>
        <v>9612.8369431562096</v>
      </c>
      <c r="K16" s="18">
        <f>'[5]2019-20'!E13/100+'[5]2019-20'!F13/100</f>
        <v>1501.215829611167</v>
      </c>
      <c r="L16" s="18">
        <f>'[5]2019-20'!G13/100</f>
        <v>3751.2035426389607</v>
      </c>
      <c r="M16" s="18">
        <f t="shared" si="12"/>
        <v>14865.256315406337</v>
      </c>
      <c r="N16" s="18">
        <f t="shared" si="13"/>
        <v>15519.480892402195</v>
      </c>
      <c r="O16" s="18">
        <f>(+'[5]2019-20'!H13+'[5]2019-20'!I13)/100</f>
        <v>7063.1278264622588</v>
      </c>
      <c r="P16" s="18">
        <f>'[5]2019-20'!J13/100</f>
        <v>359.97080157911574</v>
      </c>
      <c r="Q16" s="18">
        <f>'[5]2019-20'!K13/100</f>
        <v>2047.427393915465</v>
      </c>
      <c r="R16" s="18">
        <f>'[5]2019-20'!L13/100</f>
        <v>120.49827723493775</v>
      </c>
      <c r="S16" s="18">
        <f>'[5]2019-20'!M13/100</f>
        <v>913.89561763847485</v>
      </c>
      <c r="T16" s="18">
        <f>'[5]2019-20'!N13/100</f>
        <v>6761.8912563606254</v>
      </c>
      <c r="U16" s="18">
        <f>'[5]2019-20'!O13/100</f>
        <v>14707.724766693445</v>
      </c>
      <c r="V16" s="18">
        <f>'[5]2019-20'!P13/100</f>
        <v>2558.2047539788737</v>
      </c>
      <c r="W16" s="18">
        <f>'[5]2019-20'!Q13/100</f>
        <v>5561.7788351626623</v>
      </c>
      <c r="X16" s="18">
        <f t="shared" si="14"/>
        <v>40094.519529025856</v>
      </c>
      <c r="Y16" s="18">
        <f t="shared" si="15"/>
        <v>75895.888344551262</v>
      </c>
      <c r="Z16" s="18">
        <f>'[5]2019-20'!U13/100</f>
        <v>10935.615171435436</v>
      </c>
      <c r="AA16" s="18">
        <f>'[5]2019-20'!V13/100</f>
        <v>1047.7902278419156</v>
      </c>
      <c r="AB16" s="18">
        <f t="shared" si="16"/>
        <v>85783.713288144776</v>
      </c>
      <c r="AC16" s="18">
        <f>[6]Pop_Proj!AI17/1000</f>
        <v>4845.7077697374525</v>
      </c>
      <c r="AD16" s="18">
        <f t="shared" si="7"/>
        <v>177030.30674669155</v>
      </c>
    </row>
    <row r="17" spans="1:30" s="3" customFormat="1">
      <c r="A17" s="7"/>
      <c r="B17" s="8" t="s">
        <v>28</v>
      </c>
      <c r="C17" s="19">
        <f t="shared" ref="C17:I17" si="17">SUM(C12:C16)</f>
        <v>42290.483988731714</v>
      </c>
      <c r="D17" s="19">
        <f t="shared" si="17"/>
        <v>16287.3798801266</v>
      </c>
      <c r="E17" s="19">
        <f t="shared" si="17"/>
        <v>2844.8731738569113</v>
      </c>
      <c r="F17" s="19">
        <f t="shared" si="17"/>
        <v>190.68488307253273</v>
      </c>
      <c r="G17" s="19">
        <f t="shared" si="17"/>
        <v>61613.421925787756</v>
      </c>
      <c r="H17" s="19">
        <f t="shared" si="17"/>
        <v>2618.7978261770313</v>
      </c>
      <c r="I17" s="19">
        <f t="shared" si="17"/>
        <v>64232.219751964789</v>
      </c>
      <c r="J17" s="19">
        <f t="shared" ref="J17" si="18">SUM(J12:J16)</f>
        <v>40318.631572574166</v>
      </c>
      <c r="K17" s="19">
        <f t="shared" ref="K17" si="19">SUM(K12:K16)</f>
        <v>6296.4729666095773</v>
      </c>
      <c r="L17" s="19">
        <f>SUM(L12:L16)</f>
        <v>15733.481643738056</v>
      </c>
      <c r="M17" s="19">
        <f t="shared" ref="M17:AC17" si="20">SUM(M12:M16)</f>
        <v>62348.586182921805</v>
      </c>
      <c r="N17" s="19">
        <f t="shared" si="20"/>
        <v>64967.384009098831</v>
      </c>
      <c r="O17" s="19">
        <f t="shared" si="20"/>
        <v>29624.516702935693</v>
      </c>
      <c r="P17" s="19">
        <f t="shared" si="20"/>
        <v>1509.8071684327663</v>
      </c>
      <c r="Q17" s="19">
        <f t="shared" si="20"/>
        <v>8587.4202646955127</v>
      </c>
      <c r="R17" s="19">
        <f t="shared" si="20"/>
        <v>505.39977674584452</v>
      </c>
      <c r="S17" s="19">
        <f t="shared" si="20"/>
        <v>3833.1057648479878</v>
      </c>
      <c r="T17" s="19">
        <f t="shared" si="20"/>
        <v>28361.055525144617</v>
      </c>
      <c r="U17" s="19">
        <f t="shared" si="20"/>
        <v>61687.859644942393</v>
      </c>
      <c r="V17" s="19">
        <f t="shared" si="20"/>
        <v>10729.747687680701</v>
      </c>
      <c r="W17" s="19">
        <f t="shared" si="20"/>
        <v>23327.48522304984</v>
      </c>
      <c r="X17" s="19">
        <f t="shared" si="20"/>
        <v>168166.39775847533</v>
      </c>
      <c r="Y17" s="19">
        <f t="shared" si="20"/>
        <v>294747.20369336195</v>
      </c>
      <c r="Z17" s="19">
        <f t="shared" si="20"/>
        <v>42469.257048322404</v>
      </c>
      <c r="AA17" s="19">
        <f t="shared" si="20"/>
        <v>4069.1695731185446</v>
      </c>
      <c r="AB17" s="19">
        <f t="shared" si="20"/>
        <v>333147.2911685658</v>
      </c>
      <c r="AC17" s="19">
        <f t="shared" si="20"/>
        <v>20022.926795070391</v>
      </c>
      <c r="AD17" s="19">
        <f t="shared" si="7"/>
        <v>166382.91423538845</v>
      </c>
    </row>
    <row r="18" spans="1:30">
      <c r="A18" s="5">
        <v>11</v>
      </c>
      <c r="B18" s="6" t="s">
        <v>7</v>
      </c>
      <c r="C18" s="14">
        <f>[4]GVA_Current!K15/100</f>
        <v>15822.593764457206</v>
      </c>
      <c r="D18" s="14">
        <f>[4]GVA_Current!W15/100</f>
        <v>7713.6673151827281</v>
      </c>
      <c r="E18" s="14">
        <f>[4]GVA_Current!AU15/100</f>
        <v>2366.7204974487108</v>
      </c>
      <c r="F18" s="14">
        <f>[4]GVA_Current!AI15/100</f>
        <v>87.507666026490099</v>
      </c>
      <c r="G18" s="14">
        <f t="shared" si="0"/>
        <v>25990.489243115135</v>
      </c>
      <c r="H18" s="14">
        <f>+[4]GVA_Current!BS15/100</f>
        <v>308.1630896719426</v>
      </c>
      <c r="I18" s="14">
        <f t="shared" si="1"/>
        <v>26298.652332787078</v>
      </c>
      <c r="J18" s="18">
        <f>'[5]2019-20'!D14/100</f>
        <v>43619.828074653546</v>
      </c>
      <c r="K18" s="18">
        <f>'[5]2019-20'!E14/100+'[5]2019-20'!F14/100</f>
        <v>6812.0136415304014</v>
      </c>
      <c r="L18" s="18">
        <f>'[5]2019-20'!G14/100</f>
        <v>17021.702809536964</v>
      </c>
      <c r="M18" s="18">
        <f t="shared" ref="M18:M22" si="21">J18+K18+L18</f>
        <v>67453.544525720907</v>
      </c>
      <c r="N18" s="18">
        <f t="shared" ref="N18:N22" si="22">H18+M18</f>
        <v>67761.70761539285</v>
      </c>
      <c r="O18" s="18">
        <f>(+'[5]2019-20'!H14+'[5]2019-20'!I14)/100</f>
        <v>32050.103760360707</v>
      </c>
      <c r="P18" s="18">
        <f>'[5]2019-20'!J14/100</f>
        <v>1633.4266949108173</v>
      </c>
      <c r="Q18" s="18">
        <f>'[5]2019-20'!K14/100</f>
        <v>9290.5384171226415</v>
      </c>
      <c r="R18" s="18">
        <f>'[5]2019-20'!L14/100</f>
        <v>546.78074405724476</v>
      </c>
      <c r="S18" s="18">
        <f>'[5]2019-20'!M14/100</f>
        <v>4146.9516184762133</v>
      </c>
      <c r="T18" s="18">
        <f>'[5]2019-20'!N14/100</f>
        <v>30683.193297265163</v>
      </c>
      <c r="U18" s="18">
        <f>'[5]2019-20'!O14/100</f>
        <v>66738.71922369783</v>
      </c>
      <c r="V18" s="18">
        <f>'[5]2019-20'!P14/100</f>
        <v>11608.274665239634</v>
      </c>
      <c r="W18" s="18">
        <f>'[5]2019-20'!Q14/100</f>
        <v>25237.485875775954</v>
      </c>
      <c r="X18" s="18">
        <f t="shared" ref="X18:X22" si="23">SUM(O18:W18)</f>
        <v>181935.47429690621</v>
      </c>
      <c r="Y18" s="18">
        <f t="shared" ref="Y18:Y22" si="24">I18+M18+X18</f>
        <v>275687.67115541419</v>
      </c>
      <c r="Z18" s="18">
        <f>'[5]2019-20'!U14/100</f>
        <v>39723.025065685535</v>
      </c>
      <c r="AA18" s="18">
        <f>'[5]2019-20'!V14/100</f>
        <v>3806.0407971252198</v>
      </c>
      <c r="AB18" s="18">
        <f t="shared" ref="AB18:AB22" si="25">Y18+Z18-AA18</f>
        <v>311604.6554239745</v>
      </c>
      <c r="AC18" s="18">
        <f>[6]Pop_Proj!AI19/1000</f>
        <v>10461.722041561225</v>
      </c>
      <c r="AD18" s="18">
        <f t="shared" si="7"/>
        <v>297852.16447738186</v>
      </c>
    </row>
    <row r="19" spans="1:30">
      <c r="A19" s="5">
        <v>12</v>
      </c>
      <c r="B19" s="6" t="s">
        <v>8</v>
      </c>
      <c r="C19" s="14">
        <f>[4]GVA_Current!K16/100</f>
        <v>5466.2900957475304</v>
      </c>
      <c r="D19" s="14">
        <f>[4]GVA_Current!W16/100</f>
        <v>4318.8165860564723</v>
      </c>
      <c r="E19" s="14">
        <f>[4]GVA_Current!AU16/100</f>
        <v>1215.5970057931063</v>
      </c>
      <c r="F19" s="14">
        <f>[4]GVA_Current!AI16/100</f>
        <v>43.530921168464175</v>
      </c>
      <c r="G19" s="14">
        <f t="shared" si="0"/>
        <v>11044.234608765571</v>
      </c>
      <c r="H19" s="14">
        <f>+[4]GVA_Current!BS16/100</f>
        <v>75.847813700701806</v>
      </c>
      <c r="I19" s="14">
        <f t="shared" si="1"/>
        <v>11120.082422466274</v>
      </c>
      <c r="J19" s="18">
        <f>'[5]2019-20'!D15/100</f>
        <v>7153.5037304442321</v>
      </c>
      <c r="K19" s="18">
        <f>'[5]2019-20'!E15/100+'[5]2019-20'!F15/100</f>
        <v>1117.1471128479855</v>
      </c>
      <c r="L19" s="18">
        <f>'[5]2019-20'!G15/100</f>
        <v>2791.501478138342</v>
      </c>
      <c r="M19" s="18">
        <f t="shared" si="21"/>
        <v>11062.15232143056</v>
      </c>
      <c r="N19" s="18">
        <f t="shared" si="22"/>
        <v>11138.000135131262</v>
      </c>
      <c r="O19" s="18">
        <f>(+'[5]2019-20'!H15+'[5]2019-20'!I15)/100</f>
        <v>5256.108217998426</v>
      </c>
      <c r="P19" s="18">
        <f>'[5]2019-20'!J15/100</f>
        <v>267.87643306282172</v>
      </c>
      <c r="Q19" s="18">
        <f>'[5]2019-20'!K15/100</f>
        <v>1523.616762335213</v>
      </c>
      <c r="R19" s="18">
        <f>'[5]2019-20'!L15/100</f>
        <v>89.670185899274415</v>
      </c>
      <c r="S19" s="18">
        <f>'[5]2019-20'!M15/100</f>
        <v>680.08598800459527</v>
      </c>
      <c r="T19" s="18">
        <f>'[5]2019-20'!N15/100</f>
        <v>5031.9395422255147</v>
      </c>
      <c r="U19" s="18">
        <f>'[5]2019-20'!O15/100</f>
        <v>10944.923398476383</v>
      </c>
      <c r="V19" s="18">
        <f>'[5]2019-20'!P15/100</f>
        <v>1903.7176391363514</v>
      </c>
      <c r="W19" s="18">
        <f>'[5]2019-20'!Q15/100</f>
        <v>4138.8620113407178</v>
      </c>
      <c r="X19" s="18">
        <f t="shared" si="23"/>
        <v>29836.800178479301</v>
      </c>
      <c r="Y19" s="18">
        <f t="shared" si="24"/>
        <v>52019.034922376137</v>
      </c>
      <c r="Z19" s="18">
        <f>'[5]2019-20'!U15/100</f>
        <v>7495.2696336757263</v>
      </c>
      <c r="AA19" s="18">
        <f>'[5]2019-20'!V15/100</f>
        <v>718.1553258859617</v>
      </c>
      <c r="AB19" s="18">
        <f t="shared" si="25"/>
        <v>58796.149230165902</v>
      </c>
      <c r="AC19" s="18">
        <f>[6]Pop_Proj!AI20/1000</f>
        <v>3200.3129828524784</v>
      </c>
      <c r="AD19" s="18">
        <f t="shared" si="7"/>
        <v>183719.99721652275</v>
      </c>
    </row>
    <row r="20" spans="1:30">
      <c r="A20" s="5">
        <v>13</v>
      </c>
      <c r="B20" s="6" t="s">
        <v>9</v>
      </c>
      <c r="C20" s="14">
        <f>[4]GVA_Current!K17/100</f>
        <v>8211.9352232038709</v>
      </c>
      <c r="D20" s="14">
        <f>[4]GVA_Current!W17/100</f>
        <v>4462.3062095231471</v>
      </c>
      <c r="E20" s="14">
        <f>[4]GVA_Current!AU17/100</f>
        <v>2191.0973995701515</v>
      </c>
      <c r="F20" s="14">
        <f>[4]GVA_Current!AI17/100</f>
        <v>23.427906923299442</v>
      </c>
      <c r="G20" s="14">
        <f t="shared" si="0"/>
        <v>14888.766739220469</v>
      </c>
      <c r="H20" s="14">
        <f>+[4]GVA_Current!BS17/100</f>
        <v>15.046326163940467</v>
      </c>
      <c r="I20" s="14">
        <f t="shared" si="1"/>
        <v>14903.813065384409</v>
      </c>
      <c r="J20" s="18">
        <f>'[5]2019-20'!D16/100</f>
        <v>6790.0022413592997</v>
      </c>
      <c r="K20" s="18">
        <f>'[5]2019-20'!E16/100+'[5]2019-20'!F16/100</f>
        <v>1060.3798762113508</v>
      </c>
      <c r="L20" s="18">
        <f>'[5]2019-20'!G16/100</f>
        <v>2649.6528145572206</v>
      </c>
      <c r="M20" s="18">
        <f t="shared" si="21"/>
        <v>10500.034932127872</v>
      </c>
      <c r="N20" s="18">
        <f t="shared" si="22"/>
        <v>10515.081258291812</v>
      </c>
      <c r="O20" s="18">
        <f>(+'[5]2019-20'!H16+'[5]2019-20'!I16)/100</f>
        <v>4989.0218731765544</v>
      </c>
      <c r="P20" s="18">
        <f>'[5]2019-20'!J16/100</f>
        <v>254.26443452639975</v>
      </c>
      <c r="Q20" s="18">
        <f>'[5]2019-20'!K16/100</f>
        <v>1446.1949865490947</v>
      </c>
      <c r="R20" s="18">
        <f>'[5]2019-20'!L16/100</f>
        <v>85.113643073667376</v>
      </c>
      <c r="S20" s="18">
        <f>'[5]2019-20'!M16/100</f>
        <v>645.52778007449092</v>
      </c>
      <c r="T20" s="18">
        <f>'[5]2019-20'!N16/100</f>
        <v>4776.2442094894886</v>
      </c>
      <c r="U20" s="18">
        <f>'[5]2019-20'!O16/100</f>
        <v>10388.762934571845</v>
      </c>
      <c r="V20" s="18">
        <f>'[5]2019-20'!P16/100</f>
        <v>1806.9812393665084</v>
      </c>
      <c r="W20" s="18">
        <f>'[5]2019-20'!Q16/100</f>
        <v>3928.5479385547405</v>
      </c>
      <c r="X20" s="18">
        <f t="shared" si="23"/>
        <v>28320.65903938279</v>
      </c>
      <c r="Y20" s="18">
        <f t="shared" si="24"/>
        <v>53724.507036895069</v>
      </c>
      <c r="Z20" s="18">
        <f>'[5]2019-20'!U16/100</f>
        <v>7741.0060946965696</v>
      </c>
      <c r="AA20" s="18">
        <f>'[5]2019-20'!V16/100</f>
        <v>741.70043591823958</v>
      </c>
      <c r="AB20" s="18">
        <f t="shared" si="25"/>
        <v>60723.812695673398</v>
      </c>
      <c r="AC20" s="18">
        <f>[6]Pop_Proj!AI21/1000</f>
        <v>3026.0648761271977</v>
      </c>
      <c r="AD20" s="18">
        <f t="shared" si="7"/>
        <v>200669.2360587742</v>
      </c>
    </row>
    <row r="21" spans="1:30">
      <c r="A21" s="5">
        <v>14</v>
      </c>
      <c r="B21" s="6" t="s">
        <v>10</v>
      </c>
      <c r="C21" s="14">
        <f>[4]GVA_Current!K18/100</f>
        <v>8440.3992883025567</v>
      </c>
      <c r="D21" s="14">
        <f>[4]GVA_Current!W18/100</f>
        <v>6743.6078135764828</v>
      </c>
      <c r="E21" s="14">
        <f>[4]GVA_Current!AU18/100</f>
        <v>1274.6827622052399</v>
      </c>
      <c r="F21" s="14">
        <f>[4]GVA_Current!AI18/100</f>
        <v>53.174635256059318</v>
      </c>
      <c r="G21" s="14">
        <f t="shared" si="0"/>
        <v>16511.86449934034</v>
      </c>
      <c r="H21" s="14">
        <f>+[4]GVA_Current!BS18/100</f>
        <v>1718.7293039314782</v>
      </c>
      <c r="I21" s="14">
        <f t="shared" si="1"/>
        <v>18230.593803271819</v>
      </c>
      <c r="J21" s="18">
        <f>'[5]2019-20'!D17/100</f>
        <v>10774.159367344817</v>
      </c>
      <c r="K21" s="18">
        <f>'[5]2019-20'!E17/100+'[5]2019-20'!F17/100</f>
        <v>1682.5770257683066</v>
      </c>
      <c r="L21" s="18">
        <f>'[5]2019-20'!G17/100</f>
        <v>4204.3847229214207</v>
      </c>
      <c r="M21" s="18">
        <f t="shared" si="21"/>
        <v>16661.121116034545</v>
      </c>
      <c r="N21" s="18">
        <f t="shared" si="22"/>
        <v>18379.850419966024</v>
      </c>
      <c r="O21" s="18">
        <f>(+'[5]2019-20'!H17+'[5]2019-20'!I17)/100</f>
        <v>7916.421061153078</v>
      </c>
      <c r="P21" s="18">
        <f>'[5]2019-20'!J17/100</f>
        <v>403.4587090926824</v>
      </c>
      <c r="Q21" s="18">
        <f>'[5]2019-20'!K17/100</f>
        <v>2294.7761587506857</v>
      </c>
      <c r="R21" s="18">
        <f>'[5]2019-20'!L17/100</f>
        <v>135.05561886639606</v>
      </c>
      <c r="S21" s="18">
        <f>'[5]2019-20'!M17/100</f>
        <v>1024.3029282385844</v>
      </c>
      <c r="T21" s="18">
        <f>'[5]2019-20'!N17/100</f>
        <v>7578.7922391165202</v>
      </c>
      <c r="U21" s="18">
        <f>'[5]2019-20'!O17/100</f>
        <v>16484.558253140494</v>
      </c>
      <c r="V21" s="18">
        <f>'[5]2019-20'!P17/100</f>
        <v>2867.2602975223103</v>
      </c>
      <c r="W21" s="18">
        <f>'[5]2019-20'!Q17/100</f>
        <v>6233.6947864938074</v>
      </c>
      <c r="X21" s="18">
        <f t="shared" si="23"/>
        <v>44938.320052374555</v>
      </c>
      <c r="Y21" s="18">
        <f t="shared" si="24"/>
        <v>79830.034971680929</v>
      </c>
      <c r="Z21" s="18">
        <f>'[5]2019-20'!U17/100</f>
        <v>11502.474775596191</v>
      </c>
      <c r="AA21" s="18">
        <f>'[5]2019-20'!V17/100</f>
        <v>1102.1035832852758</v>
      </c>
      <c r="AB21" s="18">
        <f t="shared" si="25"/>
        <v>90230.406163991836</v>
      </c>
      <c r="AC21" s="18">
        <f>[6]Pop_Proj!AI22/1000</f>
        <v>4661.0427996567732</v>
      </c>
      <c r="AD21" s="18">
        <f t="shared" si="7"/>
        <v>193584.16140404498</v>
      </c>
    </row>
    <row r="22" spans="1:30">
      <c r="A22" s="5">
        <v>15</v>
      </c>
      <c r="B22" s="6" t="s">
        <v>11</v>
      </c>
      <c r="C22" s="14">
        <f>[4]GVA_Current!K19/100</f>
        <v>6112.1596454019782</v>
      </c>
      <c r="D22" s="14">
        <f>[4]GVA_Current!W19/100</f>
        <v>4911.0100839752467</v>
      </c>
      <c r="E22" s="14">
        <f>[4]GVA_Current!AU19/100</f>
        <v>1163.229858679083</v>
      </c>
      <c r="F22" s="14">
        <f>[4]GVA_Current!AI19/100</f>
        <v>60.155896411823818</v>
      </c>
      <c r="G22" s="14">
        <f t="shared" si="0"/>
        <v>12246.555484468132</v>
      </c>
      <c r="H22" s="14">
        <f>+[4]GVA_Current!BS19/100</f>
        <v>1618.2893580899588</v>
      </c>
      <c r="I22" s="14">
        <f t="shared" si="1"/>
        <v>13864.84484255809</v>
      </c>
      <c r="J22" s="18">
        <f>'[5]2019-20'!D18/100</f>
        <v>11806.863164519971</v>
      </c>
      <c r="K22" s="18">
        <f>'[5]2019-20'!E18/100+'[5]2019-20'!F18/100</f>
        <v>1843.852130795718</v>
      </c>
      <c r="L22" s="18">
        <f>'[5]2019-20'!G18/100</f>
        <v>4607.3752412634722</v>
      </c>
      <c r="M22" s="18">
        <f t="shared" si="21"/>
        <v>18258.090536579162</v>
      </c>
      <c r="N22" s="18">
        <f t="shared" si="22"/>
        <v>19876.37989466912</v>
      </c>
      <c r="O22" s="18">
        <f>(+'[5]2019-20'!H18+'[5]2019-20'!I18)/100</f>
        <v>8675.2104767494857</v>
      </c>
      <c r="P22" s="18">
        <f>'[5]2019-20'!J18/100</f>
        <v>442.13024964425659</v>
      </c>
      <c r="Q22" s="18">
        <f>'[5]2019-20'!K18/100</f>
        <v>2514.7305860066535</v>
      </c>
      <c r="R22" s="18">
        <f>'[5]2019-20'!L18/100</f>
        <v>148.00070772928143</v>
      </c>
      <c r="S22" s="18">
        <f>'[5]2019-20'!M18/100</f>
        <v>1122.4824230264269</v>
      </c>
      <c r="T22" s="18">
        <f>'[5]2019-20'!N18/100</f>
        <v>8305.2199126349606</v>
      </c>
      <c r="U22" s="18">
        <f>'[5]2019-20'!O18/100</f>
        <v>18064.604113086643</v>
      </c>
      <c r="V22" s="18">
        <f>'[5]2019-20'!P18/100</f>
        <v>3142.0873625196382</v>
      </c>
      <c r="W22" s="18">
        <f>'[5]2019-20'!Q18/100</f>
        <v>6831.1947915479914</v>
      </c>
      <c r="X22" s="18">
        <f t="shared" si="23"/>
        <v>49245.660622945339</v>
      </c>
      <c r="Y22" s="18">
        <f t="shared" si="24"/>
        <v>81368.596002082588</v>
      </c>
      <c r="Z22" s="18">
        <f>'[5]2019-20'!U18/100</f>
        <v>11724.161500813567</v>
      </c>
      <c r="AA22" s="18">
        <f>'[5]2019-20'!V18/100</f>
        <v>1123.3443805046018</v>
      </c>
      <c r="AB22" s="18">
        <f t="shared" si="25"/>
        <v>91969.413122391561</v>
      </c>
      <c r="AC22" s="18">
        <f>[6]Pop_Proj!AI23/1000</f>
        <v>4181.4462429746909</v>
      </c>
      <c r="AD22" s="18">
        <f t="shared" si="7"/>
        <v>219946.41991849284</v>
      </c>
    </row>
    <row r="23" spans="1:30" s="3" customFormat="1">
      <c r="A23" s="7"/>
      <c r="B23" s="8" t="s">
        <v>29</v>
      </c>
      <c r="C23" s="19">
        <f t="shared" ref="C23:I23" si="26">SUM(C18:C22)</f>
        <v>44053.378017113137</v>
      </c>
      <c r="D23" s="19">
        <f t="shared" si="26"/>
        <v>28149.40800831408</v>
      </c>
      <c r="E23" s="19">
        <f t="shared" si="26"/>
        <v>8211.3275236962909</v>
      </c>
      <c r="F23" s="19">
        <f t="shared" si="26"/>
        <v>267.79702578613683</v>
      </c>
      <c r="G23" s="19">
        <f t="shared" si="26"/>
        <v>80681.910574909649</v>
      </c>
      <c r="H23" s="19">
        <f t="shared" si="26"/>
        <v>3736.0758915580218</v>
      </c>
      <c r="I23" s="19">
        <f t="shared" si="26"/>
        <v>84417.986466467672</v>
      </c>
      <c r="J23" s="19">
        <f t="shared" ref="J23" si="27">SUM(J18:J22)</f>
        <v>80144.356578321866</v>
      </c>
      <c r="K23" s="19">
        <f t="shared" ref="K23" si="28">SUM(K18:K22)</f>
        <v>12515.969787153763</v>
      </c>
      <c r="L23" s="19">
        <f>SUM(L18:L22)</f>
        <v>31274.617066417421</v>
      </c>
      <c r="M23" s="19">
        <f t="shared" ref="M23:AC23" si="29">SUM(M18:M22)</f>
        <v>123934.94343189304</v>
      </c>
      <c r="N23" s="19">
        <f t="shared" si="29"/>
        <v>127671.01932345108</v>
      </c>
      <c r="O23" s="19">
        <f t="shared" si="29"/>
        <v>58886.865389438259</v>
      </c>
      <c r="P23" s="19">
        <f t="shared" si="29"/>
        <v>3001.1565212369778</v>
      </c>
      <c r="Q23" s="19">
        <f t="shared" si="29"/>
        <v>17069.856910764291</v>
      </c>
      <c r="R23" s="19">
        <f t="shared" si="29"/>
        <v>1004.620899625864</v>
      </c>
      <c r="S23" s="19">
        <f t="shared" si="29"/>
        <v>7619.3507378203103</v>
      </c>
      <c r="T23" s="19">
        <f t="shared" si="29"/>
        <v>56375.389200731639</v>
      </c>
      <c r="U23" s="19">
        <f t="shared" si="29"/>
        <v>122621.56792297319</v>
      </c>
      <c r="V23" s="19">
        <f t="shared" si="29"/>
        <v>21328.321203784442</v>
      </c>
      <c r="W23" s="19">
        <f t="shared" si="29"/>
        <v>46369.785403713206</v>
      </c>
      <c r="X23" s="19">
        <f t="shared" si="29"/>
        <v>334276.91419008817</v>
      </c>
      <c r="Y23" s="19">
        <f t="shared" si="29"/>
        <v>542629.84408844891</v>
      </c>
      <c r="Z23" s="19">
        <f t="shared" si="29"/>
        <v>78185.937070467597</v>
      </c>
      <c r="AA23" s="19">
        <f t="shared" si="29"/>
        <v>7491.3445227192979</v>
      </c>
      <c r="AB23" s="19">
        <f t="shared" si="29"/>
        <v>613324.43663619715</v>
      </c>
      <c r="AC23" s="19">
        <f t="shared" si="29"/>
        <v>25530.588943172363</v>
      </c>
      <c r="AD23" s="19">
        <f t="shared" si="7"/>
        <v>240231.21362432116</v>
      </c>
    </row>
    <row r="24" spans="1:30">
      <c r="A24" s="5">
        <v>16</v>
      </c>
      <c r="B24" s="6" t="s">
        <v>197</v>
      </c>
      <c r="C24" s="14">
        <f>[4]GVA_Current!K21/100</f>
        <v>4740.1078685352313</v>
      </c>
      <c r="D24" s="14">
        <f>[4]GVA_Current!W21/100</f>
        <v>2672.1163414702091</v>
      </c>
      <c r="E24" s="14">
        <f>[4]GVA_Current!AU21/100</f>
        <v>1107.5451225974662</v>
      </c>
      <c r="F24" s="14">
        <f>[4]GVA_Current!AI21/100</f>
        <v>31.848804943887636</v>
      </c>
      <c r="G24" s="14">
        <f t="shared" si="0"/>
        <v>8551.618137546795</v>
      </c>
      <c r="H24" s="14">
        <f>+[4]GVA_Current!BS21/100</f>
        <v>173.93553045515179</v>
      </c>
      <c r="I24" s="14">
        <f t="shared" si="1"/>
        <v>8725.5536680019468</v>
      </c>
      <c r="J24" s="18">
        <f>'[5]2019-20'!D19/100</f>
        <v>9708.6804405822895</v>
      </c>
      <c r="K24" s="18">
        <f>'[5]2019-20'!E19/100+'[5]2019-20'!F19/100</f>
        <v>1516.1835000660126</v>
      </c>
      <c r="L24" s="18">
        <f>'[5]2019-20'!G19/100</f>
        <v>3788.6044128721314</v>
      </c>
      <c r="M24" s="18">
        <f t="shared" ref="M24:M31" si="30">J24+K24+L24</f>
        <v>15013.468353520433</v>
      </c>
      <c r="N24" s="18">
        <f t="shared" ref="N24:N31" si="31">H24+M24</f>
        <v>15187.403883975585</v>
      </c>
      <c r="O24" s="18">
        <f>(+'[5]2019-20'!H19+'[5]2019-20'!I19)/100</f>
        <v>7133.5497921794213</v>
      </c>
      <c r="P24" s="18">
        <f>'[5]2019-20'!J19/100</f>
        <v>363.55984202561717</v>
      </c>
      <c r="Q24" s="18">
        <f>'[5]2019-20'!K19/100</f>
        <v>2067.8409932846425</v>
      </c>
      <c r="R24" s="18">
        <f>'[5]2019-20'!L19/100</f>
        <v>121.69968909621308</v>
      </c>
      <c r="S24" s="18">
        <f>'[5]2019-20'!M19/100</f>
        <v>923.00749093818752</v>
      </c>
      <c r="T24" s="18">
        <f>'[5]2019-20'!N19/100</f>
        <v>6829.3097833840993</v>
      </c>
      <c r="U24" s="18">
        <f>'[5]2019-20'!O19/100</f>
        <v>14854.366157695467</v>
      </c>
      <c r="V24" s="18">
        <f>'[5]2019-20'!P19/100</f>
        <v>2583.7109902963343</v>
      </c>
      <c r="W24" s="18">
        <f>'[5]2019-20'!Q19/100</f>
        <v>5617.2318027542788</v>
      </c>
      <c r="X24" s="18">
        <f t="shared" ref="X24:X30" si="32">SUM(O24:W24)</f>
        <v>40494.276541654261</v>
      </c>
      <c r="Y24" s="18">
        <f t="shared" ref="Y24:Y31" si="33">I24+M24+X24</f>
        <v>64233.298563176642</v>
      </c>
      <c r="Z24" s="18">
        <f>'[5]2019-20'!U19/100</f>
        <v>9255.1869257501949</v>
      </c>
      <c r="AA24" s="18">
        <f>'[5]2019-20'!V19/100</f>
        <v>886.78087749300335</v>
      </c>
      <c r="AB24" s="18">
        <f t="shared" ref="AB24:AB31" si="34">Y24+Z24-AA24</f>
        <v>72601.70461143383</v>
      </c>
      <c r="AC24" s="18">
        <f>[6]Pop_Proj!AI25/1000</f>
        <v>4039.675746344818</v>
      </c>
      <c r="AD24" s="18">
        <f t="shared" si="7"/>
        <v>179721.61423382894</v>
      </c>
    </row>
    <row r="25" spans="1:30">
      <c r="A25" s="5">
        <v>17</v>
      </c>
      <c r="B25" s="6" t="s">
        <v>12</v>
      </c>
      <c r="C25" s="14">
        <f>[4]GVA_Current!K22/100</f>
        <v>4450.6388225967385</v>
      </c>
      <c r="D25" s="14">
        <f>[4]GVA_Current!W22/100</f>
        <v>763.22661439043475</v>
      </c>
      <c r="E25" s="14">
        <f>[4]GVA_Current!AU22/100</f>
        <v>1504.5531365003178</v>
      </c>
      <c r="F25" s="14">
        <f>[4]GVA_Current!AI22/100</f>
        <v>28.995123848543454</v>
      </c>
      <c r="G25" s="14">
        <f t="shared" si="0"/>
        <v>6747.4136973360346</v>
      </c>
      <c r="H25" s="14">
        <f>+[4]GVA_Current!BS22/100</f>
        <v>17.597036694589423</v>
      </c>
      <c r="I25" s="14">
        <f t="shared" si="1"/>
        <v>6765.010734030624</v>
      </c>
      <c r="J25" s="18">
        <f>'[5]2019-20'!D20/100</f>
        <v>3146.9179240775766</v>
      </c>
      <c r="K25" s="18">
        <f>'[5]2019-20'!E20/100+'[5]2019-20'!F20/100</f>
        <v>491.44732507667601</v>
      </c>
      <c r="L25" s="18">
        <f>'[5]2019-20'!G20/100</f>
        <v>1228.0172580684559</v>
      </c>
      <c r="M25" s="18">
        <f t="shared" si="30"/>
        <v>4866.3825072227082</v>
      </c>
      <c r="N25" s="18">
        <f t="shared" si="31"/>
        <v>4883.9795439172976</v>
      </c>
      <c r="O25" s="18">
        <f>(+'[5]2019-20'!H20+'[5]2019-20'!I20)/100</f>
        <v>2312.2293333987727</v>
      </c>
      <c r="P25" s="18">
        <f>'[5]2019-20'!J20/100</f>
        <v>117.84227427683351</v>
      </c>
      <c r="Q25" s="18">
        <f>'[5]2019-20'!K20/100</f>
        <v>670.25853057323798</v>
      </c>
      <c r="R25" s="18">
        <f>'[5]2019-20'!L20/100</f>
        <v>39.447063410459897</v>
      </c>
      <c r="S25" s="18">
        <f>'[5]2019-20'!M20/100</f>
        <v>299.17853770836905</v>
      </c>
      <c r="T25" s="18">
        <f>'[5]2019-20'!N20/100</f>
        <v>2213.6146614298091</v>
      </c>
      <c r="U25" s="18">
        <f>'[5]2019-20'!O20/100</f>
        <v>4814.8120023671936</v>
      </c>
      <c r="V25" s="18">
        <f>'[5]2019-20'!P20/100</f>
        <v>837.46977519347729</v>
      </c>
      <c r="W25" s="18">
        <f>'[5]2019-20'!Q20/100</f>
        <v>1820.7384156858536</v>
      </c>
      <c r="X25" s="18">
        <f t="shared" si="32"/>
        <v>13125.590594044006</v>
      </c>
      <c r="Y25" s="18">
        <f t="shared" si="33"/>
        <v>24756.983835297338</v>
      </c>
      <c r="Z25" s="18">
        <f>'[5]2019-20'!U20/100</f>
        <v>3567.1609349086152</v>
      </c>
      <c r="AA25" s="18">
        <f>'[5]2019-20'!V20/100</f>
        <v>341.78565267179823</v>
      </c>
      <c r="AB25" s="18">
        <f t="shared" si="34"/>
        <v>27982.359117534153</v>
      </c>
      <c r="AC25" s="18">
        <f>[6]Pop_Proj!AI26/1000</f>
        <v>2087.8196432933491</v>
      </c>
      <c r="AD25" s="18">
        <f t="shared" si="7"/>
        <v>134026.70679635182</v>
      </c>
    </row>
    <row r="26" spans="1:30">
      <c r="A26" s="5">
        <v>18</v>
      </c>
      <c r="B26" s="6" t="s">
        <v>13</v>
      </c>
      <c r="C26" s="14">
        <f>[4]GVA_Current!K23/100</f>
        <v>3312.387949802951</v>
      </c>
      <c r="D26" s="14">
        <f>[4]GVA_Current!W23/100</f>
        <v>683.85151805276882</v>
      </c>
      <c r="E26" s="14">
        <f>[4]GVA_Current!AU23/100</f>
        <v>276.54696011038709</v>
      </c>
      <c r="F26" s="14">
        <f>[4]GVA_Current!AI23/100</f>
        <v>6.3698019369924115</v>
      </c>
      <c r="G26" s="14">
        <f t="shared" si="0"/>
        <v>4279.1562299030993</v>
      </c>
      <c r="H26" s="14">
        <f>+[4]GVA_Current!BS23/100</f>
        <v>506.46052032951195</v>
      </c>
      <c r="I26" s="14">
        <f t="shared" si="1"/>
        <v>4785.6167502326116</v>
      </c>
      <c r="J26" s="18">
        <f>'[5]2019-20'!D21/100</f>
        <v>3096.909719406458</v>
      </c>
      <c r="K26" s="18">
        <f>'[5]2019-20'!E21/100+'[5]2019-20'!F21/100</f>
        <v>483.63765256203232</v>
      </c>
      <c r="L26" s="18">
        <f>'[5]2019-20'!G21/100</f>
        <v>1208.5026282424642</v>
      </c>
      <c r="M26" s="18">
        <f t="shared" si="30"/>
        <v>4789.0500002109547</v>
      </c>
      <c r="N26" s="18">
        <f t="shared" si="31"/>
        <v>5295.510520540467</v>
      </c>
      <c r="O26" s="18">
        <f>(+'[5]2019-20'!H21+'[5]2019-20'!I21)/100</f>
        <v>2275.4853062138045</v>
      </c>
      <c r="P26" s="18">
        <f>'[5]2019-20'!J21/100</f>
        <v>115.96962277681914</v>
      </c>
      <c r="Q26" s="18">
        <f>'[5]2019-20'!K21/100</f>
        <v>659.6073389666775</v>
      </c>
      <c r="R26" s="18">
        <f>'[5]2019-20'!L21/100</f>
        <v>38.82020345786578</v>
      </c>
      <c r="S26" s="18">
        <f>'[5]2019-20'!M21/100</f>
        <v>294.42424099396982</v>
      </c>
      <c r="T26" s="18">
        <f>'[5]2019-20'!N21/100</f>
        <v>2178.4377366664412</v>
      </c>
      <c r="U26" s="18">
        <f>'[5]2019-20'!O21/100</f>
        <v>4738.2990109653256</v>
      </c>
      <c r="V26" s="18">
        <f>'[5]2019-20'!P21/100</f>
        <v>824.16140143408643</v>
      </c>
      <c r="W26" s="18">
        <f>'[5]2019-20'!Q21/100</f>
        <v>1791.8047537534806</v>
      </c>
      <c r="X26" s="18">
        <f t="shared" si="32"/>
        <v>12917.00961522847</v>
      </c>
      <c r="Y26" s="18">
        <f t="shared" si="33"/>
        <v>22491.676365672036</v>
      </c>
      <c r="Z26" s="18">
        <f>'[5]2019-20'!U21/100</f>
        <v>3240.7594474667885</v>
      </c>
      <c r="AA26" s="18">
        <f>'[5]2019-20'!V21/100</f>
        <v>310.51166547188836</v>
      </c>
      <c r="AB26" s="18">
        <f t="shared" si="34"/>
        <v>25421.924147666938</v>
      </c>
      <c r="AC26" s="18">
        <f>[6]Pop_Proj!AI27/1000</f>
        <v>1979.4294101223936</v>
      </c>
      <c r="AD26" s="18">
        <f t="shared" si="7"/>
        <v>128430.56699907793</v>
      </c>
    </row>
    <row r="27" spans="1:30">
      <c r="A27" s="5">
        <v>19</v>
      </c>
      <c r="B27" s="6" t="s">
        <v>14</v>
      </c>
      <c r="C27" s="14">
        <f>[4]GVA_Current!K24/100</f>
        <v>2894.0039991165063</v>
      </c>
      <c r="D27" s="14">
        <f>[4]GVA_Current!W24/100</f>
        <v>545.24665043307914</v>
      </c>
      <c r="E27" s="14">
        <f>[4]GVA_Current!AU24/100</f>
        <v>131.26437212326158</v>
      </c>
      <c r="F27" s="14">
        <f>[4]GVA_Current!AI24/100</f>
        <v>11.427315957453866</v>
      </c>
      <c r="G27" s="14">
        <f t="shared" si="0"/>
        <v>3581.9423376303012</v>
      </c>
      <c r="H27" s="14">
        <f>+[4]GVA_Current!BS24/100</f>
        <v>167.55977694227369</v>
      </c>
      <c r="I27" s="14">
        <f t="shared" si="1"/>
        <v>3749.502114572575</v>
      </c>
      <c r="J27" s="18">
        <f>'[5]2019-20'!D22/100</f>
        <v>1486.2755865557131</v>
      </c>
      <c r="K27" s="18">
        <f>'[5]2019-20'!E22/100+'[5]2019-20'!F22/100</f>
        <v>232.10842448446601</v>
      </c>
      <c r="L27" s="18">
        <f>'[5]2019-20'!G22/100</f>
        <v>579.9871857386388</v>
      </c>
      <c r="M27" s="18">
        <f t="shared" si="30"/>
        <v>2298.3711967788176</v>
      </c>
      <c r="N27" s="18">
        <f t="shared" si="31"/>
        <v>2465.9309737210915</v>
      </c>
      <c r="O27" s="18">
        <f>(+'[5]2019-20'!H22+'[5]2019-20'!I22)/100</f>
        <v>1092.0558119595457</v>
      </c>
      <c r="P27" s="18">
        <f>'[5]2019-20'!J22/100</f>
        <v>55.656391284243192</v>
      </c>
      <c r="Q27" s="18">
        <f>'[5]2019-20'!K22/100</f>
        <v>316.56017560855582</v>
      </c>
      <c r="R27" s="18">
        <f>'[5]2019-20'!L22/100</f>
        <v>18.630675703265144</v>
      </c>
      <c r="S27" s="18">
        <f>'[5]2019-20'!M22/100</f>
        <v>141.30071623896129</v>
      </c>
      <c r="T27" s="18">
        <f>'[5]2019-20'!N22/100</f>
        <v>1045.4805332392937</v>
      </c>
      <c r="U27" s="18">
        <f>'[5]2019-20'!O22/100</f>
        <v>2274.014672648761</v>
      </c>
      <c r="V27" s="18">
        <f>'[5]2019-20'!P22/100</f>
        <v>395.53331589136252</v>
      </c>
      <c r="W27" s="18">
        <f>'[5]2019-20'!Q22/100</f>
        <v>859.9267988634399</v>
      </c>
      <c r="X27" s="18">
        <f t="shared" si="32"/>
        <v>6199.1590914374292</v>
      </c>
      <c r="Y27" s="18">
        <f t="shared" si="33"/>
        <v>12247.032402788822</v>
      </c>
      <c r="Z27" s="18">
        <f>'[5]2019-20'!U22/100</f>
        <v>1764.638853321145</v>
      </c>
      <c r="AA27" s="18">
        <f>'[5]2019-20'!V22/100</f>
        <v>169.077945519672</v>
      </c>
      <c r="AB27" s="18">
        <f t="shared" si="34"/>
        <v>13842.593310590295</v>
      </c>
      <c r="AC27" s="18">
        <f>[6]Pop_Proj!AI28/1000</f>
        <v>1249.6930960001005</v>
      </c>
      <c r="AD27" s="18">
        <f t="shared" si="7"/>
        <v>110767.9425844342</v>
      </c>
    </row>
    <row r="28" spans="1:30">
      <c r="A28" s="5">
        <v>20</v>
      </c>
      <c r="B28" s="6" t="s">
        <v>151</v>
      </c>
      <c r="C28" s="14">
        <f>[4]GVA_Current!K25/100</f>
        <v>3288.9090550722026</v>
      </c>
      <c r="D28" s="14">
        <f>[4]GVA_Current!W25/100</f>
        <v>1827.8265811964513</v>
      </c>
      <c r="E28" s="14">
        <f>[4]GVA_Current!AU25/100</f>
        <v>412.64598852659134</v>
      </c>
      <c r="F28" s="14">
        <f>[4]GVA_Current!AI25/100</f>
        <v>65.965117287038908</v>
      </c>
      <c r="G28" s="14">
        <f t="shared" si="0"/>
        <v>5595.3467420822844</v>
      </c>
      <c r="H28" s="14">
        <f>+[4]GVA_Current!BS25/100</f>
        <v>653.89799815805748</v>
      </c>
      <c r="I28" s="14">
        <f t="shared" si="1"/>
        <v>6249.2447402403423</v>
      </c>
      <c r="J28" s="18">
        <f>'[5]2019-20'!D23/100</f>
        <v>4090.0430589616212</v>
      </c>
      <c r="K28" s="18">
        <f>'[5]2019-20'!E23/100+'[5]2019-20'!F23/100</f>
        <v>638.73312532111777</v>
      </c>
      <c r="L28" s="18">
        <f>'[5]2019-20'!G23/100</f>
        <v>1596.051623786854</v>
      </c>
      <c r="M28" s="18">
        <f t="shared" si="30"/>
        <v>6324.8278080695927</v>
      </c>
      <c r="N28" s="18">
        <f t="shared" si="31"/>
        <v>6978.7258062276505</v>
      </c>
      <c r="O28" s="18">
        <f>(+'[5]2019-20'!H23+'[5]2019-20'!I23)/100</f>
        <v>3005.1999333815397</v>
      </c>
      <c r="P28" s="18">
        <f>'[5]2019-20'!J23/100</f>
        <v>153.15937294408221</v>
      </c>
      <c r="Q28" s="18">
        <f>'[5]2019-20'!K23/100</f>
        <v>871.13369869169435</v>
      </c>
      <c r="R28" s="18">
        <f>'[5]2019-20'!L23/100</f>
        <v>51.26927101082957</v>
      </c>
      <c r="S28" s="18">
        <f>'[5]2019-20'!M23/100</f>
        <v>388.84175916443053</v>
      </c>
      <c r="T28" s="18">
        <f>'[5]2019-20'!N23/100</f>
        <v>2877.0306374769884</v>
      </c>
      <c r="U28" s="18">
        <f>'[5]2019-20'!O23/100</f>
        <v>6257.8017239707315</v>
      </c>
      <c r="V28" s="18">
        <f>'[5]2019-20'!P23/100</f>
        <v>1088.4578256435625</v>
      </c>
      <c r="W28" s="18">
        <f>'[5]2019-20'!Q23/100</f>
        <v>2366.4101507965256</v>
      </c>
      <c r="X28" s="18">
        <f t="shared" si="32"/>
        <v>17059.304373080384</v>
      </c>
      <c r="Y28" s="18">
        <f t="shared" si="33"/>
        <v>29633.376921390318</v>
      </c>
      <c r="Z28" s="18">
        <f>'[5]2019-20'!U23/100</f>
        <v>4269.7860602121737</v>
      </c>
      <c r="AA28" s="18">
        <f>'[5]2019-20'!V23/100</f>
        <v>409.10731026379943</v>
      </c>
      <c r="AB28" s="18">
        <f t="shared" si="34"/>
        <v>33494.055671338698</v>
      </c>
      <c r="AC28" s="18">
        <f>[6]Pop_Proj!AI29/1000</f>
        <v>2756.6766515118907</v>
      </c>
      <c r="AD28" s="18">
        <f t="shared" si="7"/>
        <v>121501.57564895756</v>
      </c>
    </row>
    <row r="29" spans="1:30">
      <c r="A29" s="5">
        <v>21</v>
      </c>
      <c r="B29" s="6" t="s">
        <v>15</v>
      </c>
      <c r="C29" s="14">
        <f>[4]GVA_Current!K26/100</f>
        <v>5063.9174980936796</v>
      </c>
      <c r="D29" s="14">
        <f>[4]GVA_Current!W26/100</f>
        <v>1488.234851690881</v>
      </c>
      <c r="E29" s="14">
        <f>[4]GVA_Current!AU26/100</f>
        <v>1103.1151762012901</v>
      </c>
      <c r="F29" s="14">
        <f>[4]GVA_Current!AI26/100</f>
        <v>63.697507517238044</v>
      </c>
      <c r="G29" s="14">
        <f t="shared" si="0"/>
        <v>7718.9650335030892</v>
      </c>
      <c r="H29" s="14">
        <f>+[4]GVA_Current!BS26/100</f>
        <v>513.14169480565465</v>
      </c>
      <c r="I29" s="14">
        <f t="shared" si="1"/>
        <v>8232.1067283087432</v>
      </c>
      <c r="J29" s="18">
        <f>'[5]2019-20'!D24/100</f>
        <v>6092.3768944141075</v>
      </c>
      <c r="K29" s="18">
        <f>'[5]2019-20'!E24/100+'[5]2019-20'!F24/100</f>
        <v>951.43324368600543</v>
      </c>
      <c r="L29" s="18">
        <f>'[5]2019-20'!G24/100</f>
        <v>2377.4194781997735</v>
      </c>
      <c r="M29" s="18">
        <f t="shared" si="30"/>
        <v>9421.2296162998864</v>
      </c>
      <c r="N29" s="18">
        <f t="shared" si="31"/>
        <v>9934.3713111055404</v>
      </c>
      <c r="O29" s="18">
        <f>(+'[5]2019-20'!H24+'[5]2019-20'!I24)/100</f>
        <v>4476.4346910999857</v>
      </c>
      <c r="P29" s="18">
        <f>'[5]2019-20'!J24/100</f>
        <v>228.14053823784823</v>
      </c>
      <c r="Q29" s="18">
        <f>'[5]2019-20'!K24/100</f>
        <v>1297.6085438088733</v>
      </c>
      <c r="R29" s="18">
        <f>'[5]2019-20'!L24/100</f>
        <v>76.368810204930412</v>
      </c>
      <c r="S29" s="18">
        <f>'[5]2019-20'!M24/100</f>
        <v>579.20430542316706</v>
      </c>
      <c r="T29" s="18">
        <f>'[5]2019-20'!N24/100</f>
        <v>4285.51844750903</v>
      </c>
      <c r="U29" s="18">
        <f>'[5]2019-20'!O24/100</f>
        <v>9321.3900399921877</v>
      </c>
      <c r="V29" s="18">
        <f>'[5]2019-20'!P24/100</f>
        <v>1621.3265268602349</v>
      </c>
      <c r="W29" s="18">
        <f>'[5]2019-20'!Q24/100</f>
        <v>3524.9170528488157</v>
      </c>
      <c r="X29" s="18">
        <f t="shared" si="32"/>
        <v>25410.908955985069</v>
      </c>
      <c r="Y29" s="18">
        <f t="shared" si="33"/>
        <v>43064.245300593699</v>
      </c>
      <c r="Z29" s="18">
        <f>'[5]2019-20'!U24/100</f>
        <v>6205.0003527438794</v>
      </c>
      <c r="AA29" s="18">
        <f>'[5]2019-20'!V24/100</f>
        <v>594.52885196098828</v>
      </c>
      <c r="AB29" s="18">
        <f t="shared" si="34"/>
        <v>48674.716801376591</v>
      </c>
      <c r="AC29" s="18">
        <f>[6]Pop_Proj!AI30/1000</f>
        <v>3610.1593278979044</v>
      </c>
      <c r="AD29" s="18">
        <f t="shared" si="7"/>
        <v>134827.05991737635</v>
      </c>
    </row>
    <row r="30" spans="1:30">
      <c r="A30" s="5">
        <v>22</v>
      </c>
      <c r="B30" s="6" t="s">
        <v>196</v>
      </c>
      <c r="C30" s="14">
        <f>[4]GVA_Current!K27/100</f>
        <v>3648.0012244461868</v>
      </c>
      <c r="D30" s="14">
        <f>[4]GVA_Current!W27/100</f>
        <v>1587.1526546749928</v>
      </c>
      <c r="E30" s="14">
        <f>[4]GVA_Current!AU27/100</f>
        <v>445.48592417809419</v>
      </c>
      <c r="F30" s="14">
        <f>[4]GVA_Current!AI27/100</f>
        <v>15.032601537014459</v>
      </c>
      <c r="G30" s="14">
        <f t="shared" si="0"/>
        <v>5695.6724048362885</v>
      </c>
      <c r="H30" s="14">
        <f>+[4]GVA_Current!BS27/100</f>
        <v>238.14035367185207</v>
      </c>
      <c r="I30" s="14">
        <f t="shared" si="1"/>
        <v>5933.8127585081402</v>
      </c>
      <c r="J30" s="18">
        <f>'[5]2019-20'!D25/100</f>
        <v>2567.0454225133362</v>
      </c>
      <c r="K30" s="18">
        <f>'[5]2019-20'!E25/100+'[5]2019-20'!F25/100</f>
        <v>400.88989820549415</v>
      </c>
      <c r="L30" s="18">
        <f>'[5]2019-20'!G25/100</f>
        <v>1001.7344453036638</v>
      </c>
      <c r="M30" s="18">
        <f t="shared" si="30"/>
        <v>3969.6697660224945</v>
      </c>
      <c r="N30" s="18">
        <f t="shared" si="31"/>
        <v>4207.8101196943462</v>
      </c>
      <c r="O30" s="18">
        <f>(+'[5]2019-20'!H25+'[5]2019-20'!I25)/100</f>
        <v>1886.1622289822583</v>
      </c>
      <c r="P30" s="18">
        <f>'[5]2019-20'!J25/100</f>
        <v>96.127855272735502</v>
      </c>
      <c r="Q30" s="18">
        <f>'[5]2019-20'!K25/100</f>
        <v>546.75213472969187</v>
      </c>
      <c r="R30" s="18">
        <f>'[5]2019-20'!L25/100</f>
        <v>32.178279193314644</v>
      </c>
      <c r="S30" s="18">
        <f>'[5]2019-20'!M25/100</f>
        <v>244.04986538173526</v>
      </c>
      <c r="T30" s="18">
        <f>'[5]2019-20'!N25/100</f>
        <v>1805.7189672328166</v>
      </c>
      <c r="U30" s="18">
        <f>'[5]2019-20'!O25/100</f>
        <v>3927.6019931666606</v>
      </c>
      <c r="V30" s="18">
        <f>'[5]2019-20'!P25/100</f>
        <v>683.15189806986916</v>
      </c>
      <c r="W30" s="18">
        <f>'[5]2019-20'!Q25/100</f>
        <v>1485.236770816186</v>
      </c>
      <c r="X30" s="18">
        <f t="shared" si="32"/>
        <v>10706.979992845267</v>
      </c>
      <c r="Y30" s="18">
        <f t="shared" si="33"/>
        <v>20610.462517375901</v>
      </c>
      <c r="Z30" s="18">
        <f>'[5]2019-20'!U25/100</f>
        <v>2969.7008827794257</v>
      </c>
      <c r="AA30" s="18">
        <f>'[5]2019-20'!V25/100</f>
        <v>284.54033136769141</v>
      </c>
      <c r="AB30" s="18">
        <f t="shared" si="34"/>
        <v>23295.623068787638</v>
      </c>
      <c r="AC30" s="18">
        <f>[6]Pop_Proj!AI31/1000</f>
        <v>1762.5187694801302</v>
      </c>
      <c r="AD30" s="18">
        <f t="shared" si="7"/>
        <v>132172.34035844554</v>
      </c>
    </row>
    <row r="31" spans="1:30">
      <c r="A31" s="5">
        <v>23</v>
      </c>
      <c r="B31" s="6" t="s">
        <v>16</v>
      </c>
      <c r="C31" s="14">
        <f>[4]GVA_Current!K28/100</f>
        <v>3669.7517929769301</v>
      </c>
      <c r="D31" s="14">
        <f>[4]GVA_Current!W28/100</f>
        <v>1205.3667090387205</v>
      </c>
      <c r="E31" s="14">
        <f>[4]GVA_Current!AU28/100</f>
        <v>2854.5693122949478</v>
      </c>
      <c r="F31" s="14">
        <f>[4]GVA_Current!AI28/100</f>
        <v>66.334572555839927</v>
      </c>
      <c r="G31" s="14">
        <f t="shared" si="0"/>
        <v>7796.0223868664389</v>
      </c>
      <c r="H31" s="14">
        <f>+[4]GVA_Current!BS28/100</f>
        <v>357.42141209185223</v>
      </c>
      <c r="I31" s="14">
        <f t="shared" si="1"/>
        <v>8153.4437989582912</v>
      </c>
      <c r="J31" s="18">
        <f>'[5]2019-20'!D26/100</f>
        <v>4539.8117294982903</v>
      </c>
      <c r="K31" s="18">
        <f>'[5]2019-20'!E26/100+'[5]2019-20'!F26/100</f>
        <v>708.97251998322315</v>
      </c>
      <c r="L31" s="18">
        <f>'[5]2019-20'!G26/100</f>
        <v>1771.5642055836704</v>
      </c>
      <c r="M31" s="18">
        <f t="shared" si="30"/>
        <v>7020.3484550651838</v>
      </c>
      <c r="N31" s="18">
        <f t="shared" si="31"/>
        <v>7377.7698671570361</v>
      </c>
      <c r="O31" s="18">
        <f>(+'[5]2019-20'!H26+'[5]2019-20'!I26)/100</f>
        <v>3335.671950240222</v>
      </c>
      <c r="P31" s="18">
        <f>'[5]2019-20'!J26/100</f>
        <v>170.00180872195358</v>
      </c>
      <c r="Q31" s="18">
        <f>'[5]2019-20'!K26/100</f>
        <v>966.92942501339382</v>
      </c>
      <c r="R31" s="18">
        <f>'[5]2019-20'!L26/100</f>
        <v>56.907185216011378</v>
      </c>
      <c r="S31" s="18">
        <f>'[5]2019-20'!M26/100</f>
        <v>431.60141683730745</v>
      </c>
      <c r="T31" s="18">
        <f>'[5]2019-20'!N26/100</f>
        <v>3193.4082956720608</v>
      </c>
      <c r="U31" s="18">
        <f>'[5]2019-20'!O26/100</f>
        <v>6945.9517315129369</v>
      </c>
      <c r="V31" s="18">
        <f>'[5]2019-20'!P26/100</f>
        <v>1208.1519760761068</v>
      </c>
      <c r="W31" s="18">
        <f>'[5]2019-20'!Q26/100</f>
        <v>2626.6365425789245</v>
      </c>
      <c r="X31" s="18">
        <f>SUM(O31:W31)</f>
        <v>18935.260331868922</v>
      </c>
      <c r="Y31" s="18">
        <f t="shared" si="33"/>
        <v>34109.052585892394</v>
      </c>
      <c r="Z31" s="18">
        <f>'[5]2019-20'!U26/100</f>
        <v>4914.6729944437429</v>
      </c>
      <c r="AA31" s="18">
        <f>'[5]2019-20'!V26/100</f>
        <v>470.89681338345565</v>
      </c>
      <c r="AB31" s="18">
        <f t="shared" si="34"/>
        <v>38552.828766952676</v>
      </c>
      <c r="AC31" s="18">
        <f>[6]Pop_Proj!AI32/1000</f>
        <v>2631.4691589526974</v>
      </c>
      <c r="AD31" s="18">
        <f t="shared" si="7"/>
        <v>146506.86152178343</v>
      </c>
    </row>
    <row r="32" spans="1:30" s="50" customFormat="1" ht="25.5">
      <c r="A32" s="47"/>
      <c r="B32" s="48" t="s">
        <v>198</v>
      </c>
      <c r="C32" s="49">
        <f t="shared" ref="C32:I32" si="35">SUM(C24:C31)</f>
        <v>31067.718210640429</v>
      </c>
      <c r="D32" s="49">
        <f t="shared" si="35"/>
        <v>10773.021920947536</v>
      </c>
      <c r="E32" s="49">
        <f t="shared" si="35"/>
        <v>7835.7259925323551</v>
      </c>
      <c r="F32" s="49">
        <f t="shared" si="35"/>
        <v>289.67084558400876</v>
      </c>
      <c r="G32" s="49">
        <f t="shared" si="35"/>
        <v>49966.136969704334</v>
      </c>
      <c r="H32" s="49">
        <f t="shared" si="35"/>
        <v>2628.1543231489431</v>
      </c>
      <c r="I32" s="49">
        <f t="shared" si="35"/>
        <v>52594.291292853275</v>
      </c>
      <c r="J32" s="49">
        <f t="shared" ref="J32:AC32" si="36">SUM(J24:J31)</f>
        <v>34728.060776009392</v>
      </c>
      <c r="K32" s="49">
        <f t="shared" si="36"/>
        <v>5423.4056893850266</v>
      </c>
      <c r="L32" s="49">
        <f>SUM(L24:L31)</f>
        <v>13551.881237795653</v>
      </c>
      <c r="M32" s="49">
        <f t="shared" si="36"/>
        <v>53703.347703190069</v>
      </c>
      <c r="N32" s="49">
        <f t="shared" si="36"/>
        <v>56331.502026339018</v>
      </c>
      <c r="O32" s="49">
        <f t="shared" si="36"/>
        <v>25516.789047455553</v>
      </c>
      <c r="P32" s="49">
        <f t="shared" si="36"/>
        <v>1300.4577055401328</v>
      </c>
      <c r="Q32" s="49">
        <f t="shared" si="36"/>
        <v>7396.6908406767661</v>
      </c>
      <c r="R32" s="49">
        <f t="shared" si="36"/>
        <v>435.32117729288996</v>
      </c>
      <c r="S32" s="49">
        <f t="shared" si="36"/>
        <v>3301.6083326861285</v>
      </c>
      <c r="T32" s="49">
        <f t="shared" si="36"/>
        <v>24428.51906261054</v>
      </c>
      <c r="U32" s="49">
        <f t="shared" si="36"/>
        <v>53134.237332319266</v>
      </c>
      <c r="V32" s="49">
        <f t="shared" si="36"/>
        <v>9241.9637094650352</v>
      </c>
      <c r="W32" s="49">
        <f t="shared" si="36"/>
        <v>20092.902288097503</v>
      </c>
      <c r="X32" s="49">
        <f t="shared" si="36"/>
        <v>144848.4894961438</v>
      </c>
      <c r="Y32" s="49">
        <f t="shared" si="36"/>
        <v>251146.12849218718</v>
      </c>
      <c r="Z32" s="49">
        <f t="shared" si="36"/>
        <v>36186.906451625968</v>
      </c>
      <c r="AA32" s="49">
        <f t="shared" si="36"/>
        <v>3467.2294481322965</v>
      </c>
      <c r="AB32" s="49">
        <f t="shared" si="36"/>
        <v>283865.80549568083</v>
      </c>
      <c r="AC32" s="49">
        <f t="shared" si="36"/>
        <v>20117.441803603288</v>
      </c>
      <c r="AD32" s="49">
        <f t="shared" si="7"/>
        <v>141104.3254241386</v>
      </c>
    </row>
    <row r="33" spans="1:30">
      <c r="A33" s="5">
        <v>24</v>
      </c>
      <c r="B33" s="6" t="s">
        <v>152</v>
      </c>
      <c r="C33" s="14">
        <f>[4]GVA_Current!K30/100</f>
        <v>4230.3431271716236</v>
      </c>
      <c r="D33" s="14">
        <f>[4]GVA_Current!W30/100</f>
        <v>806.4193601660379</v>
      </c>
      <c r="E33" s="14">
        <f>[4]GVA_Current!AU30/100</f>
        <v>386.57798167338348</v>
      </c>
      <c r="F33" s="14">
        <f>[4]GVA_Current!AI30/100</f>
        <v>23.415212976685055</v>
      </c>
      <c r="G33" s="14">
        <f t="shared" si="0"/>
        <v>5446.7556819877309</v>
      </c>
      <c r="H33" s="14">
        <f>+[4]GVA_Current!BS30/100</f>
        <v>246.58760955505073</v>
      </c>
      <c r="I33" s="14">
        <f t="shared" si="1"/>
        <v>5693.343291542782</v>
      </c>
      <c r="J33" s="18">
        <f>'[5]2019-20'!D27/100</f>
        <v>3473.916529699799</v>
      </c>
      <c r="K33" s="18">
        <f>'[5]2019-20'!E27/100+'[5]2019-20'!F27/100</f>
        <v>542.51398582663796</v>
      </c>
      <c r="L33" s="18">
        <f>'[5]2019-20'!G27/100</f>
        <v>1355.621453905917</v>
      </c>
      <c r="M33" s="18">
        <f t="shared" ref="M33:M37" si="37">J33+K33+L33</f>
        <v>5372.0519694323539</v>
      </c>
      <c r="N33" s="18">
        <f t="shared" ref="N33:N37" si="38">H33+M33</f>
        <v>5618.639578987405</v>
      </c>
      <c r="O33" s="18">
        <f>(+'[5]2019-20'!H27+'[5]2019-20'!I27)/100</f>
        <v>2552.4948205013088</v>
      </c>
      <c r="P33" s="18">
        <f>'[5]2019-20'!J27/100</f>
        <v>130.08735352629353</v>
      </c>
      <c r="Q33" s="18">
        <f>'[5]2019-20'!K27/100</f>
        <v>739.90559801879033</v>
      </c>
      <c r="R33" s="18">
        <f>'[5]2019-20'!L27/100</f>
        <v>43.546037404162895</v>
      </c>
      <c r="S33" s="18">
        <f>'[5]2019-20'!M27/100</f>
        <v>330.26640432039972</v>
      </c>
      <c r="T33" s="18">
        <f>'[5]2019-20'!N27/100</f>
        <v>2443.6330238834885</v>
      </c>
      <c r="U33" s="18">
        <f>'[5]2019-20'!O27/100</f>
        <v>5315.122734674811</v>
      </c>
      <c r="V33" s="18">
        <f>'[5]2019-20'!P27/100</f>
        <v>924.49188868545696</v>
      </c>
      <c r="W33" s="18">
        <f>'[5]2019-20'!Q27/100</f>
        <v>2009.9327122948466</v>
      </c>
      <c r="X33" s="18">
        <f t="shared" ref="X33:X37" si="39">SUM(O33:W33)</f>
        <v>14489.48057330956</v>
      </c>
      <c r="Y33" s="18">
        <f t="shared" ref="Y33:Y37" si="40">I33+M33+X33</f>
        <v>25554.875834284696</v>
      </c>
      <c r="Z33" s="18">
        <f>'[5]2019-20'!U27/100</f>
        <v>3682.1268432245179</v>
      </c>
      <c r="AA33" s="18">
        <f>'[5]2019-20'!V27/100</f>
        <v>352.80105083458488</v>
      </c>
      <c r="AB33" s="18">
        <f t="shared" ref="AB33:AB37" si="41">Y33+Z33-AA33</f>
        <v>28884.201626674629</v>
      </c>
      <c r="AC33" s="18">
        <f>[6]Pop_Proj!AI34/1000</f>
        <v>2761.5641623694373</v>
      </c>
      <c r="AD33" s="18">
        <f t="shared" si="7"/>
        <v>104593.62856842633</v>
      </c>
    </row>
    <row r="34" spans="1:30">
      <c r="A34" s="5">
        <v>25</v>
      </c>
      <c r="B34" s="6" t="s">
        <v>17</v>
      </c>
      <c r="C34" s="14">
        <f>[4]GVA_Current!K31/100</f>
        <v>3379.6023029499042</v>
      </c>
      <c r="D34" s="14">
        <f>[4]GVA_Current!W31/100</f>
        <v>362.82831787163775</v>
      </c>
      <c r="E34" s="14">
        <f>[4]GVA_Current!AU31/100</f>
        <v>240.31873674586154</v>
      </c>
      <c r="F34" s="14">
        <f>[4]GVA_Current!AI31/100</f>
        <v>28.014209360970355</v>
      </c>
      <c r="G34" s="14">
        <f t="shared" si="0"/>
        <v>4010.7635669283736</v>
      </c>
      <c r="H34" s="14">
        <f>+[4]GVA_Current!BS31/100</f>
        <v>186.06573531017617</v>
      </c>
      <c r="I34" s="14">
        <f t="shared" si="1"/>
        <v>4196.8293022385496</v>
      </c>
      <c r="J34" s="18">
        <f>'[5]2019-20'!D28/100</f>
        <v>3907.3375891379428</v>
      </c>
      <c r="K34" s="18">
        <f>'[5]2019-20'!E28/100+'[5]2019-20'!F28/100</f>
        <v>610.20040963294366</v>
      </c>
      <c r="L34" s="18">
        <f>'[5]2019-20'!G28/100</f>
        <v>1524.7547309221475</v>
      </c>
      <c r="M34" s="18">
        <f t="shared" si="37"/>
        <v>6042.2927296930338</v>
      </c>
      <c r="N34" s="18">
        <f t="shared" si="38"/>
        <v>6228.3584650032099</v>
      </c>
      <c r="O34" s="18">
        <f>(+'[5]2019-20'!H28+'[5]2019-20'!I28)/100</f>
        <v>2870.9552670474018</v>
      </c>
      <c r="P34" s="18">
        <f>'[5]2019-20'!J28/100</f>
        <v>146.31762218785599</v>
      </c>
      <c r="Q34" s="18">
        <f>'[5]2019-20'!K28/100</f>
        <v>832.21946492831853</v>
      </c>
      <c r="R34" s="18">
        <f>'[5]2019-20'!L28/100</f>
        <v>48.979031980942864</v>
      </c>
      <c r="S34" s="18">
        <f>'[5]2019-20'!M28/100</f>
        <v>371.47188914813802</v>
      </c>
      <c r="T34" s="18">
        <f>'[5]2019-20'!N28/100</f>
        <v>2748.5113953224077</v>
      </c>
      <c r="U34" s="18">
        <f>'[5]2019-20'!O28/100</f>
        <v>5978.2607539713172</v>
      </c>
      <c r="V34" s="18">
        <f>'[5]2019-20'!P28/100</f>
        <v>1039.8355506330993</v>
      </c>
      <c r="W34" s="18">
        <f>'[5]2019-20'!Q28/100</f>
        <v>2260.7007310755093</v>
      </c>
      <c r="X34" s="18">
        <f t="shared" si="39"/>
        <v>16297.25170629499</v>
      </c>
      <c r="Y34" s="18">
        <f t="shared" si="40"/>
        <v>26536.373738226575</v>
      </c>
      <c r="Z34" s="18">
        <f>'[5]2019-20'!U28/100</f>
        <v>3823.5479854629575</v>
      </c>
      <c r="AA34" s="18">
        <f>'[5]2019-20'!V28/100</f>
        <v>366.35124335002149</v>
      </c>
      <c r="AB34" s="18">
        <f t="shared" si="41"/>
        <v>29993.570480339513</v>
      </c>
      <c r="AC34" s="18">
        <f>[6]Pop_Proj!AI35/1000</f>
        <v>1971.9585512487026</v>
      </c>
      <c r="AD34" s="18">
        <f t="shared" si="7"/>
        <v>152100.41033239107</v>
      </c>
    </row>
    <row r="35" spans="1:30">
      <c r="A35" s="5">
        <v>26</v>
      </c>
      <c r="B35" s="6" t="s">
        <v>18</v>
      </c>
      <c r="C35" s="14">
        <f>[4]GVA_Current!K32/100</f>
        <v>2219.2796392041009</v>
      </c>
      <c r="D35" s="14">
        <f>[4]GVA_Current!W32/100</f>
        <v>343.6732259181922</v>
      </c>
      <c r="E35" s="14">
        <f>[4]GVA_Current!AU32/100</f>
        <v>164.79473679189672</v>
      </c>
      <c r="F35" s="14">
        <f>[4]GVA_Current!AI32/100</f>
        <v>29.797708860291856</v>
      </c>
      <c r="G35" s="14">
        <f t="shared" si="0"/>
        <v>2757.545310774482</v>
      </c>
      <c r="H35" s="14">
        <f>+[4]GVA_Current!BS32/100</f>
        <v>158.90353412565315</v>
      </c>
      <c r="I35" s="14">
        <f t="shared" si="1"/>
        <v>2916.4488449001351</v>
      </c>
      <c r="J35" s="18">
        <f>'[5]2019-20'!D29/100</f>
        <v>1394.0133559095841</v>
      </c>
      <c r="K35" s="18">
        <f>'[5]2019-20'!E29/100+'[5]2019-20'!F29/100</f>
        <v>217.70003267045394</v>
      </c>
      <c r="L35" s="18">
        <f>'[5]2019-20'!G29/100</f>
        <v>543.98382809322163</v>
      </c>
      <c r="M35" s="18">
        <f t="shared" si="37"/>
        <v>2155.6972166732598</v>
      </c>
      <c r="N35" s="18">
        <f t="shared" si="38"/>
        <v>2314.6007507989129</v>
      </c>
      <c r="O35" s="18">
        <f>(+'[5]2019-20'!H29+'[5]2019-20'!I29)/100</f>
        <v>1024.2652177300145</v>
      </c>
      <c r="P35" s="18">
        <f>'[5]2019-20'!J29/100</f>
        <v>52.201458123766663</v>
      </c>
      <c r="Q35" s="18">
        <f>'[5]2019-20'!K29/100</f>
        <v>296.90934624718636</v>
      </c>
      <c r="R35" s="18">
        <f>'[5]2019-20'!L29/100</f>
        <v>17.474155530037201</v>
      </c>
      <c r="S35" s="18">
        <f>'[5]2019-20'!M29/100</f>
        <v>132.52931516770138</v>
      </c>
      <c r="T35" s="18">
        <f>'[5]2019-20'!N29/100</f>
        <v>980.58115188210286</v>
      </c>
      <c r="U35" s="18">
        <f>'[5]2019-20'!O29/100</f>
        <v>2132.8526512050776</v>
      </c>
      <c r="V35" s="18">
        <f>'[5]2019-20'!P29/100</f>
        <v>370.98013991976137</v>
      </c>
      <c r="W35" s="18">
        <f>'[5]2019-20'!Q29/100</f>
        <v>806.54587450917188</v>
      </c>
      <c r="X35" s="18">
        <f t="shared" si="39"/>
        <v>5814.3393103148192</v>
      </c>
      <c r="Y35" s="18">
        <f t="shared" si="40"/>
        <v>10886.485371888215</v>
      </c>
      <c r="Z35" s="18">
        <f>'[5]2019-20'!U29/100</f>
        <v>1568.601635555058</v>
      </c>
      <c r="AA35" s="18">
        <f>'[5]2019-20'!V29/100</f>
        <v>150.29474239405749</v>
      </c>
      <c r="AB35" s="18">
        <f t="shared" si="41"/>
        <v>12304.792265049216</v>
      </c>
      <c r="AC35" s="18">
        <f>[6]Pop_Proj!AI36/1000</f>
        <v>1273.836514284973</v>
      </c>
      <c r="AD35" s="18">
        <f t="shared" si="7"/>
        <v>96596.322424907994</v>
      </c>
    </row>
    <row r="36" spans="1:30">
      <c r="A36" s="5">
        <v>27</v>
      </c>
      <c r="B36" s="6" t="s">
        <v>19</v>
      </c>
      <c r="C36" s="14">
        <f>[4]GVA_Current!K33/100</f>
        <v>5220.2789286619945</v>
      </c>
      <c r="D36" s="14">
        <f>[4]GVA_Current!W33/100</f>
        <v>1026.5635012778021</v>
      </c>
      <c r="E36" s="14">
        <f>[4]GVA_Current!AU33/100</f>
        <v>926.4302380087189</v>
      </c>
      <c r="F36" s="14">
        <f>[4]GVA_Current!AI33/100</f>
        <v>49.403816517825611</v>
      </c>
      <c r="G36" s="14">
        <f t="shared" si="0"/>
        <v>7222.6764844663412</v>
      </c>
      <c r="H36" s="14">
        <f>+[4]GVA_Current!BS33/100</f>
        <v>486.59479506419046</v>
      </c>
      <c r="I36" s="14">
        <f t="shared" si="1"/>
        <v>7709.2712795305315</v>
      </c>
      <c r="J36" s="18">
        <f>'[5]2019-20'!D30/100</f>
        <v>5513.8582091755197</v>
      </c>
      <c r="K36" s="18">
        <f>'[5]2019-20'!E30/100+'[5]2019-20'!F30/100</f>
        <v>861.08723936474041</v>
      </c>
      <c r="L36" s="18">
        <f>'[5]2019-20'!G30/100</f>
        <v>2151.6649632337376</v>
      </c>
      <c r="M36" s="18">
        <f t="shared" si="37"/>
        <v>8526.6104117739978</v>
      </c>
      <c r="N36" s="18">
        <f t="shared" si="38"/>
        <v>9013.205206838189</v>
      </c>
      <c r="O36" s="18">
        <f>(+'[5]2019-20'!H30+'[5]2019-20'!I30)/100</f>
        <v>4051.362316732278</v>
      </c>
      <c r="P36" s="18">
        <f>'[5]2019-20'!J30/100</f>
        <v>206.47681543829606</v>
      </c>
      <c r="Q36" s="18">
        <f>'[5]2019-20'!K30/100</f>
        <v>1174.3904957910379</v>
      </c>
      <c r="R36" s="18">
        <f>'[5]2019-20'!L30/100</f>
        <v>69.116996267828227</v>
      </c>
      <c r="S36" s="18">
        <f>'[5]2019-20'!M30/100</f>
        <v>524.20434086661373</v>
      </c>
      <c r="T36" s="18">
        <f>'[5]2019-20'!N30/100</f>
        <v>3878.5750589455647</v>
      </c>
      <c r="U36" s="18">
        <f>'[5]2019-20'!O30/100</f>
        <v>8436.2513816342926</v>
      </c>
      <c r="V36" s="18">
        <f>'[5]2019-20'!P30/100</f>
        <v>1467.3689324898639</v>
      </c>
      <c r="W36" s="18">
        <f>'[5]2019-20'!Q30/100</f>
        <v>3190.1986967243161</v>
      </c>
      <c r="X36" s="18">
        <f t="shared" si="39"/>
        <v>22997.945034890094</v>
      </c>
      <c r="Y36" s="18">
        <f t="shared" si="40"/>
        <v>39233.826726194624</v>
      </c>
      <c r="Z36" s="18">
        <f>'[5]2019-20'!U30/100</f>
        <v>5653.0866148056202</v>
      </c>
      <c r="AA36" s="18">
        <f>'[5]2019-20'!V30/100</f>
        <v>541.64752684505493</v>
      </c>
      <c r="AB36" s="18">
        <f t="shared" si="41"/>
        <v>44345.265814155195</v>
      </c>
      <c r="AC36" s="18">
        <f>[6]Pop_Proj!AI37/1000</f>
        <v>3128.7174986371274</v>
      </c>
      <c r="AD36" s="18">
        <f t="shared" si="7"/>
        <v>141736.24123453791</v>
      </c>
    </row>
    <row r="37" spans="1:30">
      <c r="A37" s="5">
        <v>28</v>
      </c>
      <c r="B37" s="6" t="s">
        <v>20</v>
      </c>
      <c r="C37" s="14">
        <f>[4]GVA_Current!K34/100</f>
        <v>3158.5644850795029</v>
      </c>
      <c r="D37" s="14">
        <f>[4]GVA_Current!W34/100</f>
        <v>748.89023184442226</v>
      </c>
      <c r="E37" s="14">
        <f>[4]GVA_Current!AU34/100</f>
        <v>1569.2998725640532</v>
      </c>
      <c r="F37" s="14">
        <f>[4]GVA_Current!AI34/100</f>
        <v>81.07418961535133</v>
      </c>
      <c r="G37" s="14">
        <f t="shared" si="0"/>
        <v>5557.8287791033299</v>
      </c>
      <c r="H37" s="14">
        <f>+[4]GVA_Current!BS34/100</f>
        <v>1391.3988270945165</v>
      </c>
      <c r="I37" s="14">
        <f t="shared" si="1"/>
        <v>6949.2276061978464</v>
      </c>
      <c r="J37" s="18">
        <f>'[5]2019-20'!D31/100</f>
        <v>4052.8734757255506</v>
      </c>
      <c r="K37" s="18">
        <f>'[5]2019-20'!E31/100+'[5]2019-20'!F31/100</f>
        <v>632.92843238145792</v>
      </c>
      <c r="L37" s="18">
        <f>'[5]2019-20'!G31/100</f>
        <v>1581.5469907489626</v>
      </c>
      <c r="M37" s="18">
        <f t="shared" si="37"/>
        <v>6267.3488988559711</v>
      </c>
      <c r="N37" s="18">
        <f t="shared" si="38"/>
        <v>7658.7477259504876</v>
      </c>
      <c r="O37" s="18">
        <f>(+'[5]2019-20'!H31+'[5]2019-20'!I31)/100</f>
        <v>2977.8892113537822</v>
      </c>
      <c r="P37" s="18">
        <f>'[5]2019-20'!J31/100</f>
        <v>151.76748782723584</v>
      </c>
      <c r="Q37" s="18">
        <f>'[5]2019-20'!K31/100</f>
        <v>863.21699071173282</v>
      </c>
      <c r="R37" s="18">
        <f>'[5]2019-20'!L31/100</f>
        <v>50.803345002516707</v>
      </c>
      <c r="S37" s="18">
        <f>'[5]2019-20'!M31/100</f>
        <v>385.30803447631143</v>
      </c>
      <c r="T37" s="18">
        <f>'[5]2019-20'!N31/100</f>
        <v>2850.8846951945184</v>
      </c>
      <c r="U37" s="18">
        <f>'[5]2019-20'!O31/100</f>
        <v>6200.9319358778375</v>
      </c>
      <c r="V37" s="18">
        <f>'[5]2019-20'!P31/100</f>
        <v>1078.566114684538</v>
      </c>
      <c r="W37" s="18">
        <f>'[5]2019-20'!Q31/100</f>
        <v>2344.9046365995559</v>
      </c>
      <c r="X37" s="18">
        <f t="shared" si="39"/>
        <v>16904.272451728029</v>
      </c>
      <c r="Y37" s="18">
        <f t="shared" si="40"/>
        <v>30120.848956781847</v>
      </c>
      <c r="Z37" s="18">
        <f>'[5]2019-20'!U31/100</f>
        <v>4340.0244716673187</v>
      </c>
      <c r="AA37" s="18">
        <f>'[5]2019-20'!V31/100</f>
        <v>415.8371667911282</v>
      </c>
      <c r="AB37" s="18">
        <f t="shared" si="41"/>
        <v>34045.036261658039</v>
      </c>
      <c r="AC37" s="18">
        <f>[6]Pop_Proj!AI38/1000</f>
        <v>2961.2955292932402</v>
      </c>
      <c r="AD37" s="18">
        <f t="shared" si="7"/>
        <v>114966.69591023028</v>
      </c>
    </row>
    <row r="38" spans="1:30" s="3" customFormat="1">
      <c r="A38" s="7"/>
      <c r="B38" s="8" t="s">
        <v>30</v>
      </c>
      <c r="C38" s="19">
        <f t="shared" ref="C38:I38" si="42">SUM(C33:C37)</f>
        <v>18208.068483067127</v>
      </c>
      <c r="D38" s="19">
        <f t="shared" si="42"/>
        <v>3288.3746370780918</v>
      </c>
      <c r="E38" s="19">
        <f t="shared" si="42"/>
        <v>3287.421565783914</v>
      </c>
      <c r="F38" s="19">
        <f t="shared" si="42"/>
        <v>211.70513733112421</v>
      </c>
      <c r="G38" s="19">
        <f t="shared" si="42"/>
        <v>24995.569823260259</v>
      </c>
      <c r="H38" s="19">
        <f t="shared" si="42"/>
        <v>2469.550501149587</v>
      </c>
      <c r="I38" s="19">
        <f t="shared" si="42"/>
        <v>27465.120324409843</v>
      </c>
      <c r="J38" s="19">
        <f t="shared" ref="J38" si="43">SUM(J33:J37)</f>
        <v>18341.999159648396</v>
      </c>
      <c r="K38" s="19">
        <f t="shared" ref="K38" si="44">SUM(K33:K37)</f>
        <v>2864.4300998762337</v>
      </c>
      <c r="L38" s="19">
        <f>SUM(L33:L37)</f>
        <v>7157.5719669039863</v>
      </c>
      <c r="M38" s="19">
        <f t="shared" ref="M38:AC38" si="45">SUM(M33:M37)</f>
        <v>28364.001226428612</v>
      </c>
      <c r="N38" s="19">
        <f t="shared" si="45"/>
        <v>30833.551727578204</v>
      </c>
      <c r="O38" s="19">
        <f t="shared" si="45"/>
        <v>13476.966833364784</v>
      </c>
      <c r="P38" s="19">
        <f t="shared" si="45"/>
        <v>686.85073710344807</v>
      </c>
      <c r="Q38" s="19">
        <f t="shared" si="45"/>
        <v>3906.641895697066</v>
      </c>
      <c r="R38" s="19">
        <f t="shared" si="45"/>
        <v>229.91956618548789</v>
      </c>
      <c r="S38" s="19">
        <f t="shared" si="45"/>
        <v>1743.7799839791642</v>
      </c>
      <c r="T38" s="19">
        <f t="shared" si="45"/>
        <v>12902.185325228082</v>
      </c>
      <c r="U38" s="19">
        <f t="shared" si="45"/>
        <v>28063.419457363336</v>
      </c>
      <c r="V38" s="19">
        <f t="shared" si="45"/>
        <v>4881.2426264127189</v>
      </c>
      <c r="W38" s="19">
        <f t="shared" si="45"/>
        <v>10612.282651203401</v>
      </c>
      <c r="X38" s="19">
        <f t="shared" si="45"/>
        <v>76503.28907653749</v>
      </c>
      <c r="Y38" s="19">
        <f t="shared" si="45"/>
        <v>132332.41062737594</v>
      </c>
      <c r="Z38" s="19">
        <f t="shared" si="45"/>
        <v>19067.387550715473</v>
      </c>
      <c r="AA38" s="19">
        <f t="shared" si="45"/>
        <v>1826.931730214847</v>
      </c>
      <c r="AB38" s="19">
        <f t="shared" si="45"/>
        <v>149572.86644787659</v>
      </c>
      <c r="AC38" s="19">
        <f t="shared" si="45"/>
        <v>12097.372255833479</v>
      </c>
      <c r="AD38" s="19">
        <f t="shared" si="7"/>
        <v>123640.79015238288</v>
      </c>
    </row>
    <row r="39" spans="1:30">
      <c r="A39" s="5">
        <v>29</v>
      </c>
      <c r="B39" s="6" t="s">
        <v>21</v>
      </c>
      <c r="C39" s="14">
        <f>[4]GVA_Current!K36/100</f>
        <v>2989.0746523825578</v>
      </c>
      <c r="D39" s="14">
        <f>[4]GVA_Current!W36/100</f>
        <v>482.24052244411655</v>
      </c>
      <c r="E39" s="14">
        <f>[4]GVA_Current!AU36/100</f>
        <v>1216.3205788280814</v>
      </c>
      <c r="F39" s="14">
        <f>[4]GVA_Current!AI36/100</f>
        <v>23.848342719632438</v>
      </c>
      <c r="G39" s="14">
        <f t="shared" si="0"/>
        <v>4711.4840963743882</v>
      </c>
      <c r="H39" s="14">
        <f>+[4]GVA_Current!BS36/100</f>
        <v>647.40759024825365</v>
      </c>
      <c r="I39" s="14">
        <f t="shared" si="1"/>
        <v>5358.8916866226418</v>
      </c>
      <c r="J39" s="18">
        <f>'[5]2019-20'!D32/100</f>
        <v>2819.7966866970592</v>
      </c>
      <c r="K39" s="18">
        <f>'[5]2019-20'!E32/100+'[5]2019-20'!F32/100</f>
        <v>440.36151319184575</v>
      </c>
      <c r="L39" s="18">
        <f>'[5]2019-20'!G32/100</f>
        <v>1100.3652078162295</v>
      </c>
      <c r="M39" s="18">
        <f t="shared" ref="M39:M44" si="46">J39+K39+L39</f>
        <v>4360.5234077051346</v>
      </c>
      <c r="N39" s="18">
        <f t="shared" ref="N39:N44" si="47">H39+M39</f>
        <v>5007.9309979533882</v>
      </c>
      <c r="O39" s="18">
        <f>(+'[5]2019-20'!H32+'[5]2019-20'!I32)/100</f>
        <v>2071.8737413886488</v>
      </c>
      <c r="P39" s="18">
        <f>'[5]2019-20'!J32/100</f>
        <v>105.59260284999721</v>
      </c>
      <c r="Q39" s="18">
        <f>'[5]2019-20'!K32/100</f>
        <v>600.58534392658169</v>
      </c>
      <c r="R39" s="18">
        <f>'[5]2019-20'!L32/100</f>
        <v>35.346552210238563</v>
      </c>
      <c r="S39" s="18">
        <f>'[5]2019-20'!M32/100</f>
        <v>268.07901245413399</v>
      </c>
      <c r="T39" s="18">
        <f>'[5]2019-20'!N32/100</f>
        <v>1983.5100369684553</v>
      </c>
      <c r="U39" s="18">
        <f>'[5]2019-20'!O32/100</f>
        <v>4314.3136423946844</v>
      </c>
      <c r="V39" s="18">
        <f>'[5]2019-20'!P32/100</f>
        <v>750.41502647124128</v>
      </c>
      <c r="W39" s="18">
        <f>'[5]2019-20'!Q32/100</f>
        <v>1631.4731670028964</v>
      </c>
      <c r="X39" s="18">
        <f t="shared" ref="X39:X44" si="48">SUM(O39:W39)</f>
        <v>11761.189125666877</v>
      </c>
      <c r="Y39" s="18">
        <f t="shared" ref="Y39:Y44" si="49">I39+M39+X39</f>
        <v>21480.604219994653</v>
      </c>
      <c r="Z39" s="18">
        <f>'[5]2019-20'!U32/100</f>
        <v>3095.0770387698667</v>
      </c>
      <c r="AA39" s="18">
        <f>'[5]2019-20'!V32/100</f>
        <v>296.55318194735611</v>
      </c>
      <c r="AB39" s="18">
        <f t="shared" ref="AB39:AB44" si="50">Y39+Z39-AA39</f>
        <v>24279.128076817164</v>
      </c>
      <c r="AC39" s="18">
        <f>[6]Pop_Proj!AI40/1000</f>
        <v>1404.3826352632664</v>
      </c>
      <c r="AD39" s="18">
        <f t="shared" si="7"/>
        <v>172881.14696936411</v>
      </c>
    </row>
    <row r="40" spans="1:30">
      <c r="A40" s="5">
        <v>30</v>
      </c>
      <c r="B40" s="6" t="s">
        <v>22</v>
      </c>
      <c r="C40" s="14">
        <f>[4]GVA_Current!K37/100</f>
        <v>4748.7019411676747</v>
      </c>
      <c r="D40" s="14">
        <f>[4]GVA_Current!W37/100</f>
        <v>916.37182836927911</v>
      </c>
      <c r="E40" s="14">
        <f>[4]GVA_Current!AU37/100</f>
        <v>1158.4348546884594</v>
      </c>
      <c r="F40" s="14">
        <f>[4]GVA_Current!AI37/100</f>
        <v>95.902971412775102</v>
      </c>
      <c r="G40" s="14">
        <f t="shared" si="0"/>
        <v>6919.4115956381884</v>
      </c>
      <c r="H40" s="14">
        <f>+[4]GVA_Current!BS37/100</f>
        <v>1511.121572128252</v>
      </c>
      <c r="I40" s="14">
        <f t="shared" si="1"/>
        <v>8430.5331677664399</v>
      </c>
      <c r="J40" s="18">
        <f>'[5]2019-20'!D33/100</f>
        <v>19025.426197526805</v>
      </c>
      <c r="K40" s="18">
        <f>'[5]2019-20'!E33/100+'[5]2019-20'!F33/100</f>
        <v>2971.1594133675831</v>
      </c>
      <c r="L40" s="18">
        <f>'[5]2019-20'!G33/100</f>
        <v>7424.2647175232423</v>
      </c>
      <c r="M40" s="18">
        <f t="shared" si="46"/>
        <v>29420.850328417629</v>
      </c>
      <c r="N40" s="18">
        <f t="shared" si="47"/>
        <v>30931.971900545883</v>
      </c>
      <c r="O40" s="18">
        <f>(+'[5]2019-20'!H33+'[5]2019-20'!I33)/100</f>
        <v>13979.121666234632</v>
      </c>
      <c r="P40" s="18">
        <f>'[5]2019-20'!J33/100</f>
        <v>712.44295094216079</v>
      </c>
      <c r="Q40" s="18">
        <f>'[5]2019-20'!K33/100</f>
        <v>4052.2042564620588</v>
      </c>
      <c r="R40" s="18">
        <f>'[5]2019-20'!L33/100</f>
        <v>238.48642123224437</v>
      </c>
      <c r="S40" s="18">
        <f>'[5]2019-20'!M33/100</f>
        <v>1808.7536206470984</v>
      </c>
      <c r="T40" s="18">
        <f>'[5]2019-20'!N33/100</f>
        <v>13382.923669081978</v>
      </c>
      <c r="U40" s="18">
        <f>'[5]2019-20'!O33/100</f>
        <v>29109.068814641618</v>
      </c>
      <c r="V40" s="18">
        <f>'[5]2019-20'!P33/100</f>
        <v>5063.1188308710689</v>
      </c>
      <c r="W40" s="18">
        <f>'[5]2019-20'!Q33/100</f>
        <v>11007.698703418475</v>
      </c>
      <c r="X40" s="18">
        <f t="shared" si="48"/>
        <v>79353.818933531336</v>
      </c>
      <c r="Y40" s="18">
        <f t="shared" si="49"/>
        <v>117205.2024297154</v>
      </c>
      <c r="Z40" s="18">
        <f>'[5]2019-20'!U33/100</f>
        <v>16887.752628161958</v>
      </c>
      <c r="AA40" s="18">
        <f>'[5]2019-20'!V33/100</f>
        <v>1618.0911541419086</v>
      </c>
      <c r="AB40" s="18">
        <f t="shared" si="50"/>
        <v>132474.86390373544</v>
      </c>
      <c r="AC40" s="18">
        <f>[6]Pop_Proj!AI41/1000</f>
        <v>5198.7272674402348</v>
      </c>
      <c r="AD40" s="18">
        <f t="shared" si="7"/>
        <v>254821.72287326743</v>
      </c>
    </row>
    <row r="41" spans="1:30">
      <c r="A41" s="5">
        <v>31</v>
      </c>
      <c r="B41" s="6" t="s">
        <v>23</v>
      </c>
      <c r="C41" s="14">
        <f>[4]GVA_Current!K38/100</f>
        <v>1540.435626801946</v>
      </c>
      <c r="D41" s="14">
        <f>[4]GVA_Current!W38/100</f>
        <v>353.28425945929035</v>
      </c>
      <c r="E41" s="14">
        <f>[4]GVA_Current!AU38/100</f>
        <v>1107.5902154116689</v>
      </c>
      <c r="F41" s="14">
        <f>[4]GVA_Current!AI38/100</f>
        <v>80.590079344871981</v>
      </c>
      <c r="G41" s="14">
        <f t="shared" si="0"/>
        <v>3081.900181017777</v>
      </c>
      <c r="H41" s="14">
        <f>+[4]GVA_Current!BS38/100</f>
        <v>557.74314657871082</v>
      </c>
      <c r="I41" s="14">
        <f t="shared" si="1"/>
        <v>3639.6433275964878</v>
      </c>
      <c r="J41" s="18">
        <f>'[5]2019-20'!D34/100</f>
        <v>2132.6219865878775</v>
      </c>
      <c r="K41" s="18">
        <f>'[5]2019-20'!E34/100+'[5]2019-20'!F34/100</f>
        <v>333.04693544415511</v>
      </c>
      <c r="L41" s="18">
        <f>'[5]2019-20'!G34/100</f>
        <v>832.21001235162475</v>
      </c>
      <c r="M41" s="18">
        <f t="shared" si="46"/>
        <v>3297.8789343836575</v>
      </c>
      <c r="N41" s="18">
        <f t="shared" si="47"/>
        <v>3855.6220809623683</v>
      </c>
      <c r="O41" s="18">
        <f>(+'[5]2019-20'!H34+'[5]2019-20'!I34)/100</f>
        <v>1566.9652763139861</v>
      </c>
      <c r="P41" s="18">
        <f>'[5]2019-20'!J34/100</f>
        <v>79.860050733912601</v>
      </c>
      <c r="Q41" s="18">
        <f>'[5]2019-20'!K34/100</f>
        <v>454.22477277273066</v>
      </c>
      <c r="R41" s="18">
        <f>'[5]2019-20'!L34/100</f>
        <v>26.732719684810927</v>
      </c>
      <c r="S41" s="18">
        <f>'[5]2019-20'!M34/100</f>
        <v>202.74908428668306</v>
      </c>
      <c r="T41" s="18">
        <f>'[5]2019-20'!N34/100</f>
        <v>1500.13550104973</v>
      </c>
      <c r="U41" s="18">
        <f>'[5]2019-20'!O34/100</f>
        <v>3262.9303290600715</v>
      </c>
      <c r="V41" s="18">
        <f>'[5]2019-20'!P34/100</f>
        <v>567.54147987635577</v>
      </c>
      <c r="W41" s="18">
        <f>'[5]2019-20'!Q34/100</f>
        <v>1233.8887987537832</v>
      </c>
      <c r="X41" s="18">
        <f t="shared" si="48"/>
        <v>8895.0280125320642</v>
      </c>
      <c r="Y41" s="18">
        <f t="shared" si="49"/>
        <v>15832.55027451221</v>
      </c>
      <c r="Z41" s="18">
        <f>'[5]2019-20'!U34/100</f>
        <v>2281.2655691890341</v>
      </c>
      <c r="AA41" s="18">
        <f>'[5]2019-20'!V34/100</f>
        <v>218.57826313713824</v>
      </c>
      <c r="AB41" s="18">
        <f t="shared" si="50"/>
        <v>17895.23758056411</v>
      </c>
      <c r="AC41" s="18">
        <f>[6]Pop_Proj!AI42/1000</f>
        <v>1279.5053306913387</v>
      </c>
      <c r="AD41" s="18">
        <f t="shared" si="7"/>
        <v>139860.59417896296</v>
      </c>
    </row>
    <row r="42" spans="1:30">
      <c r="A42" s="5">
        <v>32</v>
      </c>
      <c r="B42" s="6" t="s">
        <v>153</v>
      </c>
      <c r="C42" s="14">
        <f>[4]GVA_Current!K39/100</f>
        <v>1467.1366326602031</v>
      </c>
      <c r="D42" s="14">
        <f>[4]GVA_Current!W39/100</f>
        <v>297.71182572767708</v>
      </c>
      <c r="E42" s="14">
        <f>[4]GVA_Current!AU39/100</f>
        <v>427.58865721507567</v>
      </c>
      <c r="F42" s="14">
        <f>[4]GVA_Current!AI39/100</f>
        <v>81.774813572035768</v>
      </c>
      <c r="G42" s="14">
        <f t="shared" si="0"/>
        <v>2274.2119291749914</v>
      </c>
      <c r="H42" s="14">
        <f>+[4]GVA_Current!BS39/100</f>
        <v>1696.133539559065</v>
      </c>
      <c r="I42" s="14">
        <f t="shared" si="1"/>
        <v>3970.3454687340563</v>
      </c>
      <c r="J42" s="18">
        <f>'[5]2019-20'!D35/100</f>
        <v>2259.3716087674684</v>
      </c>
      <c r="K42" s="18">
        <f>'[5]2019-20'!E35/100+'[5]2019-20'!F35/100</f>
        <v>352.84114815559656</v>
      </c>
      <c r="L42" s="18">
        <f>'[5]2019-20'!G35/100</f>
        <v>881.67133522226106</v>
      </c>
      <c r="M42" s="18">
        <f t="shared" si="46"/>
        <v>3493.8840921453261</v>
      </c>
      <c r="N42" s="18">
        <f t="shared" si="47"/>
        <v>5190.0176317043915</v>
      </c>
      <c r="O42" s="18">
        <f>(+'[5]2019-20'!H35+'[5]2019-20'!I35)/100</f>
        <v>1660.095825464475</v>
      </c>
      <c r="P42" s="18">
        <f>'[5]2019-20'!J35/100</f>
        <v>84.606429286429375</v>
      </c>
      <c r="Q42" s="18">
        <f>'[5]2019-20'!K35/100</f>
        <v>481.22103310186122</v>
      </c>
      <c r="R42" s="18">
        <f>'[5]2019-20'!L35/100</f>
        <v>28.321544212173116</v>
      </c>
      <c r="S42" s="18">
        <f>'[5]2019-20'!M35/100</f>
        <v>214.79921318538752</v>
      </c>
      <c r="T42" s="18">
        <f>'[5]2019-20'!N35/100</f>
        <v>1589.2941091725247</v>
      </c>
      <c r="U42" s="18">
        <f>'[5]2019-20'!O35/100</f>
        <v>3456.8583617858326</v>
      </c>
      <c r="V42" s="18">
        <f>'[5]2019-20'!P35/100</f>
        <v>601.27257174260274</v>
      </c>
      <c r="W42" s="18">
        <f>'[5]2019-20'!Q35/100</f>
        <v>1307.223379395474</v>
      </c>
      <c r="X42" s="18">
        <f t="shared" si="48"/>
        <v>9423.6924673467602</v>
      </c>
      <c r="Y42" s="18">
        <f t="shared" si="49"/>
        <v>16887.922028226145</v>
      </c>
      <c r="Z42" s="18">
        <f>'[5]2019-20'!U35/100</f>
        <v>2433.3309790086369</v>
      </c>
      <c r="AA42" s="18">
        <f>'[5]2019-20'!V35/100</f>
        <v>233.14833056397521</v>
      </c>
      <c r="AB42" s="18">
        <f t="shared" si="50"/>
        <v>19088.104676670806</v>
      </c>
      <c r="AC42" s="18">
        <f>[6]Pop_Proj!AI43/1000</f>
        <v>1406.4130828775692</v>
      </c>
      <c r="AD42" s="18">
        <f t="shared" si="7"/>
        <v>135721.89358204696</v>
      </c>
    </row>
    <row r="43" spans="1:30">
      <c r="A43" s="5">
        <v>33</v>
      </c>
      <c r="B43" s="6" t="s">
        <v>24</v>
      </c>
      <c r="C43" s="14">
        <f>[4]GVA_Current!K40/100</f>
        <v>2658.9301032181429</v>
      </c>
      <c r="D43" s="14">
        <f>[4]GVA_Current!W40/100</f>
        <v>485.00332862882038</v>
      </c>
      <c r="E43" s="14">
        <f>[4]GVA_Current!AU40/100</f>
        <v>2822.6280519201009</v>
      </c>
      <c r="F43" s="14">
        <f>[4]GVA_Current!AI40/100</f>
        <v>133.90485986637563</v>
      </c>
      <c r="G43" s="14">
        <f t="shared" si="0"/>
        <v>6100.4663436334395</v>
      </c>
      <c r="H43" s="14">
        <f>+[4]GVA_Current!BS40/100</f>
        <v>2630.563238478715</v>
      </c>
      <c r="I43" s="14">
        <f t="shared" si="1"/>
        <v>8731.0295821121545</v>
      </c>
      <c r="J43" s="18">
        <f>'[5]2019-20'!D36/100</f>
        <v>4822.7266128991178</v>
      </c>
      <c r="K43" s="18">
        <f>'[5]2019-20'!E36/100+'[5]2019-20'!F36/100</f>
        <v>753.15472175210834</v>
      </c>
      <c r="L43" s="18">
        <f>'[5]2019-20'!G36/100</f>
        <v>1881.9656738655226</v>
      </c>
      <c r="M43" s="18">
        <f t="shared" si="46"/>
        <v>7457.8470085167482</v>
      </c>
      <c r="N43" s="18">
        <f t="shared" si="47"/>
        <v>10088.410246995463</v>
      </c>
      <c r="O43" s="18">
        <f>(+'[5]2019-20'!H36+'[5]2019-20'!I36)/100</f>
        <v>3543.5464827310043</v>
      </c>
      <c r="P43" s="18">
        <f>'[5]2019-20'!J36/100</f>
        <v>180.59608988563889</v>
      </c>
      <c r="Q43" s="18">
        <f>'[5]2019-20'!K36/100</f>
        <v>1027.1871497461166</v>
      </c>
      <c r="R43" s="18">
        <f>'[5]2019-20'!L36/100</f>
        <v>60.453563486600252</v>
      </c>
      <c r="S43" s="18">
        <f>'[5]2019-20'!M36/100</f>
        <v>458.49822925945023</v>
      </c>
      <c r="T43" s="18">
        <f>'[5]2019-20'!N36/100</f>
        <v>3392.4171509844691</v>
      </c>
      <c r="U43" s="18">
        <f>'[5]2019-20'!O36/100</f>
        <v>7378.8139824869295</v>
      </c>
      <c r="V43" s="18">
        <f>'[5]2019-20'!P36/100</f>
        <v>1283.442361626925</v>
      </c>
      <c r="W43" s="18">
        <f>'[5]2019-20'!Q36/100</f>
        <v>2790.324954226382</v>
      </c>
      <c r="X43" s="18">
        <f t="shared" si="48"/>
        <v>20115.279964433517</v>
      </c>
      <c r="Y43" s="18">
        <f t="shared" si="49"/>
        <v>36304.156555062422</v>
      </c>
      <c r="Z43" s="18">
        <f>'[5]2019-20'!U36/100</f>
        <v>5230.9590646036204</v>
      </c>
      <c r="AA43" s="18">
        <f>'[5]2019-20'!V36/100</f>
        <v>501.20159718580499</v>
      </c>
      <c r="AB43" s="18">
        <f t="shared" si="50"/>
        <v>41033.91402248024</v>
      </c>
      <c r="AC43" s="18">
        <f>[6]Pop_Proj!AI44/1000</f>
        <v>2385.9692217560259</v>
      </c>
      <c r="AD43" s="18">
        <f t="shared" si="7"/>
        <v>171980.06432069605</v>
      </c>
    </row>
    <row r="44" spans="1:30">
      <c r="A44" s="5">
        <v>34</v>
      </c>
      <c r="B44" s="6" t="s">
        <v>55</v>
      </c>
      <c r="C44" s="14">
        <f>[4]GVA_Current!K41/100</f>
        <v>1039.8339394012523</v>
      </c>
      <c r="D44" s="14">
        <f>[4]GVA_Current!W41/100</f>
        <v>456.60230189575401</v>
      </c>
      <c r="E44" s="14">
        <f>[4]GVA_Current!AU41/100</f>
        <v>822.5881275888969</v>
      </c>
      <c r="F44" s="14">
        <f>[4]GVA_Current!AI41/100</f>
        <v>50.958006013790438</v>
      </c>
      <c r="G44" s="14">
        <f t="shared" si="0"/>
        <v>2369.9823748996937</v>
      </c>
      <c r="H44" s="14">
        <f>+[4]GVA_Current!BS41/100</f>
        <v>6.6530105535802413</v>
      </c>
      <c r="I44" s="14">
        <f t="shared" si="1"/>
        <v>2376.635385453274</v>
      </c>
      <c r="J44" s="18">
        <f>'[5]2019-20'!D37/100</f>
        <v>1446.1951340293288</v>
      </c>
      <c r="K44" s="18">
        <f>'[5]2019-20'!E37/100+'[5]2019-20'!F37/100</f>
        <v>225.84914742126523</v>
      </c>
      <c r="L44" s="18">
        <f>'[5]2019-20'!G37/100</f>
        <v>564.34664836173192</v>
      </c>
      <c r="M44" s="18">
        <f t="shared" si="46"/>
        <v>2236.3909298123262</v>
      </c>
      <c r="N44" s="18">
        <f t="shared" si="47"/>
        <v>2243.0439403659066</v>
      </c>
      <c r="O44" s="18">
        <f>(+'[5]2019-20'!H37+'[5]2019-20'!I37)/100</f>
        <v>1062.6062996864962</v>
      </c>
      <c r="P44" s="18">
        <f>'[5]2019-20'!J37/100</f>
        <v>54.155503179213184</v>
      </c>
      <c r="Q44" s="18">
        <f>'[5]2019-20'!K37/100</f>
        <v>308.02348483263756</v>
      </c>
      <c r="R44" s="18">
        <f>'[5]2019-20'!L37/100</f>
        <v>18.128261534712703</v>
      </c>
      <c r="S44" s="18">
        <f>'[5]2019-20'!M37/100</f>
        <v>137.49025423555577</v>
      </c>
      <c r="T44" s="18">
        <f>'[5]2019-20'!N37/100</f>
        <v>1017.2870183495934</v>
      </c>
      <c r="U44" s="18">
        <f>'[5]2019-20'!O37/100</f>
        <v>2212.6912290318101</v>
      </c>
      <c r="V44" s="18">
        <f>'[5]2019-20'!P37/100</f>
        <v>384.86695331796841</v>
      </c>
      <c r="W44" s="18">
        <f>'[5]2019-20'!Q37/100</f>
        <v>836.7371188674955</v>
      </c>
      <c r="X44" s="18">
        <f t="shared" si="48"/>
        <v>6031.9861230354827</v>
      </c>
      <c r="Y44" s="18">
        <f t="shared" si="49"/>
        <v>10645.012438301084</v>
      </c>
      <c r="Z44" s="18">
        <f>'[5]2019-20'!U37/100</f>
        <v>1533.8085107454745</v>
      </c>
      <c r="AA44" s="18">
        <f>'[5]2019-20'!V37/100</f>
        <v>146.96105740239912</v>
      </c>
      <c r="AB44" s="18">
        <f t="shared" si="50"/>
        <v>12031.859891644161</v>
      </c>
      <c r="AC44" s="18">
        <f>[6]Pop_Proj!AI45/1000</f>
        <v>1134.1724039063527</v>
      </c>
      <c r="AD44" s="18">
        <f t="shared" si="7"/>
        <v>106084.9289773199</v>
      </c>
    </row>
    <row r="45" spans="1:30" s="3" customFormat="1">
      <c r="A45" s="8"/>
      <c r="B45" s="8" t="s">
        <v>31</v>
      </c>
      <c r="C45" s="19">
        <f t="shared" ref="C45:I45" si="51">SUM(C39:C44)</f>
        <v>14444.112895631777</v>
      </c>
      <c r="D45" s="19">
        <f t="shared" si="51"/>
        <v>2991.2140665249372</v>
      </c>
      <c r="E45" s="19">
        <f t="shared" si="51"/>
        <v>7555.1504856522824</v>
      </c>
      <c r="F45" s="19">
        <f t="shared" si="51"/>
        <v>466.97907292948133</v>
      </c>
      <c r="G45" s="19">
        <f t="shared" si="51"/>
        <v>25457.45652073848</v>
      </c>
      <c r="H45" s="19">
        <f t="shared" si="51"/>
        <v>7049.6220975465767</v>
      </c>
      <c r="I45" s="19">
        <f t="shared" si="51"/>
        <v>32507.078618285057</v>
      </c>
      <c r="J45" s="19">
        <f t="shared" ref="J45" si="52">SUM(J39:J44)</f>
        <v>32506.138226507657</v>
      </c>
      <c r="K45" s="19">
        <f t="shared" ref="K45" si="53">SUM(K39:K44)</f>
        <v>5076.4128793325544</v>
      </c>
      <c r="L45" s="19">
        <f>SUM(L39:L44)</f>
        <v>12684.823595140613</v>
      </c>
      <c r="M45" s="19">
        <f t="shared" ref="M45:AC45" si="54">SUM(M39:M44)</f>
        <v>50267.374700980814</v>
      </c>
      <c r="N45" s="19">
        <f t="shared" si="54"/>
        <v>57316.996798527405</v>
      </c>
      <c r="O45" s="19">
        <f t="shared" si="54"/>
        <v>23884.209291819247</v>
      </c>
      <c r="P45" s="19">
        <f t="shared" si="54"/>
        <v>1217.253626877352</v>
      </c>
      <c r="Q45" s="19">
        <f t="shared" si="54"/>
        <v>6923.4460408419864</v>
      </c>
      <c r="R45" s="19">
        <f t="shared" si="54"/>
        <v>407.46906236077996</v>
      </c>
      <c r="S45" s="19">
        <f t="shared" si="54"/>
        <v>3090.3694140683092</v>
      </c>
      <c r="T45" s="19">
        <f t="shared" si="54"/>
        <v>22865.567485606753</v>
      </c>
      <c r="U45" s="19">
        <f t="shared" si="54"/>
        <v>49734.676359400939</v>
      </c>
      <c r="V45" s="19">
        <f t="shared" si="54"/>
        <v>8650.6572239061625</v>
      </c>
      <c r="W45" s="19">
        <f t="shared" si="54"/>
        <v>18807.346121664508</v>
      </c>
      <c r="X45" s="19">
        <f t="shared" si="54"/>
        <v>135580.99462654605</v>
      </c>
      <c r="Y45" s="19">
        <f t="shared" si="54"/>
        <v>218355.4479458119</v>
      </c>
      <c r="Z45" s="19">
        <f t="shared" si="54"/>
        <v>31462.193790478585</v>
      </c>
      <c r="AA45" s="19">
        <f t="shared" si="54"/>
        <v>3014.5335843785824</v>
      </c>
      <c r="AB45" s="19">
        <f t="shared" si="54"/>
        <v>246803.10815191193</v>
      </c>
      <c r="AC45" s="19">
        <f t="shared" si="54"/>
        <v>12809.169941934788</v>
      </c>
      <c r="AD45" s="19">
        <f t="shared" si="7"/>
        <v>192676.89418650419</v>
      </c>
    </row>
    <row r="46" spans="1:30" s="3" customFormat="1">
      <c r="A46" s="8"/>
      <c r="B46" s="8" t="s">
        <v>32</v>
      </c>
      <c r="C46" s="15">
        <f>C45+C38+C32+C23+C17+C11</f>
        <v>164027.58222148291</v>
      </c>
      <c r="D46" s="15">
        <f t="shared" ref="D46:I46" si="55">D45+D38+D32+D23+D17+D11</f>
        <v>65458.131430265101</v>
      </c>
      <c r="E46" s="15">
        <f t="shared" si="55"/>
        <v>40052.111792701071</v>
      </c>
      <c r="F46" s="15">
        <f t="shared" si="55"/>
        <v>5964.0620349350002</v>
      </c>
      <c r="G46" s="15">
        <f t="shared" si="55"/>
        <v>275501.88747938408</v>
      </c>
      <c r="H46" s="15">
        <f t="shared" si="55"/>
        <v>62443.515887002613</v>
      </c>
      <c r="I46" s="15">
        <f t="shared" si="55"/>
        <v>337945.40336638672</v>
      </c>
      <c r="J46" s="15">
        <f>J45+J38+J32+J23+J17+J11</f>
        <v>352021.80168290081</v>
      </c>
      <c r="K46" s="15">
        <f>K45+K38+K32+K23+K17+K11</f>
        <v>54974.478832791123</v>
      </c>
      <c r="L46" s="15">
        <f>L45+L38+L32+L23+L17+L11</f>
        <v>137368.96166736411</v>
      </c>
      <c r="M46" s="15">
        <f t="shared" ref="M46:AA46" si="56">M45+M38+M32+M23+M17+M11</f>
        <v>544365.24218305608</v>
      </c>
      <c r="N46" s="15">
        <f t="shared" si="56"/>
        <v>606808.75807005865</v>
      </c>
      <c r="O46" s="15">
        <f t="shared" si="56"/>
        <v>258651.52999999991</v>
      </c>
      <c r="P46" s="15">
        <f t="shared" si="56"/>
        <v>13182.119999999995</v>
      </c>
      <c r="Q46" s="15">
        <f t="shared" si="56"/>
        <v>74976.729999999981</v>
      </c>
      <c r="R46" s="15">
        <f t="shared" si="56"/>
        <v>4412.6433125579706</v>
      </c>
      <c r="S46" s="15">
        <f t="shared" si="56"/>
        <v>33466.830216052222</v>
      </c>
      <c r="T46" s="15">
        <f t="shared" si="56"/>
        <v>247620.25580206915</v>
      </c>
      <c r="U46" s="15">
        <f t="shared" si="56"/>
        <v>538596.44157531345</v>
      </c>
      <c r="V46" s="15">
        <f t="shared" si="56"/>
        <v>93681.381666474743</v>
      </c>
      <c r="W46" s="15">
        <f t="shared" si="56"/>
        <v>203672.17479015651</v>
      </c>
      <c r="X46" s="15">
        <f t="shared" si="56"/>
        <v>1468260.107362624</v>
      </c>
      <c r="Y46" s="15">
        <f t="shared" si="56"/>
        <v>2350570.7529120669</v>
      </c>
      <c r="Z46" s="15">
        <f t="shared" si="56"/>
        <v>338686.82114041387</v>
      </c>
      <c r="AA46" s="15">
        <f t="shared" si="56"/>
        <v>32451.1</v>
      </c>
      <c r="AB46" s="15">
        <f>AB45+AB38+AB32+AB23+AB17+AB11</f>
        <v>2656806.4740524809</v>
      </c>
      <c r="AC46" s="15">
        <f>AC45+AC38+AC32+AC23+AC17+AC11</f>
        <v>122819.00000000001</v>
      </c>
      <c r="AD46" s="19">
        <f t="shared" si="7"/>
        <v>216318.84920512955</v>
      </c>
    </row>
    <row r="47" spans="1:30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rgb="FF92D050"/>
  </sheetPr>
  <dimension ref="A1:AD48"/>
  <sheetViews>
    <sheetView topLeftCell="A25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7109375" style="20" bestFit="1" customWidth="1"/>
    <col min="17" max="17" width="8.5703125" style="20" customWidth="1"/>
    <col min="18" max="18" width="6.5703125" style="20" customWidth="1"/>
    <col min="19" max="19" width="9.28515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8.28515625" style="20" bestFit="1" customWidth="1"/>
    <col min="24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144</v>
      </c>
      <c r="I1" s="16"/>
      <c r="J1" s="16"/>
      <c r="K1" s="16"/>
      <c r="L1" s="16"/>
      <c r="M1" s="16"/>
      <c r="N1" s="16"/>
      <c r="U1" s="27" t="s">
        <v>145</v>
      </c>
    </row>
    <row r="2" spans="1:30">
      <c r="B2" s="10"/>
      <c r="C2" s="16"/>
      <c r="D2" s="16"/>
      <c r="E2" s="10"/>
      <c r="H2" s="28" t="s">
        <v>141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[4]NVA_Current!K3/100</f>
        <v>0.51732325832236614</v>
      </c>
      <c r="D6" s="14">
        <f>[4]NVA_Current!W3/100</f>
        <v>831.98182439855259</v>
      </c>
      <c r="E6" s="14">
        <f>[4]NVA_Current!AU3/100</f>
        <v>48.890298408903845</v>
      </c>
      <c r="F6" s="14">
        <f>[4]NVA_Current!AI3/100</f>
        <v>1871.9604075063432</v>
      </c>
      <c r="G6" s="14">
        <f>+C6+D6+E6+F6</f>
        <v>2753.3498535721219</v>
      </c>
      <c r="H6" s="14">
        <f>+[4]NVA_Current!BS3/100</f>
        <v>33182.648460270924</v>
      </c>
      <c r="I6" s="14">
        <f>+G6+H6</f>
        <v>35935.998313843047</v>
      </c>
      <c r="J6" s="18">
        <f>'[7]2019-20'!D4/100</f>
        <v>61133.17735460816</v>
      </c>
      <c r="K6" s="18">
        <f>'[7]2019-20'!E4/100+'[7]2019-20'!F4/100</f>
        <v>7986.0396193605111</v>
      </c>
      <c r="L6" s="18">
        <f>'[7]2019-20'!G4/100</f>
        <v>26575.290913399574</v>
      </c>
      <c r="M6" s="18">
        <f>J6+K6+L6</f>
        <v>95694.507887368236</v>
      </c>
      <c r="N6" s="18">
        <f>H6+M6</f>
        <v>128877.15634763916</v>
      </c>
      <c r="O6" s="18">
        <f>(+'[7]2019-20'!H4+'[7]2019-20'!I4)/100</f>
        <v>49492.988262511397</v>
      </c>
      <c r="P6" s="18">
        <f>'[7]2019-20'!J4/100</f>
        <v>2226.4392015502253</v>
      </c>
      <c r="Q6" s="18">
        <f>'[7]2019-20'!K4/100</f>
        <v>12761.975423182619</v>
      </c>
      <c r="R6" s="18">
        <f>'[7]2019-20'!L4/100</f>
        <v>836.85263814177608</v>
      </c>
      <c r="S6" s="18">
        <f>'[7]2019-20'!M4/100</f>
        <v>4548.4041897573152</v>
      </c>
      <c r="T6" s="18">
        <f>'[7]2019-20'!N4/100</f>
        <v>50630.119282301574</v>
      </c>
      <c r="U6" s="18">
        <f>'[7]2019-20'!O4/100</f>
        <v>85837.144671216272</v>
      </c>
      <c r="V6" s="18">
        <f>'[7]2019-20'!P4/100</f>
        <v>15710.682060176623</v>
      </c>
      <c r="W6" s="18">
        <f>'[7]2019-20'!Q4/100</f>
        <v>38827.38906022461</v>
      </c>
      <c r="X6" s="18">
        <f>SUM(O6:W6)</f>
        <v>260871.99478906242</v>
      </c>
      <c r="Y6" s="18">
        <f>I6+M6+X6</f>
        <v>392502.50099027366</v>
      </c>
      <c r="Z6" s="18">
        <f>'[7]2019-20'!U4/100</f>
        <v>65634.370188255256</v>
      </c>
      <c r="AA6" s="18">
        <f>'[7]2019-20'!V4/100</f>
        <v>6288.7227298787202</v>
      </c>
      <c r="AB6" s="18">
        <f>Y6+Z6-AA6</f>
        <v>451848.1484486502</v>
      </c>
      <c r="AC6" s="18">
        <f>'Stmnt 37 GDDP 2019-20'!AC6</f>
        <v>14313.381447798123</v>
      </c>
      <c r="AD6" s="18">
        <f>AB6/AC6*10000</f>
        <v>315682.32153706736</v>
      </c>
    </row>
    <row r="7" spans="1:30" ht="15.75">
      <c r="A7" s="5">
        <v>2</v>
      </c>
      <c r="B7" s="6" t="s">
        <v>46</v>
      </c>
      <c r="C7" s="14">
        <f>[4]NVA_Current!K4/100</f>
        <v>3792.9531907638684</v>
      </c>
      <c r="D7" s="14">
        <f>[4]NVA_Current!W4/100</f>
        <v>1884.3497529990666</v>
      </c>
      <c r="E7" s="14">
        <f>[4]NVA_Current!AU4/100</f>
        <v>3120.5093923856002</v>
      </c>
      <c r="F7" s="14">
        <f>[4]NVA_Current!AI4/100</f>
        <v>1323.3241431278343</v>
      </c>
      <c r="G7" s="14">
        <f t="shared" ref="G7:G44" si="0">+C7+D7+E7+F7</f>
        <v>10121.136479276369</v>
      </c>
      <c r="H7" s="14">
        <f>+[4]NVA_Current!BS4/100</f>
        <v>598.31144832894006</v>
      </c>
      <c r="I7" s="14">
        <f t="shared" ref="I7:I44" si="1">+G7+H7</f>
        <v>10719.44792760531</v>
      </c>
      <c r="J7" s="18">
        <f>'[7]2019-20'!D5/100</f>
        <v>48136.141303593817</v>
      </c>
      <c r="K7" s="18">
        <f>'[7]2019-20'!E5/100+'[7]2019-20'!F5/100</f>
        <v>6288.1915877493493</v>
      </c>
      <c r="L7" s="18">
        <f>'[7]2019-20'!G5/100</f>
        <v>20925.330793314104</v>
      </c>
      <c r="M7" s="18">
        <f t="shared" ref="M7:M10" si="2">J7+K7+L7</f>
        <v>75349.66368465728</v>
      </c>
      <c r="N7" s="18">
        <f t="shared" ref="N7:N10" si="3">H7+M7</f>
        <v>75947.975132986219</v>
      </c>
      <c r="O7" s="18">
        <f>(+'[7]2019-20'!H5+'[7]2019-20'!I5)/100</f>
        <v>38970.679745991889</v>
      </c>
      <c r="P7" s="18">
        <f>'[7]2019-20'!J5/100</f>
        <v>1753.0937642586587</v>
      </c>
      <c r="Q7" s="18">
        <f>'[7]2019-20'!K5/100</f>
        <v>10048.753866005356</v>
      </c>
      <c r="R7" s="18">
        <f>'[7]2019-20'!L5/100</f>
        <v>658.93608974736708</v>
      </c>
      <c r="S7" s="18">
        <f>'[7]2019-20'!M5/100</f>
        <v>3581.4043414432899</v>
      </c>
      <c r="T7" s="18">
        <f>'[7]2019-20'!N5/100</f>
        <v>39866.05443152169</v>
      </c>
      <c r="U7" s="18">
        <f>'[7]2019-20'!O5/100</f>
        <v>67587.995647984004</v>
      </c>
      <c r="V7" s="18">
        <f>'[7]2019-20'!P5/100</f>
        <v>12370.559561100463</v>
      </c>
      <c r="W7" s="18">
        <f>'[7]2019-20'!Q5/100</f>
        <v>30572.608313997611</v>
      </c>
      <c r="X7" s="18">
        <f t="shared" ref="X7:X10" si="4">SUM(O7:W7)</f>
        <v>205410.08576205035</v>
      </c>
      <c r="Y7" s="18">
        <f t="shared" ref="Y7:Y10" si="5">I7+M7+X7</f>
        <v>291479.19737431291</v>
      </c>
      <c r="Z7" s="18">
        <f>'[7]2019-20'!U5/100</f>
        <v>48741.227103096389</v>
      </c>
      <c r="AA7" s="18">
        <f>'[7]2019-20'!V5/100</f>
        <v>4670.1150919289594</v>
      </c>
      <c r="AB7" s="18">
        <f t="shared" ref="AB7:AB10" si="6">Y7+Z7-AA7</f>
        <v>335550.3093854803</v>
      </c>
      <c r="AC7" s="18">
        <f>'Stmnt 37 GDDP 2019-20'!AC7</f>
        <v>12456.440282597225</v>
      </c>
      <c r="AD7" s="18">
        <f t="shared" ref="AD7:AD46" si="7">AB7/AC7*10000</f>
        <v>269378.97326435585</v>
      </c>
    </row>
    <row r="8" spans="1:30">
      <c r="A8" s="5">
        <v>3</v>
      </c>
      <c r="B8" s="6" t="s">
        <v>150</v>
      </c>
      <c r="C8" s="14">
        <f>[4]NVA_Current!K5/100</f>
        <v>1857.8608539925679</v>
      </c>
      <c r="D8" s="14">
        <f>[4]NVA_Current!W5/100</f>
        <v>550.45885414066436</v>
      </c>
      <c r="E8" s="14">
        <f>[4]NVA_Current!AU5/100</f>
        <v>2778.544598848177</v>
      </c>
      <c r="F8" s="14">
        <f>[4]NVA_Current!AI5/100</f>
        <v>346.84262095594306</v>
      </c>
      <c r="G8" s="14">
        <f t="shared" si="0"/>
        <v>5533.7069279373527</v>
      </c>
      <c r="H8" s="14">
        <f>+[4]NVA_Current!BS5/100</f>
        <v>7539.2147449795939</v>
      </c>
      <c r="I8" s="14">
        <f t="shared" si="1"/>
        <v>13072.921672916946</v>
      </c>
      <c r="J8" s="18">
        <f>'[7]2019-20'!D6/100</f>
        <v>6939.6764449299735</v>
      </c>
      <c r="K8" s="18">
        <f>'[7]2019-20'!E6/100+'[7]2019-20'!F6/100</f>
        <v>906.55407477485073</v>
      </c>
      <c r="L8" s="18">
        <f>'[7]2019-20'!G6/100</f>
        <v>3016.7566671549562</v>
      </c>
      <c r="M8" s="18">
        <f t="shared" si="2"/>
        <v>10862.98718685978</v>
      </c>
      <c r="N8" s="18">
        <f t="shared" si="3"/>
        <v>18402.201931839372</v>
      </c>
      <c r="O8" s="18">
        <f>(+'[7]2019-20'!H6+'[7]2019-20'!I6)/100</f>
        <v>5618.3129962679068</v>
      </c>
      <c r="P8" s="18">
        <f>'[7]2019-20'!J6/100</f>
        <v>252.73948372490617</v>
      </c>
      <c r="Q8" s="18">
        <f>'[7]2019-20'!K6/100</f>
        <v>1448.7056630692166</v>
      </c>
      <c r="R8" s="18">
        <f>'[7]2019-20'!L6/100</f>
        <v>94.99729593806606</v>
      </c>
      <c r="S8" s="18">
        <f>'[7]2019-20'!M6/100</f>
        <v>516.32280184927026</v>
      </c>
      <c r="T8" s="18">
        <f>'[7]2019-20'!N6/100</f>
        <v>5747.3970991121423</v>
      </c>
      <c r="U8" s="18">
        <f>'[7]2019-20'!O6/100</f>
        <v>9744.0054116536776</v>
      </c>
      <c r="V8" s="18">
        <f>'[7]2019-20'!P6/100</f>
        <v>1783.4350338830088</v>
      </c>
      <c r="W8" s="18">
        <f>'[7]2019-20'!Q6/100</f>
        <v>4407.5824116977865</v>
      </c>
      <c r="X8" s="18">
        <f t="shared" si="4"/>
        <v>29613.498197195979</v>
      </c>
      <c r="Y8" s="18">
        <f t="shared" si="5"/>
        <v>53549.407056972705</v>
      </c>
      <c r="Z8" s="18">
        <f>'[7]2019-20'!U6/100</f>
        <v>8954.5457646281375</v>
      </c>
      <c r="AA8" s="18">
        <f>'[7]2019-20'!V6/100</f>
        <v>857.97510243852241</v>
      </c>
      <c r="AB8" s="18">
        <f t="shared" si="6"/>
        <v>61645.977719162314</v>
      </c>
      <c r="AC8" s="18">
        <f>'Stmnt 37 GDDP 2019-20'!AC8</f>
        <v>2855.8616901880127</v>
      </c>
      <c r="AD8" s="18">
        <f t="shared" si="7"/>
        <v>215857.71443680773</v>
      </c>
    </row>
    <row r="9" spans="1:30">
      <c r="A9" s="5">
        <v>4</v>
      </c>
      <c r="B9" s="6" t="s">
        <v>0</v>
      </c>
      <c r="C9" s="14">
        <f>[4]NVA_Current!K6/100</f>
        <v>4485.3635887384244</v>
      </c>
      <c r="D9" s="14">
        <f>[4]NVA_Current!W6/100</f>
        <v>351.27679599717311</v>
      </c>
      <c r="E9" s="14">
        <f>[4]NVA_Current!AU6/100</f>
        <v>1283.0977073704912</v>
      </c>
      <c r="F9" s="14">
        <f>[4]NVA_Current!AI6/100</f>
        <v>408.59457148557772</v>
      </c>
      <c r="G9" s="14">
        <f t="shared" si="0"/>
        <v>6528.3326635916665</v>
      </c>
      <c r="H9" s="14">
        <f>+[4]NVA_Current!BS6/100</f>
        <v>129.22296863593854</v>
      </c>
      <c r="I9" s="14">
        <f t="shared" si="1"/>
        <v>6657.5556322276052</v>
      </c>
      <c r="J9" s="18">
        <f>'[7]2019-20'!D7/100</f>
        <v>3190.7104868509846</v>
      </c>
      <c r="K9" s="18">
        <f>'[7]2019-20'!E7/100+'[7]2019-20'!F7/100</f>
        <v>416.8136102937284</v>
      </c>
      <c r="L9" s="18">
        <f>'[7]2019-20'!G7/100</f>
        <v>1387.0383166352474</v>
      </c>
      <c r="M9" s="18">
        <f t="shared" si="2"/>
        <v>4994.5624137799605</v>
      </c>
      <c r="N9" s="18">
        <f t="shared" si="3"/>
        <v>5123.7853824158992</v>
      </c>
      <c r="O9" s="18">
        <f>(+'[7]2019-20'!H7+'[7]2019-20'!I7)/100</f>
        <v>2583.176656413134</v>
      </c>
      <c r="P9" s="18">
        <f>'[7]2019-20'!J7/100</f>
        <v>116.20405181159704</v>
      </c>
      <c r="Q9" s="18">
        <f>'[7]2019-20'!K7/100</f>
        <v>666.0829778155462</v>
      </c>
      <c r="R9" s="18">
        <f>'[7]2019-20'!L7/100</f>
        <v>43.677665778426999</v>
      </c>
      <c r="S9" s="18">
        <f>'[7]2019-20'!M7/100</f>
        <v>237.39386000688012</v>
      </c>
      <c r="T9" s="18">
        <f>'[7]2019-20'!N7/100</f>
        <v>2642.5266857551733</v>
      </c>
      <c r="U9" s="18">
        <f>'[7]2019-20'!O7/100</f>
        <v>4480.0792223692588</v>
      </c>
      <c r="V9" s="18">
        <f>'[7]2019-20'!P7/100</f>
        <v>819.98417511025332</v>
      </c>
      <c r="W9" s="18">
        <f>'[7]2019-20'!Q7/100</f>
        <v>2026.5093818514467</v>
      </c>
      <c r="X9" s="18">
        <f t="shared" si="4"/>
        <v>13615.634676911717</v>
      </c>
      <c r="Y9" s="18">
        <f t="shared" si="5"/>
        <v>25267.752722919286</v>
      </c>
      <c r="Z9" s="18">
        <f>'[7]2019-20'!U7/100</f>
        <v>4225.2801772374623</v>
      </c>
      <c r="AA9" s="18">
        <f>'[7]2019-20'!V7/100</f>
        <v>404.84300244651388</v>
      </c>
      <c r="AB9" s="18">
        <f t="shared" si="6"/>
        <v>29088.189897710236</v>
      </c>
      <c r="AC9" s="18">
        <f>'Stmnt 37 GDDP 2019-20'!AC9</f>
        <v>1716.2589475308412</v>
      </c>
      <c r="AD9" s="18">
        <f t="shared" si="7"/>
        <v>169486.0203907984</v>
      </c>
    </row>
    <row r="10" spans="1:30">
      <c r="A10" s="5">
        <v>5</v>
      </c>
      <c r="B10" s="6" t="s">
        <v>1</v>
      </c>
      <c r="C10" s="14">
        <f>[4]NVA_Current!K7/100</f>
        <v>2771.3599684287869</v>
      </c>
      <c r="D10" s="14">
        <f>[4]NVA_Current!W7/100</f>
        <v>309.74583036155326</v>
      </c>
      <c r="E10" s="14">
        <f>[4]NVA_Current!AU7/100</f>
        <v>2995.7834226313234</v>
      </c>
      <c r="F10" s="14">
        <f>[4]NVA_Current!AI7/100</f>
        <v>262.91368769243428</v>
      </c>
      <c r="G10" s="14">
        <f t="shared" si="0"/>
        <v>6339.802909114097</v>
      </c>
      <c r="H10" s="14">
        <f>+[4]NVA_Current!BS7/100</f>
        <v>486.2826371657161</v>
      </c>
      <c r="I10" s="14">
        <f t="shared" si="1"/>
        <v>6826.0855462798136</v>
      </c>
      <c r="J10" s="18">
        <f>'[7]2019-20'!D8/100</f>
        <v>1442.1236970793884</v>
      </c>
      <c r="K10" s="18">
        <f>'[7]2019-20'!E8/100+'[7]2019-20'!F8/100</f>
        <v>188.38963520724838</v>
      </c>
      <c r="L10" s="18">
        <f>'[7]2019-20'!G8/100</f>
        <v>626.907653771789</v>
      </c>
      <c r="M10" s="18">
        <f t="shared" si="2"/>
        <v>2257.420986058426</v>
      </c>
      <c r="N10" s="18">
        <f t="shared" si="3"/>
        <v>2743.7036232241421</v>
      </c>
      <c r="O10" s="18">
        <f>(+'[7]2019-20'!H8+'[7]2019-20'!I8)/100</f>
        <v>1167.5331514117599</v>
      </c>
      <c r="P10" s="18">
        <f>'[7]2019-20'!J8/100</f>
        <v>52.521410985029796</v>
      </c>
      <c r="Q10" s="18">
        <f>'[7]2019-20'!K8/100</f>
        <v>301.053339213181</v>
      </c>
      <c r="R10" s="18">
        <f>'[7]2019-20'!L8/100</f>
        <v>19.741244814207036</v>
      </c>
      <c r="S10" s="18">
        <f>'[7]2019-20'!M8/100</f>
        <v>107.29626284425018</v>
      </c>
      <c r="T10" s="18">
        <f>'[7]2019-20'!N8/100</f>
        <v>1194.357924166678</v>
      </c>
      <c r="U10" s="18">
        <f>'[7]2019-20'!O8/100</f>
        <v>2024.8870707627586</v>
      </c>
      <c r="V10" s="18">
        <f>'[7]2019-20'!P8/100</f>
        <v>370.61294499447257</v>
      </c>
      <c r="W10" s="18">
        <f>'[7]2019-20'!Q8/100</f>
        <v>915.93305439816356</v>
      </c>
      <c r="X10" s="18">
        <f t="shared" si="4"/>
        <v>6153.936403590501</v>
      </c>
      <c r="Y10" s="18">
        <f t="shared" si="5"/>
        <v>15237.442935928742</v>
      </c>
      <c r="Z10" s="18">
        <f>'[7]2019-20'!U8/100</f>
        <v>2548.0091693487284</v>
      </c>
      <c r="AA10" s="18">
        <f>'[7]2019-20'!V8/100</f>
        <v>244.13616117992495</v>
      </c>
      <c r="AB10" s="18">
        <f t="shared" si="6"/>
        <v>17541.315944097547</v>
      </c>
      <c r="AC10" s="18">
        <f>'Stmnt 37 GDDP 2019-20'!AC10</f>
        <v>899.55789227149091</v>
      </c>
      <c r="AD10" s="18">
        <f t="shared" si="7"/>
        <v>194999.3001540305</v>
      </c>
    </row>
    <row r="11" spans="1:30" s="3" customFormat="1">
      <c r="A11" s="7"/>
      <c r="B11" s="8" t="s">
        <v>27</v>
      </c>
      <c r="C11" s="19">
        <f t="shared" ref="C11:I11" si="8">SUM(C6:C10)</f>
        <v>12908.05492518197</v>
      </c>
      <c r="D11" s="19">
        <f t="shared" si="8"/>
        <v>3927.8130578970095</v>
      </c>
      <c r="E11" s="19">
        <f t="shared" si="8"/>
        <v>10226.825419644494</v>
      </c>
      <c r="F11" s="19">
        <f t="shared" si="8"/>
        <v>4213.6354307681322</v>
      </c>
      <c r="G11" s="19">
        <f t="shared" si="8"/>
        <v>31276.328833491607</v>
      </c>
      <c r="H11" s="19">
        <f t="shared" si="8"/>
        <v>41935.680259381108</v>
      </c>
      <c r="I11" s="19">
        <f t="shared" si="8"/>
        <v>73212.00909287273</v>
      </c>
      <c r="J11" s="19">
        <f t="shared" ref="J11" si="9">SUM(J6:J10)</f>
        <v>120841.82928706231</v>
      </c>
      <c r="K11" s="19">
        <f t="shared" ref="K11" si="10">SUM(K6:K10)</f>
        <v>15785.988527385687</v>
      </c>
      <c r="L11" s="19">
        <f>SUM(L6:L10)</f>
        <v>52531.324344275672</v>
      </c>
      <c r="M11" s="19">
        <f t="shared" ref="M11:AA11" si="11">SUM(M6:M10)</f>
        <v>189159.14215872367</v>
      </c>
      <c r="N11" s="19">
        <f t="shared" si="11"/>
        <v>231094.82241810477</v>
      </c>
      <c r="O11" s="19">
        <f t="shared" si="11"/>
        <v>97832.690812596091</v>
      </c>
      <c r="P11" s="19">
        <f t="shared" si="11"/>
        <v>4400.9979123304165</v>
      </c>
      <c r="Q11" s="19">
        <f t="shared" si="11"/>
        <v>25226.57126928592</v>
      </c>
      <c r="R11" s="19">
        <f t="shared" si="11"/>
        <v>1654.2049344198431</v>
      </c>
      <c r="S11" s="19">
        <f t="shared" si="11"/>
        <v>8990.8214559010066</v>
      </c>
      <c r="T11" s="19">
        <f t="shared" si="11"/>
        <v>100080.45542285725</v>
      </c>
      <c r="U11" s="19">
        <f t="shared" si="11"/>
        <v>169674.11202398597</v>
      </c>
      <c r="V11" s="19">
        <f t="shared" si="11"/>
        <v>31055.273775264817</v>
      </c>
      <c r="W11" s="19">
        <f t="shared" si="11"/>
        <v>76750.022222169617</v>
      </c>
      <c r="X11" s="19">
        <f t="shared" si="11"/>
        <v>515665.14982881094</v>
      </c>
      <c r="Y11" s="19">
        <f t="shared" si="11"/>
        <v>778036.30108040734</v>
      </c>
      <c r="Z11" s="19">
        <f t="shared" si="11"/>
        <v>130103.43240256599</v>
      </c>
      <c r="AA11" s="19">
        <f t="shared" si="11"/>
        <v>12465.792087872642</v>
      </c>
      <c r="AB11" s="19">
        <f>SUM(AB6:AB10)</f>
        <v>895673.94139510067</v>
      </c>
      <c r="AC11" s="19">
        <f>'Stmnt 37 GDDP 2019-20'!AC11</f>
        <v>32241.500260385696</v>
      </c>
      <c r="AD11" s="19">
        <f t="shared" si="7"/>
        <v>277801.57069663174</v>
      </c>
    </row>
    <row r="12" spans="1:30">
      <c r="A12" s="5">
        <v>6</v>
      </c>
      <c r="B12" s="6" t="s">
        <v>2</v>
      </c>
      <c r="C12" s="14">
        <f>[4]NVA_Current!K9/100</f>
        <v>14423.235365283759</v>
      </c>
      <c r="D12" s="14">
        <f>[4]NVA_Current!W9/100</f>
        <v>4077.0390802453107</v>
      </c>
      <c r="E12" s="14">
        <f>[4]NVA_Current!AU9/100</f>
        <v>693.86684431149797</v>
      </c>
      <c r="F12" s="14">
        <f>[4]NVA_Current!AI9/100</f>
        <v>57.498372641195012</v>
      </c>
      <c r="G12" s="14">
        <f t="shared" si="0"/>
        <v>19251.639662481764</v>
      </c>
      <c r="H12" s="14">
        <f>+[4]NVA_Current!BS9/100</f>
        <v>568.96341294370393</v>
      </c>
      <c r="I12" s="14">
        <f t="shared" si="1"/>
        <v>19820.603075425468</v>
      </c>
      <c r="J12" s="18">
        <f>'[7]2019-20'!D9/100</f>
        <v>13844.343927283146</v>
      </c>
      <c r="K12" s="18">
        <f>'[7]2019-20'!E9/100+'[7]2019-20'!F9/100</f>
        <v>1808.5348069840225</v>
      </c>
      <c r="L12" s="18">
        <f>'[7]2019-20'!G9/100</f>
        <v>6018.2945381453019</v>
      </c>
      <c r="M12" s="18">
        <f t="shared" ref="M12:M16" si="12">J12+K12+L12</f>
        <v>21671.17327241247</v>
      </c>
      <c r="N12" s="18">
        <f t="shared" ref="N12:N16" si="13">H12+M12</f>
        <v>22240.136685356174</v>
      </c>
      <c r="O12" s="18">
        <f>(+'[7]2019-20'!H9+'[7]2019-20'!I9)/100</f>
        <v>11208.28298389673</v>
      </c>
      <c r="P12" s="18">
        <f>'[7]2019-20'!J9/100</f>
        <v>504.20395885285251</v>
      </c>
      <c r="Q12" s="18">
        <f>'[7]2019-20'!K9/100</f>
        <v>2890.1029620171862</v>
      </c>
      <c r="R12" s="18">
        <f>'[7]2019-20'!L9/100</f>
        <v>189.51535385908838</v>
      </c>
      <c r="S12" s="18">
        <f>'[7]2019-20'!M9/100</f>
        <v>1030.0408820244202</v>
      </c>
      <c r="T12" s="18">
        <f>'[7]2019-20'!N9/100</f>
        <v>11465.799992002489</v>
      </c>
      <c r="U12" s="18">
        <f>'[7]2019-20'!O9/100</f>
        <v>19438.854710120846</v>
      </c>
      <c r="V12" s="18">
        <f>'[7]2019-20'!P9/100</f>
        <v>3557.8730762124737</v>
      </c>
      <c r="W12" s="18">
        <f>'[7]2019-20'!Q9/100</f>
        <v>8792.9296530775082</v>
      </c>
      <c r="X12" s="18">
        <f t="shared" ref="X12:X16" si="14">SUM(O12:W12)</f>
        <v>59077.603572063599</v>
      </c>
      <c r="Y12" s="18">
        <f t="shared" ref="Y12:Y16" si="15">I12+M12+X12</f>
        <v>100569.37991990153</v>
      </c>
      <c r="Z12" s="18">
        <f>'[7]2019-20'!U9/100</f>
        <v>16817.237843919542</v>
      </c>
      <c r="AA12" s="18">
        <f>'[7]2019-20'!V9/100</f>
        <v>1611.334817101028</v>
      </c>
      <c r="AB12" s="18">
        <f t="shared" ref="AB12:AB16" si="16">Y12+Z12-AA12</f>
        <v>115775.28294672005</v>
      </c>
      <c r="AC12" s="18">
        <f>'Stmnt 37 GDDP 2019-20'!AC12</f>
        <v>6657.5818489109079</v>
      </c>
      <c r="AD12" s="18">
        <f t="shared" si="7"/>
        <v>173899.9017573616</v>
      </c>
    </row>
    <row r="13" spans="1:30">
      <c r="A13" s="5">
        <v>7</v>
      </c>
      <c r="B13" s="6" t="s">
        <v>3</v>
      </c>
      <c r="C13" s="14">
        <f>[4]NVA_Current!K10/100</f>
        <v>4506.9428620183498</v>
      </c>
      <c r="D13" s="14">
        <f>[4]NVA_Current!W10/100</f>
        <v>1328.5862629250007</v>
      </c>
      <c r="E13" s="14">
        <f>[4]NVA_Current!AU10/100</f>
        <v>321.18556926325454</v>
      </c>
      <c r="F13" s="14">
        <f>[4]NVA_Current!AI10/100</f>
        <v>26.300146172940327</v>
      </c>
      <c r="G13" s="14">
        <f t="shared" si="0"/>
        <v>6183.0148403795447</v>
      </c>
      <c r="H13" s="14">
        <f>+[4]NVA_Current!BS10/100</f>
        <v>37.518251160874506</v>
      </c>
      <c r="I13" s="14">
        <f t="shared" si="1"/>
        <v>6220.5330915404193</v>
      </c>
      <c r="J13" s="18">
        <f>'[7]2019-20'!D10/100</f>
        <v>3405.8616605969464</v>
      </c>
      <c r="K13" s="18">
        <f>'[7]2019-20'!E10/100+'[7]2019-20'!F10/100</f>
        <v>444.91955655790781</v>
      </c>
      <c r="L13" s="18">
        <f>'[7]2019-20'!G10/100</f>
        <v>1480.5669909178264</v>
      </c>
      <c r="M13" s="18">
        <f t="shared" si="12"/>
        <v>5331.3482080726808</v>
      </c>
      <c r="N13" s="18">
        <f t="shared" si="13"/>
        <v>5368.8664592335554</v>
      </c>
      <c r="O13" s="18">
        <f>(+'[7]2019-20'!H10+'[7]2019-20'!I10)/100</f>
        <v>2757.3615258680138</v>
      </c>
      <c r="P13" s="18">
        <f>'[7]2019-20'!J10/100</f>
        <v>124.03974804424907</v>
      </c>
      <c r="Q13" s="18">
        <f>'[7]2019-20'!K10/100</f>
        <v>710.99727984319759</v>
      </c>
      <c r="R13" s="18">
        <f>'[7]2019-20'!L10/100</f>
        <v>46.622872213620333</v>
      </c>
      <c r="S13" s="18">
        <f>'[7]2019-20'!M10/100</f>
        <v>253.40144447154674</v>
      </c>
      <c r="T13" s="18">
        <f>'[7]2019-20'!N10/100</f>
        <v>2820.7135568104545</v>
      </c>
      <c r="U13" s="18">
        <f>'[7]2019-20'!O10/100</f>
        <v>4782.1731626185783</v>
      </c>
      <c r="V13" s="18">
        <f>'[7]2019-20'!P10/100</f>
        <v>875.27611038771556</v>
      </c>
      <c r="W13" s="18">
        <f>'[7]2019-20'!Q10/100</f>
        <v>2163.1579038371724</v>
      </c>
      <c r="X13" s="18">
        <f t="shared" si="14"/>
        <v>14533.743604094549</v>
      </c>
      <c r="Y13" s="18">
        <f t="shared" si="15"/>
        <v>26085.624903707649</v>
      </c>
      <c r="Z13" s="18">
        <f>'[7]2019-20'!U10/100</f>
        <v>4362.0449755202644</v>
      </c>
      <c r="AA13" s="18">
        <f>'[7]2019-20'!V10/100</f>
        <v>417.94704980983028</v>
      </c>
      <c r="AB13" s="18">
        <f t="shared" si="16"/>
        <v>30029.722829418082</v>
      </c>
      <c r="AC13" s="18">
        <f>'Stmnt 37 GDDP 2019-20'!AC13</f>
        <v>2204.1140836757959</v>
      </c>
      <c r="AD13" s="18">
        <f t="shared" si="7"/>
        <v>136243.95874889372</v>
      </c>
    </row>
    <row r="14" spans="1:30">
      <c r="A14" s="5">
        <v>8</v>
      </c>
      <c r="B14" s="6" t="s">
        <v>4</v>
      </c>
      <c r="C14" s="14">
        <f>[4]NVA_Current!K11/100</f>
        <v>2277.7984970763277</v>
      </c>
      <c r="D14" s="14">
        <f>[4]NVA_Current!W11/100</f>
        <v>1199.3195123258788</v>
      </c>
      <c r="E14" s="14">
        <f>[4]NVA_Current!AU11/100</f>
        <v>235.72441515319861</v>
      </c>
      <c r="F14" s="14">
        <f>[4]NVA_Current!AI11/100</f>
        <v>18.88215135136285</v>
      </c>
      <c r="G14" s="14">
        <f t="shared" si="0"/>
        <v>3731.7245759067682</v>
      </c>
      <c r="H14" s="14">
        <f>+[4]NVA_Current!BS11/100</f>
        <v>6.7353171117025248</v>
      </c>
      <c r="I14" s="14">
        <f t="shared" si="1"/>
        <v>3738.4598930184707</v>
      </c>
      <c r="J14" s="18">
        <f>'[7]2019-20'!D11/100</f>
        <v>1725.3356572805671</v>
      </c>
      <c r="K14" s="18">
        <f>'[7]2019-20'!E11/100+'[7]2019-20'!F11/100</f>
        <v>225.3865987663963</v>
      </c>
      <c r="L14" s="18">
        <f>'[7]2019-20'!G11/100</f>
        <v>750.02312982242381</v>
      </c>
      <c r="M14" s="18">
        <f t="shared" si="12"/>
        <v>2700.7453858693871</v>
      </c>
      <c r="N14" s="18">
        <f t="shared" si="13"/>
        <v>2707.4807029810895</v>
      </c>
      <c r="O14" s="18">
        <f>(+'[7]2019-20'!H11+'[7]2019-20'!I11)/100</f>
        <v>1396.8195524887553</v>
      </c>
      <c r="P14" s="18">
        <f>'[7]2019-20'!J11/100</f>
        <v>62.835846416419265</v>
      </c>
      <c r="Q14" s="18">
        <f>'[7]2019-20'!K11/100</f>
        <v>360.1758031851337</v>
      </c>
      <c r="R14" s="18">
        <f>'[7]2019-20'!L11/100</f>
        <v>23.618135993490636</v>
      </c>
      <c r="S14" s="18">
        <f>'[7]2019-20'!M11/100</f>
        <v>128.3676764711966</v>
      </c>
      <c r="T14" s="18">
        <f>'[7]2019-20'!N11/100</f>
        <v>1428.9123175034617</v>
      </c>
      <c r="U14" s="18">
        <f>'[7]2019-20'!O11/100</f>
        <v>2422.5452173268491</v>
      </c>
      <c r="V14" s="18">
        <f>'[7]2019-20'!P11/100</f>
        <v>443.39589616598926</v>
      </c>
      <c r="W14" s="18">
        <f>'[7]2019-20'!Q11/100</f>
        <v>1095.8088835482595</v>
      </c>
      <c r="X14" s="18">
        <f t="shared" si="14"/>
        <v>7362.4793290995549</v>
      </c>
      <c r="Y14" s="18">
        <f t="shared" si="15"/>
        <v>13801.684607987412</v>
      </c>
      <c r="Z14" s="18">
        <f>'[7]2019-20'!U11/100</f>
        <v>2307.9212871626082</v>
      </c>
      <c r="AA14" s="18">
        <f>'[7]2019-20'!V11/100</f>
        <v>221.13226676390946</v>
      </c>
      <c r="AB14" s="18">
        <f t="shared" si="16"/>
        <v>15888.473628386111</v>
      </c>
      <c r="AC14" s="18">
        <f>'Stmnt 37 GDDP 2019-20'!AC14</f>
        <v>1752.2298452262924</v>
      </c>
      <c r="AD14" s="18">
        <f t="shared" si="7"/>
        <v>90675.739097082827</v>
      </c>
    </row>
    <row r="15" spans="1:30">
      <c r="A15" s="5">
        <v>9</v>
      </c>
      <c r="B15" s="6" t="s">
        <v>5</v>
      </c>
      <c r="C15" s="14">
        <f>[4]NVA_Current!K12/100</f>
        <v>7086.7751620865638</v>
      </c>
      <c r="D15" s="14">
        <f>[4]NVA_Current!W12/100</f>
        <v>1973.2289422006745</v>
      </c>
      <c r="E15" s="14">
        <f>[4]NVA_Current!AU12/100</f>
        <v>632.68380339924738</v>
      </c>
      <c r="F15" s="14">
        <f>[4]NVA_Current!AI12/100</f>
        <v>41.077002531731907</v>
      </c>
      <c r="G15" s="14">
        <f t="shared" si="0"/>
        <v>9733.7649102182186</v>
      </c>
      <c r="H15" s="14">
        <f>+[4]NVA_Current!BS12/100</f>
        <v>1261.6862882899229</v>
      </c>
      <c r="I15" s="14">
        <f t="shared" si="1"/>
        <v>10995.451198508141</v>
      </c>
      <c r="J15" s="18">
        <f>'[7]2019-20'!D12/100</f>
        <v>6572.4277484340364</v>
      </c>
      <c r="K15" s="18">
        <f>'[7]2019-20'!E12/100+'[7]2019-20'!F12/100</f>
        <v>858.57910001830021</v>
      </c>
      <c r="L15" s="18">
        <f>'[7]2019-20'!G12/100</f>
        <v>2857.1094613450223</v>
      </c>
      <c r="M15" s="18">
        <f t="shared" si="12"/>
        <v>10288.116309797359</v>
      </c>
      <c r="N15" s="18">
        <f t="shared" si="13"/>
        <v>11549.802598087281</v>
      </c>
      <c r="O15" s="18">
        <f>(+'[7]2019-20'!H12+'[7]2019-20'!I12)/100</f>
        <v>5320.9910475057286</v>
      </c>
      <c r="P15" s="18">
        <f>'[7]2019-20'!J12/100</f>
        <v>239.3644731336214</v>
      </c>
      <c r="Q15" s="18">
        <f>'[7]2019-20'!K12/100</f>
        <v>1372.0399466499521</v>
      </c>
      <c r="R15" s="18">
        <f>'[7]2019-20'!L12/100</f>
        <v>89.970025087509043</v>
      </c>
      <c r="S15" s="18">
        <f>'[7]2019-20'!M12/100</f>
        <v>488.99892335795994</v>
      </c>
      <c r="T15" s="18">
        <f>'[7]2019-20'!N12/100</f>
        <v>5443.2440006725838</v>
      </c>
      <c r="U15" s="18">
        <f>'[7]2019-20'!O12/100</f>
        <v>9228.351214447759</v>
      </c>
      <c r="V15" s="18">
        <f>'[7]2019-20'!P12/100</f>
        <v>1689.0553900082243</v>
      </c>
      <c r="W15" s="18">
        <f>'[7]2019-20'!Q12/100</f>
        <v>4174.3325032561606</v>
      </c>
      <c r="X15" s="18">
        <f t="shared" si="14"/>
        <v>28046.347524119497</v>
      </c>
      <c r="Y15" s="18">
        <f t="shared" si="15"/>
        <v>49329.915032424993</v>
      </c>
      <c r="Z15" s="18">
        <f>'[7]2019-20'!U12/100</f>
        <v>8248.9612111522165</v>
      </c>
      <c r="AA15" s="18">
        <f>'[7]2019-20'!V12/100</f>
        <v>790.36988878951013</v>
      </c>
      <c r="AB15" s="18">
        <f t="shared" si="16"/>
        <v>56788.5063547877</v>
      </c>
      <c r="AC15" s="18">
        <f>'Stmnt 37 GDDP 2019-20'!AC15</f>
        <v>4563.2932475199414</v>
      </c>
      <c r="AD15" s="18">
        <f t="shared" si="7"/>
        <v>124446.32258873811</v>
      </c>
    </row>
    <row r="16" spans="1:30">
      <c r="A16" s="5">
        <v>10</v>
      </c>
      <c r="B16" s="6" t="s">
        <v>6</v>
      </c>
      <c r="C16" s="14">
        <f>[4]NVA_Current!K13/100</f>
        <v>10798.266045244969</v>
      </c>
      <c r="D16" s="14">
        <f>[4]NVA_Current!W13/100</f>
        <v>7541.274072842707</v>
      </c>
      <c r="E16" s="14">
        <f>[4]NVA_Current!AU13/100</f>
        <v>936.3796880851487</v>
      </c>
      <c r="F16" s="14">
        <f>[4]NVA_Current!AI13/100</f>
        <v>33.327785262048309</v>
      </c>
      <c r="G16" s="14">
        <f t="shared" si="0"/>
        <v>19309.247591434872</v>
      </c>
      <c r="H16" s="14">
        <f>+[4]NVA_Current!BS13/100</f>
        <v>624.36348398416271</v>
      </c>
      <c r="I16" s="14">
        <f t="shared" si="1"/>
        <v>19933.611075419034</v>
      </c>
      <c r="J16" s="18">
        <f>'[7]2019-20'!D13/100</f>
        <v>7997.4142783158914</v>
      </c>
      <c r="K16" s="18">
        <f>'[7]2019-20'!E13/100+'[7]2019-20'!F13/100</f>
        <v>1044.7300474601598</v>
      </c>
      <c r="L16" s="18">
        <f>'[7]2019-20'!G13/100</f>
        <v>3476.567392667997</v>
      </c>
      <c r="M16" s="18">
        <f t="shared" si="12"/>
        <v>12518.711718444049</v>
      </c>
      <c r="N16" s="18">
        <f t="shared" si="13"/>
        <v>13143.075202428212</v>
      </c>
      <c r="O16" s="18">
        <f>(+'[7]2019-20'!H13+'[7]2019-20'!I13)/100</f>
        <v>6474.6500694895294</v>
      </c>
      <c r="P16" s="18">
        <f>'[7]2019-20'!J13/100</f>
        <v>291.2617572123923</v>
      </c>
      <c r="Q16" s="18">
        <f>'[7]2019-20'!K13/100</f>
        <v>1669.5157831704582</v>
      </c>
      <c r="R16" s="18">
        <f>'[7]2019-20'!L13/100</f>
        <v>109.47667905922896</v>
      </c>
      <c r="S16" s="18">
        <f>'[7]2019-20'!M13/100</f>
        <v>595.02015410908507</v>
      </c>
      <c r="T16" s="18">
        <f>'[7]2019-20'!N13/100</f>
        <v>6623.4090289860187</v>
      </c>
      <c r="U16" s="18">
        <f>'[7]2019-20'!O13/100</f>
        <v>11229.175974634762</v>
      </c>
      <c r="V16" s="18">
        <f>'[7]2019-20'!P13/100</f>
        <v>2055.2642356755705</v>
      </c>
      <c r="W16" s="18">
        <f>'[7]2019-20'!Q13/100</f>
        <v>5079.3812639375246</v>
      </c>
      <c r="X16" s="18">
        <f t="shared" si="14"/>
        <v>34127.154946274575</v>
      </c>
      <c r="Y16" s="18">
        <f t="shared" si="15"/>
        <v>66579.477740137663</v>
      </c>
      <c r="Z16" s="18">
        <f>'[7]2019-20'!U13/100</f>
        <v>11133.437572517698</v>
      </c>
      <c r="AA16" s="18">
        <f>'[7]2019-20'!V13/100</f>
        <v>1066.7444773699749</v>
      </c>
      <c r="AB16" s="18">
        <f t="shared" si="16"/>
        <v>76646.170835285389</v>
      </c>
      <c r="AC16" s="18">
        <f>'Stmnt 37 GDDP 2019-20'!AC16</f>
        <v>4845.7077697374525</v>
      </c>
      <c r="AD16" s="18">
        <f t="shared" si="7"/>
        <v>158173.32467706403</v>
      </c>
    </row>
    <row r="17" spans="1:30" s="3" customFormat="1">
      <c r="A17" s="7"/>
      <c r="B17" s="8" t="s">
        <v>28</v>
      </c>
      <c r="C17" s="19">
        <f t="shared" ref="C17:I17" si="17">SUM(C12:C16)</f>
        <v>39093.017931709968</v>
      </c>
      <c r="D17" s="19">
        <f t="shared" si="17"/>
        <v>16119.447870539572</v>
      </c>
      <c r="E17" s="19">
        <f t="shared" si="17"/>
        <v>2819.8403202123473</v>
      </c>
      <c r="F17" s="19">
        <f t="shared" si="17"/>
        <v>177.08545795927839</v>
      </c>
      <c r="G17" s="19">
        <f t="shared" si="17"/>
        <v>58209.391580421172</v>
      </c>
      <c r="H17" s="19">
        <f t="shared" si="17"/>
        <v>2499.2667534903667</v>
      </c>
      <c r="I17" s="19">
        <f t="shared" si="17"/>
        <v>60708.658333911531</v>
      </c>
      <c r="J17" s="19">
        <f t="shared" ref="J17" si="18">SUM(J12:J16)</f>
        <v>33545.383271910585</v>
      </c>
      <c r="K17" s="19">
        <f t="shared" ref="K17" si="19">SUM(K12:K16)</f>
        <v>4382.1501097867867</v>
      </c>
      <c r="L17" s="19">
        <f>SUM(L12:L16)</f>
        <v>14582.561512898572</v>
      </c>
      <c r="M17" s="19">
        <f t="shared" ref="M17:AB17" si="20">SUM(M12:M16)</f>
        <v>52510.094894595946</v>
      </c>
      <c r="N17" s="19">
        <f t="shared" si="20"/>
        <v>55009.361648086313</v>
      </c>
      <c r="O17" s="19">
        <f t="shared" si="20"/>
        <v>27158.10517924876</v>
      </c>
      <c r="P17" s="19">
        <f t="shared" si="20"/>
        <v>1221.7057836595345</v>
      </c>
      <c r="Q17" s="19">
        <f t="shared" si="20"/>
        <v>7002.8317748659283</v>
      </c>
      <c r="R17" s="19">
        <f t="shared" si="20"/>
        <v>459.20306621293736</v>
      </c>
      <c r="S17" s="19">
        <f t="shared" si="20"/>
        <v>2495.8290804342087</v>
      </c>
      <c r="T17" s="19">
        <f t="shared" si="20"/>
        <v>27782.078895975006</v>
      </c>
      <c r="U17" s="19">
        <f t="shared" si="20"/>
        <v>47101.100279148792</v>
      </c>
      <c r="V17" s="19">
        <f t="shared" si="20"/>
        <v>8620.8647084499717</v>
      </c>
      <c r="W17" s="19">
        <f t="shared" si="20"/>
        <v>21305.610207656624</v>
      </c>
      <c r="X17" s="19">
        <f t="shared" si="20"/>
        <v>143147.32897565176</v>
      </c>
      <c r="Y17" s="19">
        <f t="shared" si="20"/>
        <v>256366.08220415926</v>
      </c>
      <c r="Z17" s="19">
        <f t="shared" si="20"/>
        <v>42869.602890272334</v>
      </c>
      <c r="AA17" s="19">
        <f t="shared" si="20"/>
        <v>4107.5284998342531</v>
      </c>
      <c r="AB17" s="19">
        <f t="shared" si="20"/>
        <v>295128.15659459733</v>
      </c>
      <c r="AC17" s="19">
        <f>'Stmnt 37 GDDP 2019-20'!AC17</f>
        <v>20022.926795070391</v>
      </c>
      <c r="AD17" s="19">
        <f t="shared" si="7"/>
        <v>147395.11341931159</v>
      </c>
    </row>
    <row r="18" spans="1:30">
      <c r="A18" s="5">
        <v>11</v>
      </c>
      <c r="B18" s="6" t="s">
        <v>7</v>
      </c>
      <c r="C18" s="14">
        <f>[4]NVA_Current!K15/100</f>
        <v>14626.291388031908</v>
      </c>
      <c r="D18" s="14">
        <f>[4]NVA_Current!W15/100</f>
        <v>7634.1350845195875</v>
      </c>
      <c r="E18" s="14">
        <f>[4]NVA_Current!AU15/100</f>
        <v>2345.8950461158838</v>
      </c>
      <c r="F18" s="14">
        <f>[4]NVA_Current!AI15/100</f>
        <v>81.26672058924612</v>
      </c>
      <c r="G18" s="14">
        <f t="shared" si="0"/>
        <v>24687.588239256624</v>
      </c>
      <c r="H18" s="14">
        <f>+[4]NVA_Current!BS15/100</f>
        <v>294.09745073535595</v>
      </c>
      <c r="I18" s="14">
        <f t="shared" si="1"/>
        <v>24981.68568999198</v>
      </c>
      <c r="J18" s="18">
        <f>'[7]2019-20'!D14/100</f>
        <v>36337.190980119856</v>
      </c>
      <c r="K18" s="18">
        <f>'[7]2019-20'!E14/100+'[7]2019-20'!F14/100</f>
        <v>4746.8536624594781</v>
      </c>
      <c r="L18" s="18">
        <f>'[7]2019-20'!G14/100</f>
        <v>15796.192232427011</v>
      </c>
      <c r="M18" s="18">
        <f t="shared" ref="M18:M22" si="21">J18+K18+L18</f>
        <v>56880.236875006347</v>
      </c>
      <c r="N18" s="18">
        <f t="shared" ref="N18:N22" si="22">H18+M18</f>
        <v>57174.3343257417</v>
      </c>
      <c r="O18" s="18">
        <f>(+'[7]2019-20'!H14+'[7]2019-20'!I14)/100</f>
        <v>29418.332965743401</v>
      </c>
      <c r="P18" s="18">
        <f>'[7]2019-20'!J14/100</f>
        <v>1323.3819993205004</v>
      </c>
      <c r="Q18" s="18">
        <f>'[7]2019-20'!K14/100</f>
        <v>7585.6410267349993</v>
      </c>
      <c r="R18" s="18">
        <f>'[7]2019-20'!L14/100</f>
        <v>497.42014811344757</v>
      </c>
      <c r="S18" s="18">
        <f>'[7]2019-20'!M14/100</f>
        <v>2703.5439486367632</v>
      </c>
      <c r="T18" s="18">
        <f>'[7]2019-20'!N14/100</f>
        <v>30094.236768286704</v>
      </c>
      <c r="U18" s="18">
        <f>'[7]2019-20'!O14/100</f>
        <v>51021.079781501823</v>
      </c>
      <c r="V18" s="18">
        <f>'[7]2019-20'!P14/100</f>
        <v>9338.33442252038</v>
      </c>
      <c r="W18" s="18">
        <f>'[7]2019-20'!Q14/100</f>
        <v>23078.765289048846</v>
      </c>
      <c r="X18" s="18">
        <f t="shared" ref="X18:X22" si="23">SUM(O18:W18)</f>
        <v>155060.73634990686</v>
      </c>
      <c r="Y18" s="18">
        <f t="shared" ref="Y18:Y22" si="24">I18+M18+X18</f>
        <v>236922.65891490519</v>
      </c>
      <c r="Z18" s="18">
        <f>'[7]2019-20'!U14/100</f>
        <v>39618.268578320065</v>
      </c>
      <c r="AA18" s="18">
        <f>'[7]2019-20'!V14/100</f>
        <v>3796.0036092721498</v>
      </c>
      <c r="AB18" s="18">
        <f t="shared" ref="AB18:AB22" si="25">Y18+Z18-AA18</f>
        <v>272744.92388395313</v>
      </c>
      <c r="AC18" s="18">
        <f>'Stmnt 37 GDDP 2019-20'!AC18</f>
        <v>10461.722041561225</v>
      </c>
      <c r="AD18" s="18">
        <f t="shared" si="7"/>
        <v>260707.48467644321</v>
      </c>
    </row>
    <row r="19" spans="1:30">
      <c r="A19" s="5">
        <v>12</v>
      </c>
      <c r="B19" s="6" t="s">
        <v>8</v>
      </c>
      <c r="C19" s="14">
        <f>[4]NVA_Current!K16/100</f>
        <v>5052.9990810681065</v>
      </c>
      <c r="D19" s="14">
        <f>[4]NVA_Current!W16/100</f>
        <v>4274.2871679626996</v>
      </c>
      <c r="E19" s="14">
        <f>[4]NVA_Current!AU16/100</f>
        <v>1204.9006196707212</v>
      </c>
      <c r="F19" s="14">
        <f>[4]NVA_Current!AI16/100</f>
        <v>40.426346264556749</v>
      </c>
      <c r="G19" s="14">
        <f t="shared" si="0"/>
        <v>10572.613214966086</v>
      </c>
      <c r="H19" s="14">
        <f>+[4]NVA_Current!BS16/100</f>
        <v>72.385854765972539</v>
      </c>
      <c r="I19" s="14">
        <f t="shared" si="1"/>
        <v>10644.999069732059</v>
      </c>
      <c r="J19" s="18">
        <f>'[7]2019-20'!D15/100</f>
        <v>5958.7223324037677</v>
      </c>
      <c r="K19" s="18">
        <f>'[7]2019-20'!E15/100+'[7]2019-20'!F15/100</f>
        <v>778.40862664989095</v>
      </c>
      <c r="L19" s="18">
        <f>'[7]2019-20'!G15/100</f>
        <v>2590.3247026937711</v>
      </c>
      <c r="M19" s="18">
        <f t="shared" si="21"/>
        <v>9327.45566174743</v>
      </c>
      <c r="N19" s="18">
        <f t="shared" si="22"/>
        <v>9399.8415165134029</v>
      </c>
      <c r="O19" s="18">
        <f>(+'[7]2019-20'!H15+'[7]2019-20'!I15)/100</f>
        <v>4824.1394807036613</v>
      </c>
      <c r="P19" s="18">
        <f>'[7]2019-20'!J15/100</f>
        <v>217.0136342670647</v>
      </c>
      <c r="Q19" s="18">
        <f>'[7]2019-20'!K15/100</f>
        <v>1243.9246780614794</v>
      </c>
      <c r="R19" s="18">
        <f>'[7]2019-20'!L15/100</f>
        <v>81.569005891864151</v>
      </c>
      <c r="S19" s="18">
        <f>'[7]2019-20'!M15/100</f>
        <v>443.33827874010882</v>
      </c>
      <c r="T19" s="18">
        <f>'[7]2019-20'!N15/100</f>
        <v>4934.9769718287971</v>
      </c>
      <c r="U19" s="18">
        <f>'[7]2019-20'!O15/100</f>
        <v>8366.646934368684</v>
      </c>
      <c r="V19" s="18">
        <f>'[7]2019-20'!P15/100</f>
        <v>1531.3385644303178</v>
      </c>
      <c r="W19" s="18">
        <f>'[7]2019-20'!Q15/100</f>
        <v>3784.5510459902544</v>
      </c>
      <c r="X19" s="18">
        <f t="shared" si="23"/>
        <v>25427.498594282231</v>
      </c>
      <c r="Y19" s="18">
        <f t="shared" si="24"/>
        <v>45399.953325761722</v>
      </c>
      <c r="Z19" s="18">
        <f>'[7]2019-20'!U15/100</f>
        <v>7591.7919935597956</v>
      </c>
      <c r="AA19" s="18">
        <f>'[7]2019-20'!V15/100</f>
        <v>727.40356513627285</v>
      </c>
      <c r="AB19" s="18">
        <f t="shared" si="25"/>
        <v>52264.341754185247</v>
      </c>
      <c r="AC19" s="18">
        <f>'Stmnt 37 GDDP 2019-20'!AC19</f>
        <v>3200.3129828524784</v>
      </c>
      <c r="AD19" s="18">
        <f t="shared" si="7"/>
        <v>163310.09508826665</v>
      </c>
    </row>
    <row r="20" spans="1:30">
      <c r="A20" s="5">
        <v>13</v>
      </c>
      <c r="B20" s="6" t="s">
        <v>9</v>
      </c>
      <c r="C20" s="14">
        <f>[4]NVA_Current!K17/100</f>
        <v>7591.0536048792392</v>
      </c>
      <c r="D20" s="14">
        <f>[4]NVA_Current!W17/100</f>
        <v>4416.2973330388304</v>
      </c>
      <c r="E20" s="14">
        <f>[4]NVA_Current!AU17/100</f>
        <v>2171.8173061626617</v>
      </c>
      <c r="F20" s="14">
        <f>[4]NVA_Current!AI17/100</f>
        <v>21.757055722984251</v>
      </c>
      <c r="G20" s="14">
        <f t="shared" si="0"/>
        <v>14200.925299803715</v>
      </c>
      <c r="H20" s="14">
        <f>+[4]NVA_Current!BS17/100</f>
        <v>14.359559324441932</v>
      </c>
      <c r="I20" s="14">
        <f t="shared" si="1"/>
        <v>14215.284859128158</v>
      </c>
      <c r="J20" s="18">
        <f>'[7]2019-20'!D16/100</f>
        <v>5656.9532894100112</v>
      </c>
      <c r="K20" s="18">
        <f>'[7]2019-20'!E16/100+'[7]2019-20'!F16/100</f>
        <v>738.98748681177028</v>
      </c>
      <c r="L20" s="18">
        <f>'[7]2019-20'!G16/100</f>
        <v>2459.1422506563304</v>
      </c>
      <c r="M20" s="18">
        <f t="shared" si="21"/>
        <v>8855.0830268781119</v>
      </c>
      <c r="N20" s="18">
        <f t="shared" si="22"/>
        <v>8869.4425862025546</v>
      </c>
      <c r="O20" s="18">
        <f>(+'[7]2019-20'!H16+'[7]2019-20'!I16)/100</f>
        <v>4579.829396569723</v>
      </c>
      <c r="P20" s="18">
        <f>'[7]2019-20'!J16/100</f>
        <v>206.02335932620318</v>
      </c>
      <c r="Q20" s="18">
        <f>'[7]2019-20'!K16/100</f>
        <v>1180.9282941532031</v>
      </c>
      <c r="R20" s="18">
        <f>'[7]2019-20'!L16/100</f>
        <v>77.438086632196274</v>
      </c>
      <c r="S20" s="18">
        <f>'[7]2019-20'!M16/100</f>
        <v>420.88618907478417</v>
      </c>
      <c r="T20" s="18">
        <f>'[7]2019-20'!N16/100</f>
        <v>4685.053717327316</v>
      </c>
      <c r="U20" s="18">
        <f>'[7]2019-20'!O16/100</f>
        <v>7942.9327725724306</v>
      </c>
      <c r="V20" s="18">
        <f>'[7]2019-20'!P16/100</f>
        <v>1453.7866082710932</v>
      </c>
      <c r="W20" s="18">
        <f>'[7]2019-20'!Q16/100</f>
        <v>3592.8890950550808</v>
      </c>
      <c r="X20" s="18">
        <f t="shared" si="23"/>
        <v>24139.767518982029</v>
      </c>
      <c r="Y20" s="18">
        <f t="shared" si="24"/>
        <v>47210.135404988301</v>
      </c>
      <c r="Z20" s="18">
        <f>'[7]2019-20'!U16/100</f>
        <v>7894.4911129506372</v>
      </c>
      <c r="AA20" s="18">
        <f>'[7]2019-20'!V16/100</f>
        <v>756.40652238211067</v>
      </c>
      <c r="AB20" s="18">
        <f t="shared" si="25"/>
        <v>54348.219995556829</v>
      </c>
      <c r="AC20" s="18">
        <f>'Stmnt 37 GDDP 2019-20'!AC20</f>
        <v>3026.0648761271977</v>
      </c>
      <c r="AD20" s="18">
        <f t="shared" si="7"/>
        <v>179600.31334527262</v>
      </c>
    </row>
    <row r="21" spans="1:30">
      <c r="A21" s="5">
        <v>14</v>
      </c>
      <c r="B21" s="6" t="s">
        <v>10</v>
      </c>
      <c r="C21" s="14">
        <f>[4]NVA_Current!K18/100</f>
        <v>7802.2441364426541</v>
      </c>
      <c r="D21" s="14">
        <f>[4]NVA_Current!W18/100</f>
        <v>6674.077439732715</v>
      </c>
      <c r="E21" s="14">
        <f>[4]NVA_Current!AU18/100</f>
        <v>1263.4664635938427</v>
      </c>
      <c r="F21" s="14">
        <f>[4]NVA_Current!AI18/100</f>
        <v>49.382281827527059</v>
      </c>
      <c r="G21" s="14">
        <f t="shared" si="0"/>
        <v>15789.170321596739</v>
      </c>
      <c r="H21" s="14">
        <f>+[4]NVA_Current!BS18/100</f>
        <v>1640.2804999408161</v>
      </c>
      <c r="I21" s="14">
        <f t="shared" si="1"/>
        <v>17429.450821537554</v>
      </c>
      <c r="J21" s="18">
        <f>'[7]2019-20'!D17/100</f>
        <v>8945.9390239009845</v>
      </c>
      <c r="K21" s="18">
        <f>'[7]2019-20'!E17/100+'[7]2019-20'!F17/100</f>
        <v>1168.6391345708664</v>
      </c>
      <c r="L21" s="18">
        <f>'[7]2019-20'!G17/100</f>
        <v>3888.9019406707121</v>
      </c>
      <c r="M21" s="18">
        <f t="shared" si="21"/>
        <v>14003.480099142564</v>
      </c>
      <c r="N21" s="18">
        <f t="shared" si="22"/>
        <v>15643.76059908338</v>
      </c>
      <c r="O21" s="18">
        <f>(+'[7]2019-20'!H17+'[7]2019-20'!I17)/100</f>
        <v>7242.56899880731</v>
      </c>
      <c r="P21" s="18">
        <f>'[7]2019-20'!J17/100</f>
        <v>325.80654563327289</v>
      </c>
      <c r="Q21" s="18">
        <f>'[7]2019-20'!K17/100</f>
        <v>1867.5269125645864</v>
      </c>
      <c r="R21" s="18">
        <f>'[7]2019-20'!L17/100</f>
        <v>122.46104319723672</v>
      </c>
      <c r="S21" s="18">
        <f>'[7]2019-20'!M17/100</f>
        <v>665.59188150160082</v>
      </c>
      <c r="T21" s="18">
        <f>'[7]2019-20'!N17/100</f>
        <v>7408.9713551942768</v>
      </c>
      <c r="U21" s="18">
        <f>'[7]2019-20'!O17/100</f>
        <v>12561.0003510898</v>
      </c>
      <c r="V21" s="18">
        <f>'[7]2019-20'!P17/100</f>
        <v>2299.0266466763469</v>
      </c>
      <c r="W21" s="18">
        <f>'[7]2019-20'!Q17/100</f>
        <v>5681.8158325917075</v>
      </c>
      <c r="X21" s="18">
        <f t="shared" si="23"/>
        <v>38174.769567256139</v>
      </c>
      <c r="Y21" s="18">
        <f t="shared" si="24"/>
        <v>69607.700487936265</v>
      </c>
      <c r="Z21" s="18">
        <f>'[7]2019-20'!U17/100</f>
        <v>11639.817765658074</v>
      </c>
      <c r="AA21" s="18">
        <f>'[7]2019-20'!V17/100</f>
        <v>1115.2630297904277</v>
      </c>
      <c r="AB21" s="18">
        <f t="shared" si="25"/>
        <v>80132.255223803921</v>
      </c>
      <c r="AC21" s="18">
        <f>'Stmnt 37 GDDP 2019-20'!AC21</f>
        <v>4661.0427996567732</v>
      </c>
      <c r="AD21" s="18">
        <f t="shared" si="7"/>
        <v>171919.15772518684</v>
      </c>
    </row>
    <row r="22" spans="1:30">
      <c r="A22" s="5">
        <v>15</v>
      </c>
      <c r="B22" s="6" t="s">
        <v>11</v>
      </c>
      <c r="C22" s="14">
        <f>[4]NVA_Current!K19/100</f>
        <v>5650.0362276024043</v>
      </c>
      <c r="D22" s="14">
        <f>[4]NVA_Current!W19/100</f>
        <v>4860.3748192135763</v>
      </c>
      <c r="E22" s="14">
        <f>[4]NVA_Current!AU19/100</f>
        <v>1152.9942660787203</v>
      </c>
      <c r="F22" s="14">
        <f>[4]NVA_Current!AI19/100</f>
        <v>55.865647519560554</v>
      </c>
      <c r="G22" s="14">
        <f t="shared" si="0"/>
        <v>11719.270960414262</v>
      </c>
      <c r="H22" s="14">
        <f>+[4]NVA_Current!BS19/100</f>
        <v>1544.4249837742493</v>
      </c>
      <c r="I22" s="14">
        <f t="shared" si="1"/>
        <v>13263.695944188512</v>
      </c>
      <c r="J22" s="18">
        <f>'[7]2019-20'!D18/100</f>
        <v>9808.1547699517614</v>
      </c>
      <c r="K22" s="18">
        <f>'[7]2019-20'!E18/100+'[7]2019-20'!F18/100</f>
        <v>1281.2733768327555</v>
      </c>
      <c r="L22" s="18">
        <f>'[7]2019-20'!G18/100</f>
        <v>4263.7169801132195</v>
      </c>
      <c r="M22" s="18">
        <f t="shared" si="21"/>
        <v>15353.145126897736</v>
      </c>
      <c r="N22" s="18">
        <f t="shared" si="22"/>
        <v>16897.570110671986</v>
      </c>
      <c r="O22" s="18">
        <f>(+'[7]2019-20'!H18+'[7]2019-20'!I18)/100</f>
        <v>7940.612772182797</v>
      </c>
      <c r="P22" s="18">
        <f>'[7]2019-20'!J18/100</f>
        <v>357.2080042236895</v>
      </c>
      <c r="Q22" s="18">
        <f>'[7]2019-20'!K18/100</f>
        <v>2047.5204387762849</v>
      </c>
      <c r="R22" s="18">
        <f>'[7]2019-20'!L18/100</f>
        <v>134.26392263117444</v>
      </c>
      <c r="S22" s="18">
        <f>'[7]2019-20'!M18/100</f>
        <v>729.74208408413472</v>
      </c>
      <c r="T22" s="18">
        <f>'[7]2019-20'!N18/100</f>
        <v>8123.0531019422051</v>
      </c>
      <c r="U22" s="18">
        <f>'[7]2019-20'!O18/100</f>
        <v>13771.638190216976</v>
      </c>
      <c r="V22" s="18">
        <f>'[7]2019-20'!P18/100</f>
        <v>2520.608413560587</v>
      </c>
      <c r="W22" s="18">
        <f>'[7]2019-20'!Q18/100</f>
        <v>6229.4331440815995</v>
      </c>
      <c r="X22" s="18">
        <f t="shared" si="23"/>
        <v>41854.080071699449</v>
      </c>
      <c r="Y22" s="18">
        <f t="shared" si="24"/>
        <v>70470.921142785694</v>
      </c>
      <c r="Z22" s="18">
        <f>'[7]2019-20'!U18/100</f>
        <v>11784.165745565026</v>
      </c>
      <c r="AA22" s="18">
        <f>'[7]2019-20'!V18/100</f>
        <v>1129.0936557208545</v>
      </c>
      <c r="AB22" s="18">
        <f t="shared" si="25"/>
        <v>81125.993232629873</v>
      </c>
      <c r="AC22" s="18">
        <f>'Stmnt 37 GDDP 2019-20'!AC22</f>
        <v>4181.4462429746909</v>
      </c>
      <c r="AD22" s="18">
        <f t="shared" si="7"/>
        <v>194014.19632963318</v>
      </c>
    </row>
    <row r="23" spans="1:30" s="3" customFormat="1">
      <c r="A23" s="7"/>
      <c r="B23" s="8" t="s">
        <v>29</v>
      </c>
      <c r="C23" s="19">
        <f t="shared" ref="C23:I23" si="26">SUM(C18:C22)</f>
        <v>40722.624438024308</v>
      </c>
      <c r="D23" s="19">
        <f t="shared" si="26"/>
        <v>27859.171844467408</v>
      </c>
      <c r="E23" s="19">
        <f t="shared" si="26"/>
        <v>8139.07370162183</v>
      </c>
      <c r="F23" s="19">
        <f t="shared" si="26"/>
        <v>248.69805192387474</v>
      </c>
      <c r="G23" s="19">
        <f t="shared" si="26"/>
        <v>76969.568036037424</v>
      </c>
      <c r="H23" s="19">
        <f t="shared" si="26"/>
        <v>3565.5483485408358</v>
      </c>
      <c r="I23" s="19">
        <f t="shared" si="26"/>
        <v>80535.116384578258</v>
      </c>
      <c r="J23" s="19">
        <f t="shared" ref="J23" si="27">SUM(J18:J22)</f>
        <v>66706.960395786387</v>
      </c>
      <c r="K23" s="19">
        <f t="shared" ref="K23" si="28">SUM(K18:K22)</f>
        <v>8714.1622873247616</v>
      </c>
      <c r="L23" s="19">
        <f>SUM(L18:L22)</f>
        <v>28998.278106561043</v>
      </c>
      <c r="M23" s="19">
        <f t="shared" ref="M23:AB23" si="29">SUM(M18:M22)</f>
        <v>104419.40078967219</v>
      </c>
      <c r="N23" s="19">
        <f t="shared" si="29"/>
        <v>107984.94913821304</v>
      </c>
      <c r="O23" s="19">
        <f t="shared" si="29"/>
        <v>54005.483614006895</v>
      </c>
      <c r="P23" s="19">
        <f t="shared" si="29"/>
        <v>2429.4335427707306</v>
      </c>
      <c r="Q23" s="19">
        <f t="shared" si="29"/>
        <v>13925.541350290552</v>
      </c>
      <c r="R23" s="19">
        <f t="shared" si="29"/>
        <v>913.15220646591911</v>
      </c>
      <c r="S23" s="19">
        <f t="shared" si="29"/>
        <v>4963.1023820373921</v>
      </c>
      <c r="T23" s="19">
        <f t="shared" si="29"/>
        <v>55246.291914579306</v>
      </c>
      <c r="U23" s="19">
        <f t="shared" si="29"/>
        <v>93663.298029749712</v>
      </c>
      <c r="V23" s="19">
        <f t="shared" si="29"/>
        <v>17143.094655458728</v>
      </c>
      <c r="W23" s="19">
        <f t="shared" si="29"/>
        <v>42367.454406767494</v>
      </c>
      <c r="X23" s="19">
        <f t="shared" si="29"/>
        <v>284656.85210212669</v>
      </c>
      <c r="Y23" s="19">
        <f t="shared" si="29"/>
        <v>469611.3692763772</v>
      </c>
      <c r="Z23" s="19">
        <f t="shared" si="29"/>
        <v>78528.535196053592</v>
      </c>
      <c r="AA23" s="19">
        <f t="shared" si="29"/>
        <v>7524.1703823018161</v>
      </c>
      <c r="AB23" s="19">
        <f t="shared" si="29"/>
        <v>540615.73409012903</v>
      </c>
      <c r="AC23" s="19">
        <f>'Stmnt 37 GDDP 2019-20'!AC23</f>
        <v>25530.588943172363</v>
      </c>
      <c r="AD23" s="19">
        <f t="shared" si="7"/>
        <v>211752.15945604173</v>
      </c>
    </row>
    <row r="24" spans="1:30">
      <c r="A24" s="5">
        <v>16</v>
      </c>
      <c r="B24" s="6" t="s">
        <v>197</v>
      </c>
      <c r="C24" s="14">
        <f>[4]NVA_Current!K21/100</f>
        <v>4381.7214755040832</v>
      </c>
      <c r="D24" s="14">
        <f>[4]NVA_Current!W21/100</f>
        <v>2644.5653252615825</v>
      </c>
      <c r="E24" s="14">
        <f>[4]NVA_Current!AU21/100</f>
        <v>1097.7995159343948</v>
      </c>
      <c r="F24" s="14">
        <f>[4]NVA_Current!AI21/100</f>
        <v>29.577385045246317</v>
      </c>
      <c r="G24" s="14">
        <f t="shared" si="0"/>
        <v>8153.6637017453058</v>
      </c>
      <c r="H24" s="14">
        <f>+[4]NVA_Current!BS21/100</f>
        <v>165.99650579054872</v>
      </c>
      <c r="I24" s="14">
        <f t="shared" si="1"/>
        <v>8319.6602075358551</v>
      </c>
      <c r="J24" s="18">
        <f>'[7]2019-20'!D19/100</f>
        <v>8085.8628846674583</v>
      </c>
      <c r="K24" s="18">
        <f>'[7]2019-20'!E19/100+'[7]2019-20'!F19/100</f>
        <v>1056.2843965904785</v>
      </c>
      <c r="L24" s="18">
        <f>'[7]2019-20'!G19/100</f>
        <v>3515.0170127661495</v>
      </c>
      <c r="M24" s="18">
        <f t="shared" ref="M24:M31" si="30">J24+K24+L24</f>
        <v>12657.164294024087</v>
      </c>
      <c r="N24" s="18">
        <f t="shared" ref="N24:N31" si="31">H24+M24</f>
        <v>12823.160799814636</v>
      </c>
      <c r="O24" s="18">
        <f>(+'[7]2019-20'!H19+'[7]2019-20'!I19)/100</f>
        <v>6546.2574359871187</v>
      </c>
      <c r="P24" s="18">
        <f>'[7]2019-20'!J19/100</f>
        <v>294.48301043404854</v>
      </c>
      <c r="Q24" s="18">
        <f>'[7]2019-20'!K19/100</f>
        <v>1687.9800441383754</v>
      </c>
      <c r="R24" s="18">
        <f>'[7]2019-20'!L19/100</f>
        <v>110.68745286108653</v>
      </c>
      <c r="S24" s="18">
        <f>'[7]2019-20'!M19/100</f>
        <v>601.60086901899547</v>
      </c>
      <c r="T24" s="18">
        <f>'[7]2019-20'!N19/100</f>
        <v>6696.6616175756362</v>
      </c>
      <c r="U24" s="18">
        <f>'[7]2019-20'!O19/100</f>
        <v>11353.366735656848</v>
      </c>
      <c r="V24" s="18">
        <f>'[7]2019-20'!P19/100</f>
        <v>2077.9947396864254</v>
      </c>
      <c r="W24" s="18">
        <f>'[7]2019-20'!Q19/100</f>
        <v>5135.5574451742114</v>
      </c>
      <c r="X24" s="18">
        <f t="shared" ref="X24:X30" si="32">SUM(O24:W24)</f>
        <v>34504.589350532748</v>
      </c>
      <c r="Y24" s="18">
        <f t="shared" ref="Y24:Y31" si="33">I24+M24+X24</f>
        <v>55481.413852092694</v>
      </c>
      <c r="Z24" s="18">
        <f>'[7]2019-20'!U19/100</f>
        <v>9277.6164402178092</v>
      </c>
      <c r="AA24" s="18">
        <f>'[7]2019-20'!V19/100</f>
        <v>888.9299496490712</v>
      </c>
      <c r="AB24" s="18">
        <f t="shared" ref="AB24:AB31" si="34">Y24+Z24-AA24</f>
        <v>63870.100342661433</v>
      </c>
      <c r="AC24" s="18">
        <f>'Stmnt 37 GDDP 2019-20'!AC24</f>
        <v>4039.675746344818</v>
      </c>
      <c r="AD24" s="18">
        <f t="shared" si="7"/>
        <v>158106.99757388304</v>
      </c>
    </row>
    <row r="25" spans="1:30">
      <c r="A25" s="5">
        <v>17</v>
      </c>
      <c r="B25" s="6" t="s">
        <v>12</v>
      </c>
      <c r="C25" s="14">
        <f>[4]NVA_Current!K22/100</f>
        <v>4114.1383802961009</v>
      </c>
      <c r="D25" s="14">
        <f>[4]NVA_Current!W22/100</f>
        <v>755.35732049121896</v>
      </c>
      <c r="E25" s="14">
        <f>[4]NVA_Current!AU22/100</f>
        <v>1491.3141426454811</v>
      </c>
      <c r="F25" s="14">
        <f>[4]NVA_Current!AI22/100</f>
        <v>26.927225182041344</v>
      </c>
      <c r="G25" s="14">
        <f t="shared" si="0"/>
        <v>6387.7370686148424</v>
      </c>
      <c r="H25" s="14">
        <f>+[4]NVA_Current!BS22/100</f>
        <v>16.793846524204472</v>
      </c>
      <c r="I25" s="14">
        <f t="shared" si="1"/>
        <v>6404.5309151390466</v>
      </c>
      <c r="J25" s="18">
        <f>'[7]2019-20'!D20/100</f>
        <v>2621.6005965424165</v>
      </c>
      <c r="K25" s="18">
        <f>'[7]2019-20'!E20/100+'[7]2019-20'!F20/100</f>
        <v>342.46880558300853</v>
      </c>
      <c r="L25" s="18">
        <f>'[7]2019-20'!G20/100</f>
        <v>1139.6397427166435</v>
      </c>
      <c r="M25" s="18">
        <f t="shared" si="30"/>
        <v>4103.7091448420688</v>
      </c>
      <c r="N25" s="18">
        <f t="shared" si="31"/>
        <v>4120.5029913662729</v>
      </c>
      <c r="O25" s="18">
        <f>(+'[7]2019-20'!H20+'[7]2019-20'!I20)/100</f>
        <v>2122.4293120090242</v>
      </c>
      <c r="P25" s="18">
        <f>'[7]2019-20'!J20/100</f>
        <v>95.477359292032872</v>
      </c>
      <c r="Q25" s="18">
        <f>'[7]2019-20'!K20/100</f>
        <v>547.27733499612168</v>
      </c>
      <c r="R25" s="18">
        <f>'[7]2019-20'!L20/100</f>
        <v>35.887115152623444</v>
      </c>
      <c r="S25" s="18">
        <f>'[7]2019-20'!M20/100</f>
        <v>195.05119238309925</v>
      </c>
      <c r="T25" s="18">
        <f>'[7]2019-20'!N20/100</f>
        <v>2171.1933954221386</v>
      </c>
      <c r="U25" s="18">
        <f>'[7]2019-20'!O20/100</f>
        <v>3680.9915566836744</v>
      </c>
      <c r="V25" s="18">
        <f>'[7]2019-20'!P20/100</f>
        <v>673.728002425554</v>
      </c>
      <c r="W25" s="18">
        <f>'[7]2019-20'!Q20/100</f>
        <v>1665.0517890151261</v>
      </c>
      <c r="X25" s="18">
        <f t="shared" si="32"/>
        <v>11187.087057379395</v>
      </c>
      <c r="Y25" s="18">
        <f t="shared" si="33"/>
        <v>21695.32711736051</v>
      </c>
      <c r="Z25" s="18">
        <f>'[7]2019-20'!U20/100</f>
        <v>3627.8982393945689</v>
      </c>
      <c r="AA25" s="18">
        <f>'[7]2019-20'!V20/100</f>
        <v>347.60516562174848</v>
      </c>
      <c r="AB25" s="18">
        <f t="shared" si="34"/>
        <v>24975.62019113333</v>
      </c>
      <c r="AC25" s="18">
        <f>'Stmnt 37 GDDP 2019-20'!AC25</f>
        <v>2087.8196432933491</v>
      </c>
      <c r="AD25" s="18">
        <f t="shared" si="7"/>
        <v>119625.37219803393</v>
      </c>
    </row>
    <row r="26" spans="1:30">
      <c r="A26" s="5">
        <v>18</v>
      </c>
      <c r="B26" s="6" t="s">
        <v>13</v>
      </c>
      <c r="C26" s="14">
        <f>[4]NVA_Current!K23/100</f>
        <v>3061.9474951606062</v>
      </c>
      <c r="D26" s="14">
        <f>[4]NVA_Current!W23/100</f>
        <v>676.80062585703479</v>
      </c>
      <c r="E26" s="14">
        <f>[4]NVA_Current!AU23/100</f>
        <v>274.11354422320119</v>
      </c>
      <c r="F26" s="14">
        <f>[4]NVA_Current!AI23/100</f>
        <v>5.915515036884865</v>
      </c>
      <c r="G26" s="14">
        <f t="shared" si="0"/>
        <v>4018.777180277727</v>
      </c>
      <c r="H26" s="14">
        <f>+[4]NVA_Current!BS23/100</f>
        <v>483.34389457730293</v>
      </c>
      <c r="I26" s="14">
        <f t="shared" si="1"/>
        <v>4502.1210748550302</v>
      </c>
      <c r="J26" s="18">
        <f>'[7]2019-20'!D21/100</f>
        <v>2571.1858389554413</v>
      </c>
      <c r="K26" s="18">
        <f>'[7]2019-20'!E21/100+'[7]2019-20'!F21/100</f>
        <v>335.88295042363018</v>
      </c>
      <c r="L26" s="18">
        <f>'[7]2019-20'!G21/100</f>
        <v>1117.7238713816589</v>
      </c>
      <c r="M26" s="18">
        <f t="shared" si="30"/>
        <v>4024.7926607607305</v>
      </c>
      <c r="N26" s="18">
        <f t="shared" si="31"/>
        <v>4508.1365553380338</v>
      </c>
      <c r="O26" s="18">
        <f>(+'[7]2019-20'!H21+'[7]2019-20'!I21)/100</f>
        <v>2081.6138806265526</v>
      </c>
      <c r="P26" s="18">
        <f>'[7]2019-20'!J21/100</f>
        <v>93.641279482583343</v>
      </c>
      <c r="Q26" s="18">
        <f>'[7]2019-20'!K21/100</f>
        <v>536.75290415297013</v>
      </c>
      <c r="R26" s="18">
        <f>'[7]2019-20'!L21/100</f>
        <v>35.196987063202975</v>
      </c>
      <c r="S26" s="18">
        <f>'[7]2019-20'!M21/100</f>
        <v>191.30025541962226</v>
      </c>
      <c r="T26" s="18">
        <f>'[7]2019-20'!N21/100</f>
        <v>2129.4402050814692</v>
      </c>
      <c r="U26" s="18">
        <f>'[7]2019-20'!O21/100</f>
        <v>3610.2041540355895</v>
      </c>
      <c r="V26" s="18">
        <f>'[7]2019-20'!P21/100</f>
        <v>660.77185877551119</v>
      </c>
      <c r="W26" s="18">
        <f>'[7]2019-20'!Q21/100</f>
        <v>1633.0319678327278</v>
      </c>
      <c r="X26" s="18">
        <f t="shared" si="32"/>
        <v>10971.953492470231</v>
      </c>
      <c r="Y26" s="18">
        <f t="shared" si="33"/>
        <v>19498.86722808599</v>
      </c>
      <c r="Z26" s="18">
        <f>'[7]2019-20'!U21/100</f>
        <v>3260.6056451600002</v>
      </c>
      <c r="AA26" s="18">
        <f>'[7]2019-20'!V21/100</f>
        <v>312.41321848713005</v>
      </c>
      <c r="AB26" s="18">
        <f t="shared" si="34"/>
        <v>22447.059654758861</v>
      </c>
      <c r="AC26" s="18">
        <f>'Stmnt 37 GDDP 2019-20'!AC26</f>
        <v>1979.4294101223936</v>
      </c>
      <c r="AD26" s="18">
        <f t="shared" si="7"/>
        <v>113401.66787443508</v>
      </c>
    </row>
    <row r="27" spans="1:30">
      <c r="A27" s="5">
        <v>19</v>
      </c>
      <c r="B27" s="6" t="s">
        <v>14</v>
      </c>
      <c r="C27" s="14">
        <f>[4]NVA_Current!K24/100</f>
        <v>2675.1963931660571</v>
      </c>
      <c r="D27" s="14">
        <f>[4]NVA_Current!W24/100</f>
        <v>539.62485205901737</v>
      </c>
      <c r="E27" s="14">
        <f>[4]NVA_Current!AU24/100</f>
        <v>130.1093393273172</v>
      </c>
      <c r="F27" s="14">
        <f>[4]NVA_Current!AI24/100</f>
        <v>10.612333012267923</v>
      </c>
      <c r="G27" s="14">
        <f t="shared" si="0"/>
        <v>3355.5429175646595</v>
      </c>
      <c r="H27" s="14">
        <f>+[4]NVA_Current!BS24/100</f>
        <v>159.91176392009763</v>
      </c>
      <c r="I27" s="14">
        <f t="shared" si="1"/>
        <v>3515.4546814847572</v>
      </c>
      <c r="J27" s="18">
        <f>'[7]2019-20'!D22/100</f>
        <v>1235.3196474723713</v>
      </c>
      <c r="K27" s="18">
        <f>'[7]2019-20'!E22/100+'[7]2019-20'!F22/100</f>
        <v>161.37410280614475</v>
      </c>
      <c r="L27" s="18">
        <f>'[7]2019-20'!G22/100</f>
        <v>537.00756975527713</v>
      </c>
      <c r="M27" s="18">
        <f t="shared" si="30"/>
        <v>1933.7013200337933</v>
      </c>
      <c r="N27" s="18">
        <f t="shared" si="31"/>
        <v>2093.613083953891</v>
      </c>
      <c r="O27" s="18">
        <f>(+'[7]2019-20'!H22+'[7]2019-20'!I22)/100</f>
        <v>1000.1060546575883</v>
      </c>
      <c r="P27" s="18">
        <f>'[7]2019-20'!J22/100</f>
        <v>44.989712764706674</v>
      </c>
      <c r="Q27" s="18">
        <f>'[7]2019-20'!K22/100</f>
        <v>257.88155733130168</v>
      </c>
      <c r="R27" s="18">
        <f>'[7]2019-20'!L22/100</f>
        <v>16.910302239634813</v>
      </c>
      <c r="S27" s="18">
        <f>'[7]2019-20'!M22/100</f>
        <v>91.909717495312378</v>
      </c>
      <c r="T27" s="18">
        <f>'[7]2019-20'!N22/100</f>
        <v>1023.0840896834613</v>
      </c>
      <c r="U27" s="18">
        <f>'[7]2019-20'!O22/100</f>
        <v>1734.5133343913933</v>
      </c>
      <c r="V27" s="18">
        <f>'[7]2019-20'!P22/100</f>
        <v>317.46614627196305</v>
      </c>
      <c r="W27" s="18">
        <f>'[7]2019-20'!Q22/100</f>
        <v>784.58602418010526</v>
      </c>
      <c r="X27" s="18">
        <f t="shared" si="32"/>
        <v>5271.4469390154673</v>
      </c>
      <c r="Y27" s="18">
        <f t="shared" si="33"/>
        <v>10720.602940534018</v>
      </c>
      <c r="Z27" s="18">
        <f>'[7]2019-20'!U22/100</f>
        <v>1792.7020102935137</v>
      </c>
      <c r="AA27" s="18">
        <f>'[7]2019-20'!V22/100</f>
        <v>171.76680217538603</v>
      </c>
      <c r="AB27" s="18">
        <f t="shared" si="34"/>
        <v>12341.538148652146</v>
      </c>
      <c r="AC27" s="18">
        <f>'Stmnt 37 GDDP 2019-20'!AC27</f>
        <v>1249.6930960001005</v>
      </c>
      <c r="AD27" s="18">
        <f t="shared" si="7"/>
        <v>98756.552213929754</v>
      </c>
    </row>
    <row r="28" spans="1:30">
      <c r="A28" s="5">
        <v>20</v>
      </c>
      <c r="B28" s="6" t="s">
        <v>151</v>
      </c>
      <c r="C28" s="14">
        <f>[4]NVA_Current!K25/100</f>
        <v>3040.2437744613953</v>
      </c>
      <c r="D28" s="14">
        <f>[4]NVA_Current!W25/100</f>
        <v>1808.980665326862</v>
      </c>
      <c r="E28" s="14">
        <f>[4]NVA_Current!AU25/100</f>
        <v>409.01499831840636</v>
      </c>
      <c r="F28" s="14">
        <f>[4]NVA_Current!AI25/100</f>
        <v>61.260561487034096</v>
      </c>
      <c r="G28" s="14">
        <f t="shared" si="0"/>
        <v>5319.4999995936978</v>
      </c>
      <c r="H28" s="14">
        <f>+[4]NVA_Current!BS25/100</f>
        <v>624.0518113443178</v>
      </c>
      <c r="I28" s="14">
        <f t="shared" si="1"/>
        <v>5943.5518109380155</v>
      </c>
      <c r="J28" s="18">
        <f>'[7]2019-20'!D23/100</f>
        <v>3395.9958413034369</v>
      </c>
      <c r="K28" s="18">
        <f>'[7]2019-20'!E23/100+'[7]2019-20'!F23/100</f>
        <v>443.63075026376737</v>
      </c>
      <c r="L28" s="18">
        <f>'[7]2019-20'!G23/100</f>
        <v>1476.2782065102501</v>
      </c>
      <c r="M28" s="18">
        <f t="shared" si="30"/>
        <v>5315.904798077454</v>
      </c>
      <c r="N28" s="18">
        <f t="shared" si="31"/>
        <v>5939.9566094217716</v>
      </c>
      <c r="O28" s="18">
        <f>(+'[7]2019-20'!H23+'[7]2019-20'!I23)/100</f>
        <v>2749.3742283051633</v>
      </c>
      <c r="P28" s="18">
        <f>'[7]2019-20'!J23/100</f>
        <v>123.6804399274295</v>
      </c>
      <c r="Q28" s="18">
        <f>'[7]2019-20'!K23/100</f>
        <v>708.93772153457246</v>
      </c>
      <c r="R28" s="18">
        <f>'[7]2019-20'!L23/100</f>
        <v>46.487818920785365</v>
      </c>
      <c r="S28" s="18">
        <f>'[7]2019-20'!M23/100</f>
        <v>252.66741205655069</v>
      </c>
      <c r="T28" s="18">
        <f>'[7]2019-20'!N23/100</f>
        <v>2812.5427463068454</v>
      </c>
      <c r="U28" s="18">
        <f>'[7]2019-20'!O23/100</f>
        <v>4768.320557623344</v>
      </c>
      <c r="V28" s="18">
        <f>'[7]2019-20'!P23/100</f>
        <v>872.74068270522491</v>
      </c>
      <c r="W28" s="18">
        <f>'[7]2019-20'!Q23/100</f>
        <v>2156.8918463429741</v>
      </c>
      <c r="X28" s="18">
        <f t="shared" si="32"/>
        <v>14491.643453722891</v>
      </c>
      <c r="Y28" s="18">
        <f t="shared" si="33"/>
        <v>25751.100062738362</v>
      </c>
      <c r="Z28" s="18">
        <f>'[7]2019-20'!U23/100</f>
        <v>4306.1056445720633</v>
      </c>
      <c r="AA28" s="18">
        <f>'[7]2019-20'!V23/100</f>
        <v>412.58725217607292</v>
      </c>
      <c r="AB28" s="18">
        <f t="shared" si="34"/>
        <v>29644.618455134354</v>
      </c>
      <c r="AC28" s="18">
        <f>'Stmnt 37 GDDP 2019-20'!AC28</f>
        <v>2756.6766515118907</v>
      </c>
      <c r="AD28" s="18">
        <f t="shared" si="7"/>
        <v>107537.52508070126</v>
      </c>
    </row>
    <row r="29" spans="1:30">
      <c r="A29" s="5">
        <v>21</v>
      </c>
      <c r="B29" s="6" t="s">
        <v>15</v>
      </c>
      <c r="C29" s="14">
        <f>[4]NVA_Current!K26/100</f>
        <v>4681.0487581656316</v>
      </c>
      <c r="D29" s="14">
        <f>[4]NVA_Current!W26/100</f>
        <v>1472.8903167674428</v>
      </c>
      <c r="E29" s="14">
        <f>[4]NVA_Current!AU26/100</f>
        <v>1093.4085499050091</v>
      </c>
      <c r="F29" s="14">
        <f>[4]NVA_Current!AI26/100</f>
        <v>59.154675020903618</v>
      </c>
      <c r="G29" s="14">
        <f t="shared" si="0"/>
        <v>7306.5022998589866</v>
      </c>
      <c r="H29" s="14">
        <f>+[4]NVA_Current!BS26/100</f>
        <v>489.72011693230161</v>
      </c>
      <c r="I29" s="14">
        <f t="shared" si="1"/>
        <v>7796.2224167912882</v>
      </c>
      <c r="J29" s="18">
        <f>'[7]2019-20'!D24/100</f>
        <v>5066.7980179225733</v>
      </c>
      <c r="K29" s="18">
        <f>'[7]2019-20'!E24/100+'[7]2019-20'!F24/100</f>
        <v>661.89345074793255</v>
      </c>
      <c r="L29" s="18">
        <f>'[7]2019-20'!G24/100</f>
        <v>2202.5950090025681</v>
      </c>
      <c r="M29" s="18">
        <f t="shared" si="30"/>
        <v>7931.2864776730739</v>
      </c>
      <c r="N29" s="18">
        <f t="shared" si="31"/>
        <v>8421.0065946053764</v>
      </c>
      <c r="O29" s="18">
        <f>(+'[7]2019-20'!H24+'[7]2019-20'!I24)/100</f>
        <v>4102.0438603238254</v>
      </c>
      <c r="P29" s="18">
        <f>'[7]2019-20'!J24/100</f>
        <v>184.53020473651941</v>
      </c>
      <c r="Q29" s="18">
        <f>'[7]2019-20'!K24/100</f>
        <v>1057.7292818248075</v>
      </c>
      <c r="R29" s="18">
        <f>'[7]2019-20'!L24/100</f>
        <v>69.35944558606208</v>
      </c>
      <c r="S29" s="18">
        <f>'[7]2019-20'!M24/100</f>
        <v>376.97771211356672</v>
      </c>
      <c r="T29" s="18">
        <f>'[7]2019-20'!N24/100</f>
        <v>4196.2907725000141</v>
      </c>
      <c r="U29" s="18">
        <f>'[7]2019-20'!O24/100</f>
        <v>7114.2952698411964</v>
      </c>
      <c r="V29" s="18">
        <f>'[7]2019-20'!P24/100</f>
        <v>1302.1219600769573</v>
      </c>
      <c r="W29" s="18">
        <f>'[7]2019-20'!Q24/100</f>
        <v>3218.0649926029937</v>
      </c>
      <c r="X29" s="18">
        <f t="shared" si="32"/>
        <v>21621.413499605944</v>
      </c>
      <c r="Y29" s="18">
        <f t="shared" si="33"/>
        <v>37348.922394070309</v>
      </c>
      <c r="Z29" s="18">
        <f>'[7]2019-20'!U24/100</f>
        <v>6245.4965083683328</v>
      </c>
      <c r="AA29" s="18">
        <f>'[7]2019-20'!V24/100</f>
        <v>598.40896985680661</v>
      </c>
      <c r="AB29" s="18">
        <f t="shared" si="34"/>
        <v>42996.009932581837</v>
      </c>
      <c r="AC29" s="18">
        <f>'Stmnt 37 GDDP 2019-20'!AC29</f>
        <v>3610.1593278979044</v>
      </c>
      <c r="AD29" s="18">
        <f t="shared" si="7"/>
        <v>119097.26421303743</v>
      </c>
    </row>
    <row r="30" spans="1:30">
      <c r="A30" s="5">
        <v>22</v>
      </c>
      <c r="B30" s="6" t="s">
        <v>196</v>
      </c>
      <c r="C30" s="14">
        <f>[4]NVA_Current!K27/100</f>
        <v>3372.18598207988</v>
      </c>
      <c r="D30" s="14">
        <f>[4]NVA_Current!W27/100</f>
        <v>1570.7882217961246</v>
      </c>
      <c r="E30" s="14">
        <f>[4]NVA_Current!AU27/100</f>
        <v>441.56596597287671</v>
      </c>
      <c r="F30" s="14">
        <f>[4]NVA_Current!AI27/100</f>
        <v>13.960493797974353</v>
      </c>
      <c r="G30" s="14">
        <f t="shared" si="0"/>
        <v>5398.500663646857</v>
      </c>
      <c r="H30" s="14">
        <f>+[4]NVA_Current!BS27/100</f>
        <v>227.27079679356027</v>
      </c>
      <c r="I30" s="14">
        <f t="shared" si="1"/>
        <v>5625.7714604404173</v>
      </c>
      <c r="J30" s="18">
        <f>'[7]2019-20'!D25/100</f>
        <v>2134.5214317417976</v>
      </c>
      <c r="K30" s="18">
        <f>'[7]2019-20'!E25/100+'[7]2019-20'!F25/100</f>
        <v>278.83995990238151</v>
      </c>
      <c r="L30" s="18">
        <f>'[7]2019-20'!G25/100</f>
        <v>927.90086274075406</v>
      </c>
      <c r="M30" s="18">
        <f t="shared" si="30"/>
        <v>3341.2622543849329</v>
      </c>
      <c r="N30" s="18">
        <f t="shared" si="31"/>
        <v>3568.5330511784932</v>
      </c>
      <c r="O30" s="18">
        <f>(+'[7]2019-20'!H25+'[7]2019-20'!I25)/100</f>
        <v>1728.0934631367149</v>
      </c>
      <c r="P30" s="18">
        <f>'[7]2019-20'!J25/100</f>
        <v>77.738184040598071</v>
      </c>
      <c r="Q30" s="18">
        <f>'[7]2019-20'!K25/100</f>
        <v>445.59617593787669</v>
      </c>
      <c r="R30" s="18">
        <f>'[7]2019-20'!L25/100</f>
        <v>29.219483897619401</v>
      </c>
      <c r="S30" s="18">
        <f>'[7]2019-20'!M25/100</f>
        <v>158.81173927776138</v>
      </c>
      <c r="T30" s="18">
        <f>'[7]2019-20'!N25/100</f>
        <v>1767.7974444685076</v>
      </c>
      <c r="U30" s="18">
        <f>'[7]2019-20'!O25/100</f>
        <v>2997.0833002420632</v>
      </c>
      <c r="V30" s="18">
        <f>'[7]2019-20'!P25/100</f>
        <v>548.55299553967245</v>
      </c>
      <c r="W30" s="18">
        <f>'[7]2019-20'!Q25/100</f>
        <v>1355.6942019696801</v>
      </c>
      <c r="X30" s="18">
        <f t="shared" si="32"/>
        <v>9108.586988510493</v>
      </c>
      <c r="Y30" s="18">
        <f t="shared" si="33"/>
        <v>18075.620703335844</v>
      </c>
      <c r="Z30" s="18">
        <f>'[7]2019-20'!U25/100</f>
        <v>3022.6099921984401</v>
      </c>
      <c r="AA30" s="18">
        <f>'[7]2019-20'!V25/100</f>
        <v>289.60978991611114</v>
      </c>
      <c r="AB30" s="18">
        <f t="shared" si="34"/>
        <v>20808.620905618172</v>
      </c>
      <c r="AC30" s="18">
        <f>'Stmnt 37 GDDP 2019-20'!AC30</f>
        <v>1762.5187694801302</v>
      </c>
      <c r="AD30" s="18">
        <f t="shared" si="7"/>
        <v>118061.84005493371</v>
      </c>
    </row>
    <row r="31" spans="1:30">
      <c r="A31" s="5">
        <v>23</v>
      </c>
      <c r="B31" s="6" t="s">
        <v>16</v>
      </c>
      <c r="C31" s="14">
        <f>[4]NVA_Current!K28/100</f>
        <v>3392.292050523642</v>
      </c>
      <c r="D31" s="14">
        <f>[4]NVA_Current!W28/100</f>
        <v>1192.9387031084873</v>
      </c>
      <c r="E31" s="14">
        <f>[4]NVA_Current!AU28/100</f>
        <v>2829.4511395519207</v>
      </c>
      <c r="F31" s="14">
        <f>[4]NVA_Current!AI28/100</f>
        <v>61.603667633766278</v>
      </c>
      <c r="G31" s="14">
        <f t="shared" si="0"/>
        <v>7476.2855608178161</v>
      </c>
      <c r="H31" s="14">
        <f>+[4]NVA_Current!BS28/100</f>
        <v>341.10745140291692</v>
      </c>
      <c r="I31" s="14">
        <f t="shared" si="1"/>
        <v>7817.393012220733</v>
      </c>
      <c r="J31" s="18">
        <f>'[7]2019-20'!D26/100</f>
        <v>3776.0351594662056</v>
      </c>
      <c r="K31" s="18">
        <f>'[7]2019-20'!E26/100+'[7]2019-20'!F26/100</f>
        <v>493.27660842287793</v>
      </c>
      <c r="L31" s="18">
        <f>'[7]2019-20'!G26/100</f>
        <v>1641.4856417482663</v>
      </c>
      <c r="M31" s="18">
        <f t="shared" si="30"/>
        <v>5910.79740963735</v>
      </c>
      <c r="N31" s="18">
        <f t="shared" si="31"/>
        <v>6251.904861040267</v>
      </c>
      <c r="O31" s="18">
        <f>(+'[7]2019-20'!H26+'[7]2019-20'!I26)/100</f>
        <v>3057.0513739574812</v>
      </c>
      <c r="P31" s="18">
        <f>'[7]2019-20'!J26/100</f>
        <v>137.52127844920196</v>
      </c>
      <c r="Q31" s="18">
        <f>'[7]2019-20'!K26/100</f>
        <v>788.27356907449666</v>
      </c>
      <c r="R31" s="18">
        <f>'[7]2019-20'!L26/100</f>
        <v>51.690180711295859</v>
      </c>
      <c r="S31" s="18">
        <f>'[7]2019-20'!M26/100</f>
        <v>280.94293284254417</v>
      </c>
      <c r="T31" s="18">
        <f>'[7]2019-20'!N26/100</f>
        <v>3127.2889584811933</v>
      </c>
      <c r="U31" s="18">
        <f>'[7]2019-20'!O26/100</f>
        <v>5301.9340772456626</v>
      </c>
      <c r="V31" s="18">
        <f>'[7]2019-20'!P26/100</f>
        <v>970.40740242090646</v>
      </c>
      <c r="W31" s="18">
        <f>'[7]2019-20'!Q26/100</f>
        <v>2398.2654359880089</v>
      </c>
      <c r="X31" s="18">
        <f>SUM(O31:W31)</f>
        <v>16113.37520917079</v>
      </c>
      <c r="Y31" s="18">
        <f t="shared" si="33"/>
        <v>29841.565631028872</v>
      </c>
      <c r="Z31" s="18">
        <f>'[7]2019-20'!U26/100</f>
        <v>4990.1143604091631</v>
      </c>
      <c r="AA31" s="18">
        <f>'[7]2019-20'!V26/100</f>
        <v>478.12518826629616</v>
      </c>
      <c r="AB31" s="18">
        <f t="shared" si="34"/>
        <v>34353.554803171741</v>
      </c>
      <c r="AC31" s="18">
        <f>'Stmnt 37 GDDP 2019-20'!AC31</f>
        <v>2631.4691589526974</v>
      </c>
      <c r="AD31" s="18">
        <f t="shared" si="7"/>
        <v>130548.95470195884</v>
      </c>
    </row>
    <row r="32" spans="1:30" s="50" customFormat="1" ht="25.5">
      <c r="A32" s="47"/>
      <c r="B32" s="48" t="s">
        <v>198</v>
      </c>
      <c r="C32" s="49">
        <f t="shared" ref="C32:I32" si="35">SUM(C24:C31)</f>
        <v>28718.774309357399</v>
      </c>
      <c r="D32" s="49">
        <f t="shared" si="35"/>
        <v>10661.94603066777</v>
      </c>
      <c r="E32" s="49">
        <f t="shared" si="35"/>
        <v>7766.777195878607</v>
      </c>
      <c r="F32" s="49">
        <f t="shared" si="35"/>
        <v>269.01185621611882</v>
      </c>
      <c r="G32" s="49">
        <f t="shared" si="35"/>
        <v>47416.509392119893</v>
      </c>
      <c r="H32" s="49">
        <f t="shared" si="35"/>
        <v>2508.1961872852503</v>
      </c>
      <c r="I32" s="49">
        <f t="shared" si="35"/>
        <v>49924.705579405141</v>
      </c>
      <c r="J32" s="49">
        <f t="shared" ref="J32:AB32" si="36">SUM(J24:J31)</f>
        <v>28887.319418071704</v>
      </c>
      <c r="K32" s="49">
        <f t="shared" si="36"/>
        <v>3773.6510247402211</v>
      </c>
      <c r="L32" s="49">
        <f>SUM(L24:L31)</f>
        <v>12557.647916621567</v>
      </c>
      <c r="M32" s="49">
        <f t="shared" si="36"/>
        <v>45218.618359433487</v>
      </c>
      <c r="N32" s="49">
        <f t="shared" si="36"/>
        <v>47726.81454671875</v>
      </c>
      <c r="O32" s="49">
        <f t="shared" si="36"/>
        <v>23386.96960900347</v>
      </c>
      <c r="P32" s="49">
        <f t="shared" si="36"/>
        <v>1052.0614691271203</v>
      </c>
      <c r="Q32" s="49">
        <f t="shared" si="36"/>
        <v>6030.4285889905232</v>
      </c>
      <c r="R32" s="49">
        <f t="shared" si="36"/>
        <v>395.43878643231045</v>
      </c>
      <c r="S32" s="49">
        <f t="shared" si="36"/>
        <v>2149.2618306074519</v>
      </c>
      <c r="T32" s="49">
        <f t="shared" si="36"/>
        <v>23924.299229519263</v>
      </c>
      <c r="U32" s="49">
        <f t="shared" si="36"/>
        <v>40560.708985719779</v>
      </c>
      <c r="V32" s="49">
        <f t="shared" si="36"/>
        <v>7423.7837879022154</v>
      </c>
      <c r="W32" s="49">
        <f t="shared" si="36"/>
        <v>18347.14370310583</v>
      </c>
      <c r="X32" s="49">
        <f t="shared" si="36"/>
        <v>123270.09599040795</v>
      </c>
      <c r="Y32" s="49">
        <f t="shared" si="36"/>
        <v>218413.41992924662</v>
      </c>
      <c r="Z32" s="49">
        <f t="shared" si="36"/>
        <v>36523.148840613896</v>
      </c>
      <c r="AA32" s="49">
        <f t="shared" si="36"/>
        <v>3499.4463361486232</v>
      </c>
      <c r="AB32" s="49">
        <f t="shared" si="36"/>
        <v>251437.12243371189</v>
      </c>
      <c r="AC32" s="49">
        <f>'Stmnt 37 GDDP 2019-20'!AC32</f>
        <v>20117.441803603288</v>
      </c>
      <c r="AD32" s="49">
        <f t="shared" si="7"/>
        <v>124984.64013882536</v>
      </c>
    </row>
    <row r="33" spans="1:30">
      <c r="A33" s="5">
        <v>24</v>
      </c>
      <c r="B33" s="6" t="s">
        <v>152</v>
      </c>
      <c r="C33" s="14">
        <f>[4]NVA_Current!K30/100</f>
        <v>3910.4986306581627</v>
      </c>
      <c r="D33" s="14">
        <f>[4]NVA_Current!W30/100</f>
        <v>798.10472486439505</v>
      </c>
      <c r="E33" s="14">
        <f>[4]NVA_Current!AU30/100</f>
        <v>383.17637132169216</v>
      </c>
      <c r="F33" s="14">
        <f>[4]NVA_Current!AI30/100</f>
        <v>21.745267093947177</v>
      </c>
      <c r="G33" s="14">
        <f t="shared" si="0"/>
        <v>5113.5249939381974</v>
      </c>
      <c r="H33" s="14">
        <f>+[4]NVA_Current!BS30/100</f>
        <v>235.33249043637343</v>
      </c>
      <c r="I33" s="14">
        <f t="shared" si="1"/>
        <v>5348.857484374571</v>
      </c>
      <c r="J33" s="18">
        <f>'[7]2019-20'!D27/100</f>
        <v>2889.9485700309147</v>
      </c>
      <c r="K33" s="18">
        <f>'[7]2019-20'!E27/100+'[7]2019-20'!F27/100</f>
        <v>377.52403485112563</v>
      </c>
      <c r="L33" s="18">
        <f>'[7]2019-20'!G27/100</f>
        <v>1256.2936738563853</v>
      </c>
      <c r="M33" s="18">
        <f t="shared" ref="M33:M37" si="37">J33+K33+L33</f>
        <v>4523.7662787384252</v>
      </c>
      <c r="N33" s="18">
        <f t="shared" ref="N33:N37" si="38">H33+M33</f>
        <v>4759.0987691747987</v>
      </c>
      <c r="O33" s="18">
        <f>(+'[7]2019-20'!H27+'[7]2019-20'!I27)/100</f>
        <v>2339.6819345104764</v>
      </c>
      <c r="P33" s="18">
        <f>'[7]2019-20'!J27/100</f>
        <v>105.25045589333878</v>
      </c>
      <c r="Q33" s="18">
        <f>'[7]2019-20'!K27/100</f>
        <v>603.2968384918438</v>
      </c>
      <c r="R33" s="18">
        <f>'[7]2019-20'!L27/100</f>
        <v>39.560533078395977</v>
      </c>
      <c r="S33" s="18">
        <f>'[7]2019-20'!M27/100</f>
        <v>215.01670210702608</v>
      </c>
      <c r="T33" s="18">
        <f>'[7]2019-20'!N27/100</f>
        <v>2393.4375269201137</v>
      </c>
      <c r="U33" s="18">
        <f>'[7]2019-20'!O27/100</f>
        <v>4057.7791672629187</v>
      </c>
      <c r="V33" s="18">
        <f>'[7]2019-20'!P27/100</f>
        <v>742.69104140708191</v>
      </c>
      <c r="W33" s="18">
        <f>'[7]2019-20'!Q27/100</f>
        <v>1835.4870848892961</v>
      </c>
      <c r="X33" s="18">
        <f t="shared" ref="X33:X37" si="39">SUM(O33:W33)</f>
        <v>12332.201284560491</v>
      </c>
      <c r="Y33" s="18">
        <f t="shared" ref="Y33:Y37" si="40">I33+M33+X33</f>
        <v>22204.825047673487</v>
      </c>
      <c r="Z33" s="18">
        <f>'[7]2019-20'!U27/100</f>
        <v>3713.0966150821027</v>
      </c>
      <c r="AA33" s="18">
        <f>'[7]2019-20'!V27/100</f>
        <v>355.76840326992226</v>
      </c>
      <c r="AB33" s="18">
        <f t="shared" ref="AB33:AB37" si="41">Y33+Z33-AA33</f>
        <v>25562.153259485669</v>
      </c>
      <c r="AC33" s="18">
        <f>'Stmnt 37 GDDP 2019-20'!AC33</f>
        <v>2761.5641623694373</v>
      </c>
      <c r="AD33" s="18">
        <f t="shared" si="7"/>
        <v>92564.038916094578</v>
      </c>
    </row>
    <row r="34" spans="1:30">
      <c r="A34" s="5">
        <v>25</v>
      </c>
      <c r="B34" s="6" t="s">
        <v>17</v>
      </c>
      <c r="C34" s="14">
        <f>[4]NVA_Current!K31/100</f>
        <v>3124.0799577151197</v>
      </c>
      <c r="D34" s="14">
        <f>[4]NVA_Current!W31/100</f>
        <v>359.08735468396071</v>
      </c>
      <c r="E34" s="14">
        <f>[4]NVA_Current!AU31/100</f>
        <v>238.20410336948163</v>
      </c>
      <c r="F34" s="14">
        <f>[4]NVA_Current!AI31/100</f>
        <v>26.016268380160518</v>
      </c>
      <c r="G34" s="14">
        <f t="shared" si="0"/>
        <v>3747.3876841487227</v>
      </c>
      <c r="H34" s="14">
        <f>+[4]NVA_Current!BS31/100</f>
        <v>177.57304576020596</v>
      </c>
      <c r="I34" s="14">
        <f t="shared" si="1"/>
        <v>3924.9607299089284</v>
      </c>
      <c r="J34" s="18">
        <f>'[7]2019-20'!D28/100</f>
        <v>3252.144287559297</v>
      </c>
      <c r="K34" s="18">
        <f>'[7]2019-20'!E28/100+'[7]2019-20'!F28/100</f>
        <v>424.83892138754959</v>
      </c>
      <c r="L34" s="18">
        <f>'[7]2019-20'!G28/100</f>
        <v>1413.7442919564553</v>
      </c>
      <c r="M34" s="18">
        <f t="shared" si="37"/>
        <v>5090.7275009033019</v>
      </c>
      <c r="N34" s="18">
        <f t="shared" si="38"/>
        <v>5268.3005466635077</v>
      </c>
      <c r="O34" s="18">
        <f>(+'[7]2019-20'!H28+'[7]2019-20'!I28)/100</f>
        <v>2632.9130272178281</v>
      </c>
      <c r="P34" s="18">
        <f>'[7]2019-20'!J28/100</f>
        <v>118.44143956266733</v>
      </c>
      <c r="Q34" s="18">
        <f>'[7]2019-20'!K28/100</f>
        <v>678.90771045203928</v>
      </c>
      <c r="R34" s="18">
        <f>'[7]2019-20'!L28/100</f>
        <v>44.518633652477007</v>
      </c>
      <c r="S34" s="18">
        <f>'[7]2019-20'!M28/100</f>
        <v>241.96463104522431</v>
      </c>
      <c r="T34" s="18">
        <f>'[7]2019-20'!N28/100</f>
        <v>2693.4057794391933</v>
      </c>
      <c r="U34" s="18">
        <f>'[7]2019-20'!O28/100</f>
        <v>4566.3384725389951</v>
      </c>
      <c r="V34" s="18">
        <f>'[7]2019-20'!P28/100</f>
        <v>835.77211469464635</v>
      </c>
      <c r="W34" s="18">
        <f>'[7]2019-20'!Q28/100</f>
        <v>2065.5277052033266</v>
      </c>
      <c r="X34" s="18">
        <f t="shared" si="39"/>
        <v>13877.789513806398</v>
      </c>
      <c r="Y34" s="18">
        <f t="shared" si="40"/>
        <v>22893.477744618627</v>
      </c>
      <c r="Z34" s="18">
        <f>'[7]2019-20'!U28/100</f>
        <v>3828.2532971854725</v>
      </c>
      <c r="AA34" s="18">
        <f>'[7]2019-20'!V28/100</f>
        <v>366.80208032302312</v>
      </c>
      <c r="AB34" s="18">
        <f t="shared" si="41"/>
        <v>26354.928961481077</v>
      </c>
      <c r="AC34" s="18">
        <f>'Stmnt 37 GDDP 2019-20'!AC34</f>
        <v>1971.9585512487026</v>
      </c>
      <c r="AD34" s="18">
        <f t="shared" si="7"/>
        <v>133648.49349796097</v>
      </c>
    </row>
    <row r="35" spans="1:30">
      <c r="A35" s="5">
        <v>26</v>
      </c>
      <c r="B35" s="6" t="s">
        <v>18</v>
      </c>
      <c r="C35" s="14">
        <f>[4]NVA_Current!K32/100</f>
        <v>2051.4860684498549</v>
      </c>
      <c r="D35" s="14">
        <f>[4]NVA_Current!W32/100</f>
        <v>340.12976245786484</v>
      </c>
      <c r="E35" s="14">
        <f>[4]NVA_Current!AU32/100</f>
        <v>163.34466071630382</v>
      </c>
      <c r="F35" s="14">
        <f>[4]NVA_Current!AI32/100</f>
        <v>27.672570759869117</v>
      </c>
      <c r="G35" s="14">
        <f t="shared" si="0"/>
        <v>2582.6330623838921</v>
      </c>
      <c r="H35" s="14">
        <f>+[4]NVA_Current!BS32/100</f>
        <v>151.65062223689196</v>
      </c>
      <c r="I35" s="14">
        <f t="shared" si="1"/>
        <v>2734.2836846207842</v>
      </c>
      <c r="J35" s="18">
        <f>'[7]2019-20'!D29/100</f>
        <v>1158.6047281109693</v>
      </c>
      <c r="K35" s="18">
        <f>'[7]2019-20'!E29/100+'[7]2019-20'!F29/100</f>
        <v>151.3525660248568</v>
      </c>
      <c r="L35" s="18">
        <f>'[7]2019-20'!G29/100</f>
        <v>503.65871750109983</v>
      </c>
      <c r="M35" s="18">
        <f t="shared" si="37"/>
        <v>1813.6160116369258</v>
      </c>
      <c r="N35" s="18">
        <f t="shared" si="38"/>
        <v>1965.2666338738177</v>
      </c>
      <c r="O35" s="18">
        <f>(+'[7]2019-20'!H29+'[7]2019-20'!I29)/100</f>
        <v>937.99819820691789</v>
      </c>
      <c r="P35" s="18">
        <f>'[7]2019-20'!J29/100</f>
        <v>42.195794450609512</v>
      </c>
      <c r="Q35" s="18">
        <f>'[7]2019-20'!K29/100</f>
        <v>241.86678502848679</v>
      </c>
      <c r="R35" s="18">
        <f>'[7]2019-20'!L29/100</f>
        <v>15.860150989029423</v>
      </c>
      <c r="S35" s="18">
        <f>'[7]2019-20'!M29/100</f>
        <v>86.202007283943928</v>
      </c>
      <c r="T35" s="18">
        <f>'[7]2019-20'!N29/100</f>
        <v>959.54926806818742</v>
      </c>
      <c r="U35" s="18">
        <f>'[7]2019-20'!O29/100</f>
        <v>1626.7978529357417</v>
      </c>
      <c r="V35" s="18">
        <f>'[7]2019-20'!P29/100</f>
        <v>297.75109530433616</v>
      </c>
      <c r="W35" s="18">
        <f>'[7]2019-20'!Q29/100</f>
        <v>735.8622354018604</v>
      </c>
      <c r="X35" s="18">
        <f t="shared" si="39"/>
        <v>4944.083387669114</v>
      </c>
      <c r="Y35" s="18">
        <f t="shared" si="40"/>
        <v>9491.9830839268252</v>
      </c>
      <c r="Z35" s="18">
        <f>'[7]2019-20'!U29/100</f>
        <v>1587.251878318154</v>
      </c>
      <c r="AA35" s="18">
        <f>'[7]2019-20'!V29/100</f>
        <v>152.08170561539461</v>
      </c>
      <c r="AB35" s="18">
        <f t="shared" si="41"/>
        <v>10927.153256629586</v>
      </c>
      <c r="AC35" s="18">
        <f>'Stmnt 37 GDDP 2019-20'!AC35</f>
        <v>1273.836514284973</v>
      </c>
      <c r="AD35" s="18">
        <f t="shared" si="7"/>
        <v>85781.441606446591</v>
      </c>
    </row>
    <row r="36" spans="1:30">
      <c r="A36" s="5">
        <v>27</v>
      </c>
      <c r="B36" s="6" t="s">
        <v>19</v>
      </c>
      <c r="C36" s="14">
        <f>[4]NVA_Current!K33/100</f>
        <v>4825.5881351721382</v>
      </c>
      <c r="D36" s="14">
        <f>[4]NVA_Current!W33/100</f>
        <v>1015.9790565723264</v>
      </c>
      <c r="E36" s="14">
        <f>[4]NVA_Current!AU33/100</f>
        <v>918.27831307474048</v>
      </c>
      <c r="F36" s="14">
        <f>[4]NVA_Current!AI33/100</f>
        <v>45.880393516393639</v>
      </c>
      <c r="G36" s="14">
        <f t="shared" si="0"/>
        <v>6805.7258983355978</v>
      </c>
      <c r="H36" s="14">
        <f>+[4]NVA_Current!BS33/100</f>
        <v>464.38491034671381</v>
      </c>
      <c r="I36" s="14">
        <f t="shared" si="1"/>
        <v>7270.1108086823115</v>
      </c>
      <c r="J36" s="18">
        <f>'[7]2019-20'!D30/100</f>
        <v>4585.2690458568832</v>
      </c>
      <c r="K36" s="18">
        <f>'[7]2019-20'!E30/100+'[7]2019-20'!F30/100</f>
        <v>598.98964605150184</v>
      </c>
      <c r="L36" s="18">
        <f>'[7]2019-20'!G30/100</f>
        <v>1993.2688612440895</v>
      </c>
      <c r="M36" s="18">
        <f t="shared" si="37"/>
        <v>7177.5275531524749</v>
      </c>
      <c r="N36" s="18">
        <f t="shared" si="38"/>
        <v>7641.9124634991886</v>
      </c>
      <c r="O36" s="18">
        <f>(+'[7]2019-20'!H30+'[7]2019-20'!I30)/100</f>
        <v>3712.2014082578207</v>
      </c>
      <c r="P36" s="18">
        <f>'[7]2019-20'!J30/100</f>
        <v>166.99316467935932</v>
      </c>
      <c r="Q36" s="18">
        <f>'[7]2019-20'!K30/100</f>
        <v>957.20676405337508</v>
      </c>
      <c r="R36" s="18">
        <f>'[7]2019-20'!L30/100</f>
        <v>62.76779097145868</v>
      </c>
      <c r="S36" s="18">
        <f>'[7]2019-20'!M30/100</f>
        <v>341.15120204475841</v>
      </c>
      <c r="T36" s="18">
        <f>'[7]2019-20'!N30/100</f>
        <v>3797.4914568329673</v>
      </c>
      <c r="U36" s="18">
        <f>'[7]2019-20'!O30/100</f>
        <v>6438.1800435896848</v>
      </c>
      <c r="V36" s="18">
        <f>'[7]2019-20'!P30/100</f>
        <v>1178.3733032877733</v>
      </c>
      <c r="W36" s="18">
        <f>'[7]2019-20'!Q30/100</f>
        <v>2912.2324880414549</v>
      </c>
      <c r="X36" s="18">
        <f t="shared" si="39"/>
        <v>19566.59762175865</v>
      </c>
      <c r="Y36" s="18">
        <f t="shared" si="40"/>
        <v>34014.235983593433</v>
      </c>
      <c r="Z36" s="18">
        <f>'[7]2019-20'!U30/100</f>
        <v>5687.8693803348069</v>
      </c>
      <c r="AA36" s="18">
        <f>'[7]2019-20'!V30/100</f>
        <v>544.98021926769934</v>
      </c>
      <c r="AB36" s="18">
        <f t="shared" si="41"/>
        <v>39157.125144660538</v>
      </c>
      <c r="AC36" s="18">
        <f>'Stmnt 37 GDDP 2019-20'!AC36</f>
        <v>3128.7174986371274</v>
      </c>
      <c r="AD36" s="18">
        <f t="shared" si="7"/>
        <v>125153.9174173361</v>
      </c>
    </row>
    <row r="37" spans="1:30">
      <c r="A37" s="5">
        <v>28</v>
      </c>
      <c r="B37" s="6" t="s">
        <v>20</v>
      </c>
      <c r="C37" s="14">
        <f>[4]NVA_Current!K34/100</f>
        <v>2919.7541954491676</v>
      </c>
      <c r="D37" s="14">
        <f>[4]NVA_Current!W34/100</f>
        <v>741.16875407946998</v>
      </c>
      <c r="E37" s="14">
        <f>[4]NVA_Current!AU34/100</f>
        <v>1555.4911536393113</v>
      </c>
      <c r="F37" s="14">
        <f>[4]NVA_Current!AI34/100</f>
        <v>75.292072267997895</v>
      </c>
      <c r="G37" s="14">
        <f t="shared" si="0"/>
        <v>5291.7061754359474</v>
      </c>
      <c r="H37" s="14">
        <f>+[4]NVA_Current!BS34/100</f>
        <v>1327.8905284869968</v>
      </c>
      <c r="I37" s="14">
        <f t="shared" si="1"/>
        <v>6619.5967039229445</v>
      </c>
      <c r="J37" s="18">
        <f>'[7]2019-20'!D31/100</f>
        <v>3351.828934638982</v>
      </c>
      <c r="K37" s="18">
        <f>'[7]2019-20'!E31/100+'[7]2019-20'!F31/100</f>
        <v>437.86107360454588</v>
      </c>
      <c r="L37" s="18">
        <f>'[7]2019-20'!G31/100</f>
        <v>1457.0783473806578</v>
      </c>
      <c r="M37" s="18">
        <f t="shared" si="37"/>
        <v>5246.7683556241855</v>
      </c>
      <c r="N37" s="18">
        <f t="shared" si="38"/>
        <v>6574.6588841111825</v>
      </c>
      <c r="O37" s="18">
        <f>(+'[7]2019-20'!H31+'[7]2019-20'!I31)/100</f>
        <v>2713.6170128662297</v>
      </c>
      <c r="P37" s="18">
        <f>'[7]2019-20'!J31/100</f>
        <v>122.0719036683283</v>
      </c>
      <c r="Q37" s="18">
        <f>'[7]2019-20'!K31/100</f>
        <v>699.71757297104818</v>
      </c>
      <c r="R37" s="18">
        <f>'[7]2019-20'!L31/100</f>
        <v>45.883217721238459</v>
      </c>
      <c r="S37" s="18">
        <f>'[7]2019-20'!M31/100</f>
        <v>249.38132499197764</v>
      </c>
      <c r="T37" s="18">
        <f>'[7]2019-20'!N31/100</f>
        <v>2775.9639874476334</v>
      </c>
      <c r="U37" s="18">
        <f>'[7]2019-20'!O31/100</f>
        <v>4706.3057676011276</v>
      </c>
      <c r="V37" s="18">
        <f>'[7]2019-20'!P31/100</f>
        <v>861.39018109197218</v>
      </c>
      <c r="W37" s="18">
        <f>'[7]2019-20'!Q31/100</f>
        <v>2128.8402098526922</v>
      </c>
      <c r="X37" s="18">
        <f t="shared" si="39"/>
        <v>14303.171178212247</v>
      </c>
      <c r="Y37" s="18">
        <f t="shared" si="40"/>
        <v>26169.536237759377</v>
      </c>
      <c r="Z37" s="18">
        <f>'[7]2019-20'!U31/100</f>
        <v>4376.0766508093075</v>
      </c>
      <c r="AA37" s="18">
        <f>'[7]2019-20'!V31/100</f>
        <v>419.29148741280238</v>
      </c>
      <c r="AB37" s="18">
        <f t="shared" si="41"/>
        <v>30126.321401155881</v>
      </c>
      <c r="AC37" s="18">
        <f>'Stmnt 37 GDDP 2019-20'!AC37</f>
        <v>2961.2955292932402</v>
      </c>
      <c r="AD37" s="18">
        <f t="shared" si="7"/>
        <v>101733.5862062575</v>
      </c>
    </row>
    <row r="38" spans="1:30" s="3" customFormat="1">
      <c r="A38" s="7"/>
      <c r="B38" s="8" t="s">
        <v>30</v>
      </c>
      <c r="C38" s="19">
        <f t="shared" ref="C38:I38" si="42">SUM(C33:C37)</f>
        <v>16831.406987444443</v>
      </c>
      <c r="D38" s="19">
        <f t="shared" si="42"/>
        <v>3254.4696526580169</v>
      </c>
      <c r="E38" s="19">
        <f t="shared" si="42"/>
        <v>3258.4946021215292</v>
      </c>
      <c r="F38" s="19">
        <f t="shared" si="42"/>
        <v>196.60657201836835</v>
      </c>
      <c r="G38" s="19">
        <f t="shared" si="42"/>
        <v>23540.977814242353</v>
      </c>
      <c r="H38" s="19">
        <f t="shared" si="42"/>
        <v>2356.8315972671817</v>
      </c>
      <c r="I38" s="19">
        <f t="shared" si="42"/>
        <v>25897.809411509537</v>
      </c>
      <c r="J38" s="19">
        <f t="shared" ref="J38" si="43">SUM(J33:J37)</f>
        <v>15237.795566197048</v>
      </c>
      <c r="K38" s="19">
        <f t="shared" ref="K38" si="44">SUM(K33:K37)</f>
        <v>1990.5662419195799</v>
      </c>
      <c r="L38" s="19">
        <f>SUM(L33:L37)</f>
        <v>6624.0438919386879</v>
      </c>
      <c r="M38" s="19">
        <f t="shared" ref="M38:AB38" si="45">SUM(M33:M37)</f>
        <v>23852.405700055315</v>
      </c>
      <c r="N38" s="19">
        <f t="shared" si="45"/>
        <v>26209.237297322492</v>
      </c>
      <c r="O38" s="19">
        <f t="shared" si="45"/>
        <v>12336.411581059274</v>
      </c>
      <c r="P38" s="19">
        <f t="shared" si="45"/>
        <v>554.95275825430326</v>
      </c>
      <c r="Q38" s="19">
        <f t="shared" si="45"/>
        <v>3180.9956709967928</v>
      </c>
      <c r="R38" s="19">
        <f t="shared" si="45"/>
        <v>208.59032641259955</v>
      </c>
      <c r="S38" s="19">
        <f t="shared" si="45"/>
        <v>1133.7158674729303</v>
      </c>
      <c r="T38" s="19">
        <f t="shared" si="45"/>
        <v>12619.848018708097</v>
      </c>
      <c r="U38" s="19">
        <f t="shared" si="45"/>
        <v>21395.401303928469</v>
      </c>
      <c r="V38" s="19">
        <f t="shared" si="45"/>
        <v>3915.9777357858102</v>
      </c>
      <c r="W38" s="19">
        <f t="shared" si="45"/>
        <v>9677.9497233886286</v>
      </c>
      <c r="X38" s="19">
        <f t="shared" si="45"/>
        <v>65023.842986006901</v>
      </c>
      <c r="Y38" s="19">
        <f t="shared" si="45"/>
        <v>114774.05809757175</v>
      </c>
      <c r="Z38" s="19">
        <f t="shared" si="45"/>
        <v>19192.547821729844</v>
      </c>
      <c r="AA38" s="19">
        <f t="shared" si="45"/>
        <v>1838.9238958888418</v>
      </c>
      <c r="AB38" s="19">
        <f t="shared" si="45"/>
        <v>132127.68202341275</v>
      </c>
      <c r="AC38" s="19">
        <f>'Stmnt 37 GDDP 2019-20'!AC38</f>
        <v>12097.372255833479</v>
      </c>
      <c r="AD38" s="19">
        <f t="shared" si="7"/>
        <v>109220.15064858353</v>
      </c>
    </row>
    <row r="39" spans="1:30">
      <c r="A39" s="5">
        <v>29</v>
      </c>
      <c r="B39" s="6" t="s">
        <v>21</v>
      </c>
      <c r="C39" s="14">
        <f>[4]NVA_Current!K36/100</f>
        <v>2763.0790183424306</v>
      </c>
      <c r="D39" s="14">
        <f>[4]NVA_Current!W36/100</f>
        <v>477.26835254113831</v>
      </c>
      <c r="E39" s="14">
        <f>[4]NVA_Current!AU36/100</f>
        <v>1205.617825779377</v>
      </c>
      <c r="F39" s="14">
        <f>[4]NVA_Current!AI36/100</f>
        <v>22.147506525042754</v>
      </c>
      <c r="G39" s="14">
        <f t="shared" si="0"/>
        <v>4468.1127031879887</v>
      </c>
      <c r="H39" s="14">
        <f>+[4]NVA_Current!BS36/100</f>
        <v>617.85764830377343</v>
      </c>
      <c r="I39" s="14">
        <f t="shared" si="1"/>
        <v>5085.9703514917619</v>
      </c>
      <c r="J39" s="18">
        <f>'[7]2019-20'!D32/100</f>
        <v>2337.7823080305125</v>
      </c>
      <c r="K39" s="18">
        <f>'[7]2019-20'!E32/100+'[7]2019-20'!F32/100</f>
        <v>305.39263524742069</v>
      </c>
      <c r="L39" s="18">
        <f>'[7]2019-20'!G32/100</f>
        <v>1016.2606888193496</v>
      </c>
      <c r="M39" s="18">
        <f t="shared" ref="M39:M44" si="46">J39+K39+L39</f>
        <v>3659.4356320972829</v>
      </c>
      <c r="N39" s="18">
        <f t="shared" ref="N39:N44" si="47">H39+M39</f>
        <v>4277.2932804010561</v>
      </c>
      <c r="O39" s="18">
        <f>(+'[7]2019-20'!H32+'[7]2019-20'!I32)/100</f>
        <v>1892.6520318175367</v>
      </c>
      <c r="P39" s="18">
        <f>'[7]2019-20'!J32/100</f>
        <v>85.140841692197014</v>
      </c>
      <c r="Q39" s="18">
        <f>'[7]2019-20'!K32/100</f>
        <v>488.02829577755654</v>
      </c>
      <c r="R39" s="18">
        <f>'[7]2019-20'!L32/100</f>
        <v>32.001923939407909</v>
      </c>
      <c r="S39" s="18">
        <f>'[7]2019-20'!M32/100</f>
        <v>173.93466697972949</v>
      </c>
      <c r="T39" s="18">
        <f>'[7]2019-20'!N32/100</f>
        <v>1936.136844729486</v>
      </c>
      <c r="U39" s="18">
        <f>'[7]2019-20'!O32/100</f>
        <v>3282.4820640391395</v>
      </c>
      <c r="V39" s="18">
        <f>'[7]2019-20'!P32/100</f>
        <v>600.7892302788141</v>
      </c>
      <c r="W39" s="18">
        <f>'[7]2019-20'!Q32/100</f>
        <v>1484.7908638134672</v>
      </c>
      <c r="X39" s="18">
        <f t="shared" ref="X39:X44" si="48">SUM(O39:W39)</f>
        <v>9975.9567630673355</v>
      </c>
      <c r="Y39" s="18">
        <f t="shared" ref="Y39:Y44" si="49">I39+M39+X39</f>
        <v>18721.362746656378</v>
      </c>
      <c r="Z39" s="18">
        <f>'[7]2019-20'!U32/100</f>
        <v>3130.5911441278495</v>
      </c>
      <c r="AA39" s="18">
        <f>'[7]2019-20'!V32/100</f>
        <v>299.95594731183604</v>
      </c>
      <c r="AB39" s="18">
        <f t="shared" ref="AB39:AB44" si="50">Y39+Z39-AA39</f>
        <v>21551.997943472394</v>
      </c>
      <c r="AC39" s="18">
        <f>'Stmnt 37 GDDP 2019-20'!AC39</f>
        <v>1404.3826352632664</v>
      </c>
      <c r="AD39" s="18">
        <f t="shared" si="7"/>
        <v>153462.4353955519</v>
      </c>
    </row>
    <row r="40" spans="1:30">
      <c r="A40" s="5">
        <v>30</v>
      </c>
      <c r="B40" s="6" t="s">
        <v>22</v>
      </c>
      <c r="C40" s="14">
        <f>[4]NVA_Current!K37/100</f>
        <v>4389.6657741698555</v>
      </c>
      <c r="D40" s="14">
        <f>[4]NVA_Current!W37/100</f>
        <v>906.92352153296815</v>
      </c>
      <c r="E40" s="14">
        <f>[4]NVA_Current!AU37/100</f>
        <v>1148.2414547011895</v>
      </c>
      <c r="F40" s="14">
        <f>[4]NVA_Current!AI37/100</f>
        <v>89.063282514256045</v>
      </c>
      <c r="G40" s="14">
        <f t="shared" si="0"/>
        <v>6533.8940329182687</v>
      </c>
      <c r="H40" s="14">
        <f>+[4]NVA_Current!BS37/100</f>
        <v>1442.1487095915018</v>
      </c>
      <c r="I40" s="14">
        <f t="shared" si="1"/>
        <v>7976.0427425097705</v>
      </c>
      <c r="J40" s="18">
        <f>'[7]2019-20'!D33/100</f>
        <v>15824.357653951938</v>
      </c>
      <c r="K40" s="18">
        <f>'[7]2019-20'!E33/100+'[7]2019-20'!F33/100</f>
        <v>2067.1908878929707</v>
      </c>
      <c r="L40" s="18">
        <f>'[7]2019-20'!G33/100</f>
        <v>6879.029135555872</v>
      </c>
      <c r="M40" s="18">
        <f t="shared" si="46"/>
        <v>24770.577677400783</v>
      </c>
      <c r="N40" s="18">
        <f t="shared" si="47"/>
        <v>26212.726386992283</v>
      </c>
      <c r="O40" s="18">
        <f>(+'[7]2019-20'!H33+'[7]2019-20'!I33)/100</f>
        <v>12811.28810115395</v>
      </c>
      <c r="P40" s="18">
        <f>'[7]2019-20'!J33/100</f>
        <v>576.31505092143209</v>
      </c>
      <c r="Q40" s="18">
        <f>'[7]2019-20'!K33/100</f>
        <v>3303.4445812616277</v>
      </c>
      <c r="R40" s="18">
        <f>'[7]2019-20'!L33/100</f>
        <v>216.61978033292041</v>
      </c>
      <c r="S40" s="18">
        <f>'[7]2019-20'!M33/100</f>
        <v>1177.3570059339929</v>
      </c>
      <c r="T40" s="18">
        <f>'[7]2019-20'!N33/100</f>
        <v>13105.635110997473</v>
      </c>
      <c r="U40" s="18">
        <f>'[7]2019-20'!O33/100</f>
        <v>22218.993614421586</v>
      </c>
      <c r="V40" s="18">
        <f>'[7]2019-20'!P33/100</f>
        <v>4066.7189677655656</v>
      </c>
      <c r="W40" s="18">
        <f>'[7]2019-20'!Q33/100</f>
        <v>10050.491694455019</v>
      </c>
      <c r="X40" s="18">
        <f t="shared" si="48"/>
        <v>67526.863907243562</v>
      </c>
      <c r="Y40" s="18">
        <f t="shared" si="49"/>
        <v>100273.48432715412</v>
      </c>
      <c r="Z40" s="18">
        <f>'[7]2019-20'!U33/100</f>
        <v>16767.758099726569</v>
      </c>
      <c r="AA40" s="18">
        <f>'[7]2019-20'!V33/100</f>
        <v>1606.5939413817603</v>
      </c>
      <c r="AB40" s="18">
        <f t="shared" si="50"/>
        <v>115434.64848549894</v>
      </c>
      <c r="AC40" s="18">
        <f>'Stmnt 37 GDDP 2019-20'!AC40</f>
        <v>5198.7272674402348</v>
      </c>
      <c r="AD40" s="18">
        <f t="shared" si="7"/>
        <v>222044.05529882127</v>
      </c>
    </row>
    <row r="41" spans="1:30">
      <c r="A41" s="5">
        <v>31</v>
      </c>
      <c r="B41" s="6" t="s">
        <v>23</v>
      </c>
      <c r="C41" s="14">
        <f>[4]NVA_Current!K38/100</f>
        <v>1423.9675667287004</v>
      </c>
      <c r="D41" s="14">
        <f>[4]NVA_Current!W38/100</f>
        <v>349.64170085974212</v>
      </c>
      <c r="E41" s="14">
        <f>[4]NVA_Current!AU38/100</f>
        <v>1097.8442119640138</v>
      </c>
      <c r="F41" s="14">
        <f>[4]NVA_Current!AI38/100</f>
        <v>74.84248818157603</v>
      </c>
      <c r="G41" s="14">
        <f t="shared" si="0"/>
        <v>2946.2959677340318</v>
      </c>
      <c r="H41" s="14">
        <f>+[4]NVA_Current!BS38/100</f>
        <v>532.28580278233562</v>
      </c>
      <c r="I41" s="14">
        <f t="shared" si="1"/>
        <v>3478.5817705163672</v>
      </c>
      <c r="J41" s="18">
        <f>'[7]2019-20'!D34/100</f>
        <v>1766.8538045929934</v>
      </c>
      <c r="K41" s="18">
        <f>'[7]2019-20'!E34/100+'[7]2019-20'!F34/100</f>
        <v>230.81025877732964</v>
      </c>
      <c r="L41" s="18">
        <f>'[7]2019-20'!G34/100</f>
        <v>768.07154298788055</v>
      </c>
      <c r="M41" s="18">
        <f t="shared" si="46"/>
        <v>2765.7356063582038</v>
      </c>
      <c r="N41" s="18">
        <f t="shared" si="47"/>
        <v>3298.0214091405396</v>
      </c>
      <c r="O41" s="18">
        <f>(+'[7]2019-20'!H34+'[7]2019-20'!I34)/100</f>
        <v>1430.4323510792126</v>
      </c>
      <c r="P41" s="18">
        <f>'[7]2019-20'!J34/100</f>
        <v>64.34791620817785</v>
      </c>
      <c r="Q41" s="18">
        <f>'[7]2019-20'!K34/100</f>
        <v>368.84300483480104</v>
      </c>
      <c r="R41" s="18">
        <f>'[7]2019-20'!L34/100</f>
        <v>24.186478301426373</v>
      </c>
      <c r="S41" s="18">
        <f>'[7]2019-20'!M34/100</f>
        <v>131.45669168942112</v>
      </c>
      <c r="T41" s="18">
        <f>'[7]2019-20'!N34/100</f>
        <v>1463.2973902539763</v>
      </c>
      <c r="U41" s="18">
        <f>'[7]2019-20'!O34/100</f>
        <v>2480.8408821614366</v>
      </c>
      <c r="V41" s="18">
        <f>'[7]2019-20'!P34/100</f>
        <v>454.06569021856262</v>
      </c>
      <c r="W41" s="18">
        <f>'[7]2019-20'!Q34/100</f>
        <v>1122.1782189650746</v>
      </c>
      <c r="X41" s="18">
        <f t="shared" si="48"/>
        <v>7539.6486237120898</v>
      </c>
      <c r="Y41" s="18">
        <f t="shared" si="49"/>
        <v>13783.966000586661</v>
      </c>
      <c r="Z41" s="18">
        <f>'[7]2019-20'!U34/100</f>
        <v>2304.9583768920652</v>
      </c>
      <c r="AA41" s="18">
        <f>'[7]2019-20'!V34/100</f>
        <v>220.84837707148898</v>
      </c>
      <c r="AB41" s="18">
        <f t="shared" si="50"/>
        <v>15868.076000407238</v>
      </c>
      <c r="AC41" s="18">
        <f>'Stmnt 37 GDDP 2019-20'!AC41</f>
        <v>1279.5053306913387</v>
      </c>
      <c r="AD41" s="18">
        <f t="shared" si="7"/>
        <v>124017.27151721551</v>
      </c>
    </row>
    <row r="42" spans="1:30">
      <c r="A42" s="5">
        <v>32</v>
      </c>
      <c r="B42" s="6" t="s">
        <v>153</v>
      </c>
      <c r="C42" s="14">
        <f>[4]NVA_Current!K39/100</f>
        <v>1356.2105059884409</v>
      </c>
      <c r="D42" s="14">
        <f>[4]NVA_Current!W39/100</f>
        <v>294.64225004759641</v>
      </c>
      <c r="E42" s="14">
        <f>[4]NVA_Current!AU39/100</f>
        <v>423.82618218648628</v>
      </c>
      <c r="F42" s="14">
        <f>[4]NVA_Current!AI39/100</f>
        <v>75.94272853517306</v>
      </c>
      <c r="G42" s="14">
        <f t="shared" si="0"/>
        <v>2150.6216667576969</v>
      </c>
      <c r="H42" s="14">
        <f>+[4]NVA_Current!BS39/100</f>
        <v>1618.7160851161275</v>
      </c>
      <c r="I42" s="14">
        <f t="shared" si="1"/>
        <v>3769.3377518738243</v>
      </c>
      <c r="J42" s="18">
        <f>'[7]2019-20'!D35/100</f>
        <v>1852.0830574912816</v>
      </c>
      <c r="K42" s="18">
        <f>'[7]2019-20'!E35/100+'[7]2019-20'!F35/100</f>
        <v>241.944052567011</v>
      </c>
      <c r="L42" s="18">
        <f>'[7]2019-20'!G35/100</f>
        <v>805.12167334451863</v>
      </c>
      <c r="M42" s="18">
        <f t="shared" si="46"/>
        <v>2899.1487834028112</v>
      </c>
      <c r="N42" s="18">
        <f t="shared" si="47"/>
        <v>4517.8648685189382</v>
      </c>
      <c r="O42" s="18">
        <f>(+'[7]2019-20'!H35+'[7]2019-20'!I35)/100</f>
        <v>1499.4333517772343</v>
      </c>
      <c r="P42" s="18">
        <f>'[7]2019-20'!J35/100</f>
        <v>67.451922215764881</v>
      </c>
      <c r="Q42" s="18">
        <f>'[7]2019-20'!K35/100</f>
        <v>386.63520340669777</v>
      </c>
      <c r="R42" s="18">
        <f>'[7]2019-20'!L35/100</f>
        <v>25.35318234366947</v>
      </c>
      <c r="S42" s="18">
        <f>'[7]2019-20'!M35/100</f>
        <v>137.79788165773934</v>
      </c>
      <c r="T42" s="18">
        <f>'[7]2019-20'!N35/100</f>
        <v>1533.8837302302431</v>
      </c>
      <c r="U42" s="18">
        <f>'[7]2019-20'!O35/100</f>
        <v>2600.5113463484017</v>
      </c>
      <c r="V42" s="18">
        <f>'[7]2019-20'!P35/100</f>
        <v>475.96884906706072</v>
      </c>
      <c r="W42" s="18">
        <f>'[7]2019-20'!Q35/100</f>
        <v>1176.3096988716177</v>
      </c>
      <c r="X42" s="18">
        <f t="shared" si="48"/>
        <v>7903.3451659184293</v>
      </c>
      <c r="Y42" s="18">
        <f t="shared" si="49"/>
        <v>14571.831701195064</v>
      </c>
      <c r="Z42" s="18">
        <f>'[7]2019-20'!U35/100</f>
        <v>2436.7054841528825</v>
      </c>
      <c r="AA42" s="18">
        <f>'[7]2019-20'!V35/100</f>
        <v>233.47165700318448</v>
      </c>
      <c r="AB42" s="18">
        <f t="shared" si="50"/>
        <v>16775.06552834476</v>
      </c>
      <c r="AC42" s="18">
        <f>'Stmnt 37 GDDP 2019-20'!AC42</f>
        <v>1406.4130828775692</v>
      </c>
      <c r="AD42" s="18">
        <f t="shared" si="7"/>
        <v>119275.52248036831</v>
      </c>
    </row>
    <row r="43" spans="1:30">
      <c r="A43" s="5">
        <v>33</v>
      </c>
      <c r="B43" s="6" t="s">
        <v>24</v>
      </c>
      <c r="C43" s="14">
        <f>[4]NVA_Current!K40/100</f>
        <v>2457.8957817547462</v>
      </c>
      <c r="D43" s="14">
        <f>[4]NVA_Current!W40/100</f>
        <v>480.00267264655179</v>
      </c>
      <c r="E43" s="14">
        <f>[4]NVA_Current!AU40/100</f>
        <v>2797.7909394730245</v>
      </c>
      <c r="F43" s="14">
        <f>[4]NVA_Current!AI40/100</f>
        <v>124.35492027645593</v>
      </c>
      <c r="G43" s="14">
        <f t="shared" si="0"/>
        <v>5860.0443141507785</v>
      </c>
      <c r="H43" s="14">
        <f>+[4]NVA_Current!BS40/100</f>
        <v>2510.495151311985</v>
      </c>
      <c r="I43" s="14">
        <f t="shared" si="1"/>
        <v>8370.5394654627635</v>
      </c>
      <c r="J43" s="18">
        <f>'[7]2019-20'!D36/100</f>
        <v>3971.0697393918986</v>
      </c>
      <c r="K43" s="18">
        <f>'[7]2019-20'!E36/100+'[7]2019-20'!F36/100</f>
        <v>518.75465405752891</v>
      </c>
      <c r="L43" s="18">
        <f>'[7]2019-20'!G36/100</f>
        <v>1726.2694027759808</v>
      </c>
      <c r="M43" s="18">
        <f t="shared" si="46"/>
        <v>6216.0937962254084</v>
      </c>
      <c r="N43" s="18">
        <f t="shared" si="47"/>
        <v>8726.5889475373933</v>
      </c>
      <c r="O43" s="18">
        <f>(+'[7]2019-20'!H36+'[7]2019-20'!I36)/100</f>
        <v>3214.9499912509036</v>
      </c>
      <c r="P43" s="18">
        <f>'[7]2019-20'!J36/100</f>
        <v>144.6243385745679</v>
      </c>
      <c r="Q43" s="18">
        <f>'[7]2019-20'!K36/100</f>
        <v>828.98839240593634</v>
      </c>
      <c r="R43" s="18">
        <f>'[7]2019-20'!L36/100</f>
        <v>54.360010905021042</v>
      </c>
      <c r="S43" s="18">
        <f>'[7]2019-20'!M36/100</f>
        <v>295.45381120464702</v>
      </c>
      <c r="T43" s="18">
        <f>'[7]2019-20'!N36/100</f>
        <v>3288.8153909866205</v>
      </c>
      <c r="U43" s="18">
        <f>'[7]2019-20'!O36/100</f>
        <v>5575.7822915444685</v>
      </c>
      <c r="V43" s="18">
        <f>'[7]2019-20'!P36/100</f>
        <v>1020.5295522672812</v>
      </c>
      <c r="W43" s="18">
        <f>'[7]2019-20'!Q36/100</f>
        <v>2522.1373471606666</v>
      </c>
      <c r="X43" s="18">
        <f t="shared" si="48"/>
        <v>16945.64112630011</v>
      </c>
      <c r="Y43" s="18">
        <f t="shared" si="49"/>
        <v>31532.274387988284</v>
      </c>
      <c r="Z43" s="18">
        <f>'[7]2019-20'!U36/100</f>
        <v>5272.8351182086099</v>
      </c>
      <c r="AA43" s="18">
        <f>'[7]2019-20'!V36/100</f>
        <v>505.21392928235707</v>
      </c>
      <c r="AB43" s="18">
        <f t="shared" si="50"/>
        <v>36299.89557691454</v>
      </c>
      <c r="AC43" s="18">
        <f>'Stmnt 37 GDDP 2019-20'!AC43</f>
        <v>2385.9692217560259</v>
      </c>
      <c r="AD43" s="18">
        <f t="shared" si="7"/>
        <v>152138.99343679938</v>
      </c>
    </row>
    <row r="44" spans="1:30">
      <c r="A44" s="5">
        <v>34</v>
      </c>
      <c r="B44" s="6" t="s">
        <v>55</v>
      </c>
      <c r="C44" s="14">
        <f>[4]NVA_Current!K41/100</f>
        <v>961.21498278064212</v>
      </c>
      <c r="D44" s="14">
        <f>[4]NVA_Current!W41/100</f>
        <v>451.89447640732311</v>
      </c>
      <c r="E44" s="14">
        <f>[4]NVA_Current!AU41/100</f>
        <v>815.34993911817105</v>
      </c>
      <c r="F44" s="14">
        <f>[4]NVA_Current!AI41/100</f>
        <v>47.323740016722887</v>
      </c>
      <c r="G44" s="14">
        <f t="shared" si="0"/>
        <v>2275.783138322859</v>
      </c>
      <c r="H44" s="14">
        <f>+[4]NVA_Current!BS41/100</f>
        <v>6.3493439321572147</v>
      </c>
      <c r="I44" s="14">
        <f t="shared" si="1"/>
        <v>2282.1324822550164</v>
      </c>
      <c r="J44" s="18">
        <f>'[7]2019-20'!D37/100</f>
        <v>1204.8071804142862</v>
      </c>
      <c r="K44" s="18">
        <f>'[7]2019-20'!E37/100+'[7]2019-20'!F37/100</f>
        <v>157.38815309185372</v>
      </c>
      <c r="L44" s="18">
        <f>'[7]2019-20'!G37/100</f>
        <v>523.74345158503104</v>
      </c>
      <c r="M44" s="18">
        <f t="shared" si="46"/>
        <v>1885.9387850911708</v>
      </c>
      <c r="N44" s="18">
        <f t="shared" si="47"/>
        <v>1892.2881290233279</v>
      </c>
      <c r="O44" s="18">
        <f>(+'[7]2019-20'!H37+'[7]2019-20'!I37)/100</f>
        <v>975.40337700669011</v>
      </c>
      <c r="P44" s="18">
        <f>'[7]2019-20'!J37/100</f>
        <v>43.878464245754806</v>
      </c>
      <c r="Q44" s="18">
        <f>'[7]2019-20'!K37/100</f>
        <v>251.5118678836682</v>
      </c>
      <c r="R44" s="18">
        <f>'[7]2019-20'!L37/100</f>
        <v>16.492616791916991</v>
      </c>
      <c r="S44" s="18">
        <f>'[7]2019-20'!M37/100</f>
        <v>89.639542133711188</v>
      </c>
      <c r="T44" s="18">
        <f>'[7]2019-20'!N37/100</f>
        <v>997.81385323252209</v>
      </c>
      <c r="U44" s="18">
        <f>'[7]2019-20'!O37/100</f>
        <v>1691.6707542659037</v>
      </c>
      <c r="V44" s="18">
        <f>'[7]2019-20'!P37/100</f>
        <v>309.62471401594672</v>
      </c>
      <c r="W44" s="18">
        <f>'[7]2019-20'!Q37/100</f>
        <v>765.20670380257127</v>
      </c>
      <c r="X44" s="18">
        <f t="shared" si="48"/>
        <v>5141.2418933786857</v>
      </c>
      <c r="Y44" s="18">
        <f t="shared" si="49"/>
        <v>9309.3131607248724</v>
      </c>
      <c r="Z44" s="18">
        <f>'[7]2019-20'!U37/100</f>
        <v>1556.7057660703204</v>
      </c>
      <c r="AA44" s="18">
        <f>'[7]2019-20'!V37/100</f>
        <v>149.1549459031981</v>
      </c>
      <c r="AB44" s="18">
        <f t="shared" si="50"/>
        <v>10716.863980891996</v>
      </c>
      <c r="AC44" s="18">
        <f>'Stmnt 37 GDDP 2019-20'!AC44</f>
        <v>1134.1724039063527</v>
      </c>
      <c r="AD44" s="18">
        <f t="shared" si="7"/>
        <v>94490.607812186514</v>
      </c>
    </row>
    <row r="45" spans="1:30" s="3" customFormat="1">
      <c r="A45" s="8"/>
      <c r="B45" s="8" t="s">
        <v>31</v>
      </c>
      <c r="C45" s="19">
        <f t="shared" ref="C45:I45" si="51">SUM(C39:C44)</f>
        <v>13352.033629764817</v>
      </c>
      <c r="D45" s="19">
        <f t="shared" si="51"/>
        <v>2960.3729740353197</v>
      </c>
      <c r="E45" s="19">
        <f t="shared" si="51"/>
        <v>7488.6705532222632</v>
      </c>
      <c r="F45" s="19">
        <f t="shared" si="51"/>
        <v>433.67466604922669</v>
      </c>
      <c r="G45" s="19">
        <f t="shared" si="51"/>
        <v>24234.751823071623</v>
      </c>
      <c r="H45" s="19">
        <f t="shared" si="51"/>
        <v>6727.8527410378811</v>
      </c>
      <c r="I45" s="19">
        <f t="shared" si="51"/>
        <v>30962.604564109504</v>
      </c>
      <c r="J45" s="19">
        <f t="shared" ref="J45" si="52">SUM(J39:J44)</f>
        <v>26956.953743872909</v>
      </c>
      <c r="K45" s="19">
        <f t="shared" ref="K45" si="53">SUM(K39:K44)</f>
        <v>3521.4806416341153</v>
      </c>
      <c r="L45" s="19">
        <f>SUM(L39:L44)</f>
        <v>11718.495895068632</v>
      </c>
      <c r="M45" s="19">
        <f t="shared" ref="M45:AB45" si="54">SUM(M39:M44)</f>
        <v>42196.930280575667</v>
      </c>
      <c r="N45" s="19">
        <f t="shared" si="54"/>
        <v>48924.783021613533</v>
      </c>
      <c r="O45" s="19">
        <f t="shared" si="54"/>
        <v>21824.159204085525</v>
      </c>
      <c r="P45" s="19">
        <f t="shared" si="54"/>
        <v>981.75853385789446</v>
      </c>
      <c r="Q45" s="19">
        <f t="shared" si="54"/>
        <v>5627.4513455702872</v>
      </c>
      <c r="R45" s="19">
        <f t="shared" si="54"/>
        <v>369.01399261436217</v>
      </c>
      <c r="S45" s="19">
        <f t="shared" si="54"/>
        <v>2005.6395995992411</v>
      </c>
      <c r="T45" s="19">
        <f t="shared" si="54"/>
        <v>22325.58232043032</v>
      </c>
      <c r="U45" s="19">
        <f t="shared" si="54"/>
        <v>37850.280952780937</v>
      </c>
      <c r="V45" s="19">
        <f t="shared" si="54"/>
        <v>6927.6970036132307</v>
      </c>
      <c r="W45" s="19">
        <f t="shared" si="54"/>
        <v>17121.114527068414</v>
      </c>
      <c r="X45" s="19">
        <f t="shared" si="54"/>
        <v>115032.69747962021</v>
      </c>
      <c r="Y45" s="19">
        <f t="shared" si="54"/>
        <v>188192.2323243054</v>
      </c>
      <c r="Z45" s="19">
        <f t="shared" si="54"/>
        <v>31469.553989178297</v>
      </c>
      <c r="AA45" s="19">
        <f t="shared" si="54"/>
        <v>3015.2387979538253</v>
      </c>
      <c r="AB45" s="19">
        <f t="shared" si="54"/>
        <v>216646.54751552988</v>
      </c>
      <c r="AC45" s="19">
        <f>'Stmnt 37 GDDP 2019-20'!AC45</f>
        <v>12809.169941934788</v>
      </c>
      <c r="AD45" s="19">
        <f t="shared" si="7"/>
        <v>169133.94739675539</v>
      </c>
    </row>
    <row r="46" spans="1:30" s="3" customFormat="1">
      <c r="A46" s="8"/>
      <c r="B46" s="8" t="s">
        <v>32</v>
      </c>
      <c r="C46" s="15">
        <f>C45+C38+C32+C23+C17+C11</f>
        <v>151625.9122214829</v>
      </c>
      <c r="D46" s="15">
        <f t="shared" ref="D46:I46" si="55">D45+D38+D32+D23+D17+D11</f>
        <v>64783.221430265097</v>
      </c>
      <c r="E46" s="15">
        <f t="shared" si="55"/>
        <v>39699.681792701071</v>
      </c>
      <c r="F46" s="15">
        <f t="shared" si="55"/>
        <v>5538.7120349349989</v>
      </c>
      <c r="G46" s="15">
        <f t="shared" si="55"/>
        <v>261647.52747938409</v>
      </c>
      <c r="H46" s="15">
        <f t="shared" si="55"/>
        <v>59593.375887002621</v>
      </c>
      <c r="I46" s="15">
        <f t="shared" si="55"/>
        <v>321240.90336638666</v>
      </c>
      <c r="J46" s="15">
        <f>J45+J38+J32+J23+J17+J11</f>
        <v>292176.24168290093</v>
      </c>
      <c r="K46" s="15">
        <f>K45+K38+K32+K23+K17+K11</f>
        <v>38167.998832791149</v>
      </c>
      <c r="L46" s="15">
        <f>L45+L38+L32+L23+L17+L11</f>
        <v>127012.35166736416</v>
      </c>
      <c r="M46" s="15">
        <f t="shared" ref="M46:AA46" si="56">M45+M38+M32+M23+M17+M11</f>
        <v>457356.59218305629</v>
      </c>
      <c r="N46" s="15">
        <f t="shared" si="56"/>
        <v>516949.96807005885</v>
      </c>
      <c r="O46" s="15">
        <f t="shared" si="56"/>
        <v>236543.82</v>
      </c>
      <c r="P46" s="15">
        <f t="shared" si="56"/>
        <v>10640.91</v>
      </c>
      <c r="Q46" s="15">
        <f t="shared" si="56"/>
        <v>60993.820000000007</v>
      </c>
      <c r="R46" s="15">
        <f t="shared" si="56"/>
        <v>3999.603312557972</v>
      </c>
      <c r="S46" s="15">
        <f t="shared" si="56"/>
        <v>21738.37021605223</v>
      </c>
      <c r="T46" s="15">
        <f t="shared" si="56"/>
        <v>241978.55580206926</v>
      </c>
      <c r="U46" s="15">
        <f t="shared" si="56"/>
        <v>410244.90157531365</v>
      </c>
      <c r="V46" s="15">
        <f t="shared" si="56"/>
        <v>75086.69166647477</v>
      </c>
      <c r="W46" s="15">
        <f t="shared" si="56"/>
        <v>185569.29479015662</v>
      </c>
      <c r="X46" s="15">
        <f t="shared" si="56"/>
        <v>1246795.9673626246</v>
      </c>
      <c r="Y46" s="15">
        <f t="shared" si="56"/>
        <v>2025393.4629120678</v>
      </c>
      <c r="Z46" s="15">
        <f t="shared" si="56"/>
        <v>338686.82114041399</v>
      </c>
      <c r="AA46" s="15">
        <f t="shared" si="56"/>
        <v>32451.1</v>
      </c>
      <c r="AB46" s="15">
        <f>AB45+AB38+AB32+AB23+AB17+AB11</f>
        <v>2331629.1840524813</v>
      </c>
      <c r="AC46" s="15">
        <f>'Stmnt 37 GDDP 2019-20'!AC46</f>
        <v>122819.00000000001</v>
      </c>
      <c r="AD46" s="19">
        <f t="shared" si="7"/>
        <v>189842.71033410798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92D050"/>
  </sheetPr>
  <dimension ref="A1:AD48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" style="20" bestFit="1" customWidth="1"/>
    <col min="17" max="17" width="8.5703125" style="20" customWidth="1"/>
    <col min="18" max="18" width="6.5703125" style="20" customWidth="1"/>
    <col min="19" max="19" width="9.140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10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138</v>
      </c>
      <c r="I1" s="27"/>
      <c r="J1" s="16"/>
      <c r="K1" s="16"/>
      <c r="L1" s="16"/>
      <c r="M1" s="16"/>
      <c r="N1" s="16"/>
      <c r="U1" s="27" t="s">
        <v>143</v>
      </c>
    </row>
    <row r="2" spans="1:30">
      <c r="B2" s="10"/>
      <c r="C2" s="16"/>
      <c r="D2" s="16"/>
      <c r="E2" s="16"/>
      <c r="H2" s="28" t="s">
        <v>140</v>
      </c>
      <c r="I2" s="27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3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[4]GVA_Constant!K3/100</f>
        <v>0.81735586411426364</v>
      </c>
      <c r="D6" s="14">
        <f>[4]GVA_Constant!W3/100</f>
        <v>556.88729803153376</v>
      </c>
      <c r="E6" s="14">
        <f>[4]GVA_Constant!AU3/100</f>
        <v>44.615321800255359</v>
      </c>
      <c r="F6" s="14">
        <f>[4]GVA_Constant!AI3/100</f>
        <v>1136.4131196455553</v>
      </c>
      <c r="G6" s="14">
        <f>+C6+D6+E6+F6</f>
        <v>1738.7330953414587</v>
      </c>
      <c r="H6" s="14">
        <f>+[4]GVA_Constant!BS3/100</f>
        <v>44623.234881447963</v>
      </c>
      <c r="I6" s="14">
        <f>+G6+H6</f>
        <v>46361.967976789419</v>
      </c>
      <c r="J6" s="18">
        <f>'[5]2019-20'!D49/100</f>
        <v>70099.150337362138</v>
      </c>
      <c r="K6" s="18">
        <f>('[5]2019-20'!E49+'[5]2019-20'!F49)/100</f>
        <v>7373.709105020901</v>
      </c>
      <c r="L6" s="18">
        <f>'[5]2019-20'!G49/100</f>
        <v>20020.391740023446</v>
      </c>
      <c r="M6" s="18">
        <f>J6+K6+L6</f>
        <v>97493.251182406486</v>
      </c>
      <c r="N6" s="18">
        <f>H6+M6</f>
        <v>142116.48606385445</v>
      </c>
      <c r="O6" s="18">
        <f>(+'[5]2019-20'!H49+'[5]2019-20'!I49)/100</f>
        <v>34185.282953220114</v>
      </c>
      <c r="P6" s="18">
        <f>'[5]2019-20'!J49/100</f>
        <v>1618.0536549608084</v>
      </c>
      <c r="Q6" s="18">
        <f>'[5]2019-20'!K49/100</f>
        <v>16742.318116432245</v>
      </c>
      <c r="R6" s="18">
        <f>'[5]2019-20'!L49/100</f>
        <v>666.31660417049284</v>
      </c>
      <c r="S6" s="18">
        <f>'[5]2019-20'!M49/100</f>
        <v>5541.7199763297403</v>
      </c>
      <c r="T6" s="18">
        <f>'[5]2019-20'!N49/100</f>
        <v>38167.878922523829</v>
      </c>
      <c r="U6" s="18">
        <f>'[5]2019-20'!O49/100</f>
        <v>78800.11163157213</v>
      </c>
      <c r="V6" s="18">
        <f>'[5]2019-20'!P49/100</f>
        <v>12514.393525658232</v>
      </c>
      <c r="W6" s="18">
        <f>'[5]2019-20'!Q49/100</f>
        <v>30080.202614881153</v>
      </c>
      <c r="X6" s="18">
        <f>SUM(O6:W6)</f>
        <v>218316.27799974874</v>
      </c>
      <c r="Y6" s="18">
        <f>I6+M6+X6</f>
        <v>362171.49715894461</v>
      </c>
      <c r="Z6" s="18">
        <f>'[5]2019-20'!U49/100</f>
        <v>51299.660319896684</v>
      </c>
      <c r="AA6" s="18">
        <f>'[5]2019-20'!V49/100</f>
        <v>5000.0041289465225</v>
      </c>
      <c r="AB6" s="18">
        <f>Y6+Z6-AA6</f>
        <v>408471.1533498948</v>
      </c>
      <c r="AC6" s="18">
        <f>'Stmnt 37 GDDP 2019-20'!AC6</f>
        <v>14313.381447798123</v>
      </c>
      <c r="AD6" s="18">
        <f>AB6/AC6*10000</f>
        <v>285377.11709816224</v>
      </c>
    </row>
    <row r="7" spans="1:30" ht="15.75">
      <c r="A7" s="5">
        <v>2</v>
      </c>
      <c r="B7" s="6" t="s">
        <v>46</v>
      </c>
      <c r="C7" s="14">
        <f>[4]GVA_Constant!K4/100</f>
        <v>2488.7394645869463</v>
      </c>
      <c r="D7" s="14">
        <f>[4]GVA_Constant!W4/100</f>
        <v>1176.226895233759</v>
      </c>
      <c r="E7" s="14">
        <f>[4]GVA_Constant!AU4/100</f>
        <v>2212.2214460288506</v>
      </c>
      <c r="F7" s="14">
        <f>[4]GVA_Constant!AI4/100</f>
        <v>627.31825945352853</v>
      </c>
      <c r="G7" s="14">
        <f t="shared" ref="G7:G44" si="0">+C7+D7+E7+F7</f>
        <v>6504.5060653030841</v>
      </c>
      <c r="H7" s="14">
        <f>+[4]GVA_Constant!BS4/100</f>
        <v>300.47522423525862</v>
      </c>
      <c r="I7" s="14">
        <f t="shared" ref="I7:I44" si="1">+G7+H7</f>
        <v>6804.9812895383429</v>
      </c>
      <c r="J7" s="18">
        <f>'[5]2019-20'!D50/100</f>
        <v>57687.821881046824</v>
      </c>
      <c r="K7" s="18">
        <f>('[5]2019-20'!E50+'[5]2019-20'!F50)/100</f>
        <v>6068.1650976642359</v>
      </c>
      <c r="L7" s="18">
        <f>'[5]2019-20'!G50/100</f>
        <v>16475.703159438817</v>
      </c>
      <c r="M7" s="18">
        <f t="shared" ref="M7:M10" si="2">J7+K7+L7</f>
        <v>80231.690138149876</v>
      </c>
      <c r="N7" s="18">
        <f t="shared" ref="N7:N10" si="3">H7+M7</f>
        <v>80532.165362385131</v>
      </c>
      <c r="O7" s="18">
        <f>(+'[5]2019-20'!H50+'[5]2019-20'!I50)/100</f>
        <v>28132.645038743834</v>
      </c>
      <c r="P7" s="18">
        <f>'[5]2019-20'!J50/100</f>
        <v>1331.5709333441891</v>
      </c>
      <c r="Q7" s="18">
        <f>'[5]2019-20'!K50/100</f>
        <v>13778.025278885449</v>
      </c>
      <c r="R7" s="18">
        <f>'[5]2019-20'!L50/100</f>
        <v>548.34264599187486</v>
      </c>
      <c r="S7" s="18">
        <f>'[5]2019-20'!M50/100</f>
        <v>4560.536802095271</v>
      </c>
      <c r="T7" s="18">
        <f>'[5]2019-20'!N50/100</f>
        <v>31410.106831014866</v>
      </c>
      <c r="U7" s="18">
        <f>'[5]2019-20'!O50/100</f>
        <v>64848.243982008316</v>
      </c>
      <c r="V7" s="18">
        <f>'[5]2019-20'!P50/100</f>
        <v>10298.671256115318</v>
      </c>
      <c r="W7" s="18">
        <f>'[5]2019-20'!Q50/100</f>
        <v>24754.385213542126</v>
      </c>
      <c r="X7" s="18">
        <f t="shared" ref="X7:X10" si="4">SUM(O7:W7)</f>
        <v>179662.52798174124</v>
      </c>
      <c r="Y7" s="18">
        <f t="shared" ref="Y7:Y10" si="5">I7+M7+X7</f>
        <v>266699.19940942945</v>
      </c>
      <c r="Z7" s="18">
        <f>'[5]2019-20'!U50/100</f>
        <v>37776.518656419787</v>
      </c>
      <c r="AA7" s="18">
        <f>'[5]2019-20'!V50/100</f>
        <v>3681.9493166520183</v>
      </c>
      <c r="AB7" s="18">
        <f t="shared" ref="AB7:AB10" si="6">Y7+Z7-AA7</f>
        <v>300793.76874919719</v>
      </c>
      <c r="AC7" s="18">
        <f>'Stmnt 37 GDDP 2019-20'!AC7</f>
        <v>12456.440282597225</v>
      </c>
      <c r="AD7" s="18">
        <f t="shared" ref="AD7:AD46" si="7">AB7/AC7*10000</f>
        <v>241476.50687125543</v>
      </c>
    </row>
    <row r="8" spans="1:30">
      <c r="A8" s="5">
        <v>3</v>
      </c>
      <c r="B8" s="6" t="s">
        <v>150</v>
      </c>
      <c r="C8" s="14">
        <f>[4]GVA_Constant!K5/100</f>
        <v>1459.2609411997587</v>
      </c>
      <c r="D8" s="14">
        <f>[4]GVA_Constant!W5/100</f>
        <v>359.67735133582477</v>
      </c>
      <c r="E8" s="14">
        <f>[4]GVA_Constant!AU5/100</f>
        <v>1959.8775612390759</v>
      </c>
      <c r="F8" s="14">
        <f>[4]GVA_Constant!AI5/100</f>
        <v>158.55940220144473</v>
      </c>
      <c r="G8" s="14">
        <f t="shared" si="0"/>
        <v>3937.3752559761042</v>
      </c>
      <c r="H8" s="14">
        <f>+[4]GVA_Constant!BS5/100</f>
        <v>9895.033042967927</v>
      </c>
      <c r="I8" s="14">
        <f t="shared" si="1"/>
        <v>13832.408298944032</v>
      </c>
      <c r="J8" s="18">
        <f>'[5]2019-20'!D51/100</f>
        <v>7659.8407340087997</v>
      </c>
      <c r="K8" s="18">
        <f>('[5]2019-20'!E51+'[5]2019-20'!F51)/100</f>
        <v>805.73640467175039</v>
      </c>
      <c r="L8" s="18">
        <f>'[5]2019-20'!G51/100</f>
        <v>2187.6586438353643</v>
      </c>
      <c r="M8" s="18">
        <f t="shared" si="2"/>
        <v>10653.235782515914</v>
      </c>
      <c r="N8" s="18">
        <f t="shared" si="3"/>
        <v>20548.268825483843</v>
      </c>
      <c r="O8" s="18">
        <f>(+'[5]2019-20'!H51+'[5]2019-20'!I51)/100</f>
        <v>3735.4778425770264</v>
      </c>
      <c r="P8" s="18">
        <f>'[5]2019-20'!J51/100</f>
        <v>176.80718291780391</v>
      </c>
      <c r="Q8" s="18">
        <f>'[5]2019-20'!K51/100</f>
        <v>1829.458555100756</v>
      </c>
      <c r="R8" s="18">
        <f>'[5]2019-20'!L51/100</f>
        <v>72.809428385485631</v>
      </c>
      <c r="S8" s="18">
        <f>'[5]2019-20'!M51/100</f>
        <v>605.55216727835443</v>
      </c>
      <c r="T8" s="18">
        <f>'[5]2019-20'!N51/100</f>
        <v>4170.6621591622788</v>
      </c>
      <c r="U8" s="18">
        <f>'[5]2019-20'!O51/100</f>
        <v>8610.608003307656</v>
      </c>
      <c r="V8" s="18">
        <f>'[5]2019-20'!P51/100</f>
        <v>1367.4668070571672</v>
      </c>
      <c r="W8" s="18">
        <f>'[5]2019-20'!Q51/100</f>
        <v>3286.9094727657312</v>
      </c>
      <c r="X8" s="18">
        <f t="shared" si="4"/>
        <v>23855.751618552262</v>
      </c>
      <c r="Y8" s="18">
        <f t="shared" si="5"/>
        <v>48341.39570001221</v>
      </c>
      <c r="Z8" s="18">
        <f>'[5]2019-20'!U51/100</f>
        <v>6847.3008044523476</v>
      </c>
      <c r="AA8" s="18">
        <f>'[5]2019-20'!V51/100</f>
        <v>667.38321620273712</v>
      </c>
      <c r="AB8" s="18">
        <f t="shared" si="6"/>
        <v>54521.313288261816</v>
      </c>
      <c r="AC8" s="18">
        <f>'Stmnt 37 GDDP 2019-20'!AC8</f>
        <v>2855.8616901880127</v>
      </c>
      <c r="AD8" s="18">
        <f t="shared" si="7"/>
        <v>190910.20225378091</v>
      </c>
    </row>
    <row r="9" spans="1:30">
      <c r="A9" s="5">
        <v>4</v>
      </c>
      <c r="B9" s="6" t="s">
        <v>0</v>
      </c>
      <c r="C9" s="14">
        <f>[4]GVA_Constant!K6/100</f>
        <v>2834.4112499244338</v>
      </c>
      <c r="D9" s="14">
        <f>[4]GVA_Constant!W6/100</f>
        <v>217.72777523738387</v>
      </c>
      <c r="E9" s="14">
        <f>[4]GVA_Constant!AU6/100</f>
        <v>908.38494417285619</v>
      </c>
      <c r="F9" s="14">
        <f>[4]GVA_Constant!AI6/100</f>
        <v>283.91128848678198</v>
      </c>
      <c r="G9" s="14">
        <f t="shared" si="0"/>
        <v>4244.4352578214557</v>
      </c>
      <c r="H9" s="14">
        <f>+[4]GVA_Constant!BS6/100</f>
        <v>225.58459813356342</v>
      </c>
      <c r="I9" s="14">
        <f t="shared" si="1"/>
        <v>4470.019855955019</v>
      </c>
      <c r="J9" s="18">
        <f>'[5]2019-20'!D52/100</f>
        <v>3796.579198643522</v>
      </c>
      <c r="K9" s="18">
        <f>('[5]2019-20'!E52+'[5]2019-20'!F52)/100</f>
        <v>399.36105459540386</v>
      </c>
      <c r="L9" s="18">
        <f>'[5]2019-20'!G52/100</f>
        <v>1084.3070488452925</v>
      </c>
      <c r="M9" s="18">
        <f t="shared" si="2"/>
        <v>5280.2473020842181</v>
      </c>
      <c r="N9" s="18">
        <f t="shared" si="3"/>
        <v>5505.8319002177814</v>
      </c>
      <c r="O9" s="18">
        <f>(+'[5]2019-20'!H52+'[5]2019-20'!I52)/100</f>
        <v>1851.4794192985148</v>
      </c>
      <c r="P9" s="18">
        <f>'[5]2019-20'!J52/100</f>
        <v>87.633998688271348</v>
      </c>
      <c r="Q9" s="18">
        <f>'[5]2019-20'!K52/100</f>
        <v>906.7661504028323</v>
      </c>
      <c r="R9" s="18">
        <f>'[5]2019-20'!L52/100</f>
        <v>36.087794886668775</v>
      </c>
      <c r="S9" s="18">
        <f>'[5]2019-20'!M52/100</f>
        <v>300.14028252246715</v>
      </c>
      <c r="T9" s="18">
        <f>'[5]2019-20'!N52/100</f>
        <v>2067.1773406127058</v>
      </c>
      <c r="U9" s="18">
        <f>'[5]2019-20'!O52/100</f>
        <v>4267.8244063075217</v>
      </c>
      <c r="V9" s="18">
        <f>'[5]2019-20'!P52/100</f>
        <v>677.78119869492718</v>
      </c>
      <c r="W9" s="18">
        <f>'[5]2019-20'!Q52/100</f>
        <v>1629.1477284535911</v>
      </c>
      <c r="X9" s="18">
        <f t="shared" si="4"/>
        <v>11824.038319867499</v>
      </c>
      <c r="Y9" s="18">
        <f t="shared" si="5"/>
        <v>21574.305477906739</v>
      </c>
      <c r="Z9" s="18">
        <f>'[5]2019-20'!U52/100</f>
        <v>3055.8852711045624</v>
      </c>
      <c r="AA9" s="18">
        <f>'[5]2019-20'!V52/100</f>
        <v>297.84678646660575</v>
      </c>
      <c r="AB9" s="18">
        <f t="shared" si="6"/>
        <v>24332.343962544695</v>
      </c>
      <c r="AC9" s="18">
        <f>'Stmnt 37 GDDP 2019-20'!AC9</f>
        <v>1716.2589475308412</v>
      </c>
      <c r="AD9" s="18">
        <f t="shared" si="7"/>
        <v>141775.48205969334</v>
      </c>
    </row>
    <row r="10" spans="1:30">
      <c r="A10" s="5">
        <v>5</v>
      </c>
      <c r="B10" s="6" t="s">
        <v>1</v>
      </c>
      <c r="C10" s="14">
        <f>[4]GVA_Constant!K7/100</f>
        <v>1588.0402196636878</v>
      </c>
      <c r="D10" s="14">
        <f>[4]GVA_Constant!W7/100</f>
        <v>203.16538250151942</v>
      </c>
      <c r="E10" s="14">
        <f>[4]GVA_Constant!AU7/100</f>
        <v>2099.5178469384841</v>
      </c>
      <c r="F10" s="14">
        <f>[4]GVA_Constant!AI7/100</f>
        <v>129.97503424601288</v>
      </c>
      <c r="G10" s="14">
        <f t="shared" si="0"/>
        <v>4020.6984833497045</v>
      </c>
      <c r="H10" s="14">
        <f>+[4]GVA_Constant!BS7/100</f>
        <v>654.65287429864873</v>
      </c>
      <c r="I10" s="14">
        <f t="shared" si="1"/>
        <v>4675.3513576483529</v>
      </c>
      <c r="J10" s="18">
        <f>'[5]2019-20'!D53/100</f>
        <v>1681.1118512270775</v>
      </c>
      <c r="K10" s="18">
        <f>('[5]2019-20'!E53+'[5]2019-20'!F53)/100</f>
        <v>176.8356635464765</v>
      </c>
      <c r="L10" s="18">
        <f>'[5]2019-20'!G53/100</f>
        <v>480.12732905299606</v>
      </c>
      <c r="M10" s="18">
        <f t="shared" si="2"/>
        <v>2338.07484382655</v>
      </c>
      <c r="N10" s="18">
        <f t="shared" si="3"/>
        <v>2992.7277181251989</v>
      </c>
      <c r="O10" s="18">
        <f>(+'[5]2019-20'!H53+'[5]2019-20'!I53)/100</f>
        <v>819.82854333654859</v>
      </c>
      <c r="P10" s="18">
        <f>'[5]2019-20'!J53/100</f>
        <v>38.804024901655659</v>
      </c>
      <c r="Q10" s="18">
        <f>'[5]2019-20'!K53/100</f>
        <v>401.51284669062062</v>
      </c>
      <c r="R10" s="18">
        <f>'[5]2019-20'!L53/100</f>
        <v>15.979548033742242</v>
      </c>
      <c r="S10" s="18">
        <f>'[5]2019-20'!M53/100</f>
        <v>132.90105634025494</v>
      </c>
      <c r="T10" s="18">
        <f>'[5]2019-20'!N53/100</f>
        <v>915.33882057135236</v>
      </c>
      <c r="U10" s="18">
        <f>'[5]2019-20'!O53/100</f>
        <v>1889.7775636981789</v>
      </c>
      <c r="V10" s="18">
        <f>'[5]2019-20'!P53/100</f>
        <v>300.11911935672026</v>
      </c>
      <c r="W10" s="18">
        <f>'[5]2019-20'!Q53/100</f>
        <v>721.38085639871326</v>
      </c>
      <c r="X10" s="18">
        <f t="shared" si="4"/>
        <v>5235.6423793277863</v>
      </c>
      <c r="Y10" s="18">
        <f t="shared" si="5"/>
        <v>12249.06858080269</v>
      </c>
      <c r="Z10" s="18">
        <f>'[5]2019-20'!U53/100</f>
        <v>1735.0152190624594</v>
      </c>
      <c r="AA10" s="18">
        <f>'[5]2019-20'!V53/100</f>
        <v>169.1060565508794</v>
      </c>
      <c r="AB10" s="18">
        <f t="shared" si="6"/>
        <v>13814.97774331427</v>
      </c>
      <c r="AC10" s="18">
        <f>'Stmnt 37 GDDP 2019-20'!AC10</f>
        <v>899.55789227149091</v>
      </c>
      <c r="AD10" s="18">
        <f t="shared" si="7"/>
        <v>153575.19357014148</v>
      </c>
    </row>
    <row r="11" spans="1:30" s="3" customFormat="1">
      <c r="A11" s="7"/>
      <c r="B11" s="8" t="s">
        <v>27</v>
      </c>
      <c r="C11" s="19">
        <f t="shared" ref="C11:I11" si="8">SUM(C6:C10)</f>
        <v>8371.2692312389408</v>
      </c>
      <c r="D11" s="19">
        <f t="shared" si="8"/>
        <v>2513.684702340021</v>
      </c>
      <c r="E11" s="19">
        <f t="shared" si="8"/>
        <v>7224.6171201795223</v>
      </c>
      <c r="F11" s="19">
        <f t="shared" si="8"/>
        <v>2336.1771040333233</v>
      </c>
      <c r="G11" s="19">
        <f t="shared" si="8"/>
        <v>20445.748157791808</v>
      </c>
      <c r="H11" s="19">
        <f t="shared" si="8"/>
        <v>55698.980621083363</v>
      </c>
      <c r="I11" s="19">
        <f t="shared" si="8"/>
        <v>76144.728778875171</v>
      </c>
      <c r="J11" s="19">
        <f t="shared" ref="J11" si="9">SUM(J6:J10)</f>
        <v>140924.50400228839</v>
      </c>
      <c r="K11" s="19">
        <f t="shared" ref="K11:AB11" si="10">SUM(K6:K10)</f>
        <v>14823.807325498767</v>
      </c>
      <c r="L11" s="19">
        <f>SUM(L6:L10)</f>
        <v>40248.187921195909</v>
      </c>
      <c r="M11" s="19">
        <f t="shared" si="10"/>
        <v>195996.49924898308</v>
      </c>
      <c r="N11" s="19">
        <f t="shared" si="10"/>
        <v>251695.4798700664</v>
      </c>
      <c r="O11" s="19">
        <f t="shared" si="10"/>
        <v>68724.713797176038</v>
      </c>
      <c r="P11" s="19">
        <f t="shared" si="10"/>
        <v>3252.8697948127287</v>
      </c>
      <c r="Q11" s="19">
        <f t="shared" si="10"/>
        <v>33658.080947511895</v>
      </c>
      <c r="R11" s="19">
        <f t="shared" si="10"/>
        <v>1339.5360214682644</v>
      </c>
      <c r="S11" s="19">
        <f t="shared" si="10"/>
        <v>11140.850284566088</v>
      </c>
      <c r="T11" s="19">
        <f t="shared" si="10"/>
        <v>76731.16407388504</v>
      </c>
      <c r="U11" s="19">
        <f t="shared" si="10"/>
        <v>158416.56558689379</v>
      </c>
      <c r="V11" s="19">
        <f t="shared" si="10"/>
        <v>25158.431906882368</v>
      </c>
      <c r="W11" s="19">
        <f t="shared" si="10"/>
        <v>60472.025886041309</v>
      </c>
      <c r="X11" s="19">
        <f t="shared" si="10"/>
        <v>438894.23829923751</v>
      </c>
      <c r="Y11" s="19">
        <f t="shared" si="10"/>
        <v>711035.46632709564</v>
      </c>
      <c r="Z11" s="19">
        <f t="shared" si="10"/>
        <v>100714.38027093584</v>
      </c>
      <c r="AA11" s="19">
        <f t="shared" si="10"/>
        <v>9816.2895048187638</v>
      </c>
      <c r="AB11" s="19">
        <f t="shared" si="10"/>
        <v>801933.55709321273</v>
      </c>
      <c r="AC11" s="19">
        <f>'Stmnt 37 GDDP 2019-20'!AC11</f>
        <v>32241.500260385696</v>
      </c>
      <c r="AD11" s="19">
        <f t="shared" si="7"/>
        <v>248727.12206836353</v>
      </c>
    </row>
    <row r="12" spans="1:30">
      <c r="A12" s="5">
        <v>6</v>
      </c>
      <c r="B12" s="6" t="s">
        <v>2</v>
      </c>
      <c r="C12" s="14">
        <f>[4]GVA_Constant!K9/100</f>
        <v>10738.825145746114</v>
      </c>
      <c r="D12" s="14">
        <f>[4]GVA_Constant!W9/100</f>
        <v>2292.8315215578241</v>
      </c>
      <c r="E12" s="14">
        <f>[4]GVA_Constant!AU9/100</f>
        <v>498.28499512640337</v>
      </c>
      <c r="F12" s="14">
        <f>[4]GVA_Constant!AI9/100</f>
        <v>37.894991707908396</v>
      </c>
      <c r="G12" s="14">
        <f t="shared" si="0"/>
        <v>13567.836654138249</v>
      </c>
      <c r="H12" s="14">
        <f>+[4]GVA_Constant!BS9/100</f>
        <v>279.98784607090226</v>
      </c>
      <c r="I12" s="14">
        <f t="shared" si="1"/>
        <v>13847.824500209152</v>
      </c>
      <c r="J12" s="18">
        <f>'[5]2019-20'!D54/100</f>
        <v>16629.987348619827</v>
      </c>
      <c r="K12" s="18">
        <f>('[5]2019-20'!E54+'[5]2019-20'!F54)/100</f>
        <v>1749.3035013798547</v>
      </c>
      <c r="L12" s="18">
        <f>'[5]2019-20'!G54/100</f>
        <v>4749.54203793751</v>
      </c>
      <c r="M12" s="18">
        <f t="shared" ref="M12:M16" si="11">J12+K12+L12</f>
        <v>23128.832887937191</v>
      </c>
      <c r="N12" s="18">
        <f t="shared" ref="N12:N16" si="12">H12+M12</f>
        <v>23408.820734008092</v>
      </c>
      <c r="O12" s="18">
        <f>(+'[5]2019-20'!H54+'[5]2019-20'!I54)/100</f>
        <v>8109.9531204736213</v>
      </c>
      <c r="P12" s="18">
        <f>'[5]2019-20'!J54/100</f>
        <v>383.85931472616596</v>
      </c>
      <c r="Q12" s="18">
        <f>'[5]2019-20'!K54/100</f>
        <v>3971.8675208312661</v>
      </c>
      <c r="R12" s="18">
        <f>'[5]2019-20'!L54/100</f>
        <v>158.07376614698632</v>
      </c>
      <c r="S12" s="18">
        <f>'[5]2019-20'!M54/100</f>
        <v>1314.6911574880769</v>
      </c>
      <c r="T12" s="18">
        <f>'[5]2019-20'!N54/100</f>
        <v>9054.7651512249377</v>
      </c>
      <c r="U12" s="18">
        <f>'[5]2019-20'!O54/100</f>
        <v>18694.161815031595</v>
      </c>
      <c r="V12" s="18">
        <f>'[5]2019-20'!P54/100</f>
        <v>2968.854900605314</v>
      </c>
      <c r="W12" s="18">
        <f>'[5]2019-20'!Q54/100</f>
        <v>7136.0834834937414</v>
      </c>
      <c r="X12" s="18">
        <f t="shared" ref="X12" si="13">SUM(O12:W12)</f>
        <v>51792.310230021707</v>
      </c>
      <c r="Y12" s="18">
        <f t="shared" ref="Y12:Y16" si="14">I12+M12+X12</f>
        <v>88768.967618168041</v>
      </c>
      <c r="Z12" s="18">
        <f>'[5]2019-20'!U54/100</f>
        <v>12573.650668598419</v>
      </c>
      <c r="AA12" s="18">
        <f>'[5]2019-20'!V54/100</f>
        <v>1225.5111411437492</v>
      </c>
      <c r="AB12" s="18">
        <f t="shared" ref="AB12:AB16" si="15">Y12+Z12-AA12</f>
        <v>100117.10714562271</v>
      </c>
      <c r="AC12" s="18">
        <f>'Stmnt 37 GDDP 2019-20'!AC12</f>
        <v>6657.5818489109079</v>
      </c>
      <c r="AD12" s="18">
        <f t="shared" si="7"/>
        <v>150380.58775349573</v>
      </c>
    </row>
    <row r="13" spans="1:30">
      <c r="A13" s="5">
        <v>7</v>
      </c>
      <c r="B13" s="6" t="s">
        <v>3</v>
      </c>
      <c r="C13" s="14">
        <f>[4]GVA_Constant!K10/100</f>
        <v>2763.1939790423985</v>
      </c>
      <c r="D13" s="14">
        <f>[4]GVA_Constant!W10/100</f>
        <v>736.96473435560586</v>
      </c>
      <c r="E13" s="14">
        <f>[4]GVA_Constant!AU10/100</f>
        <v>212.92999401007742</v>
      </c>
      <c r="F13" s="14">
        <f>[4]GVA_Constant!AI10/100</f>
        <v>17.333371593487797</v>
      </c>
      <c r="G13" s="14">
        <f t="shared" si="0"/>
        <v>3730.4220790015693</v>
      </c>
      <c r="H13" s="14">
        <f>+[4]GVA_Constant!BS10/100</f>
        <v>18.462794077621584</v>
      </c>
      <c r="I13" s="14">
        <f t="shared" si="1"/>
        <v>3748.884873079191</v>
      </c>
      <c r="J13" s="18">
        <f>'[5]2019-20'!D55/100</f>
        <v>4081.3205074222979</v>
      </c>
      <c r="K13" s="18">
        <f>('[5]2019-20'!E55+'[5]2019-20'!F55)/100</f>
        <v>429.31290951822388</v>
      </c>
      <c r="L13" s="18">
        <f>'[5]2019-20'!G55/100</f>
        <v>1165.6294688587013</v>
      </c>
      <c r="M13" s="18">
        <f t="shared" si="11"/>
        <v>5676.2628857992231</v>
      </c>
      <c r="N13" s="18">
        <f t="shared" si="12"/>
        <v>5694.7256798768449</v>
      </c>
      <c r="O13" s="18">
        <f>(+'[5]2019-20'!H55+'[5]2019-20'!I55)/100</f>
        <v>1990.3393364619405</v>
      </c>
      <c r="P13" s="18">
        <f>'[5]2019-20'!J55/100</f>
        <v>94.206499398629603</v>
      </c>
      <c r="Q13" s="18">
        <f>'[5]2019-20'!K55/100</f>
        <v>974.77310269141992</v>
      </c>
      <c r="R13" s="18">
        <f>'[5]2019-20'!L55/100</f>
        <v>38.794359246143074</v>
      </c>
      <c r="S13" s="18">
        <f>'[5]2019-20'!M55/100</f>
        <v>322.65063523503892</v>
      </c>
      <c r="T13" s="18">
        <f>'[5]2019-20'!N55/100</f>
        <v>2222.2144807977952</v>
      </c>
      <c r="U13" s="18">
        <f>'[5]2019-20'!O55/100</f>
        <v>4587.9088411388011</v>
      </c>
      <c r="V13" s="18">
        <f>'[5]2019-20'!P55/100</f>
        <v>728.61440814068158</v>
      </c>
      <c r="W13" s="18">
        <f>'[5]2019-20'!Q55/100</f>
        <v>1751.3328936042578</v>
      </c>
      <c r="X13" s="18">
        <f t="shared" ref="X13:X16" si="16">SUM(O13:W13)</f>
        <v>12710.834556714708</v>
      </c>
      <c r="Y13" s="18">
        <f t="shared" si="14"/>
        <v>22135.982315593123</v>
      </c>
      <c r="Z13" s="18">
        <f>'[5]2019-20'!U55/100</f>
        <v>3135.4437970664994</v>
      </c>
      <c r="AA13" s="18">
        <f>'[5]2019-20'!V55/100</f>
        <v>305.60108651112859</v>
      </c>
      <c r="AB13" s="18">
        <f t="shared" si="15"/>
        <v>24965.825026148494</v>
      </c>
      <c r="AC13" s="18">
        <f>'Stmnt 37 GDDP 2019-20'!AC13</f>
        <v>2204.1140836757959</v>
      </c>
      <c r="AD13" s="18">
        <f t="shared" si="7"/>
        <v>113269.20512441464</v>
      </c>
    </row>
    <row r="14" spans="1:30">
      <c r="A14" s="5">
        <v>8</v>
      </c>
      <c r="B14" s="6" t="s">
        <v>4</v>
      </c>
      <c r="C14" s="14">
        <f>[4]GVA_Constant!K11/100</f>
        <v>1780.1219269193796</v>
      </c>
      <c r="D14" s="14">
        <f>[4]GVA_Constant!W11/100</f>
        <v>829.08510202513253</v>
      </c>
      <c r="E14" s="14">
        <f>[4]GVA_Constant!AU11/100</f>
        <v>163.98577900729003</v>
      </c>
      <c r="F14" s="14">
        <f>[4]GVA_Constant!AI11/100</f>
        <v>12.444509876912777</v>
      </c>
      <c r="G14" s="14">
        <f t="shared" si="0"/>
        <v>2785.6373178287149</v>
      </c>
      <c r="H14" s="14">
        <f>+[4]GVA_Constant!BS11/100</f>
        <v>3.3144608032936418</v>
      </c>
      <c r="I14" s="14">
        <f t="shared" si="1"/>
        <v>2788.9517786320084</v>
      </c>
      <c r="J14" s="18">
        <f>'[5]2019-20'!D56/100</f>
        <v>2066.3300050151533</v>
      </c>
      <c r="K14" s="18">
        <f>('[5]2019-20'!E56+'[5]2019-20'!F56)/100</f>
        <v>217.35664838489794</v>
      </c>
      <c r="L14" s="18">
        <f>'[5]2019-20'!G56/100</f>
        <v>590.14604264780758</v>
      </c>
      <c r="M14" s="18">
        <f t="shared" si="11"/>
        <v>2873.8326960478589</v>
      </c>
      <c r="N14" s="18">
        <f t="shared" si="12"/>
        <v>2877.1471568511524</v>
      </c>
      <c r="O14" s="18">
        <f>(+'[5]2019-20'!H56+'[5]2019-20'!I56)/100</f>
        <v>1007.6880469480152</v>
      </c>
      <c r="P14" s="18">
        <f>'[5]2019-20'!J56/100</f>
        <v>47.695768078203649</v>
      </c>
      <c r="Q14" s="18">
        <f>'[5]2019-20'!K56/100</f>
        <v>493.51745507611196</v>
      </c>
      <c r="R14" s="18">
        <f>'[5]2019-20'!L56/100</f>
        <v>19.641179463818094</v>
      </c>
      <c r="S14" s="18">
        <f>'[5]2019-20'!M56/100</f>
        <v>163.35465139552099</v>
      </c>
      <c r="T14" s="18">
        <f>'[5]2019-20'!N56/100</f>
        <v>1125.0840140834189</v>
      </c>
      <c r="U14" s="18">
        <f>'[5]2019-20'!O56/100</f>
        <v>2322.8103946942701</v>
      </c>
      <c r="V14" s="18">
        <f>'[5]2019-20'!P56/100</f>
        <v>368.88987544336129</v>
      </c>
      <c r="W14" s="18">
        <f>'[5]2019-20'!Q56/100</f>
        <v>886.6815777499645</v>
      </c>
      <c r="X14" s="18">
        <f t="shared" si="16"/>
        <v>6435.3629629326842</v>
      </c>
      <c r="Y14" s="18">
        <f t="shared" si="14"/>
        <v>12098.147437612552</v>
      </c>
      <c r="Z14" s="18">
        <f>'[5]2019-20'!U56/100</f>
        <v>1713.6380409191995</v>
      </c>
      <c r="AA14" s="18">
        <f>'[5]2019-20'!V56/100</f>
        <v>167.02249540612712</v>
      </c>
      <c r="AB14" s="18">
        <f t="shared" si="15"/>
        <v>13644.762983125624</v>
      </c>
      <c r="AC14" s="18">
        <f>'Stmnt 37 GDDP 2019-20'!AC14</f>
        <v>1752.2298452262924</v>
      </c>
      <c r="AD14" s="18">
        <f t="shared" si="7"/>
        <v>77870.851362901347</v>
      </c>
    </row>
    <row r="15" spans="1:30">
      <c r="A15" s="5">
        <v>9</v>
      </c>
      <c r="B15" s="6" t="s">
        <v>5</v>
      </c>
      <c r="C15" s="14">
        <f>[4]GVA_Constant!K12/100</f>
        <v>5111.9766260160768</v>
      </c>
      <c r="D15" s="14">
        <f>[4]GVA_Constant!W12/100</f>
        <v>1315.9190963202318</v>
      </c>
      <c r="E15" s="14">
        <f>[4]GVA_Constant!AU12/100</f>
        <v>425.3871244278327</v>
      </c>
      <c r="F15" s="14">
        <f>[4]GVA_Constant!AI12/100</f>
        <v>27.072294558074709</v>
      </c>
      <c r="G15" s="14">
        <f t="shared" si="0"/>
        <v>6880.3551413222158</v>
      </c>
      <c r="H15" s="14">
        <f>+[4]GVA_Constant!BS12/100</f>
        <v>620.87793035373954</v>
      </c>
      <c r="I15" s="14">
        <f t="shared" si="1"/>
        <v>7501.2330716759552</v>
      </c>
      <c r="J15" s="18">
        <f>'[5]2019-20'!D57/100</f>
        <v>7990.1081163153367</v>
      </c>
      <c r="K15" s="18">
        <f>('[5]2019-20'!E57+'[5]2019-20'!F57)/100</f>
        <v>840.47713394286029</v>
      </c>
      <c r="L15" s="18">
        <f>'[5]2019-20'!G57/100</f>
        <v>2281.9833587699586</v>
      </c>
      <c r="M15" s="18">
        <f t="shared" si="11"/>
        <v>11112.568609028156</v>
      </c>
      <c r="N15" s="18">
        <f t="shared" si="12"/>
        <v>11733.446539381895</v>
      </c>
      <c r="O15" s="18">
        <f>(+'[5]2019-20'!H57+'[5]2019-20'!I57)/100</f>
        <v>3896.5394797014737</v>
      </c>
      <c r="P15" s="18">
        <f>'[5]2019-20'!J57/100</f>
        <v>184.43053273707562</v>
      </c>
      <c r="Q15" s="18">
        <f>'[5]2019-20'!K57/100</f>
        <v>1908.3388489623242</v>
      </c>
      <c r="R15" s="18">
        <f>'[5]2019-20'!L57/100</f>
        <v>75.948733777743399</v>
      </c>
      <c r="S15" s="18">
        <f>'[5]2019-20'!M57/100</f>
        <v>631.66160428650551</v>
      </c>
      <c r="T15" s="18">
        <f>'[5]2019-20'!N57/100</f>
        <v>4350.487526506512</v>
      </c>
      <c r="U15" s="18">
        <f>'[5]2019-20'!O57/100</f>
        <v>8981.8693733638192</v>
      </c>
      <c r="V15" s="18">
        <f>'[5]2019-20'!P57/100</f>
        <v>1426.4275215734187</v>
      </c>
      <c r="W15" s="18">
        <f>'[5]2019-20'!Q57/100</f>
        <v>3428.6303028907159</v>
      </c>
      <c r="X15" s="18">
        <f t="shared" si="16"/>
        <v>24884.33392379959</v>
      </c>
      <c r="Y15" s="18">
        <f t="shared" si="14"/>
        <v>43498.135604503703</v>
      </c>
      <c r="Z15" s="18">
        <f>'[5]2019-20'!U57/100</f>
        <v>6161.2788412128439</v>
      </c>
      <c r="AA15" s="18">
        <f>'[5]2019-20'!V57/100</f>
        <v>600.51897914237702</v>
      </c>
      <c r="AB15" s="18">
        <f t="shared" si="15"/>
        <v>49058.895466574169</v>
      </c>
      <c r="AC15" s="18">
        <f>'Stmnt 37 GDDP 2019-20'!AC15</f>
        <v>4563.2932475199414</v>
      </c>
      <c r="AD15" s="18">
        <f t="shared" si="7"/>
        <v>107507.65468170754</v>
      </c>
    </row>
    <row r="16" spans="1:30">
      <c r="A16" s="5">
        <v>10</v>
      </c>
      <c r="B16" s="6" t="s">
        <v>6</v>
      </c>
      <c r="C16" s="14">
        <f>[4]GVA_Constant!K13/100</f>
        <v>5791.9716565316021</v>
      </c>
      <c r="D16" s="14">
        <f>[4]GVA_Constant!W13/100</f>
        <v>6408.9176841820226</v>
      </c>
      <c r="E16" s="14">
        <f>[4]GVA_Constant!AU13/100</f>
        <v>646.30095195345234</v>
      </c>
      <c r="F16" s="14">
        <f>[4]GVA_Constant!AI13/100</f>
        <v>21.965018117219657</v>
      </c>
      <c r="G16" s="14">
        <f t="shared" si="0"/>
        <v>12869.155310784296</v>
      </c>
      <c r="H16" s="14">
        <f>+[4]GVA_Constant!BS13/100</f>
        <v>307.25031358623932</v>
      </c>
      <c r="I16" s="14">
        <f t="shared" si="1"/>
        <v>13176.405624370534</v>
      </c>
      <c r="J16" s="18">
        <f>'[5]2019-20'!D58/100</f>
        <v>9634.9840374672895</v>
      </c>
      <c r="K16" s="18">
        <f>('[5]2019-20'!E58+'[5]2019-20'!F58)/100</f>
        <v>1013.5011506114794</v>
      </c>
      <c r="L16" s="18">
        <f>'[5]2019-20'!G58/100</f>
        <v>2751.7616677324577</v>
      </c>
      <c r="M16" s="18">
        <f t="shared" si="11"/>
        <v>13400.246855811227</v>
      </c>
      <c r="N16" s="18">
        <f t="shared" si="12"/>
        <v>13707.497169397466</v>
      </c>
      <c r="O16" s="18">
        <f>(+'[5]2019-20'!H58+'[5]2019-20'!I58)/100</f>
        <v>4698.6968313512516</v>
      </c>
      <c r="P16" s="18">
        <f>'[5]2019-20'!J58/100</f>
        <v>222.39814694306966</v>
      </c>
      <c r="Q16" s="18">
        <f>'[5]2019-20'!K58/100</f>
        <v>2301.1971903466347</v>
      </c>
      <c r="R16" s="18">
        <f>'[5]2019-20'!L58/100</f>
        <v>91.583846796789786</v>
      </c>
      <c r="S16" s="18">
        <f>'[5]2019-20'!M58/100</f>
        <v>761.69801281588434</v>
      </c>
      <c r="T16" s="18">
        <f>'[5]2019-20'!N58/100</f>
        <v>5246.0964561291694</v>
      </c>
      <c r="U16" s="18">
        <f>'[5]2019-20'!O58/100</f>
        <v>10830.913271657331</v>
      </c>
      <c r="V16" s="18">
        <f>'[5]2019-20'!P58/100</f>
        <v>1720.077651127182</v>
      </c>
      <c r="W16" s="18">
        <f>'[5]2019-20'!Q58/100</f>
        <v>4134.4619819691234</v>
      </c>
      <c r="X16" s="18">
        <f t="shared" si="16"/>
        <v>30007.123389136439</v>
      </c>
      <c r="Y16" s="18">
        <f t="shared" si="14"/>
        <v>56583.775869318197</v>
      </c>
      <c r="Z16" s="18">
        <f>'[5]2019-20'!U58/100</f>
        <v>8014.7899776762642</v>
      </c>
      <c r="AA16" s="18">
        <f>'[5]2019-20'!V58/100</f>
        <v>781.17443139243846</v>
      </c>
      <c r="AB16" s="18">
        <f t="shared" si="15"/>
        <v>63817.391415602026</v>
      </c>
      <c r="AC16" s="18">
        <f>'Stmnt 37 GDDP 2019-20'!AC16</f>
        <v>4845.7077697374525</v>
      </c>
      <c r="AD16" s="18">
        <f t="shared" si="7"/>
        <v>131698.80324636199</v>
      </c>
    </row>
    <row r="17" spans="1:30" s="3" customFormat="1">
      <c r="A17" s="7"/>
      <c r="B17" s="8" t="s">
        <v>28</v>
      </c>
      <c r="C17" s="19">
        <f t="shared" ref="C17:I17" si="17">SUM(C12:C16)</f>
        <v>26186.089334255568</v>
      </c>
      <c r="D17" s="19">
        <f t="shared" si="17"/>
        <v>11583.718138440818</v>
      </c>
      <c r="E17" s="19">
        <f t="shared" si="17"/>
        <v>1946.8888445250559</v>
      </c>
      <c r="F17" s="19">
        <f t="shared" si="17"/>
        <v>116.71018585360333</v>
      </c>
      <c r="G17" s="19">
        <f t="shared" si="17"/>
        <v>39833.406503075043</v>
      </c>
      <c r="H17" s="19">
        <f t="shared" si="17"/>
        <v>1229.8933448917965</v>
      </c>
      <c r="I17" s="19">
        <f t="shared" si="17"/>
        <v>41063.299847966839</v>
      </c>
      <c r="J17" s="19">
        <f t="shared" ref="J17" si="18">SUM(J12:J16)</f>
        <v>40402.730014839901</v>
      </c>
      <c r="K17" s="19">
        <f t="shared" ref="K17:AB17" si="19">SUM(K12:K16)</f>
        <v>4249.951343837316</v>
      </c>
      <c r="L17" s="19">
        <f>SUM(L12:L16)</f>
        <v>11539.062575946435</v>
      </c>
      <c r="M17" s="19">
        <f t="shared" si="19"/>
        <v>56191.743934623664</v>
      </c>
      <c r="N17" s="19">
        <f t="shared" si="19"/>
        <v>57421.637279515446</v>
      </c>
      <c r="O17" s="19">
        <f t="shared" si="19"/>
        <v>19703.216814936302</v>
      </c>
      <c r="P17" s="19">
        <f t="shared" si="19"/>
        <v>932.59026188314442</v>
      </c>
      <c r="Q17" s="19">
        <f t="shared" si="19"/>
        <v>9649.6941179077567</v>
      </c>
      <c r="R17" s="19">
        <f t="shared" si="19"/>
        <v>384.04188543148064</v>
      </c>
      <c r="S17" s="19">
        <f t="shared" si="19"/>
        <v>3194.0560612210265</v>
      </c>
      <c r="T17" s="19">
        <f t="shared" si="19"/>
        <v>21998.647628741834</v>
      </c>
      <c r="U17" s="19">
        <f t="shared" si="19"/>
        <v>45417.663695885814</v>
      </c>
      <c r="V17" s="19">
        <f t="shared" si="19"/>
        <v>7212.864356889957</v>
      </c>
      <c r="W17" s="19">
        <f t="shared" si="19"/>
        <v>17337.190239707801</v>
      </c>
      <c r="X17" s="19">
        <f t="shared" si="19"/>
        <v>125829.96506260514</v>
      </c>
      <c r="Y17" s="19">
        <f t="shared" si="19"/>
        <v>223085.00884519561</v>
      </c>
      <c r="Z17" s="19">
        <f t="shared" si="19"/>
        <v>31598.801325473225</v>
      </c>
      <c r="AA17" s="19">
        <f t="shared" si="19"/>
        <v>3079.82813359582</v>
      </c>
      <c r="AB17" s="19">
        <f t="shared" si="19"/>
        <v>251603.98203707303</v>
      </c>
      <c r="AC17" s="19">
        <f>'Stmnt 37 GDDP 2019-20'!AC17</f>
        <v>20022.926795070391</v>
      </c>
      <c r="AD17" s="19">
        <f t="shared" si="7"/>
        <v>125657.9443216151</v>
      </c>
    </row>
    <row r="18" spans="1:30">
      <c r="A18" s="5">
        <v>11</v>
      </c>
      <c r="B18" s="6" t="s">
        <v>7</v>
      </c>
      <c r="C18" s="14">
        <f>[4]GVA_Constant!K15/100</f>
        <v>9161.817845323254</v>
      </c>
      <c r="D18" s="14">
        <f>[4]GVA_Constant!W15/100</f>
        <v>5618.099694849936</v>
      </c>
      <c r="E18" s="14">
        <f>[4]GVA_Constant!AU15/100</f>
        <v>1662.2540114289461</v>
      </c>
      <c r="F18" s="14">
        <f>[4]GVA_Constant!AI15/100</f>
        <v>53.559751355058026</v>
      </c>
      <c r="G18" s="14">
        <f t="shared" si="0"/>
        <v>16495.731302957192</v>
      </c>
      <c r="H18" s="14">
        <f>+[4]GVA_Constant!BS15/100</f>
        <v>144.72584685244624</v>
      </c>
      <c r="I18" s="14">
        <f t="shared" si="1"/>
        <v>16640.457149809637</v>
      </c>
      <c r="J18" s="18">
        <f>'[5]2019-20'!D59/100</f>
        <v>43533.481061957275</v>
      </c>
      <c r="K18" s="18">
        <f>('[5]2019-20'!E59+'[5]2019-20'!F59)/100</f>
        <v>4579.2741300705593</v>
      </c>
      <c r="L18" s="18">
        <f>'[5]2019-20'!G59/100</f>
        <v>12433.208398001729</v>
      </c>
      <c r="M18" s="18">
        <f t="shared" ref="M18:M22" si="20">J18+K18+L18</f>
        <v>60545.963590029562</v>
      </c>
      <c r="N18" s="18">
        <f t="shared" ref="N18:N22" si="21">H18+M18</f>
        <v>60690.689436882007</v>
      </c>
      <c r="O18" s="18">
        <f>(+'[5]2019-20'!H59+'[5]2019-20'!I59)/100</f>
        <v>21229.991531701362</v>
      </c>
      <c r="P18" s="18">
        <f>'[5]2019-20'!J59/100</f>
        <v>1004.8553770832737</v>
      </c>
      <c r="Q18" s="18">
        <f>'[5]2019-20'!K59/100</f>
        <v>10397.435420361964</v>
      </c>
      <c r="R18" s="18">
        <f>'[5]2019-20'!L59/100</f>
        <v>413.80075406510809</v>
      </c>
      <c r="S18" s="18">
        <f>'[5]2019-20'!M59/100</f>
        <v>3441.5589986350678</v>
      </c>
      <c r="T18" s="18">
        <f>'[5]2019-20'!N59/100</f>
        <v>23703.292069193081</v>
      </c>
      <c r="U18" s="18">
        <f>'[5]2019-20'!O59/100</f>
        <v>48937.014940747053</v>
      </c>
      <c r="V18" s="18">
        <f>'[5]2019-20'!P59/100</f>
        <v>7771.7791289797287</v>
      </c>
      <c r="W18" s="18">
        <f>'[5]2019-20'!Q59/100</f>
        <v>18680.624865959588</v>
      </c>
      <c r="X18" s="18">
        <f t="shared" ref="X18" si="22">SUM(O18:W18)</f>
        <v>135580.35308672622</v>
      </c>
      <c r="Y18" s="18">
        <f t="shared" ref="Y18:Y22" si="23">I18+M18+X18</f>
        <v>212766.77382656542</v>
      </c>
      <c r="Z18" s="18">
        <f>'[5]2019-20'!U59/100</f>
        <v>30137.278342692516</v>
      </c>
      <c r="AA18" s="18">
        <f>'[5]2019-20'!V59/100</f>
        <v>2937.378438941224</v>
      </c>
      <c r="AB18" s="18">
        <f t="shared" ref="AB18:AB22" si="24">Y18+Z18-AA18</f>
        <v>239966.67373031672</v>
      </c>
      <c r="AC18" s="18">
        <f>'Stmnt 37 GDDP 2019-20'!AC18</f>
        <v>10461.722041561225</v>
      </c>
      <c r="AD18" s="18">
        <f t="shared" si="7"/>
        <v>229375.88360405911</v>
      </c>
    </row>
    <row r="19" spans="1:30">
      <c r="A19" s="5">
        <v>12</v>
      </c>
      <c r="B19" s="6" t="s">
        <v>8</v>
      </c>
      <c r="C19" s="14">
        <f>[4]GVA_Constant!K16/100</f>
        <v>4034.5307532593752</v>
      </c>
      <c r="D19" s="14">
        <f>[4]GVA_Constant!W16/100</f>
        <v>2735.2659117696403</v>
      </c>
      <c r="E19" s="14">
        <f>[4]GVA_Constant!AU16/100</f>
        <v>856.40069440417483</v>
      </c>
      <c r="F19" s="14">
        <f>[4]GVA_Constant!AI16/100</f>
        <v>26.643388139134395</v>
      </c>
      <c r="G19" s="14">
        <f t="shared" si="0"/>
        <v>7652.8407475723243</v>
      </c>
      <c r="H19" s="14">
        <f>+[4]GVA_Constant!BS16/100</f>
        <v>35.621200064636028</v>
      </c>
      <c r="I19" s="14">
        <f t="shared" si="1"/>
        <v>7688.4619476369608</v>
      </c>
      <c r="J19" s="18">
        <f>'[5]2019-20'!D60/100</f>
        <v>7141.1208564166291</v>
      </c>
      <c r="K19" s="18">
        <f>('[5]2019-20'!E60+'[5]2019-20'!F60)/100</f>
        <v>751.17241258413026</v>
      </c>
      <c r="L19" s="18">
        <f>'[5]2019-20'!G60/100</f>
        <v>2039.5116962225457</v>
      </c>
      <c r="M19" s="18">
        <f t="shared" si="20"/>
        <v>9931.8049652233058</v>
      </c>
      <c r="N19" s="18">
        <f t="shared" si="21"/>
        <v>9967.4261652879413</v>
      </c>
      <c r="O19" s="18">
        <f>(+'[5]2019-20'!H60+'[5]2019-20'!I60)/100</f>
        <v>3482.5134955969634</v>
      </c>
      <c r="P19" s="18">
        <f>'[5]2019-20'!J60/100</f>
        <v>164.83390521330242</v>
      </c>
      <c r="Q19" s="18">
        <f>'[5]2019-20'!K60/100</f>
        <v>1705.5687053355423</v>
      </c>
      <c r="R19" s="18">
        <f>'[5]2019-20'!L60/100</f>
        <v>67.878817020161691</v>
      </c>
      <c r="S19" s="18">
        <f>'[5]2019-20'!M60/100</f>
        <v>564.54453317812033</v>
      </c>
      <c r="T19" s="18">
        <f>'[5]2019-20'!N60/100</f>
        <v>3888.2273880222351</v>
      </c>
      <c r="U19" s="18">
        <f>'[5]2019-20'!O60/100</f>
        <v>8027.5027293769326</v>
      </c>
      <c r="V19" s="18">
        <f>'[5]2019-20'!P60/100</f>
        <v>1274.8627648322813</v>
      </c>
      <c r="W19" s="18">
        <f>'[5]2019-20'!Q60/100</f>
        <v>3064.3219101027566</v>
      </c>
      <c r="X19" s="18">
        <f t="shared" ref="X19:X22" si="25">SUM(O19:W19)</f>
        <v>22240.254248678295</v>
      </c>
      <c r="Y19" s="18">
        <f t="shared" si="23"/>
        <v>39860.521161538563</v>
      </c>
      <c r="Z19" s="18">
        <f>'[5]2019-20'!U60/100</f>
        <v>5646.0301639100944</v>
      </c>
      <c r="AA19" s="18">
        <f>'[5]2019-20'!V60/100</f>
        <v>550.29943581825148</v>
      </c>
      <c r="AB19" s="18">
        <f t="shared" si="24"/>
        <v>44956.251889630403</v>
      </c>
      <c r="AC19" s="18">
        <f>'Stmnt 37 GDDP 2019-20'!AC19</f>
        <v>3200.3129828524784</v>
      </c>
      <c r="AD19" s="18">
        <f t="shared" si="7"/>
        <v>140474.54774114105</v>
      </c>
    </row>
    <row r="20" spans="1:30">
      <c r="A20" s="5">
        <v>13</v>
      </c>
      <c r="B20" s="6" t="s">
        <v>9</v>
      </c>
      <c r="C20" s="14">
        <f>[4]GVA_Constant!K17/100</f>
        <v>4464.4984525782802</v>
      </c>
      <c r="D20" s="14">
        <f>[4]GVA_Constant!W17/100</f>
        <v>2930.8941992398595</v>
      </c>
      <c r="E20" s="14">
        <f>[4]GVA_Constant!AU17/100</f>
        <v>1521.771251529512</v>
      </c>
      <c r="F20" s="14">
        <f>[4]GVA_Constant!AI17/100</f>
        <v>14.339278633691832</v>
      </c>
      <c r="G20" s="14">
        <f t="shared" si="0"/>
        <v>8931.503181981343</v>
      </c>
      <c r="H20" s="14">
        <f>+[4]GVA_Constant!BS17/100</f>
        <v>7.0663631339255302</v>
      </c>
      <c r="I20" s="14">
        <f t="shared" si="1"/>
        <v>8938.5695451152678</v>
      </c>
      <c r="J20" s="18">
        <f>'[5]2019-20'!D61/100</f>
        <v>6774.2489593645187</v>
      </c>
      <c r="K20" s="18">
        <f>('[5]2019-20'!E61+'[5]2019-20'!F61)/100</f>
        <v>712.58126512156832</v>
      </c>
      <c r="L20" s="18">
        <f>'[5]2019-20'!G61/100</f>
        <v>1934.7326930243562</v>
      </c>
      <c r="M20" s="18">
        <f t="shared" si="20"/>
        <v>9421.5629175104441</v>
      </c>
      <c r="N20" s="18">
        <f t="shared" si="21"/>
        <v>9428.6292806443689</v>
      </c>
      <c r="O20" s="18">
        <f>(+'[5]2019-20'!H61+'[5]2019-20'!I61)/100</f>
        <v>3303.6009189401466</v>
      </c>
      <c r="P20" s="18">
        <f>'[5]2019-20'!J61/100</f>
        <v>156.36563689520298</v>
      </c>
      <c r="Q20" s="18">
        <f>'[5]2019-20'!K61/100</f>
        <v>1617.9458742617735</v>
      </c>
      <c r="R20" s="18">
        <f>'[5]2019-20'!L61/100</f>
        <v>64.391573088774706</v>
      </c>
      <c r="S20" s="18">
        <f>'[5]2019-20'!M61/100</f>
        <v>535.54130973157237</v>
      </c>
      <c r="T20" s="18">
        <f>'[5]2019-20'!N61/100</f>
        <v>3688.4714412044573</v>
      </c>
      <c r="U20" s="18">
        <f>'[5]2019-20'!O61/100</f>
        <v>7615.0933591768417</v>
      </c>
      <c r="V20" s="18">
        <f>'[5]2019-20'!P61/100</f>
        <v>1209.3672592360056</v>
      </c>
      <c r="W20" s="18">
        <f>'[5]2019-20'!Q61/100</f>
        <v>2906.8937395197613</v>
      </c>
      <c r="X20" s="18">
        <f t="shared" si="25"/>
        <v>21097.671112054537</v>
      </c>
      <c r="Y20" s="18">
        <f t="shared" si="23"/>
        <v>39457.803574680249</v>
      </c>
      <c r="Z20" s="18">
        <f>'[5]2019-20'!U61/100</f>
        <v>5588.9873686776318</v>
      </c>
      <c r="AA20" s="18">
        <f>'[5]2019-20'!V61/100</f>
        <v>544.73966778254874</v>
      </c>
      <c r="AB20" s="18">
        <f t="shared" si="24"/>
        <v>44502.051275575337</v>
      </c>
      <c r="AC20" s="18">
        <f>'Stmnt 37 GDDP 2019-20'!AC20</f>
        <v>3026.0648761271977</v>
      </c>
      <c r="AD20" s="18">
        <f t="shared" si="7"/>
        <v>147062.44940964293</v>
      </c>
    </row>
    <row r="21" spans="1:30">
      <c r="A21" s="5">
        <v>14</v>
      </c>
      <c r="B21" s="6" t="s">
        <v>10</v>
      </c>
      <c r="C21" s="14">
        <f>[4]GVA_Constant!K18/100</f>
        <v>5803.5493819334579</v>
      </c>
      <c r="D21" s="14">
        <f>[4]GVA_Constant!W18/100</f>
        <v>4700.5834049918576</v>
      </c>
      <c r="E21" s="14">
        <f>[4]GVA_Constant!AU18/100</f>
        <v>883.9034781183334</v>
      </c>
      <c r="F21" s="14">
        <f>[4]GVA_Constant!AI18/100</f>
        <v>32.546093430252199</v>
      </c>
      <c r="G21" s="14">
        <f t="shared" si="0"/>
        <v>11420.582358473899</v>
      </c>
      <c r="H21" s="14">
        <f>+[4]GVA_Constant!BS18/100</f>
        <v>807.1847744205885</v>
      </c>
      <c r="I21" s="14">
        <f t="shared" si="1"/>
        <v>12227.767132894487</v>
      </c>
      <c r="J21" s="18">
        <f>'[5]2019-20'!D62/100</f>
        <v>10868.191457578921</v>
      </c>
      <c r="K21" s="18">
        <f>('[5]2019-20'!E62+'[5]2019-20'!F62)/100</f>
        <v>1143.2218781565869</v>
      </c>
      <c r="L21" s="18">
        <f>'[5]2019-20'!G62/100</f>
        <v>3103.9670158503418</v>
      </c>
      <c r="M21" s="18">
        <f t="shared" si="20"/>
        <v>15115.380351585849</v>
      </c>
      <c r="N21" s="18">
        <f t="shared" si="21"/>
        <v>15922.565126006437</v>
      </c>
      <c r="O21" s="18">
        <f>(+'[5]2019-20'!H62+'[5]2019-20'!I62)/100</f>
        <v>5300.0956271089408</v>
      </c>
      <c r="P21" s="18">
        <f>'[5]2019-20'!J62/100</f>
        <v>250.86348159881499</v>
      </c>
      <c r="Q21" s="18">
        <f>'[5]2019-20'!K62/100</f>
        <v>2595.7335838933209</v>
      </c>
      <c r="R21" s="18">
        <f>'[5]2019-20'!L62/100</f>
        <v>103.30590871126461</v>
      </c>
      <c r="S21" s="18">
        <f>'[5]2019-20'!M62/100</f>
        <v>859.18978214690549</v>
      </c>
      <c r="T21" s="18">
        <f>'[5]2019-20'!N62/100</f>
        <v>5917.558396404519</v>
      </c>
      <c r="U21" s="18">
        <f>'[5]2019-20'!O62/100</f>
        <v>12217.190878475702</v>
      </c>
      <c r="V21" s="18">
        <f>'[5]2019-20'!P62/100</f>
        <v>1940.2349979675637</v>
      </c>
      <c r="W21" s="18">
        <f>'[5]2019-20'!Q62/100</f>
        <v>4663.6428477086811</v>
      </c>
      <c r="X21" s="18">
        <f t="shared" si="25"/>
        <v>33847.815504015714</v>
      </c>
      <c r="Y21" s="18">
        <f t="shared" si="23"/>
        <v>61190.962988496052</v>
      </c>
      <c r="Z21" s="18">
        <f>'[5]2019-20'!U62/100</f>
        <v>8667.373450099054</v>
      </c>
      <c r="AA21" s="18">
        <f>'[5]2019-20'!V62/100</f>
        <v>844.77953201589571</v>
      </c>
      <c r="AB21" s="18">
        <f t="shared" si="24"/>
        <v>69013.556906579222</v>
      </c>
      <c r="AC21" s="18">
        <f>'Stmnt 37 GDDP 2019-20'!AC21</f>
        <v>4661.0427996567732</v>
      </c>
      <c r="AD21" s="18">
        <f t="shared" si="7"/>
        <v>148064.62818076074</v>
      </c>
    </row>
    <row r="22" spans="1:30">
      <c r="A22" s="5">
        <v>15</v>
      </c>
      <c r="B22" s="6" t="s">
        <v>11</v>
      </c>
      <c r="C22" s="14">
        <f>[4]GVA_Constant!K19/100</f>
        <v>4305.663465053075</v>
      </c>
      <c r="D22" s="14">
        <f>[4]GVA_Constant!W19/100</f>
        <v>3499.0185862235016</v>
      </c>
      <c r="E22" s="14">
        <f>[4]GVA_Constant!AU19/100</f>
        <v>819.2485205913357</v>
      </c>
      <c r="F22" s="14">
        <f>[4]GVA_Constant!AI19/100</f>
        <v>36.819004274383516</v>
      </c>
      <c r="G22" s="14">
        <f t="shared" si="0"/>
        <v>8660.7495761422961</v>
      </c>
      <c r="H22" s="14">
        <f>+[4]GVA_Constant!BS19/100</f>
        <v>514.99634838926261</v>
      </c>
      <c r="I22" s="14">
        <f t="shared" si="1"/>
        <v>9175.7459245315586</v>
      </c>
      <c r="J22" s="18">
        <f>'[5]2019-20'!D63/100</f>
        <v>11945.67000757526</v>
      </c>
      <c r="K22" s="18">
        <f>('[5]2019-20'!E63+'[5]2019-20'!F63)/100</f>
        <v>1256.5615314382062</v>
      </c>
      <c r="L22" s="18">
        <f>'[5]2019-20'!G63/100</f>
        <v>3411.6960333717107</v>
      </c>
      <c r="M22" s="18">
        <f t="shared" si="20"/>
        <v>16613.927572385175</v>
      </c>
      <c r="N22" s="18">
        <f t="shared" si="21"/>
        <v>17128.923920774439</v>
      </c>
      <c r="O22" s="18">
        <f>(+'[5]2019-20'!H63+'[5]2019-20'!I63)/100</f>
        <v>5825.5500574462794</v>
      </c>
      <c r="P22" s="18">
        <f>'[5]2019-20'!J63/100</f>
        <v>275.73422678720885</v>
      </c>
      <c r="Q22" s="18">
        <f>'[5]2019-20'!K63/100</f>
        <v>2853.0760561038005</v>
      </c>
      <c r="R22" s="18">
        <f>'[5]2019-20'!L63/100</f>
        <v>113.54771399770401</v>
      </c>
      <c r="S22" s="18">
        <f>'[5]2019-20'!M63/100</f>
        <v>944.37033534683474</v>
      </c>
      <c r="T22" s="18">
        <f>'[5]2019-20'!N63/100</f>
        <v>6504.2284293500907</v>
      </c>
      <c r="U22" s="18">
        <f>'[5]2019-20'!O63/100</f>
        <v>13428.409981870202</v>
      </c>
      <c r="V22" s="18">
        <f>'[5]2019-20'!P63/100</f>
        <v>2132.5909755395619</v>
      </c>
      <c r="W22" s="18">
        <f>'[5]2019-20'!Q63/100</f>
        <v>5125.9989952667729</v>
      </c>
      <c r="X22" s="18">
        <f t="shared" si="25"/>
        <v>37203.50677170846</v>
      </c>
      <c r="Y22" s="18">
        <f t="shared" si="23"/>
        <v>62993.18026862519</v>
      </c>
      <c r="Z22" s="18">
        <f>'[5]2019-20'!U63/100</f>
        <v>8922.6479066800966</v>
      </c>
      <c r="AA22" s="18">
        <f>'[5]2019-20'!V63/100</f>
        <v>869.66026863209413</v>
      </c>
      <c r="AB22" s="18">
        <f t="shared" si="24"/>
        <v>71046.167906673189</v>
      </c>
      <c r="AC22" s="18">
        <f>'Stmnt 37 GDDP 2019-20'!AC22</f>
        <v>4181.4462429746909</v>
      </c>
      <c r="AD22" s="18">
        <f t="shared" si="7"/>
        <v>169908.1221623712</v>
      </c>
    </row>
    <row r="23" spans="1:30" s="3" customFormat="1">
      <c r="A23" s="7"/>
      <c r="B23" s="8" t="s">
        <v>29</v>
      </c>
      <c r="C23" s="19">
        <f t="shared" ref="C23:I23" si="26">SUM(C18:C22)</f>
        <v>27770.059898147447</v>
      </c>
      <c r="D23" s="19">
        <f t="shared" si="26"/>
        <v>19483.861797074795</v>
      </c>
      <c r="E23" s="19">
        <f t="shared" si="26"/>
        <v>5743.5779560723013</v>
      </c>
      <c r="F23" s="19">
        <f t="shared" si="26"/>
        <v>163.90751583251995</v>
      </c>
      <c r="G23" s="19">
        <f t="shared" si="26"/>
        <v>53161.407167127058</v>
      </c>
      <c r="H23" s="19">
        <f t="shared" si="26"/>
        <v>1509.5945328608589</v>
      </c>
      <c r="I23" s="19">
        <f t="shared" si="26"/>
        <v>54671.001699987901</v>
      </c>
      <c r="J23" s="19">
        <f t="shared" ref="J23" si="27">SUM(J18:J22)</f>
        <v>80262.712342892613</v>
      </c>
      <c r="K23" s="19">
        <f t="shared" ref="K23:AB23" si="28">SUM(K18:K22)</f>
        <v>8442.8112173710506</v>
      </c>
      <c r="L23" s="19">
        <f>SUM(L18:L22)</f>
        <v>22923.115836470683</v>
      </c>
      <c r="M23" s="19">
        <f t="shared" si="28"/>
        <v>111628.63939673433</v>
      </c>
      <c r="N23" s="19">
        <f t="shared" si="28"/>
        <v>113138.23392959518</v>
      </c>
      <c r="O23" s="19">
        <f t="shared" si="28"/>
        <v>39141.751630793689</v>
      </c>
      <c r="P23" s="19">
        <f t="shared" si="28"/>
        <v>1852.6526275778028</v>
      </c>
      <c r="Q23" s="19">
        <f t="shared" si="28"/>
        <v>19169.759639956399</v>
      </c>
      <c r="R23" s="19">
        <f t="shared" si="28"/>
        <v>762.92476688301315</v>
      </c>
      <c r="S23" s="19">
        <f t="shared" si="28"/>
        <v>6345.2049590385004</v>
      </c>
      <c r="T23" s="19">
        <f t="shared" si="28"/>
        <v>43701.777724174382</v>
      </c>
      <c r="U23" s="19">
        <f t="shared" si="28"/>
        <v>90225.211889646715</v>
      </c>
      <c r="V23" s="19">
        <f t="shared" si="28"/>
        <v>14328.835126555141</v>
      </c>
      <c r="W23" s="19">
        <f t="shared" si="28"/>
        <v>34441.482358557558</v>
      </c>
      <c r="X23" s="19">
        <f t="shared" si="28"/>
        <v>249969.60072318322</v>
      </c>
      <c r="Y23" s="19">
        <f t="shared" si="28"/>
        <v>416269.24181990547</v>
      </c>
      <c r="Z23" s="19">
        <f t="shared" si="28"/>
        <v>58962.317232059395</v>
      </c>
      <c r="AA23" s="19">
        <f t="shared" si="28"/>
        <v>5746.857343190014</v>
      </c>
      <c r="AB23" s="19">
        <f t="shared" si="28"/>
        <v>469484.7017087749</v>
      </c>
      <c r="AC23" s="19">
        <f>'Stmnt 37 GDDP 2019-20'!AC23</f>
        <v>25530.588943172363</v>
      </c>
      <c r="AD23" s="19">
        <f t="shared" si="7"/>
        <v>183891.05819446011</v>
      </c>
    </row>
    <row r="24" spans="1:30">
      <c r="A24" s="5">
        <v>16</v>
      </c>
      <c r="B24" s="6" t="s">
        <v>197</v>
      </c>
      <c r="C24" s="14">
        <f>[4]GVA_Constant!K21/100</f>
        <v>2888.8309321288548</v>
      </c>
      <c r="D24" s="14">
        <f>[4]GVA_Constant!W21/100</f>
        <v>2039.3458284326255</v>
      </c>
      <c r="E24" s="14">
        <f>[4]GVA_Constant!AU21/100</f>
        <v>746.86342003804396</v>
      </c>
      <c r="F24" s="14">
        <f>[4]GVA_Constant!AI21/100</f>
        <v>19.493296824975289</v>
      </c>
      <c r="G24" s="14">
        <f t="shared" si="0"/>
        <v>5694.5334774244993</v>
      </c>
      <c r="H24" s="14">
        <f>+[4]GVA_Constant!BS21/100</f>
        <v>81.687157828179139</v>
      </c>
      <c r="I24" s="14">
        <f t="shared" si="1"/>
        <v>5776.2206352526782</v>
      </c>
      <c r="J24" s="18">
        <f>'[5]2019-20'!D64/100</f>
        <v>9696.8601330558122</v>
      </c>
      <c r="K24" s="18">
        <f>('[5]2019-20'!E64+'[5]2019-20'!F64)/100</f>
        <v>1020.0098789944691</v>
      </c>
      <c r="L24" s="18">
        <f>'[5]2019-20'!G64/100</f>
        <v>2769.433546308212</v>
      </c>
      <c r="M24" s="18">
        <f t="shared" ref="M24:M31" si="29">J24+K24+L24</f>
        <v>13486.303558358493</v>
      </c>
      <c r="N24" s="18">
        <f t="shared" ref="N24:N31" si="30">H24+M24</f>
        <v>13567.990716186672</v>
      </c>
      <c r="O24" s="18">
        <f>(+'[5]2019-20'!H64+'[5]2019-20'!I64)/100</f>
        <v>4728.8719736397707</v>
      </c>
      <c r="P24" s="18">
        <f>'[5]2019-20'!J64/100</f>
        <v>223.82639310782176</v>
      </c>
      <c r="Q24" s="18">
        <f>'[5]2019-20'!K64/100</f>
        <v>2315.9755331818933</v>
      </c>
      <c r="R24" s="18">
        <f>'[5]2019-20'!L64/100</f>
        <v>92.172000429087078</v>
      </c>
      <c r="S24" s="18">
        <f>'[5]2019-20'!M64/100</f>
        <v>766.58965548672916</v>
      </c>
      <c r="T24" s="18">
        <f>'[5]2019-20'!N64/100</f>
        <v>5279.7870117672246</v>
      </c>
      <c r="U24" s="18">
        <f>'[5]2019-20'!O64/100</f>
        <v>10900.469653100414</v>
      </c>
      <c r="V24" s="18">
        <f>'[5]2019-20'!P64/100</f>
        <v>1731.1240305240706</v>
      </c>
      <c r="W24" s="18">
        <f>'[5]2019-20'!Q64/100</f>
        <v>4161.0135946971386</v>
      </c>
      <c r="X24" s="18">
        <f t="shared" ref="X24" si="31">SUM(O24:W24)</f>
        <v>30199.829845934149</v>
      </c>
      <c r="Y24" s="18">
        <f t="shared" ref="Y24:Y31" si="32">I24+M24+X24</f>
        <v>49462.354039545316</v>
      </c>
      <c r="Z24" s="18">
        <f>'[5]2019-20'!U64/100</f>
        <v>7006.0785577802708</v>
      </c>
      <c r="AA24" s="18">
        <f>'[5]2019-20'!V64/100</f>
        <v>682.8587460069092</v>
      </c>
      <c r="AB24" s="18">
        <f t="shared" ref="AB24:AB31" si="33">Y24+Z24-AA24</f>
        <v>55785.573851318681</v>
      </c>
      <c r="AC24" s="18">
        <f>'Stmnt 37 GDDP 2019-20'!AC24</f>
        <v>4039.675746344818</v>
      </c>
      <c r="AD24" s="18">
        <f t="shared" si="7"/>
        <v>138094.18714310083</v>
      </c>
    </row>
    <row r="25" spans="1:30">
      <c r="A25" s="5">
        <v>17</v>
      </c>
      <c r="B25" s="6" t="s">
        <v>12</v>
      </c>
      <c r="C25" s="14">
        <f>[4]GVA_Constant!K22/100</f>
        <v>3132.1187430884247</v>
      </c>
      <c r="D25" s="14">
        <f>[4]GVA_Constant!W22/100</f>
        <v>439.66452362246179</v>
      </c>
      <c r="E25" s="14">
        <f>[4]GVA_Constant!AU22/100</f>
        <v>1023.0295672372362</v>
      </c>
      <c r="F25" s="14">
        <f>[4]GVA_Constant!AI22/100</f>
        <v>17.746730958655476</v>
      </c>
      <c r="G25" s="14">
        <f t="shared" si="0"/>
        <v>4612.5595649067782</v>
      </c>
      <c r="H25" s="14">
        <f>+[4]GVA_Constant!BS22/100</f>
        <v>8.2642799318671916</v>
      </c>
      <c r="I25" s="14">
        <f t="shared" si="1"/>
        <v>4620.8238448386455</v>
      </c>
      <c r="J25" s="18">
        <f>'[5]2019-20'!D65/100</f>
        <v>3140.3618040259717</v>
      </c>
      <c r="K25" s="18">
        <f>('[5]2019-20'!E65+'[5]2019-20'!F65)/100</f>
        <v>330.33373893926074</v>
      </c>
      <c r="L25" s="18">
        <f>'[5]2019-20'!G65/100</f>
        <v>896.89066442930857</v>
      </c>
      <c r="M25" s="18">
        <f t="shared" si="29"/>
        <v>4367.5862073945409</v>
      </c>
      <c r="N25" s="18">
        <f t="shared" si="30"/>
        <v>4375.8504873264083</v>
      </c>
      <c r="O25" s="18">
        <f>(+'[5]2019-20'!H65+'[5]2019-20'!I65)/100</f>
        <v>1531.4615987420032</v>
      </c>
      <c r="P25" s="18">
        <f>'[5]2019-20'!J65/100</f>
        <v>72.486954127820226</v>
      </c>
      <c r="Q25" s="18">
        <f>'[5]2019-20'!K65/100</f>
        <v>750.03671329341216</v>
      </c>
      <c r="R25" s="18">
        <f>'[5]2019-20'!L65/100</f>
        <v>29.850222193207387</v>
      </c>
      <c r="S25" s="18">
        <f>'[5]2019-20'!M65/100</f>
        <v>248.26272014024696</v>
      </c>
      <c r="T25" s="18">
        <f>'[5]2019-20'!N65/100</f>
        <v>1709.8773456187978</v>
      </c>
      <c r="U25" s="18">
        <f>'[5]2019-20'!O65/100</f>
        <v>3530.1549238447437</v>
      </c>
      <c r="V25" s="18">
        <f>'[5]2019-20'!P65/100</f>
        <v>560.63052461251698</v>
      </c>
      <c r="W25" s="18">
        <f>'[5]2019-20'!Q65/100</f>
        <v>1347.5586921456206</v>
      </c>
      <c r="X25" s="18">
        <f t="shared" ref="X25:X31" si="34">SUM(O25:W25)</f>
        <v>9780.3196947183678</v>
      </c>
      <c r="Y25" s="18">
        <f t="shared" si="32"/>
        <v>18768.729746951554</v>
      </c>
      <c r="Z25" s="18">
        <f>'[5]2019-20'!U65/100</f>
        <v>2658.4904380153839</v>
      </c>
      <c r="AA25" s="18">
        <f>'[5]2019-20'!V65/100</f>
        <v>259.11405814292027</v>
      </c>
      <c r="AB25" s="18">
        <f t="shared" si="33"/>
        <v>21168.106126824016</v>
      </c>
      <c r="AC25" s="18">
        <f>'Stmnt 37 GDDP 2019-20'!AC25</f>
        <v>2087.8196432933491</v>
      </c>
      <c r="AD25" s="18">
        <f t="shared" si="7"/>
        <v>101388.57633044021</v>
      </c>
    </row>
    <row r="26" spans="1:30">
      <c r="A26" s="5">
        <v>18</v>
      </c>
      <c r="B26" s="6" t="s">
        <v>13</v>
      </c>
      <c r="C26" s="14">
        <f>[4]GVA_Constant!K23/100</f>
        <v>2333.2206561435073</v>
      </c>
      <c r="D26" s="14">
        <f>[4]GVA_Constant!W23/100</f>
        <v>436.91696549318266</v>
      </c>
      <c r="E26" s="14">
        <f>[4]GVA_Constant!AU23/100</f>
        <v>180.83405610949183</v>
      </c>
      <c r="F26" s="14">
        <f>[4]GVA_Constant!AI23/100</f>
        <v>3.8986487089272854</v>
      </c>
      <c r="G26" s="14">
        <f t="shared" si="0"/>
        <v>2954.8703264551091</v>
      </c>
      <c r="H26" s="14">
        <f>+[4]GVA_Constant!BS23/100</f>
        <v>237.85433803915012</v>
      </c>
      <c r="I26" s="14">
        <f t="shared" si="1"/>
        <v>3192.7246644942593</v>
      </c>
      <c r="J26" s="18">
        <f>'[5]2019-20'!D66/100</f>
        <v>3124.8108147261296</v>
      </c>
      <c r="K26" s="18">
        <f>('[5]2019-20'!E66+'[5]2019-20'!F66)/100</f>
        <v>328.69793492679457</v>
      </c>
      <c r="L26" s="18">
        <f>'[5]2019-20'!G66/100</f>
        <v>892.44928537935732</v>
      </c>
      <c r="M26" s="18">
        <f t="shared" si="29"/>
        <v>4345.9580350322813</v>
      </c>
      <c r="N26" s="18">
        <f t="shared" si="30"/>
        <v>4583.8123730714315</v>
      </c>
      <c r="O26" s="18">
        <f>(+'[5]2019-20'!H66+'[5]2019-20'!I66)/100</f>
        <v>1523.8778410664945</v>
      </c>
      <c r="P26" s="18">
        <f>'[5]2019-20'!J66/100</f>
        <v>72.128000631896683</v>
      </c>
      <c r="Q26" s="18">
        <f>'[5]2019-20'!K66/100</f>
        <v>746.32255115834823</v>
      </c>
      <c r="R26" s="18">
        <f>'[5]2019-20'!L66/100</f>
        <v>29.702404675706902</v>
      </c>
      <c r="S26" s="18">
        <f>'[5]2019-20'!M66/100</f>
        <v>247.03332966062098</v>
      </c>
      <c r="T26" s="18">
        <f>'[5]2019-20'!N66/100</f>
        <v>1701.4100778435779</v>
      </c>
      <c r="U26" s="18">
        <f>'[5]2019-20'!O66/100</f>
        <v>3512.6736892375989</v>
      </c>
      <c r="V26" s="18">
        <f>'[5]2019-20'!P66/100</f>
        <v>557.8542969567618</v>
      </c>
      <c r="W26" s="18">
        <f>'[5]2019-20'!Q66/100</f>
        <v>1340.8856168408579</v>
      </c>
      <c r="X26" s="18">
        <f t="shared" si="34"/>
        <v>9731.8878080718641</v>
      </c>
      <c r="Y26" s="18">
        <f t="shared" si="32"/>
        <v>17270.570507598404</v>
      </c>
      <c r="Z26" s="18">
        <f>'[5]2019-20'!U66/100</f>
        <v>2446.284172467439</v>
      </c>
      <c r="AA26" s="18">
        <f>'[5]2019-20'!V66/100</f>
        <v>238.43103222595289</v>
      </c>
      <c r="AB26" s="18">
        <f t="shared" si="33"/>
        <v>19478.423647839893</v>
      </c>
      <c r="AC26" s="18">
        <f>'Stmnt 37 GDDP 2019-20'!AC26</f>
        <v>1979.4294101223936</v>
      </c>
      <c r="AD26" s="18">
        <f t="shared" si="7"/>
        <v>98404.23481752495</v>
      </c>
    </row>
    <row r="27" spans="1:30">
      <c r="A27" s="5">
        <v>19</v>
      </c>
      <c r="B27" s="6" t="s">
        <v>14</v>
      </c>
      <c r="C27" s="14">
        <f>[4]GVA_Constant!K24/100</f>
        <v>1768.5244338090331</v>
      </c>
      <c r="D27" s="14">
        <f>[4]GVA_Constant!W24/100</f>
        <v>434.7570855869094</v>
      </c>
      <c r="E27" s="14">
        <f>[4]GVA_Constant!AU24/100</f>
        <v>93.133677218853123</v>
      </c>
      <c r="F27" s="14">
        <f>[4]GVA_Constant!AI24/100</f>
        <v>6.994191988166067</v>
      </c>
      <c r="G27" s="14">
        <f t="shared" si="0"/>
        <v>2303.4093886029618</v>
      </c>
      <c r="H27" s="14">
        <f>+[4]GVA_Constant!BS24/100</f>
        <v>78.692846188014656</v>
      </c>
      <c r="I27" s="14">
        <f t="shared" si="1"/>
        <v>2382.1022347909766</v>
      </c>
      <c r="J27" s="18">
        <f>'[5]2019-20'!D67/100</f>
        <v>1494.3625213828773</v>
      </c>
      <c r="K27" s="18">
        <f>('[5]2019-20'!E67+'[5]2019-20'!F67)/100</f>
        <v>157.19155620421125</v>
      </c>
      <c r="L27" s="18">
        <f>'[5]2019-20'!G67/100</f>
        <v>426.79152223259587</v>
      </c>
      <c r="M27" s="18">
        <f t="shared" si="29"/>
        <v>2078.3455998196846</v>
      </c>
      <c r="N27" s="18">
        <f t="shared" si="30"/>
        <v>2157.0384460076993</v>
      </c>
      <c r="O27" s="18">
        <f>(+'[5]2019-20'!H67+'[5]2019-20'!I67)/100</f>
        <v>728.75641690814086</v>
      </c>
      <c r="P27" s="18">
        <f>'[5]2019-20'!J67/100</f>
        <v>34.493410090182891</v>
      </c>
      <c r="Q27" s="18">
        <f>'[5]2019-20'!K67/100</f>
        <v>356.91007086188597</v>
      </c>
      <c r="R27" s="18">
        <f>'[5]2019-20'!L67/100</f>
        <v>14.204431235691972</v>
      </c>
      <c r="S27" s="18">
        <f>'[5]2019-20'!M67/100</f>
        <v>118.13750376104207</v>
      </c>
      <c r="T27" s="18">
        <f>'[5]2019-20'!N67/100</f>
        <v>813.65676342726135</v>
      </c>
      <c r="U27" s="18">
        <f>'[5]2019-20'!O67/100</f>
        <v>1679.8482283492901</v>
      </c>
      <c r="V27" s="18">
        <f>'[5]2019-20'!P67/100</f>
        <v>266.77984786661136</v>
      </c>
      <c r="W27" s="18">
        <f>'[5]2019-20'!Q67/100</f>
        <v>641.24496811944016</v>
      </c>
      <c r="X27" s="18">
        <f t="shared" si="34"/>
        <v>4654.0316406195461</v>
      </c>
      <c r="Y27" s="18">
        <f t="shared" si="32"/>
        <v>9114.4794752302078</v>
      </c>
      <c r="Z27" s="18">
        <f>'[5]2019-20'!U67/100</f>
        <v>1291.0173924289068</v>
      </c>
      <c r="AA27" s="18">
        <f>'[5]2019-20'!V67/100</f>
        <v>125.83109230028731</v>
      </c>
      <c r="AB27" s="18">
        <f t="shared" si="33"/>
        <v>10279.665775358826</v>
      </c>
      <c r="AC27" s="18">
        <f>'Stmnt 37 GDDP 2019-20'!AC27</f>
        <v>1249.6930960001005</v>
      </c>
      <c r="AD27" s="18">
        <f t="shared" si="7"/>
        <v>82257.522332971261</v>
      </c>
    </row>
    <row r="28" spans="1:30">
      <c r="A28" s="5">
        <v>20</v>
      </c>
      <c r="B28" s="6" t="s">
        <v>151</v>
      </c>
      <c r="C28" s="14">
        <f>[4]GVA_Constant!K25/100</f>
        <v>2220.9995318179044</v>
      </c>
      <c r="D28" s="14">
        <f>[4]GVA_Constant!W25/100</f>
        <v>936.51951969334175</v>
      </c>
      <c r="E28" s="14">
        <f>[4]GVA_Constant!AU25/100</f>
        <v>262.78291357918226</v>
      </c>
      <c r="F28" s="14">
        <f>[4]GVA_Constant!AI25/100</f>
        <v>40.374524168081578</v>
      </c>
      <c r="G28" s="14">
        <f t="shared" si="0"/>
        <v>3460.6764892585102</v>
      </c>
      <c r="H28" s="14">
        <f>+[4]GVA_Constant!BS25/100</f>
        <v>307.09693895946339</v>
      </c>
      <c r="I28" s="14">
        <f t="shared" si="1"/>
        <v>3767.7734282179736</v>
      </c>
      <c r="J28" s="18">
        <f>'[5]2019-20'!D68/100</f>
        <v>4125.8394180700743</v>
      </c>
      <c r="K28" s="18">
        <f>('[5]2019-20'!E68+'[5]2019-20'!F68)/100</f>
        <v>433.99584069797828</v>
      </c>
      <c r="L28" s="18">
        <f>'[5]2019-20'!G68/100</f>
        <v>1178.3441169923542</v>
      </c>
      <c r="M28" s="18">
        <f t="shared" si="29"/>
        <v>5738.1793757604073</v>
      </c>
      <c r="N28" s="18">
        <f t="shared" si="30"/>
        <v>6045.2763147198712</v>
      </c>
      <c r="O28" s="18">
        <f>(+'[5]2019-20'!H68+'[5]2019-20'!I68)/100</f>
        <v>2012.0498928658208</v>
      </c>
      <c r="P28" s="18">
        <f>'[5]2019-20'!J68/100</f>
        <v>95.2341008137942</v>
      </c>
      <c r="Q28" s="18">
        <f>'[5]2019-20'!K68/100</f>
        <v>985.40589582336236</v>
      </c>
      <c r="R28" s="18">
        <f>'[5]2019-20'!L68/100</f>
        <v>39.217526848338466</v>
      </c>
      <c r="S28" s="18">
        <f>'[5]2019-20'!M68/100</f>
        <v>326.17009781445523</v>
      </c>
      <c r="T28" s="18">
        <f>'[5]2019-20'!N68/100</f>
        <v>2246.4543236944551</v>
      </c>
      <c r="U28" s="18">
        <f>'[5]2019-20'!O68/100</f>
        <v>4637.9536007668075</v>
      </c>
      <c r="V28" s="18">
        <f>'[5]2019-20'!P68/100</f>
        <v>736.56211028113046</v>
      </c>
      <c r="W28" s="18">
        <f>'[5]2019-20'!Q68/100</f>
        <v>1770.4363755442546</v>
      </c>
      <c r="X28" s="18">
        <f t="shared" si="34"/>
        <v>12849.483924452419</v>
      </c>
      <c r="Y28" s="18">
        <f t="shared" si="32"/>
        <v>22355.436728430799</v>
      </c>
      <c r="Z28" s="18">
        <f>'[5]2019-20'!U68/100</f>
        <v>3166.5283437978478</v>
      </c>
      <c r="AA28" s="18">
        <f>'[5]2019-20'!V68/100</f>
        <v>308.63079199132045</v>
      </c>
      <c r="AB28" s="18">
        <f t="shared" si="33"/>
        <v>25213.334280237326</v>
      </c>
      <c r="AC28" s="18">
        <f>'Stmnt 37 GDDP 2019-20'!AC28</f>
        <v>2756.6766515118907</v>
      </c>
      <c r="AD28" s="18">
        <f t="shared" si="7"/>
        <v>91462.791859934499</v>
      </c>
    </row>
    <row r="29" spans="1:30">
      <c r="A29" s="5">
        <v>21</v>
      </c>
      <c r="B29" s="6" t="s">
        <v>15</v>
      </c>
      <c r="C29" s="14">
        <f>[4]GVA_Constant!K26/100</f>
        <v>3327.7324613198248</v>
      </c>
      <c r="D29" s="14">
        <f>[4]GVA_Constant!W26/100</f>
        <v>910.11790703461008</v>
      </c>
      <c r="E29" s="14">
        <f>[4]GVA_Constant!AU26/100</f>
        <v>755.50898909097782</v>
      </c>
      <c r="F29" s="14">
        <f>[4]GVA_Constant!AI26/100</f>
        <v>38.986542879291932</v>
      </c>
      <c r="G29" s="14">
        <f t="shared" si="0"/>
        <v>5032.3459003247044</v>
      </c>
      <c r="H29" s="14">
        <f>+[4]GVA_Constant!BS26/100</f>
        <v>240.99208771273388</v>
      </c>
      <c r="I29" s="14">
        <f t="shared" si="1"/>
        <v>5273.3379880374387</v>
      </c>
      <c r="J29" s="18">
        <f>'[5]2019-20'!D69/100</f>
        <v>6113.3311916158418</v>
      </c>
      <c r="K29" s="18">
        <f>('[5]2019-20'!E69+'[5]2019-20'!F69)/100</f>
        <v>643.05951859162462</v>
      </c>
      <c r="L29" s="18">
        <f>'[5]2019-20'!G69/100</f>
        <v>1745.9738770531176</v>
      </c>
      <c r="M29" s="18">
        <f t="shared" si="29"/>
        <v>8502.3645872605848</v>
      </c>
      <c r="N29" s="18">
        <f t="shared" si="30"/>
        <v>8743.3566749733181</v>
      </c>
      <c r="O29" s="18">
        <f>(+'[5]2019-20'!H69+'[5]2019-20'!I69)/100</f>
        <v>2981.2908653865165</v>
      </c>
      <c r="P29" s="18">
        <f>'[5]2019-20'!J69/100</f>
        <v>141.11009664132484</v>
      </c>
      <c r="Q29" s="18">
        <f>'[5]2019-20'!K69/100</f>
        <v>1460.0938109600456</v>
      </c>
      <c r="R29" s="18">
        <f>'[5]2019-20'!L69/100</f>
        <v>58.109321727340991</v>
      </c>
      <c r="S29" s="18">
        <f>'[5]2019-20'!M69/100</f>
        <v>483.29215722947765</v>
      </c>
      <c r="T29" s="18">
        <f>'[5]2019-20'!N69/100</f>
        <v>3328.6121673648549</v>
      </c>
      <c r="U29" s="18">
        <f>'[5]2019-20'!O69/100</f>
        <v>6872.1400761878058</v>
      </c>
      <c r="V29" s="18">
        <f>'[5]2019-20'!P69/100</f>
        <v>1091.3774548817266</v>
      </c>
      <c r="W29" s="18">
        <f>'[5]2019-20'!Q69/100</f>
        <v>2623.2877290335109</v>
      </c>
      <c r="X29" s="18">
        <f t="shared" si="34"/>
        <v>19039.313679412604</v>
      </c>
      <c r="Y29" s="18">
        <f t="shared" si="32"/>
        <v>32815.01625471063</v>
      </c>
      <c r="Z29" s="18">
        <f>'[5]2019-20'!U69/100</f>
        <v>4648.0719801862269</v>
      </c>
      <c r="AA29" s="18">
        <f>'[5]2019-20'!V69/100</f>
        <v>453.03183193901071</v>
      </c>
      <c r="AB29" s="18">
        <f t="shared" si="33"/>
        <v>37010.056402957845</v>
      </c>
      <c r="AC29" s="18">
        <f>'Stmnt 37 GDDP 2019-20'!AC29</f>
        <v>3610.1593278979044</v>
      </c>
      <c r="AD29" s="18">
        <f t="shared" si="7"/>
        <v>102516.4072869542</v>
      </c>
    </row>
    <row r="30" spans="1:30">
      <c r="A30" s="5">
        <v>22</v>
      </c>
      <c r="B30" s="6" t="s">
        <v>196</v>
      </c>
      <c r="C30" s="14">
        <f>[4]GVA_Constant!K27/100</f>
        <v>2379.6647625591013</v>
      </c>
      <c r="D30" s="14">
        <f>[4]GVA_Constant!W27/100</f>
        <v>880.31669440545124</v>
      </c>
      <c r="E30" s="14">
        <f>[4]GVA_Constant!AU27/100</f>
        <v>305.79682728337576</v>
      </c>
      <c r="F30" s="14">
        <f>[4]GVA_Constant!AI27/100</f>
        <v>9.2008126055304018</v>
      </c>
      <c r="G30" s="14">
        <f t="shared" si="0"/>
        <v>3574.9790968534585</v>
      </c>
      <c r="H30" s="14">
        <f>+[4]GVA_Constant!BS27/100</f>
        <v>111.84033880108707</v>
      </c>
      <c r="I30" s="14">
        <f t="shared" si="1"/>
        <v>3686.8194356545455</v>
      </c>
      <c r="J30" s="18">
        <f>'[5]2019-20'!D70/100</f>
        <v>2577.4133376760205</v>
      </c>
      <c r="K30" s="18">
        <f>('[5]2019-20'!E70+'[5]2019-20'!F70)/100</f>
        <v>271.11735454651387</v>
      </c>
      <c r="L30" s="18">
        <f>'[5]2019-20'!G70/100</f>
        <v>736.11198492276958</v>
      </c>
      <c r="M30" s="18">
        <f t="shared" si="29"/>
        <v>3584.6426771453043</v>
      </c>
      <c r="N30" s="18">
        <f t="shared" si="30"/>
        <v>3696.4830159463913</v>
      </c>
      <c r="O30" s="18">
        <f>(+'[5]2019-20'!H70+'[5]2019-20'!I70)/100</f>
        <v>1256.9282767596785</v>
      </c>
      <c r="P30" s="18">
        <f>'[5]2019-20'!J70/100</f>
        <v>59.492776321835734</v>
      </c>
      <c r="Q30" s="18">
        <f>'[5]2019-20'!K70/100</f>
        <v>615.58341020159025</v>
      </c>
      <c r="R30" s="18">
        <f>'[5]2019-20'!L70/100</f>
        <v>24.499202835396982</v>
      </c>
      <c r="S30" s="18">
        <f>'[5]2019-20'!M70/100</f>
        <v>203.7585749886766</v>
      </c>
      <c r="T30" s="18">
        <f>'[5]2019-20'!N70/100</f>
        <v>1403.36080726051</v>
      </c>
      <c r="U30" s="18">
        <f>'[5]2019-20'!O70/100</f>
        <v>2897.3312479840838</v>
      </c>
      <c r="V30" s="18">
        <f>'[5]2019-20'!P70/100</f>
        <v>460.13060972532935</v>
      </c>
      <c r="W30" s="18">
        <f>'[5]2019-20'!Q70/100</f>
        <v>1105.9922273875206</v>
      </c>
      <c r="X30" s="18">
        <f t="shared" si="34"/>
        <v>8027.0771334646224</v>
      </c>
      <c r="Y30" s="18">
        <f t="shared" si="32"/>
        <v>15298.539246264472</v>
      </c>
      <c r="Z30" s="18">
        <f>'[5]2019-20'!U70/100</f>
        <v>2166.9564668156827</v>
      </c>
      <c r="AA30" s="18">
        <f>'[5]2019-20'!V70/100</f>
        <v>211.20590689610245</v>
      </c>
      <c r="AB30" s="18">
        <f t="shared" si="33"/>
        <v>17254.289806184053</v>
      </c>
      <c r="AC30" s="18">
        <f>'Stmnt 37 GDDP 2019-20'!AC30</f>
        <v>1762.5187694801302</v>
      </c>
      <c r="AD30" s="18">
        <f t="shared" si="7"/>
        <v>97895.637226452644</v>
      </c>
    </row>
    <row r="31" spans="1:30">
      <c r="A31" s="5">
        <v>23</v>
      </c>
      <c r="B31" s="6" t="s">
        <v>16</v>
      </c>
      <c r="C31" s="14">
        <f>[4]GVA_Constant!K28/100</f>
        <v>2711.1404035213054</v>
      </c>
      <c r="D31" s="14">
        <f>[4]GVA_Constant!W28/100</f>
        <v>800.75186048538569</v>
      </c>
      <c r="E31" s="14">
        <f>[4]GVA_Constant!AU28/100</f>
        <v>1981.0710300224514</v>
      </c>
      <c r="F31" s="14">
        <f>[4]GVA_Constant!AI28/100</f>
        <v>40.600658074312207</v>
      </c>
      <c r="G31" s="14">
        <f t="shared" si="0"/>
        <v>5533.5639521034554</v>
      </c>
      <c r="H31" s="14">
        <f>+[4]GVA_Constant!BS28/100</f>
        <v>167.85954672007622</v>
      </c>
      <c r="I31" s="14">
        <f t="shared" si="1"/>
        <v>5701.4234988235321</v>
      </c>
      <c r="J31" s="18">
        <f>'[5]2019-20'!D71/100</f>
        <v>4553.6749225240164</v>
      </c>
      <c r="K31" s="18">
        <f>('[5]2019-20'!E71+'[5]2019-20'!F71)/100</f>
        <v>478.99973217826914</v>
      </c>
      <c r="L31" s="18">
        <f>'[5]2019-20'!G71/100</f>
        <v>1300.5343911716573</v>
      </c>
      <c r="M31" s="18">
        <f t="shared" si="29"/>
        <v>6333.2090458739431</v>
      </c>
      <c r="N31" s="18">
        <f t="shared" si="30"/>
        <v>6501.0685925940197</v>
      </c>
      <c r="O31" s="18">
        <f>(+'[5]2019-20'!H71+'[5]2019-20'!I71)/100</f>
        <v>2220.6926183026267</v>
      </c>
      <c r="P31" s="18">
        <f>'[5]2019-20'!J71/100</f>
        <v>105.10955291802223</v>
      </c>
      <c r="Q31" s="18">
        <f>'[5]2019-20'!K71/100</f>
        <v>1087.589133175019</v>
      </c>
      <c r="R31" s="18">
        <f>'[5]2019-20'!L71/100</f>
        <v>43.28425089705177</v>
      </c>
      <c r="S31" s="18">
        <f>'[5]2019-20'!M71/100</f>
        <v>359.99282676630429</v>
      </c>
      <c r="T31" s="18">
        <f>'[5]2019-20'!N71/100</f>
        <v>2479.4039907612673</v>
      </c>
      <c r="U31" s="18">
        <f>'[5]2019-20'!O71/100</f>
        <v>5118.8936028733897</v>
      </c>
      <c r="V31" s="18">
        <f>'[5]2019-20'!P71/100</f>
        <v>812.94109406649363</v>
      </c>
      <c r="W31" s="18">
        <f>'[5]2019-20'!Q71/100</f>
        <v>1954.0246016194455</v>
      </c>
      <c r="X31" s="18">
        <f t="shared" si="34"/>
        <v>14181.93167137962</v>
      </c>
      <c r="Y31" s="18">
        <f t="shared" si="32"/>
        <v>26216.564216077095</v>
      </c>
      <c r="Z31" s="18">
        <f>'[5]2019-20'!U71/100</f>
        <v>3713.4364552091097</v>
      </c>
      <c r="AA31" s="18">
        <f>'[5]2019-20'!V71/100</f>
        <v>361.93607312102921</v>
      </c>
      <c r="AB31" s="18">
        <f t="shared" si="33"/>
        <v>29568.064598165176</v>
      </c>
      <c r="AC31" s="18">
        <f>'Stmnt 37 GDDP 2019-20'!AC31</f>
        <v>2631.4691589526974</v>
      </c>
      <c r="AD31" s="18">
        <f t="shared" si="7"/>
        <v>112363.33322611699</v>
      </c>
    </row>
    <row r="32" spans="1:30" s="50" customFormat="1" ht="25.5">
      <c r="A32" s="47"/>
      <c r="B32" s="48" t="s">
        <v>198</v>
      </c>
      <c r="C32" s="49">
        <f t="shared" ref="C32:I32" si="35">SUM(C24:C31)</f>
        <v>20762.231924387954</v>
      </c>
      <c r="D32" s="49">
        <f t="shared" si="35"/>
        <v>6878.3903847539677</v>
      </c>
      <c r="E32" s="49">
        <f t="shared" si="35"/>
        <v>5349.0204805796129</v>
      </c>
      <c r="F32" s="49">
        <f t="shared" si="35"/>
        <v>177.29540620794023</v>
      </c>
      <c r="G32" s="49">
        <f t="shared" si="35"/>
        <v>33166.938195929477</v>
      </c>
      <c r="H32" s="49">
        <f t="shared" si="35"/>
        <v>1234.2875341805716</v>
      </c>
      <c r="I32" s="49">
        <f t="shared" si="35"/>
        <v>34401.225730110047</v>
      </c>
      <c r="J32" s="49">
        <f t="shared" ref="J32" si="36">SUM(J24:J31)</f>
        <v>34826.654143076747</v>
      </c>
      <c r="K32" s="49">
        <f t="shared" ref="K32:AB32" si="37">SUM(K24:K31)</f>
        <v>3663.4055550791218</v>
      </c>
      <c r="L32" s="49">
        <f>SUM(L24:L31)</f>
        <v>9946.5293884893726</v>
      </c>
      <c r="M32" s="49">
        <f t="shared" si="37"/>
        <v>48436.589086645232</v>
      </c>
      <c r="N32" s="49">
        <f t="shared" si="37"/>
        <v>49670.876620825817</v>
      </c>
      <c r="O32" s="49">
        <f t="shared" si="37"/>
        <v>16983.929483671051</v>
      </c>
      <c r="P32" s="49">
        <f t="shared" si="37"/>
        <v>803.88128465269858</v>
      </c>
      <c r="Q32" s="49">
        <f t="shared" si="37"/>
        <v>8317.9171186555577</v>
      </c>
      <c r="R32" s="49">
        <f t="shared" si="37"/>
        <v>331.03936084182158</v>
      </c>
      <c r="S32" s="49">
        <f t="shared" si="37"/>
        <v>2753.2368658475534</v>
      </c>
      <c r="T32" s="49">
        <f t="shared" si="37"/>
        <v>18962.562487737949</v>
      </c>
      <c r="U32" s="49">
        <f t="shared" si="37"/>
        <v>39149.465022344128</v>
      </c>
      <c r="V32" s="49">
        <f t="shared" si="37"/>
        <v>6217.3999689146403</v>
      </c>
      <c r="W32" s="49">
        <f t="shared" si="37"/>
        <v>14944.443805387788</v>
      </c>
      <c r="X32" s="49">
        <f t="shared" si="37"/>
        <v>108463.87539805321</v>
      </c>
      <c r="Y32" s="49">
        <f t="shared" si="37"/>
        <v>191301.69021480848</v>
      </c>
      <c r="Z32" s="49">
        <f t="shared" si="37"/>
        <v>27096.863806700869</v>
      </c>
      <c r="AA32" s="49">
        <f t="shared" si="37"/>
        <v>2641.0395326235321</v>
      </c>
      <c r="AB32" s="49">
        <f t="shared" si="37"/>
        <v>215757.51448888582</v>
      </c>
      <c r="AC32" s="49">
        <f>'Stmnt 37 GDDP 2019-20'!AC32</f>
        <v>20117.441803603288</v>
      </c>
      <c r="AD32" s="49">
        <f t="shared" si="7"/>
        <v>107248.98155303272</v>
      </c>
    </row>
    <row r="33" spans="1:30">
      <c r="A33" s="5">
        <v>24</v>
      </c>
      <c r="B33" s="6" t="s">
        <v>152</v>
      </c>
      <c r="C33" s="14">
        <f>[4]GVA_Constant!K30/100</f>
        <v>2735.9357833295576</v>
      </c>
      <c r="D33" s="14">
        <f>[4]GVA_Constant!W30/100</f>
        <v>478.53816511325073</v>
      </c>
      <c r="E33" s="14">
        <f>[4]GVA_Constant!AU30/100</f>
        <v>260.63251354905276</v>
      </c>
      <c r="F33" s="14">
        <f>[4]GVA_Constant!AI30/100</f>
        <v>14.331465857579964</v>
      </c>
      <c r="G33" s="14">
        <f t="shared" si="0"/>
        <v>3489.4379278494412</v>
      </c>
      <c r="H33" s="14">
        <f>+[4]GVA_Constant!BS30/100</f>
        <v>115.80751171130385</v>
      </c>
      <c r="I33" s="14">
        <f t="shared" si="1"/>
        <v>3605.2454395607451</v>
      </c>
      <c r="J33" s="18">
        <f>'[5]2019-20'!D72/100</f>
        <v>3482.6335047754756</v>
      </c>
      <c r="K33" s="18">
        <f>('[5]2019-20'!E72+'[5]2019-20'!F72)/100</f>
        <v>366.33719895356052</v>
      </c>
      <c r="L33" s="18">
        <f>'[5]2019-20'!G72/100</f>
        <v>994.64382545267222</v>
      </c>
      <c r="M33" s="18">
        <f t="shared" ref="M33:M37" si="38">J33+K33+L33</f>
        <v>4843.6145291817083</v>
      </c>
      <c r="N33" s="18">
        <f t="shared" ref="N33:N37" si="39">H33+M33</f>
        <v>4959.4220408930123</v>
      </c>
      <c r="O33" s="18">
        <f>(+'[5]2019-20'!H72+'[5]2019-20'!I72)/100</f>
        <v>1698.3773870317411</v>
      </c>
      <c r="P33" s="18">
        <f>'[5]2019-20'!J72/100</f>
        <v>80.387391918037054</v>
      </c>
      <c r="Q33" s="18">
        <f>'[5]2019-20'!K72/100</f>
        <v>831.78409066706115</v>
      </c>
      <c r="R33" s="18">
        <f>'[5]2019-20'!L72/100</f>
        <v>33.103632773071631</v>
      </c>
      <c r="S33" s="18">
        <f>'[5]2019-20'!M72/100</f>
        <v>275.32116396228162</v>
      </c>
      <c r="T33" s="18">
        <f>'[5]2019-20'!N72/100</f>
        <v>1896.2388745380786</v>
      </c>
      <c r="U33" s="18">
        <f>'[5]2019-20'!O72/100</f>
        <v>3914.9106319751118</v>
      </c>
      <c r="V33" s="18">
        <f>'[5]2019-20'!P72/100</f>
        <v>621.73430026830613</v>
      </c>
      <c r="W33" s="18">
        <f>'[5]2019-20'!Q72/100</f>
        <v>1494.4306878593486</v>
      </c>
      <c r="X33" s="18">
        <f t="shared" ref="X33" si="40">SUM(O33:W33)</f>
        <v>10846.288160993039</v>
      </c>
      <c r="Y33" s="18">
        <f t="shared" ref="Y33:Y37" si="41">I33+M33+X33</f>
        <v>19295.148129735491</v>
      </c>
      <c r="Z33" s="18">
        <f>'[5]2019-20'!U72/100</f>
        <v>2733.0547914224194</v>
      </c>
      <c r="AA33" s="18">
        <f>'[5]2019-20'!V72/100</f>
        <v>266.3815931048</v>
      </c>
      <c r="AB33" s="18">
        <f t="shared" ref="AB33:AB37" si="42">Y33+Z33-AA33</f>
        <v>21761.821328053109</v>
      </c>
      <c r="AC33" s="18">
        <f>'Stmnt 37 GDDP 2019-20'!AC33</f>
        <v>2761.5641623694373</v>
      </c>
      <c r="AD33" s="18">
        <f t="shared" si="7"/>
        <v>78802.519327964284</v>
      </c>
    </row>
    <row r="34" spans="1:30">
      <c r="A34" s="5">
        <v>25</v>
      </c>
      <c r="B34" s="6" t="s">
        <v>17</v>
      </c>
      <c r="C34" s="14">
        <f>[4]GVA_Constant!K31/100</f>
        <v>2488.2982079969202</v>
      </c>
      <c r="D34" s="14">
        <f>[4]GVA_Constant!W31/100</f>
        <v>255.07489404344381</v>
      </c>
      <c r="E34" s="14">
        <f>[4]GVA_Constant!AU31/100</f>
        <v>160.7330321764575</v>
      </c>
      <c r="F34" s="14">
        <f>[4]GVA_Constant!AI31/100</f>
        <v>17.146276918690369</v>
      </c>
      <c r="G34" s="14">
        <f t="shared" si="0"/>
        <v>2921.2524111355119</v>
      </c>
      <c r="H34" s="14">
        <f>+[4]GVA_Constant!BS31/100</f>
        <v>87.383992488053366</v>
      </c>
      <c r="I34" s="14">
        <f t="shared" si="1"/>
        <v>3008.6364036235655</v>
      </c>
      <c r="J34" s="18">
        <f>'[5]2019-20'!D73/100</f>
        <v>3910.732289742346</v>
      </c>
      <c r="K34" s="18">
        <f>('[5]2019-20'!E73+'[5]2019-20'!F73)/100</f>
        <v>411.36878483394059</v>
      </c>
      <c r="L34" s="18">
        <f>'[5]2019-20'!G73/100</f>
        <v>1116.9092928259154</v>
      </c>
      <c r="M34" s="18">
        <f t="shared" si="38"/>
        <v>5439.0103674022021</v>
      </c>
      <c r="N34" s="18">
        <f t="shared" si="39"/>
        <v>5526.3943598902551</v>
      </c>
      <c r="O34" s="18">
        <f>(+'[5]2019-20'!H73+'[5]2019-20'!I73)/100</f>
        <v>1907.1485065901202</v>
      </c>
      <c r="P34" s="18">
        <f>'[5]2019-20'!J73/100</f>
        <v>90.268921157211466</v>
      </c>
      <c r="Q34" s="18">
        <f>'[5]2019-20'!K73/100</f>
        <v>934.03020932441291</v>
      </c>
      <c r="R34" s="18">
        <f>'[5]2019-20'!L73/100</f>
        <v>37.172859393877111</v>
      </c>
      <c r="S34" s="18">
        <f>'[5]2019-20'!M73/100</f>
        <v>309.16470667393889</v>
      </c>
      <c r="T34" s="18">
        <f>'[5]2019-20'!N73/100</f>
        <v>2129.3318936810833</v>
      </c>
      <c r="U34" s="18">
        <f>'[5]2019-20'!O73/100</f>
        <v>4396.1465939287018</v>
      </c>
      <c r="V34" s="18">
        <f>'[5]2019-20'!P73/100</f>
        <v>698.16028599207493</v>
      </c>
      <c r="W34" s="18">
        <f>'[5]2019-20'!Q73/100</f>
        <v>1678.1318900709884</v>
      </c>
      <c r="X34" s="18">
        <f t="shared" ref="X34:X37" si="43">SUM(O34:W34)</f>
        <v>12179.55586681241</v>
      </c>
      <c r="Y34" s="18">
        <f t="shared" si="41"/>
        <v>20627.202637838178</v>
      </c>
      <c r="Z34" s="18">
        <f>'[5]2019-20'!U73/100</f>
        <v>2921.7332043371048</v>
      </c>
      <c r="AA34" s="18">
        <f>'[5]2019-20'!V73/100</f>
        <v>284.77143891924896</v>
      </c>
      <c r="AB34" s="18">
        <f t="shared" si="42"/>
        <v>23264.164403256036</v>
      </c>
      <c r="AC34" s="18">
        <f>'Stmnt 37 GDDP 2019-20'!AC34</f>
        <v>1971.9585512487026</v>
      </c>
      <c r="AD34" s="18">
        <f t="shared" si="7"/>
        <v>117974.91579386634</v>
      </c>
    </row>
    <row r="35" spans="1:30">
      <c r="A35" s="5">
        <v>26</v>
      </c>
      <c r="B35" s="6" t="s">
        <v>18</v>
      </c>
      <c r="C35" s="14">
        <f>[4]GVA_Constant!K32/100</f>
        <v>2493.5604694393223</v>
      </c>
      <c r="D35" s="14">
        <f>[4]GVA_Constant!W32/100</f>
        <v>233.90723619092188</v>
      </c>
      <c r="E35" s="14">
        <f>[4]GVA_Constant!AU32/100</f>
        <v>117.51298924096653</v>
      </c>
      <c r="F35" s="14">
        <f>[4]GVA_Constant!AI32/100</f>
        <v>18.237950319452889</v>
      </c>
      <c r="G35" s="14">
        <f t="shared" si="0"/>
        <v>2863.2186451906637</v>
      </c>
      <c r="H35" s="14">
        <f>+[4]GVA_Constant!BS32/100</f>
        <v>74.627524563904942</v>
      </c>
      <c r="I35" s="14">
        <f t="shared" si="1"/>
        <v>2937.8461697545686</v>
      </c>
      <c r="J35" s="18">
        <f>'[5]2019-20'!D74/100</f>
        <v>1401.721524174216</v>
      </c>
      <c r="K35" s="18">
        <f>('[5]2019-20'!E74+'[5]2019-20'!F74)/100</f>
        <v>147.44667682510087</v>
      </c>
      <c r="L35" s="18">
        <f>'[5]2019-20'!G74/100</f>
        <v>400.33315510007344</v>
      </c>
      <c r="M35" s="18">
        <f t="shared" si="38"/>
        <v>1949.5013560993903</v>
      </c>
      <c r="N35" s="18">
        <f t="shared" si="39"/>
        <v>2024.1288806632951</v>
      </c>
      <c r="O35" s="18">
        <f>(+'[5]2019-20'!H74+'[5]2019-20'!I74)/100</f>
        <v>683.57814174495957</v>
      </c>
      <c r="P35" s="18">
        <f>'[5]2019-20'!J74/100</f>
        <v>32.355037464961576</v>
      </c>
      <c r="Q35" s="18">
        <f>'[5]2019-20'!K74/100</f>
        <v>334.78391043873688</v>
      </c>
      <c r="R35" s="18">
        <f>'[5]2019-20'!L74/100</f>
        <v>13.323846601356644</v>
      </c>
      <c r="S35" s="18">
        <f>'[5]2019-20'!M74/100</f>
        <v>110.81372790373734</v>
      </c>
      <c r="T35" s="18">
        <f>'[5]2019-20'!N74/100</f>
        <v>763.21520532413206</v>
      </c>
      <c r="U35" s="18">
        <f>'[5]2019-20'!O74/100</f>
        <v>1575.7082938911722</v>
      </c>
      <c r="V35" s="18">
        <f>'[5]2019-20'!P74/100</f>
        <v>250.24118955051094</v>
      </c>
      <c r="W35" s="18">
        <f>'[5]2019-20'!Q74/100</f>
        <v>601.4918476740429</v>
      </c>
      <c r="X35" s="18">
        <f t="shared" si="43"/>
        <v>4365.5112005936098</v>
      </c>
      <c r="Y35" s="18">
        <f t="shared" si="41"/>
        <v>9252.8587264475682</v>
      </c>
      <c r="Z35" s="18">
        <f>'[5]2019-20'!U74/100</f>
        <v>1310.6180760652639</v>
      </c>
      <c r="AA35" s="18">
        <f>'[5]2019-20'!V74/100</f>
        <v>127.74150454280172</v>
      </c>
      <c r="AB35" s="18">
        <f t="shared" si="42"/>
        <v>10435.73529797003</v>
      </c>
      <c r="AC35" s="18">
        <f>'Stmnt 37 GDDP 2019-20'!AC35</f>
        <v>1273.836514284973</v>
      </c>
      <c r="AD35" s="18">
        <f t="shared" si="7"/>
        <v>81923.662738053885</v>
      </c>
    </row>
    <row r="36" spans="1:30">
      <c r="A36" s="5">
        <v>27</v>
      </c>
      <c r="B36" s="6" t="s">
        <v>19</v>
      </c>
      <c r="C36" s="14">
        <f>[4]GVA_Constant!K33/100</f>
        <v>4212.380212992106</v>
      </c>
      <c r="D36" s="14">
        <f>[4]GVA_Constant!W33/100</f>
        <v>673.71474424805319</v>
      </c>
      <c r="E36" s="14">
        <f>[4]GVA_Constant!AU33/100</f>
        <v>621.41119985998739</v>
      </c>
      <c r="F36" s="14">
        <f>[4]GVA_Constant!AI33/100</f>
        <v>30.237968044453154</v>
      </c>
      <c r="G36" s="14">
        <f t="shared" si="0"/>
        <v>5537.7441251445989</v>
      </c>
      <c r="H36" s="14">
        <f>+[4]GVA_Constant!BS33/100</f>
        <v>1047.895474957947</v>
      </c>
      <c r="I36" s="14">
        <f t="shared" si="1"/>
        <v>6585.639600102546</v>
      </c>
      <c r="J36" s="18">
        <f>'[5]2019-20'!D75/100</f>
        <v>5352.5067991068654</v>
      </c>
      <c r="K36" s="18">
        <f>('[5]2019-20'!E75+'[5]2019-20'!F75)/100</f>
        <v>563.02862344716084</v>
      </c>
      <c r="L36" s="18">
        <f>'[5]2019-20'!G75/100</f>
        <v>1528.6816230088264</v>
      </c>
      <c r="M36" s="18">
        <f t="shared" si="38"/>
        <v>7444.217045562852</v>
      </c>
      <c r="N36" s="18">
        <f t="shared" si="39"/>
        <v>8492.1125205207991</v>
      </c>
      <c r="O36" s="18">
        <f>(+'[5]2019-20'!H75+'[5]2019-20'!I75)/100</f>
        <v>2610.259304940218</v>
      </c>
      <c r="P36" s="18">
        <f>'[5]2019-20'!J75/100</f>
        <v>123.5484759489504</v>
      </c>
      <c r="Q36" s="18">
        <f>'[5]2019-20'!K75/100</f>
        <v>1278.3802816401703</v>
      </c>
      <c r="R36" s="18">
        <f>'[5]2019-20'!L75/100</f>
        <v>50.877423435465978</v>
      </c>
      <c r="S36" s="18">
        <f>'[5]2019-20'!M75/100</f>
        <v>423.1448414039005</v>
      </c>
      <c r="T36" s="18">
        <f>'[5]2019-20'!N75/100</f>
        <v>2914.3553161073041</v>
      </c>
      <c r="U36" s="18">
        <f>'[5]2019-20'!O75/100</f>
        <v>6016.8793950925601</v>
      </c>
      <c r="V36" s="18">
        <f>'[5]2019-20'!P75/100</f>
        <v>955.55190199050355</v>
      </c>
      <c r="W36" s="18">
        <f>'[5]2019-20'!Q75/100</f>
        <v>2296.8108492015458</v>
      </c>
      <c r="X36" s="18">
        <f t="shared" si="43"/>
        <v>16669.80778976062</v>
      </c>
      <c r="Y36" s="18">
        <f t="shared" si="41"/>
        <v>30699.664435426017</v>
      </c>
      <c r="Z36" s="18">
        <f>'[5]2019-20'!U75/100</f>
        <v>4348.4436836674195</v>
      </c>
      <c r="AA36" s="18">
        <f>'[5]2019-20'!V75/100</f>
        <v>423.82807677959914</v>
      </c>
      <c r="AB36" s="18">
        <f t="shared" si="42"/>
        <v>34624.280042313832</v>
      </c>
      <c r="AC36" s="18">
        <f>'Stmnt 37 GDDP 2019-20'!AC36</f>
        <v>3128.7174986371274</v>
      </c>
      <c r="AD36" s="18">
        <f t="shared" si="7"/>
        <v>110666.04785314176</v>
      </c>
    </row>
    <row r="37" spans="1:30">
      <c r="A37" s="5">
        <v>28</v>
      </c>
      <c r="B37" s="6" t="s">
        <v>20</v>
      </c>
      <c r="C37" s="14">
        <f>[4]GVA_Constant!K34/100</f>
        <v>2923.9988289063535</v>
      </c>
      <c r="D37" s="14">
        <f>[4]GVA_Constant!W34/100</f>
        <v>450.24574883786124</v>
      </c>
      <c r="E37" s="14">
        <f>[4]GVA_Constant!AU34/100</f>
        <v>1066.3239039698444</v>
      </c>
      <c r="F37" s="14">
        <f>[4]GVA_Constant!AI34/100</f>
        <v>49.622103014629957</v>
      </c>
      <c r="G37" s="14">
        <f t="shared" si="0"/>
        <v>4490.1905847286889</v>
      </c>
      <c r="H37" s="14">
        <f>+[4]GVA_Constant!BS34/100</f>
        <v>1022.9561421347095</v>
      </c>
      <c r="I37" s="14">
        <f t="shared" si="1"/>
        <v>5513.1467268633987</v>
      </c>
      <c r="J37" s="18">
        <f>'[5]2019-20'!D76/100</f>
        <v>4058.5415570379596</v>
      </c>
      <c r="K37" s="18">
        <f>('[5]2019-20'!E76+'[5]2019-20'!F76)/100</f>
        <v>426.91679839500125</v>
      </c>
      <c r="L37" s="18">
        <f>'[5]2019-20'!G76/100</f>
        <v>1159.1237764512152</v>
      </c>
      <c r="M37" s="18">
        <f t="shared" si="38"/>
        <v>5644.5821318841763</v>
      </c>
      <c r="N37" s="18">
        <f t="shared" si="39"/>
        <v>6667.5382740188861</v>
      </c>
      <c r="O37" s="18">
        <f>(+'[5]2019-20'!H76+'[5]2019-20'!I76)/100</f>
        <v>1979.230715879261</v>
      </c>
      <c r="P37" s="18">
        <f>'[5]2019-20'!J76/100</f>
        <v>93.680707520294874</v>
      </c>
      <c r="Q37" s="18">
        <f>'[5]2019-20'!K76/100</f>
        <v>969.33263113281168</v>
      </c>
      <c r="R37" s="18">
        <f>'[5]2019-20'!L76/100</f>
        <v>38.577837465299595</v>
      </c>
      <c r="S37" s="18">
        <f>'[5]2019-20'!M76/100</f>
        <v>320.8498350287997</v>
      </c>
      <c r="T37" s="18">
        <f>'[5]2019-20'!N76/100</f>
        <v>2209.8117025035167</v>
      </c>
      <c r="U37" s="18">
        <f>'[5]2019-20'!O76/100</f>
        <v>4562.3024846494955</v>
      </c>
      <c r="V37" s="18">
        <f>'[5]2019-20'!P76/100</f>
        <v>724.54781463934614</v>
      </c>
      <c r="W37" s="18">
        <f>'[5]2019-20'!Q76/100</f>
        <v>1741.5582324333643</v>
      </c>
      <c r="X37" s="18">
        <f t="shared" si="43"/>
        <v>12639.891961252191</v>
      </c>
      <c r="Y37" s="18">
        <f t="shared" si="41"/>
        <v>23797.620819999764</v>
      </c>
      <c r="Z37" s="18">
        <f>'[5]2019-20'!U76/100</f>
        <v>3370.8060288913612</v>
      </c>
      <c r="AA37" s="18">
        <f>'[5]2019-20'!V76/100</f>
        <v>328.54104602711681</v>
      </c>
      <c r="AB37" s="18">
        <f t="shared" si="42"/>
        <v>26839.88580286401</v>
      </c>
      <c r="AC37" s="18">
        <f>'Stmnt 37 GDDP 2019-20'!AC37</f>
        <v>2961.2955292932402</v>
      </c>
      <c r="AD37" s="18">
        <f t="shared" si="7"/>
        <v>90635.620583501062</v>
      </c>
    </row>
    <row r="38" spans="1:30" s="3" customFormat="1">
      <c r="A38" s="7"/>
      <c r="B38" s="8" t="s">
        <v>30</v>
      </c>
      <c r="C38" s="19">
        <f t="shared" ref="C38:I38" si="44">SUM(C33:C37)</f>
        <v>14854.173502664258</v>
      </c>
      <c r="D38" s="19">
        <f t="shared" si="44"/>
        <v>2091.480788433531</v>
      </c>
      <c r="E38" s="19">
        <f t="shared" si="44"/>
        <v>2226.6136387963088</v>
      </c>
      <c r="F38" s="19">
        <f t="shared" si="44"/>
        <v>129.57576415480634</v>
      </c>
      <c r="G38" s="19">
        <f t="shared" si="44"/>
        <v>19301.843694048905</v>
      </c>
      <c r="H38" s="19">
        <f t="shared" si="44"/>
        <v>2348.6706458559188</v>
      </c>
      <c r="I38" s="19">
        <f t="shared" si="44"/>
        <v>21650.514339904825</v>
      </c>
      <c r="J38" s="19">
        <f t="shared" ref="J38" si="45">SUM(J33:J37)</f>
        <v>18206.135674836863</v>
      </c>
      <c r="K38" s="19">
        <f t="shared" ref="K38:AB38" si="46">SUM(K33:K37)</f>
        <v>1915.0980824547639</v>
      </c>
      <c r="L38" s="19">
        <f>SUM(L33:L37)</f>
        <v>5199.6916728387023</v>
      </c>
      <c r="M38" s="19">
        <f t="shared" si="46"/>
        <v>25320.92543013033</v>
      </c>
      <c r="N38" s="19">
        <f t="shared" si="46"/>
        <v>27669.59607598625</v>
      </c>
      <c r="O38" s="19">
        <f t="shared" si="46"/>
        <v>8878.5940561863008</v>
      </c>
      <c r="P38" s="19">
        <f t="shared" si="46"/>
        <v>420.24053400945536</v>
      </c>
      <c r="Q38" s="19">
        <f t="shared" si="46"/>
        <v>4348.3111232031924</v>
      </c>
      <c r="R38" s="19">
        <f t="shared" si="46"/>
        <v>173.05559966907094</v>
      </c>
      <c r="S38" s="19">
        <f t="shared" si="46"/>
        <v>1439.2942749726581</v>
      </c>
      <c r="T38" s="19">
        <f t="shared" si="46"/>
        <v>9912.9529921541143</v>
      </c>
      <c r="U38" s="19">
        <f t="shared" si="46"/>
        <v>20465.947399537039</v>
      </c>
      <c r="V38" s="19">
        <f t="shared" si="46"/>
        <v>3250.2354924407414</v>
      </c>
      <c r="W38" s="19">
        <f t="shared" si="46"/>
        <v>7812.4235072392912</v>
      </c>
      <c r="X38" s="19">
        <f t="shared" si="46"/>
        <v>56701.054979411871</v>
      </c>
      <c r="Y38" s="19">
        <f t="shared" si="46"/>
        <v>103672.49474944703</v>
      </c>
      <c r="Z38" s="19">
        <f t="shared" si="46"/>
        <v>14684.655784383569</v>
      </c>
      <c r="AA38" s="19">
        <f t="shared" si="46"/>
        <v>1431.2636593735667</v>
      </c>
      <c r="AB38" s="19">
        <f t="shared" si="46"/>
        <v>116925.88687445702</v>
      </c>
      <c r="AC38" s="19">
        <f>'Stmnt 37 GDDP 2019-20'!AC38</f>
        <v>12097.372255833479</v>
      </c>
      <c r="AD38" s="19">
        <f t="shared" si="7"/>
        <v>96653.954595862044</v>
      </c>
    </row>
    <row r="39" spans="1:30">
      <c r="A39" s="5">
        <v>29</v>
      </c>
      <c r="B39" s="6" t="s">
        <v>21</v>
      </c>
      <c r="C39" s="14">
        <f>[4]GVA_Constant!K36/100</f>
        <v>2217.9569522964616</v>
      </c>
      <c r="D39" s="14">
        <f>[4]GVA_Constant!W36/100</f>
        <v>253.79819711811408</v>
      </c>
      <c r="E39" s="14">
        <f>[4]GVA_Constant!AU36/100</f>
        <v>825.24135960249612</v>
      </c>
      <c r="F39" s="14">
        <f>[4]GVA_Constant!AI36/100</f>
        <v>14.596601960292785</v>
      </c>
      <c r="G39" s="14">
        <f t="shared" si="0"/>
        <v>3311.5931109773646</v>
      </c>
      <c r="H39" s="14">
        <f>+[4]GVA_Constant!BS36/100</f>
        <v>304.04878097868715</v>
      </c>
      <c r="I39" s="14">
        <f t="shared" si="1"/>
        <v>3615.6418919560519</v>
      </c>
      <c r="J39" s="18">
        <f>'[5]2019-20'!D77/100</f>
        <v>2858.2834951898467</v>
      </c>
      <c r="K39" s="18">
        <f>('[5]2019-20'!E77+'[5]2019-20'!F77)/100</f>
        <v>300.66200420091212</v>
      </c>
      <c r="L39" s="18">
        <f>'[5]2019-20'!G77/100</f>
        <v>816.3288000260452</v>
      </c>
      <c r="M39" s="18">
        <f t="shared" ref="M39:M44" si="47">J39+K39+L39</f>
        <v>3975.2742994168038</v>
      </c>
      <c r="N39" s="18">
        <f t="shared" ref="N39:N44" si="48">H39+M39</f>
        <v>4279.3230803954912</v>
      </c>
      <c r="O39" s="18">
        <f>(+'[5]2019-20'!H77+'[5]2019-20'!I77)/100</f>
        <v>1393.900347911989</v>
      </c>
      <c r="P39" s="18">
        <f>'[5]2019-20'!J77/100</f>
        <v>65.975921734404906</v>
      </c>
      <c r="Q39" s="18">
        <f>'[5]2019-20'!K77/100</f>
        <v>682.66578572080641</v>
      </c>
      <c r="R39" s="18">
        <f>'[5]2019-20'!L77/100</f>
        <v>27.168970566771268</v>
      </c>
      <c r="S39" s="18">
        <f>'[5]2019-20'!M77/100</f>
        <v>225.96289209035839</v>
      </c>
      <c r="T39" s="18">
        <f>'[5]2019-20'!N77/100</f>
        <v>1556.2901667940471</v>
      </c>
      <c r="U39" s="18">
        <f>'[5]2019-20'!O77/100</f>
        <v>3213.0640301868712</v>
      </c>
      <c r="V39" s="18">
        <f>'[5]2019-20'!P77/100</f>
        <v>510.27272505519556</v>
      </c>
      <c r="W39" s="18">
        <f>'[5]2019-20'!Q77/100</f>
        <v>1226.5162452369418</v>
      </c>
      <c r="X39" s="18">
        <f t="shared" ref="X39" si="49">SUM(O39:W39)</f>
        <v>8901.8170852973853</v>
      </c>
      <c r="Y39" s="18">
        <f t="shared" ref="Y39:Y44" si="50">I39+M39+X39</f>
        <v>16492.733276670242</v>
      </c>
      <c r="Z39" s="18">
        <f>'[5]2019-20'!U77/100</f>
        <v>2336.1076795658341</v>
      </c>
      <c r="AA39" s="18">
        <f>'[5]2019-20'!V77/100</f>
        <v>227.69250265313207</v>
      </c>
      <c r="AB39" s="18">
        <f t="shared" ref="AB39:AB44" si="51">Y39+Z39-AA39</f>
        <v>18601.148453582944</v>
      </c>
      <c r="AC39" s="18">
        <f>'Stmnt 37 GDDP 2019-20'!AC39</f>
        <v>1404.3826352632664</v>
      </c>
      <c r="AD39" s="18">
        <f t="shared" si="7"/>
        <v>132450.71525749791</v>
      </c>
    </row>
    <row r="40" spans="1:30">
      <c r="A40" s="5">
        <v>30</v>
      </c>
      <c r="B40" s="6" t="s">
        <v>22</v>
      </c>
      <c r="C40" s="14">
        <f>[4]GVA_Constant!K37/100</f>
        <v>3437.0526870050981</v>
      </c>
      <c r="D40" s="14">
        <f>[4]GVA_Constant!W37/100</f>
        <v>549.99750097976585</v>
      </c>
      <c r="E40" s="14">
        <f>[4]GVA_Constant!AU37/100</f>
        <v>846.37066692046176</v>
      </c>
      <c r="F40" s="14">
        <f>[4]GVA_Constant!AI37/100</f>
        <v>58.698203588605928</v>
      </c>
      <c r="G40" s="14">
        <f t="shared" si="0"/>
        <v>4892.1190584939313</v>
      </c>
      <c r="H40" s="14">
        <f>+[4]GVA_Constant!BS37/100</f>
        <v>1323.6223159497674</v>
      </c>
      <c r="I40" s="14">
        <f t="shared" si="1"/>
        <v>6215.741374443699</v>
      </c>
      <c r="J40" s="18">
        <f>'[5]2019-20'!D78/100</f>
        <v>18948.176135434693</v>
      </c>
      <c r="K40" s="18">
        <f>('[5]2019-20'!E78+'[5]2019-20'!F78)/100</f>
        <v>1993.1531012998043</v>
      </c>
      <c r="L40" s="18">
        <f>'[5]2019-20'!G78/100</f>
        <v>5411.6192159917891</v>
      </c>
      <c r="M40" s="18">
        <f t="shared" si="47"/>
        <v>26352.948452726287</v>
      </c>
      <c r="N40" s="18">
        <f t="shared" si="48"/>
        <v>27676.570768676054</v>
      </c>
      <c r="O40" s="18">
        <f>(+'[5]2019-20'!H78+'[5]2019-20'!I78)/100</f>
        <v>9240.465248436034</v>
      </c>
      <c r="P40" s="18">
        <f>'[5]2019-20'!J78/100</f>
        <v>437.3685772684787</v>
      </c>
      <c r="Q40" s="18">
        <f>'[5]2019-20'!K78/100</f>
        <v>4525.538341889911</v>
      </c>
      <c r="R40" s="18">
        <f>'[5]2019-20'!L78/100</f>
        <v>180.10895020874398</v>
      </c>
      <c r="S40" s="18">
        <f>'[5]2019-20'!M78/100</f>
        <v>1497.9566185809538</v>
      </c>
      <c r="T40" s="18">
        <f>'[5]2019-20'!N78/100</f>
        <v>10316.982289505189</v>
      </c>
      <c r="U40" s="18">
        <f>'[5]2019-20'!O78/100</f>
        <v>21300.092618827763</v>
      </c>
      <c r="V40" s="18">
        <f>'[5]2019-20'!P78/100</f>
        <v>3382.7076592386393</v>
      </c>
      <c r="W40" s="18">
        <f>'[5]2019-20'!Q78/100</f>
        <v>8130.8400257819658</v>
      </c>
      <c r="X40" s="18">
        <f t="shared" ref="X40:X44" si="52">SUM(O40:W40)</f>
        <v>59012.06032973768</v>
      </c>
      <c r="Y40" s="18">
        <f t="shared" si="50"/>
        <v>91580.75015690767</v>
      </c>
      <c r="Z40" s="18">
        <f>'[5]2019-20'!U78/100</f>
        <v>12971.924649259112</v>
      </c>
      <c r="AA40" s="18">
        <f>'[5]2019-20'!V78/100</f>
        <v>1264.3295570033779</v>
      </c>
      <c r="AB40" s="18">
        <f t="shared" si="51"/>
        <v>103288.34524916341</v>
      </c>
      <c r="AC40" s="18">
        <f>'Stmnt 37 GDDP 2019-20'!AC40</f>
        <v>5198.7272674402348</v>
      </c>
      <c r="AD40" s="18">
        <f t="shared" si="7"/>
        <v>198680.06136051996</v>
      </c>
    </row>
    <row r="41" spans="1:30">
      <c r="A41" s="5">
        <v>31</v>
      </c>
      <c r="B41" s="6" t="s">
        <v>23</v>
      </c>
      <c r="C41" s="14">
        <f>[4]GVA_Constant!K38/100</f>
        <v>990.81607287476754</v>
      </c>
      <c r="D41" s="14">
        <f>[4]GVA_Constant!W38/100</f>
        <v>214.33620821230204</v>
      </c>
      <c r="E41" s="14">
        <f>[4]GVA_Constant!AU38/100</f>
        <v>784.50844895115745</v>
      </c>
      <c r="F41" s="14">
        <f>[4]GVA_Constant!AI38/100</f>
        <v>49.325829109706767</v>
      </c>
      <c r="G41" s="14">
        <f t="shared" si="0"/>
        <v>2038.9865591479338</v>
      </c>
      <c r="H41" s="14">
        <f>+[4]GVA_Constant!BS38/100</f>
        <v>379.64069710011358</v>
      </c>
      <c r="I41" s="14">
        <f t="shared" si="1"/>
        <v>2418.6272562480472</v>
      </c>
      <c r="J41" s="18">
        <f>'[5]2019-20'!D79/100</f>
        <v>2140.3877597398496</v>
      </c>
      <c r="K41" s="18">
        <f>('[5]2019-20'!E79+'[5]2019-20'!F79)/100</f>
        <v>225.14676192668566</v>
      </c>
      <c r="L41" s="18">
        <f>'[5]2019-20'!G79/100</f>
        <v>611.29701600254089</v>
      </c>
      <c r="M41" s="18">
        <f t="shared" si="47"/>
        <v>2976.8315376690762</v>
      </c>
      <c r="N41" s="18">
        <f t="shared" si="48"/>
        <v>3356.4722347691895</v>
      </c>
      <c r="O41" s="18">
        <f>(+'[5]2019-20'!H79+'[5]2019-20'!I79)/100</f>
        <v>1043.8038242143562</v>
      </c>
      <c r="P41" s="18">
        <f>'[5]2019-20'!J79/100</f>
        <v>49.405195655196941</v>
      </c>
      <c r="Q41" s="18">
        <f>'[5]2019-20'!K79/100</f>
        <v>511.20523706237543</v>
      </c>
      <c r="R41" s="18">
        <f>'[5]2019-20'!L79/100</f>
        <v>20.345123968183216</v>
      </c>
      <c r="S41" s="18">
        <f>'[5]2019-20'!M79/100</f>
        <v>169.20932062881172</v>
      </c>
      <c r="T41" s="18">
        <f>'[5]2019-20'!N79/100</f>
        <v>1165.4072904997893</v>
      </c>
      <c r="U41" s="18">
        <f>'[5]2019-20'!O79/100</f>
        <v>2406.0604670760922</v>
      </c>
      <c r="V41" s="18">
        <f>'[5]2019-20'!P79/100</f>
        <v>382.11097558211083</v>
      </c>
      <c r="W41" s="18">
        <f>'[5]2019-20'!Q79/100</f>
        <v>918.46045462081167</v>
      </c>
      <c r="X41" s="18">
        <f t="shared" si="52"/>
        <v>6666.007889307728</v>
      </c>
      <c r="Y41" s="18">
        <f t="shared" si="50"/>
        <v>12061.466683224851</v>
      </c>
      <c r="Z41" s="18">
        <f>'[5]2019-20'!U79/100</f>
        <v>1708.4424070924783</v>
      </c>
      <c r="AA41" s="18">
        <f>'[5]2019-20'!V79/100</f>
        <v>166.51609457571024</v>
      </c>
      <c r="AB41" s="18">
        <f t="shared" si="51"/>
        <v>13603.392995741619</v>
      </c>
      <c r="AC41" s="18">
        <f>'Stmnt 37 GDDP 2019-20'!AC41</f>
        <v>1279.5053306913387</v>
      </c>
      <c r="AD41" s="18">
        <f t="shared" si="7"/>
        <v>106317.59531936824</v>
      </c>
    </row>
    <row r="42" spans="1:30">
      <c r="A42" s="5">
        <v>32</v>
      </c>
      <c r="B42" s="6" t="s">
        <v>153</v>
      </c>
      <c r="C42" s="14">
        <f>[4]GVA_Constant!K39/100</f>
        <v>950.01143883828036</v>
      </c>
      <c r="D42" s="14">
        <f>[4]GVA_Constant!W39/100</f>
        <v>194.71157960576144</v>
      </c>
      <c r="E42" s="14">
        <f>[4]GVA_Constant!AU39/100</f>
        <v>350.29927703698877</v>
      </c>
      <c r="F42" s="14">
        <f>[4]GVA_Constant!AI39/100</f>
        <v>50.050938419583709</v>
      </c>
      <c r="G42" s="14">
        <f t="shared" si="0"/>
        <v>1545.0732339006142</v>
      </c>
      <c r="H42" s="14">
        <f>+[4]GVA_Constant!BS39/100</f>
        <v>797.65194243779445</v>
      </c>
      <c r="I42" s="14">
        <f t="shared" si="1"/>
        <v>2342.7251763384088</v>
      </c>
      <c r="J42" s="18">
        <f>'[5]2019-20'!D80/100</f>
        <v>2372.6577192078967</v>
      </c>
      <c r="K42" s="18">
        <f>('[5]2019-20'!E80+'[5]2019-20'!F80)/100</f>
        <v>249.57917097458142</v>
      </c>
      <c r="L42" s="18">
        <f>'[5]2019-20'!G80/100</f>
        <v>677.63356295939025</v>
      </c>
      <c r="M42" s="18">
        <f t="shared" si="47"/>
        <v>3299.870453141868</v>
      </c>
      <c r="N42" s="18">
        <f t="shared" si="48"/>
        <v>4097.5223955796628</v>
      </c>
      <c r="O42" s="18">
        <f>(+'[5]2019-20'!H80+'[5]2019-20'!I80)/100</f>
        <v>1157.0750157728094</v>
      </c>
      <c r="P42" s="18">
        <f>'[5]2019-20'!J80/100</f>
        <v>54.766533917446331</v>
      </c>
      <c r="Q42" s="18">
        <f>'[5]2019-20'!K80/100</f>
        <v>566.68005425473473</v>
      </c>
      <c r="R42" s="18">
        <f>'[5]2019-20'!L80/100</f>
        <v>22.552930052832416</v>
      </c>
      <c r="S42" s="18">
        <f>'[5]2019-20'!M80/100</f>
        <v>187.57152713332232</v>
      </c>
      <c r="T42" s="18">
        <f>'[5]2019-20'!N80/100</f>
        <v>1291.8746106834242</v>
      </c>
      <c r="U42" s="18">
        <f>'[5]2019-20'!O80/100</f>
        <v>2667.160618028815</v>
      </c>
      <c r="V42" s="18">
        <f>'[5]2019-20'!P80/100</f>
        <v>423.57678027421957</v>
      </c>
      <c r="W42" s="18">
        <f>'[5]2019-20'!Q80/100</f>
        <v>1018.129671844194</v>
      </c>
      <c r="X42" s="18">
        <f t="shared" si="52"/>
        <v>7389.3877419617984</v>
      </c>
      <c r="Y42" s="18">
        <f t="shared" si="50"/>
        <v>13031.983371442075</v>
      </c>
      <c r="Z42" s="18">
        <f>'[5]2019-20'!U80/100</f>
        <v>1845.9109177256489</v>
      </c>
      <c r="AA42" s="18">
        <f>'[5]2019-20'!V80/100</f>
        <v>179.91468467318492</v>
      </c>
      <c r="AB42" s="18">
        <f t="shared" si="51"/>
        <v>14697.979604494538</v>
      </c>
      <c r="AC42" s="18">
        <f>'Stmnt 37 GDDP 2019-20'!AC42</f>
        <v>1406.4130828775692</v>
      </c>
      <c r="AD42" s="18">
        <f t="shared" si="7"/>
        <v>104506.84641259146</v>
      </c>
    </row>
    <row r="43" spans="1:30">
      <c r="A43" s="5">
        <v>33</v>
      </c>
      <c r="B43" s="6" t="s">
        <v>24</v>
      </c>
      <c r="C43" s="14">
        <f>[4]GVA_Constant!K40/100</f>
        <v>1699.6809845383468</v>
      </c>
      <c r="D43" s="14">
        <f>[4]GVA_Constant!W40/100</f>
        <v>360.93393691269642</v>
      </c>
      <c r="E43" s="14">
        <f>[4]GVA_Constant!AU40/100</f>
        <v>2071.8303592992147</v>
      </c>
      <c r="F43" s="14">
        <f>[4]GVA_Constant!AI40/100</f>
        <v>81.957540530590407</v>
      </c>
      <c r="G43" s="14">
        <f t="shared" si="0"/>
        <v>4214.4028212808489</v>
      </c>
      <c r="H43" s="14">
        <f>+[4]GVA_Constant!BS40/100</f>
        <v>2072.6999591976501</v>
      </c>
      <c r="I43" s="14">
        <f t="shared" si="1"/>
        <v>6287.102780478499</v>
      </c>
      <c r="J43" s="18">
        <f>'[5]2019-20'!D81/100</f>
        <v>4809.6821695771969</v>
      </c>
      <c r="K43" s="18">
        <f>('[5]2019-20'!E81+'[5]2019-20'!F81)/100</f>
        <v>505.92905955902097</v>
      </c>
      <c r="L43" s="18">
        <f>'[5]2019-20'!G81/100</f>
        <v>1373.6503326577249</v>
      </c>
      <c r="M43" s="18">
        <f t="shared" si="47"/>
        <v>6689.2615617939427</v>
      </c>
      <c r="N43" s="18">
        <f t="shared" si="48"/>
        <v>8761.9615209915937</v>
      </c>
      <c r="O43" s="18">
        <f>(+'[5]2019-20'!H81+'[5]2019-20'!I81)/100</f>
        <v>2345.5397831608198</v>
      </c>
      <c r="P43" s="18">
        <f>'[5]2019-20'!J81/100</f>
        <v>111.01880374056852</v>
      </c>
      <c r="Q43" s="18">
        <f>'[5]2019-20'!K81/100</f>
        <v>1148.7333089553058</v>
      </c>
      <c r="R43" s="18">
        <f>'[5]2019-20'!L81/100</f>
        <v>45.717688088209755</v>
      </c>
      <c r="S43" s="18">
        <f>'[5]2019-20'!M81/100</f>
        <v>380.23159525710616</v>
      </c>
      <c r="T43" s="18">
        <f>'[5]2019-20'!N81/100</f>
        <v>2618.7958886913975</v>
      </c>
      <c r="U43" s="18">
        <f>'[5]2019-20'!O81/100</f>
        <v>5406.6773998123645</v>
      </c>
      <c r="V43" s="18">
        <f>'[5]2019-20'!P81/100</f>
        <v>858.64457862551149</v>
      </c>
      <c r="W43" s="18">
        <f>'[5]2019-20'!Q81/100</f>
        <v>2063.8797114913432</v>
      </c>
      <c r="X43" s="18">
        <f t="shared" si="52"/>
        <v>14979.238757822628</v>
      </c>
      <c r="Y43" s="18">
        <f t="shared" si="50"/>
        <v>27955.603100095068</v>
      </c>
      <c r="Z43" s="18">
        <f>'[5]2019-20'!U81/100</f>
        <v>3959.7620356942994</v>
      </c>
      <c r="AA43" s="18">
        <f>'[5]2019-20'!V81/100</f>
        <v>385.94459309583698</v>
      </c>
      <c r="AB43" s="18">
        <f t="shared" si="51"/>
        <v>31529.420542693533</v>
      </c>
      <c r="AC43" s="18">
        <f>'Stmnt 37 GDDP 2019-20'!AC43</f>
        <v>2385.9692217560259</v>
      </c>
      <c r="AD43" s="18">
        <f t="shared" si="7"/>
        <v>132145.12683230886</v>
      </c>
    </row>
    <row r="44" spans="1:30">
      <c r="A44" s="5">
        <v>34</v>
      </c>
      <c r="B44" s="6" t="s">
        <v>55</v>
      </c>
      <c r="C44" s="14">
        <f>[4]GVA_Constant!K41/100</f>
        <v>632.12437447864886</v>
      </c>
      <c r="D44" s="14">
        <f>[4]GVA_Constant!W41/100</f>
        <v>335.2700638101482</v>
      </c>
      <c r="E44" s="14">
        <f>[4]GVA_Constant!AU41/100</f>
        <v>643.23981558870139</v>
      </c>
      <c r="F44" s="14">
        <f>[4]GVA_Constant!AI41/100</f>
        <v>31.189307428786083</v>
      </c>
      <c r="G44" s="14">
        <f t="shared" si="0"/>
        <v>1641.8235613062845</v>
      </c>
      <c r="H44" s="14">
        <f>+[4]GVA_Constant!BS41/100</f>
        <v>3.698415369738664E-2</v>
      </c>
      <c r="I44" s="14">
        <f t="shared" si="1"/>
        <v>1641.8605454599819</v>
      </c>
      <c r="J44" s="18">
        <f>'[5]2019-20'!D82/100</f>
        <v>1443.7687674475726</v>
      </c>
      <c r="K44" s="18">
        <f>('[5]2019-20'!E82+'[5]2019-20'!F82)/100</f>
        <v>151.86961403723032</v>
      </c>
      <c r="L44" s="18">
        <f>'[5]2019-20'!G82/100</f>
        <v>412.34189240814868</v>
      </c>
      <c r="M44" s="18">
        <f t="shared" si="47"/>
        <v>2007.9802738929516</v>
      </c>
      <c r="N44" s="18">
        <f t="shared" si="48"/>
        <v>2008.017258046649</v>
      </c>
      <c r="O44" s="18">
        <f>(+'[5]2019-20'!H82+'[5]2019-20'!I82)/100</f>
        <v>704.08333905170139</v>
      </c>
      <c r="P44" s="18">
        <f>'[5]2019-20'!J82/100</f>
        <v>33.32558696994208</v>
      </c>
      <c r="Q44" s="18">
        <f>'[5]2019-20'!K82/100</f>
        <v>344.82637628052811</v>
      </c>
      <c r="R44" s="18">
        <f>'[5]2019-20'!L82/100</f>
        <v>13.723520152573727</v>
      </c>
      <c r="S44" s="18">
        <f>'[5]2019-20'!M82/100</f>
        <v>114.13779170302938</v>
      </c>
      <c r="T44" s="18">
        <f>'[5]2019-20'!N82/100</f>
        <v>786.10926441842616</v>
      </c>
      <c r="U44" s="18">
        <f>'[5]2019-20'!O82/100</f>
        <v>1622.9745938077117</v>
      </c>
      <c r="V44" s="18">
        <f>'[5]2019-20'!P82/100</f>
        <v>257.74763929290407</v>
      </c>
      <c r="W44" s="18">
        <f>'[5]2019-20'!Q82/100</f>
        <v>619.5347139708922</v>
      </c>
      <c r="X44" s="18">
        <f t="shared" si="52"/>
        <v>4496.4628256477081</v>
      </c>
      <c r="Y44" s="18">
        <f t="shared" si="50"/>
        <v>8146.3036450006421</v>
      </c>
      <c r="Z44" s="18">
        <f>'[5]2019-20'!U82/100</f>
        <v>1153.8804503527406</v>
      </c>
      <c r="AA44" s="18">
        <f>'[5]2019-20'!V82/100</f>
        <v>112.46481906697342</v>
      </c>
      <c r="AB44" s="18">
        <f t="shared" si="51"/>
        <v>9187.7192762864088</v>
      </c>
      <c r="AC44" s="18">
        <f>'Stmnt 37 GDDP 2019-20'!AC44</f>
        <v>1134.1724039063527</v>
      </c>
      <c r="AD44" s="18">
        <f t="shared" si="7"/>
        <v>81008.136370112465</v>
      </c>
    </row>
    <row r="45" spans="1:30" s="3" customFormat="1">
      <c r="A45" s="8"/>
      <c r="B45" s="8" t="s">
        <v>31</v>
      </c>
      <c r="C45" s="19">
        <f t="shared" ref="C45:I45" si="53">SUM(C39:C44)</f>
        <v>9927.6425100316046</v>
      </c>
      <c r="D45" s="19">
        <f t="shared" si="53"/>
        <v>1909.0474866387881</v>
      </c>
      <c r="E45" s="19">
        <f t="shared" si="53"/>
        <v>5521.4899273990204</v>
      </c>
      <c r="F45" s="19">
        <f t="shared" si="53"/>
        <v>285.81842103756566</v>
      </c>
      <c r="G45" s="19">
        <f t="shared" si="53"/>
        <v>17643.998345106978</v>
      </c>
      <c r="H45" s="19">
        <f t="shared" si="53"/>
        <v>4877.7006798177099</v>
      </c>
      <c r="I45" s="19">
        <f t="shared" si="53"/>
        <v>22521.699024924688</v>
      </c>
      <c r="J45" s="19">
        <f t="shared" ref="J45" si="54">SUM(J39:J44)</f>
        <v>32572.956046597057</v>
      </c>
      <c r="K45" s="19">
        <f t="shared" ref="K45:AB45" si="55">SUM(K39:K44)</f>
        <v>3426.3397119982346</v>
      </c>
      <c r="L45" s="19">
        <f>SUM(L39:L44)</f>
        <v>9302.8708200456385</v>
      </c>
      <c r="M45" s="19">
        <f t="shared" si="55"/>
        <v>45302.166578640928</v>
      </c>
      <c r="N45" s="19">
        <f t="shared" si="55"/>
        <v>50179.867258458638</v>
      </c>
      <c r="O45" s="19">
        <f t="shared" si="55"/>
        <v>15884.867558547709</v>
      </c>
      <c r="P45" s="19">
        <f t="shared" si="55"/>
        <v>751.86061928603738</v>
      </c>
      <c r="Q45" s="19">
        <f t="shared" si="55"/>
        <v>7779.6491041636609</v>
      </c>
      <c r="R45" s="19">
        <f t="shared" si="55"/>
        <v>309.61718303731436</v>
      </c>
      <c r="S45" s="19">
        <f t="shared" si="55"/>
        <v>2575.0697453935818</v>
      </c>
      <c r="T45" s="19">
        <f t="shared" si="55"/>
        <v>17735.459510592271</v>
      </c>
      <c r="U45" s="19">
        <f t="shared" si="55"/>
        <v>36616.029727739617</v>
      </c>
      <c r="V45" s="19">
        <f t="shared" si="55"/>
        <v>5815.0603580685811</v>
      </c>
      <c r="W45" s="19">
        <f t="shared" si="55"/>
        <v>13977.360822946148</v>
      </c>
      <c r="X45" s="19">
        <f t="shared" si="55"/>
        <v>101444.97462977492</v>
      </c>
      <c r="Y45" s="19">
        <f t="shared" si="55"/>
        <v>169268.84023334054</v>
      </c>
      <c r="Z45" s="19">
        <f t="shared" si="55"/>
        <v>23976.028139690115</v>
      </c>
      <c r="AA45" s="19">
        <f t="shared" si="55"/>
        <v>2336.8622510682158</v>
      </c>
      <c r="AB45" s="19">
        <f t="shared" si="55"/>
        <v>190908.00612196242</v>
      </c>
      <c r="AC45" s="19">
        <f>'Stmnt 37 GDDP 2019-20'!AC45</f>
        <v>12809.169941934788</v>
      </c>
      <c r="AD45" s="19">
        <f t="shared" si="7"/>
        <v>149040.10719458555</v>
      </c>
    </row>
    <row r="46" spans="1:30" s="3" customFormat="1">
      <c r="A46" s="8"/>
      <c r="B46" s="8" t="s">
        <v>32</v>
      </c>
      <c r="C46" s="15">
        <f>C45+C38+C32+C23+C17+C11</f>
        <v>107871.46640072577</v>
      </c>
      <c r="D46" s="15">
        <f t="shared" ref="D46:I46" si="56">D45+D38+D32+D23+D17+D11</f>
        <v>44460.183297681913</v>
      </c>
      <c r="E46" s="15">
        <f t="shared" si="56"/>
        <v>28012.207967551822</v>
      </c>
      <c r="F46" s="15">
        <f t="shared" si="56"/>
        <v>3209.4843971197588</v>
      </c>
      <c r="G46" s="15">
        <f t="shared" si="56"/>
        <v>183553.34206307924</v>
      </c>
      <c r="H46" s="15">
        <f t="shared" si="56"/>
        <v>66899.127358690224</v>
      </c>
      <c r="I46" s="15">
        <f t="shared" si="56"/>
        <v>250452.46942176949</v>
      </c>
      <c r="J46" s="15">
        <f>J45+J38+J32+J23+J17+J11</f>
        <v>347195.69222453155</v>
      </c>
      <c r="K46" s="15">
        <f t="shared" ref="K46:AA46" si="57">K45+K38+K32+K23+K17+K11</f>
        <v>36521.413236239256</v>
      </c>
      <c r="L46" s="15">
        <f>L45+L38+L32+L23+L17+L11</f>
        <v>99159.458214986749</v>
      </c>
      <c r="M46" s="15">
        <f t="shared" si="57"/>
        <v>482876.56367575761</v>
      </c>
      <c r="N46" s="15">
        <f t="shared" si="57"/>
        <v>549775.69103444775</v>
      </c>
      <c r="O46" s="15">
        <f t="shared" si="57"/>
        <v>169317.07334131107</v>
      </c>
      <c r="P46" s="15">
        <f t="shared" si="57"/>
        <v>8014.0951222218664</v>
      </c>
      <c r="Q46" s="15">
        <f t="shared" si="57"/>
        <v>82923.412051398453</v>
      </c>
      <c r="R46" s="15">
        <f t="shared" si="57"/>
        <v>3300.2148173309652</v>
      </c>
      <c r="S46" s="15">
        <f t="shared" si="57"/>
        <v>27447.712191039405</v>
      </c>
      <c r="T46" s="15">
        <f t="shared" si="57"/>
        <v>189042.56441728558</v>
      </c>
      <c r="U46" s="15">
        <f t="shared" si="57"/>
        <v>390290.88332204707</v>
      </c>
      <c r="V46" s="15">
        <f t="shared" si="57"/>
        <v>61982.827209751427</v>
      </c>
      <c r="W46" s="15">
        <f t="shared" si="57"/>
        <v>148984.9266198799</v>
      </c>
      <c r="X46" s="15">
        <f t="shared" si="57"/>
        <v>1081303.7090922659</v>
      </c>
      <c r="Y46" s="15">
        <f t="shared" si="57"/>
        <v>1814632.7421897927</v>
      </c>
      <c r="Z46" s="15">
        <f t="shared" si="57"/>
        <v>257033.04655924306</v>
      </c>
      <c r="AA46" s="15">
        <f t="shared" si="57"/>
        <v>25052.140424669913</v>
      </c>
      <c r="AB46" s="15">
        <f>AB45+AB38+AB32+AB23+AB17+AB11</f>
        <v>2046613.6483243657</v>
      </c>
      <c r="AC46" s="19">
        <f>'Stmnt 37 GDDP 2019-20'!AC46</f>
        <v>122819.00000000001</v>
      </c>
      <c r="AD46" s="19">
        <f t="shared" si="7"/>
        <v>166636.56668140643</v>
      </c>
    </row>
    <row r="47" spans="1:30">
      <c r="C47" s="12" t="s">
        <v>51</v>
      </c>
      <c r="D47" s="12"/>
      <c r="E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E48" s="12"/>
      <c r="F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rgb="FF92D050"/>
  </sheetPr>
  <dimension ref="A1:AD48"/>
  <sheetViews>
    <sheetView topLeftCell="A22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139</v>
      </c>
      <c r="I1" s="16"/>
      <c r="J1" s="16"/>
      <c r="K1" s="16"/>
      <c r="L1" s="16"/>
      <c r="M1" s="16"/>
      <c r="N1" s="16"/>
      <c r="U1" s="27" t="s">
        <v>142</v>
      </c>
    </row>
    <row r="2" spans="1:30">
      <c r="B2" s="10"/>
      <c r="C2" s="16"/>
      <c r="D2" s="16"/>
      <c r="E2" s="10"/>
      <c r="H2" s="28" t="s">
        <v>141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[4]NVA_Constant!K3/100</f>
        <v>0.75249489424097904</v>
      </c>
      <c r="D6" s="14">
        <f>[4]NVA_Constant!W3/100</f>
        <v>550.37014023893653</v>
      </c>
      <c r="E6" s="14">
        <f>[4]NVA_Constant!AU3/100</f>
        <v>44.186962464494393</v>
      </c>
      <c r="F6" s="14">
        <f>[4]NVA_Constant!AI3/100</f>
        <v>1009.4791050644794</v>
      </c>
      <c r="G6" s="14">
        <f>+C6+D6+E6+F6</f>
        <v>1604.7887026621513</v>
      </c>
      <c r="H6" s="14">
        <f>+[4]NVA_Constant!BS3/100</f>
        <v>43191.677486734436</v>
      </c>
      <c r="I6" s="14">
        <f>+G6+H6</f>
        <v>44796.466189396589</v>
      </c>
      <c r="J6" s="18">
        <f>'[7]2019-20'!D49/100</f>
        <v>59198.117176982429</v>
      </c>
      <c r="K6" s="18">
        <f>('[7]2019-20'!E49+'[7]2019-20'!F49)/100</f>
        <v>4454.0026373293149</v>
      </c>
      <c r="L6" s="18">
        <f>'[7]2019-20'!G49/100</f>
        <v>17839.063192768099</v>
      </c>
      <c r="M6" s="18">
        <f>J6+K6+L6</f>
        <v>81491.183007079846</v>
      </c>
      <c r="N6" s="18">
        <f>H6+M6</f>
        <v>124682.86049381428</v>
      </c>
      <c r="O6" s="18">
        <f>(+'[7]2019-20'!H49+'[7]2019-20'!I49)/100</f>
        <v>30181.656229910979</v>
      </c>
      <c r="P6" s="18">
        <f>'[7]2019-20'!J49/100</f>
        <v>1201.3991583048548</v>
      </c>
      <c r="Q6" s="18">
        <f>'[7]2019-20'!K49/100</f>
        <v>14189.246095625234</v>
      </c>
      <c r="R6" s="18">
        <f>'[7]2019-20'!L49/100</f>
        <v>592.06662890439281</v>
      </c>
      <c r="S6" s="18">
        <f>'[7]2019-20'!M49/100</f>
        <v>3582.8990009439904</v>
      </c>
      <c r="T6" s="18">
        <f>'[7]2019-20'!N49/100</f>
        <v>36726.316618379555</v>
      </c>
      <c r="U6" s="18">
        <f>'[7]2019-20'!O49/100</f>
        <v>58370.421831297979</v>
      </c>
      <c r="V6" s="18">
        <f>'[7]2019-20'!P49/100</f>
        <v>9243.9336388438514</v>
      </c>
      <c r="W6" s="18">
        <f>'[7]2019-20'!Q49/100</f>
        <v>26785.032319837301</v>
      </c>
      <c r="X6" s="18">
        <f>SUM(O6:W6)</f>
        <v>180872.97152204814</v>
      </c>
      <c r="Y6" s="18">
        <f>I6+M6+X6</f>
        <v>307160.62071852456</v>
      </c>
      <c r="Z6" s="18">
        <f>'[7]2019-20'!U49/100</f>
        <v>50720.172748774057</v>
      </c>
      <c r="AA6" s="18">
        <f>'[7]2019-20'!V49/100</f>
        <v>4943.523438232035</v>
      </c>
      <c r="AB6" s="18">
        <f>Y6+Z6-AA6</f>
        <v>352937.2700290666</v>
      </c>
      <c r="AC6" s="18">
        <f>'Stmnt 37 GDDP 2019-20'!AC6</f>
        <v>14313.381447798123</v>
      </c>
      <c r="AD6" s="18">
        <f>AB6/AC6*10000</f>
        <v>246578.54003000818</v>
      </c>
    </row>
    <row r="7" spans="1:30" ht="15.75">
      <c r="A7" s="5">
        <v>2</v>
      </c>
      <c r="B7" s="6" t="s">
        <v>46</v>
      </c>
      <c r="C7" s="14">
        <f>[4]NVA_Constant!K4/100</f>
        <v>2291.2464722170253</v>
      </c>
      <c r="D7" s="14">
        <f>[4]NVA_Constant!W4/100</f>
        <v>1162.4617109617682</v>
      </c>
      <c r="E7" s="14">
        <f>[4]NVA_Constant!AU4/100</f>
        <v>2190.9815295396311</v>
      </c>
      <c r="F7" s="14">
        <f>[4]NVA_Constant!AI4/100</f>
        <v>557.24864857356511</v>
      </c>
      <c r="G7" s="14">
        <f t="shared" ref="G7:G44" si="0">+C7+D7+E7+F7</f>
        <v>6201.9383612919901</v>
      </c>
      <c r="H7" s="14">
        <f>+[4]NVA_Constant!BS4/100</f>
        <v>290.83568263042037</v>
      </c>
      <c r="I7" s="14">
        <f t="shared" ref="I7:I44" si="1">+G7+H7</f>
        <v>6492.7740439224108</v>
      </c>
      <c r="J7" s="18">
        <f>'[7]2019-20'!D50/100</f>
        <v>49704.436366312642</v>
      </c>
      <c r="K7" s="18">
        <f>('[7]2019-20'!E50+'[7]2019-20'!F50)/100</f>
        <v>3739.7083086386178</v>
      </c>
      <c r="L7" s="18">
        <f>'[7]2019-20'!G50/100</f>
        <v>14978.188894905155</v>
      </c>
      <c r="M7" s="18">
        <f t="shared" ref="M7:M10" si="2">J7+K7+L7</f>
        <v>68422.333569856419</v>
      </c>
      <c r="N7" s="18">
        <f t="shared" ref="N7:N10" si="3">H7+M7</f>
        <v>68713.169252486841</v>
      </c>
      <c r="O7" s="18">
        <f>(+'[7]2019-20'!H50+'[7]2019-20'!I50)/100</f>
        <v>25341.383865715772</v>
      </c>
      <c r="P7" s="18">
        <f>'[7]2019-20'!J50/100</f>
        <v>1008.7291769090881</v>
      </c>
      <c r="Q7" s="18">
        <f>'[7]2019-20'!K50/100</f>
        <v>11913.697821460089</v>
      </c>
      <c r="R7" s="18">
        <f>'[7]2019-20'!L50/100</f>
        <v>497.11611592332952</v>
      </c>
      <c r="S7" s="18">
        <f>'[7]2019-20'!M50/100</f>
        <v>3008.3047213634964</v>
      </c>
      <c r="T7" s="18">
        <f>'[7]2019-20'!N50/100</f>
        <v>30836.468360468029</v>
      </c>
      <c r="U7" s="18">
        <f>'[7]2019-20'!O50/100</f>
        <v>49009.479624406988</v>
      </c>
      <c r="V7" s="18">
        <f>'[7]2019-20'!P50/100</f>
        <v>7761.4717027686393</v>
      </c>
      <c r="W7" s="18">
        <f>'[7]2019-20'!Q50/100</f>
        <v>22489.481051073599</v>
      </c>
      <c r="X7" s="18">
        <f t="shared" ref="X7:X10" si="4">SUM(O7:W7)</f>
        <v>151866.13244008904</v>
      </c>
      <c r="Y7" s="18">
        <f t="shared" ref="Y7:Y10" si="5">I7+M7+X7</f>
        <v>226781.24005386786</v>
      </c>
      <c r="Z7" s="18">
        <f>'[7]2019-20'!U50/100</f>
        <v>37447.455453266244</v>
      </c>
      <c r="AA7" s="18">
        <f>'[7]2019-20'!V50/100</f>
        <v>3649.8766408449633</v>
      </c>
      <c r="AB7" s="18">
        <f t="shared" ref="AB7:AB10" si="6">Y7+Z7-AA7</f>
        <v>260578.8188662891</v>
      </c>
      <c r="AC7" s="18">
        <f>'Stmnt 37 GDDP 2019-20'!AC7</f>
        <v>12456.440282597225</v>
      </c>
      <c r="AD7" s="18">
        <f t="shared" ref="AD7:AD46" si="7">AB7/AC7*10000</f>
        <v>209192.0427943939</v>
      </c>
    </row>
    <row r="8" spans="1:30">
      <c r="A8" s="5">
        <v>3</v>
      </c>
      <c r="B8" s="6" t="s">
        <v>150</v>
      </c>
      <c r="C8" s="14">
        <f>[4]NVA_Constant!K5/100</f>
        <v>1343.4618332469627</v>
      </c>
      <c r="D8" s="14">
        <f>[4]NVA_Constant!W5/100</f>
        <v>355.46810817052955</v>
      </c>
      <c r="E8" s="14">
        <f>[4]NVA_Constant!AU5/100</f>
        <v>1941.0604415494809</v>
      </c>
      <c r="F8" s="14">
        <f>[4]NVA_Constant!AI5/100</f>
        <v>140.84878172103151</v>
      </c>
      <c r="G8" s="14">
        <f t="shared" si="0"/>
        <v>3780.8391646880045</v>
      </c>
      <c r="H8" s="14">
        <f>+[4]NVA_Constant!BS5/100</f>
        <v>9577.5906217443462</v>
      </c>
      <c r="I8" s="14">
        <f t="shared" si="1"/>
        <v>13358.429786432351</v>
      </c>
      <c r="J8" s="18">
        <f>'[7]2019-20'!D51/100</f>
        <v>6332.5796316418691</v>
      </c>
      <c r="K8" s="18">
        <f>('[7]2019-20'!E51+'[7]2019-20'!F51)/100</f>
        <v>476.45647742657712</v>
      </c>
      <c r="L8" s="18">
        <f>'[7]2019-20'!G51/100</f>
        <v>1908.2919121289169</v>
      </c>
      <c r="M8" s="18">
        <f t="shared" si="2"/>
        <v>8717.3280211973633</v>
      </c>
      <c r="N8" s="18">
        <f t="shared" si="3"/>
        <v>18294.91864294171</v>
      </c>
      <c r="O8" s="18">
        <f>(+'[7]2019-20'!H51+'[7]2019-20'!I51)/100</f>
        <v>3228.6118310037414</v>
      </c>
      <c r="P8" s="18">
        <f>'[7]2019-20'!J51/100</f>
        <v>128.51685496360949</v>
      </c>
      <c r="Q8" s="18">
        <f>'[7]2019-20'!K51/100</f>
        <v>1517.8612952313249</v>
      </c>
      <c r="R8" s="18">
        <f>'[7]2019-20'!L51/100</f>
        <v>63.334937892799061</v>
      </c>
      <c r="S8" s="18">
        <f>'[7]2019-20'!M51/100</f>
        <v>383.27221063088001</v>
      </c>
      <c r="T8" s="18">
        <f>'[7]2019-20'!N51/100</f>
        <v>3928.7115140413644</v>
      </c>
      <c r="U8" s="18">
        <f>'[7]2019-20'!O51/100</f>
        <v>6244.0388648533608</v>
      </c>
      <c r="V8" s="18">
        <f>'[7]2019-20'!P51/100</f>
        <v>988.84810310069429</v>
      </c>
      <c r="W8" s="18">
        <f>'[7]2019-20'!Q51/100</f>
        <v>2865.2659609826642</v>
      </c>
      <c r="X8" s="18">
        <f t="shared" si="4"/>
        <v>19348.461572700442</v>
      </c>
      <c r="Y8" s="18">
        <f t="shared" si="5"/>
        <v>41424.219380330156</v>
      </c>
      <c r="Z8" s="18">
        <f>'[7]2019-20'!U51/100</f>
        <v>6840.2113555120377</v>
      </c>
      <c r="AA8" s="18">
        <f>'[7]2019-20'!V51/100</f>
        <v>666.69223162793742</v>
      </c>
      <c r="AB8" s="18">
        <f t="shared" si="6"/>
        <v>47597.738504214256</v>
      </c>
      <c r="AC8" s="18">
        <f>'Stmnt 37 GDDP 2019-20'!AC8</f>
        <v>2855.8616901880127</v>
      </c>
      <c r="AD8" s="18">
        <f t="shared" si="7"/>
        <v>166666.81957234669</v>
      </c>
    </row>
    <row r="9" spans="1:30">
      <c r="A9" s="5">
        <v>4</v>
      </c>
      <c r="B9" s="6" t="s">
        <v>0</v>
      </c>
      <c r="C9" s="14">
        <f>[4]NVA_Constant!K6/100</f>
        <v>2609.4876019010962</v>
      </c>
      <c r="D9" s="14">
        <f>[4]NVA_Constant!W6/100</f>
        <v>215.1797439354151</v>
      </c>
      <c r="E9" s="14">
        <f>[4]NVA_Constant!AU6/100</f>
        <v>899.6633849505954</v>
      </c>
      <c r="F9" s="14">
        <f>[4]NVA_Constant!AI6/100</f>
        <v>252.19922972090521</v>
      </c>
      <c r="G9" s="14">
        <f t="shared" si="0"/>
        <v>3976.5299605080118</v>
      </c>
      <c r="H9" s="14">
        <f>+[4]NVA_Constant!BS6/100</f>
        <v>218.34762169181641</v>
      </c>
      <c r="I9" s="14">
        <f t="shared" si="1"/>
        <v>4194.8775821998279</v>
      </c>
      <c r="J9" s="18">
        <f>'[7]2019-20'!D52/100</f>
        <v>3265.5928124575375</v>
      </c>
      <c r="K9" s="18">
        <f>('[7]2019-20'!E52+'[7]2019-20'!F52)/100</f>
        <v>245.69968932702707</v>
      </c>
      <c r="L9" s="18">
        <f>'[7]2019-20'!G52/100</f>
        <v>984.07042861035836</v>
      </c>
      <c r="M9" s="18">
        <f t="shared" si="2"/>
        <v>4495.3629303949228</v>
      </c>
      <c r="N9" s="18">
        <f t="shared" si="3"/>
        <v>4713.710552086739</v>
      </c>
      <c r="O9" s="18">
        <f>(+'[7]2019-20'!H52+'[7]2019-20'!I52)/100</f>
        <v>1664.934703206816</v>
      </c>
      <c r="P9" s="18">
        <f>'[7]2019-20'!J52/100</f>
        <v>66.273737127881645</v>
      </c>
      <c r="Q9" s="18">
        <f>'[7]2019-20'!K52/100</f>
        <v>782.73266572879356</v>
      </c>
      <c r="R9" s="18">
        <f>'[7]2019-20'!L52/100</f>
        <v>32.660642264445499</v>
      </c>
      <c r="S9" s="18">
        <f>'[7]2019-20'!M52/100</f>
        <v>197.64630672735865</v>
      </c>
      <c r="T9" s="18">
        <f>'[7]2019-20'!N52/100</f>
        <v>2025.9630085609015</v>
      </c>
      <c r="U9" s="18">
        <f>'[7]2019-20'!O52/100</f>
        <v>3219.9339959162799</v>
      </c>
      <c r="V9" s="18">
        <f>'[7]2019-20'!P52/100</f>
        <v>509.93046213943262</v>
      </c>
      <c r="W9" s="18">
        <f>'[7]2019-20'!Q52/100</f>
        <v>1477.5640374439724</v>
      </c>
      <c r="X9" s="18">
        <f t="shared" si="4"/>
        <v>9977.6395591158798</v>
      </c>
      <c r="Y9" s="18">
        <f t="shared" si="5"/>
        <v>18667.880071710631</v>
      </c>
      <c r="Z9" s="18">
        <f>'[7]2019-20'!U52/100</f>
        <v>3082.5504273609463</v>
      </c>
      <c r="AA9" s="18">
        <f>'[7]2019-20'!V52/100</f>
        <v>300.44574892658153</v>
      </c>
      <c r="AB9" s="18">
        <f t="shared" si="6"/>
        <v>21449.984750144999</v>
      </c>
      <c r="AC9" s="18">
        <f>'Stmnt 37 GDDP 2019-20'!AC9</f>
        <v>1716.2589475308412</v>
      </c>
      <c r="AD9" s="18">
        <f t="shared" si="7"/>
        <v>124981.05126271771</v>
      </c>
    </row>
    <row r="10" spans="1:30">
      <c r="A10" s="5">
        <v>5</v>
      </c>
      <c r="B10" s="6" t="s">
        <v>1</v>
      </c>
      <c r="C10" s="14">
        <f>[4]NVA_Constant!K7/100</f>
        <v>1462.0218800793871</v>
      </c>
      <c r="D10" s="14">
        <f>[4]NVA_Constant!W7/100</f>
        <v>200.78777241697264</v>
      </c>
      <c r="E10" s="14">
        <f>[4]NVA_Constant!AU7/100</f>
        <v>2079.360016981339</v>
      </c>
      <c r="F10" s="14">
        <f>[4]NVA_Constant!AI7/100</f>
        <v>115.45720388401827</v>
      </c>
      <c r="G10" s="14">
        <f t="shared" si="0"/>
        <v>3857.6268733617171</v>
      </c>
      <c r="H10" s="14">
        <f>+[4]NVA_Constant!BS7/100</f>
        <v>633.65096429229186</v>
      </c>
      <c r="I10" s="14">
        <f t="shared" si="1"/>
        <v>4491.2778376540091</v>
      </c>
      <c r="J10" s="18">
        <f>'[7]2019-20'!D53/100</f>
        <v>1430.9510449029415</v>
      </c>
      <c r="K10" s="18">
        <f>('[7]2019-20'!E53+'[7]2019-20'!F53)/100</f>
        <v>107.66321686942074</v>
      </c>
      <c r="L10" s="18">
        <f>'[7]2019-20'!G53/100</f>
        <v>431.21010148793249</v>
      </c>
      <c r="M10" s="18">
        <f t="shared" si="2"/>
        <v>1969.8243632602946</v>
      </c>
      <c r="N10" s="18">
        <f t="shared" si="3"/>
        <v>2603.4753275525864</v>
      </c>
      <c r="O10" s="18">
        <f>(+'[7]2019-20'!H53+'[7]2019-20'!I53)/100</f>
        <v>729.55821196092279</v>
      </c>
      <c r="P10" s="18">
        <f>'[7]2019-20'!J53/100</f>
        <v>29.040507754362974</v>
      </c>
      <c r="Q10" s="18">
        <f>'[7]2019-20'!K53/100</f>
        <v>342.98584980697001</v>
      </c>
      <c r="R10" s="18">
        <f>'[7]2019-20'!L53/100</f>
        <v>14.311576139322225</v>
      </c>
      <c r="S10" s="18">
        <f>'[7]2019-20'!M53/100</f>
        <v>86.606691457004388</v>
      </c>
      <c r="T10" s="18">
        <f>'[7]2019-20'!N53/100</f>
        <v>887.75730794594438</v>
      </c>
      <c r="U10" s="18">
        <f>'[7]2019-20'!O53/100</f>
        <v>1410.943795073905</v>
      </c>
      <c r="V10" s="18">
        <f>'[7]2019-20'!P53/100</f>
        <v>223.44657449105929</v>
      </c>
      <c r="W10" s="18">
        <f>'[7]2019-20'!Q53/100</f>
        <v>647.45420654583029</v>
      </c>
      <c r="X10" s="18">
        <f t="shared" si="4"/>
        <v>4372.1047211753212</v>
      </c>
      <c r="Y10" s="18">
        <f t="shared" si="5"/>
        <v>10833.206922089625</v>
      </c>
      <c r="Z10" s="18">
        <f>'[7]2019-20'!U53/100</f>
        <v>1788.8430045519719</v>
      </c>
      <c r="AA10" s="18">
        <f>'[7]2019-20'!V53/100</f>
        <v>174.35246847683175</v>
      </c>
      <c r="AB10" s="18">
        <f t="shared" si="6"/>
        <v>12447.697458164766</v>
      </c>
      <c r="AC10" s="18">
        <f>'Stmnt 37 GDDP 2019-20'!AC10</f>
        <v>899.55789227149091</v>
      </c>
      <c r="AD10" s="18">
        <f t="shared" si="7"/>
        <v>138375.72395405089</v>
      </c>
    </row>
    <row r="11" spans="1:30" s="3" customFormat="1">
      <c r="A11" s="7"/>
      <c r="B11" s="8" t="s">
        <v>27</v>
      </c>
      <c r="C11" s="19">
        <f t="shared" ref="C11:I11" si="8">SUM(C6:C10)</f>
        <v>7706.9702823387124</v>
      </c>
      <c r="D11" s="19">
        <f t="shared" si="8"/>
        <v>2484.2674757236218</v>
      </c>
      <c r="E11" s="19">
        <f t="shared" si="8"/>
        <v>7155.2523354855402</v>
      </c>
      <c r="F11" s="19">
        <f t="shared" si="8"/>
        <v>2075.2329689639992</v>
      </c>
      <c r="G11" s="19">
        <f t="shared" si="8"/>
        <v>19421.723062511875</v>
      </c>
      <c r="H11" s="19">
        <f t="shared" si="8"/>
        <v>53912.10237709331</v>
      </c>
      <c r="I11" s="19">
        <f t="shared" si="8"/>
        <v>73333.825439605178</v>
      </c>
      <c r="J11" s="19">
        <f t="shared" ref="J11" si="9">SUM(J6:J10)</f>
        <v>119931.67703229743</v>
      </c>
      <c r="K11" s="19">
        <f t="shared" ref="K11:AB11" si="10">SUM(K6:K10)</f>
        <v>9023.530329590958</v>
      </c>
      <c r="L11" s="19">
        <f>SUM(L6:L10)</f>
        <v>36140.824529900456</v>
      </c>
      <c r="M11" s="19">
        <f t="shared" si="10"/>
        <v>165096.03189178885</v>
      </c>
      <c r="N11" s="19">
        <f t="shared" si="10"/>
        <v>219008.13426888216</v>
      </c>
      <c r="O11" s="19">
        <f t="shared" si="10"/>
        <v>61146.144841798239</v>
      </c>
      <c r="P11" s="19">
        <f t="shared" si="10"/>
        <v>2433.9594350597972</v>
      </c>
      <c r="Q11" s="19">
        <f t="shared" si="10"/>
        <v>28746.523727852407</v>
      </c>
      <c r="R11" s="19">
        <f t="shared" si="10"/>
        <v>1199.4899011242887</v>
      </c>
      <c r="S11" s="19">
        <f t="shared" si="10"/>
        <v>7258.7289311227305</v>
      </c>
      <c r="T11" s="19">
        <f t="shared" si="10"/>
        <v>74405.216809395788</v>
      </c>
      <c r="U11" s="19">
        <f t="shared" si="10"/>
        <v>118254.81811154851</v>
      </c>
      <c r="V11" s="19">
        <f t="shared" si="10"/>
        <v>18727.63048134368</v>
      </c>
      <c r="W11" s="19">
        <f t="shared" si="10"/>
        <v>54264.797575883371</v>
      </c>
      <c r="X11" s="19">
        <f t="shared" si="10"/>
        <v>366437.30981512886</v>
      </c>
      <c r="Y11" s="19">
        <f t="shared" si="10"/>
        <v>604867.16714652302</v>
      </c>
      <c r="Z11" s="19">
        <f t="shared" si="10"/>
        <v>99879.23298946525</v>
      </c>
      <c r="AA11" s="19">
        <f t="shared" si="10"/>
        <v>9734.8905281083498</v>
      </c>
      <c r="AB11" s="19">
        <f t="shared" si="10"/>
        <v>695011.50960787968</v>
      </c>
      <c r="AC11" s="19">
        <f>'Stmnt 37 GDDP 2019-20'!AC11</f>
        <v>32241.500260385696</v>
      </c>
      <c r="AD11" s="19">
        <f t="shared" si="7"/>
        <v>215564.25848514948</v>
      </c>
    </row>
    <row r="12" spans="1:30">
      <c r="A12" s="5">
        <v>6</v>
      </c>
      <c r="B12" s="6" t="s">
        <v>2</v>
      </c>
      <c r="C12" s="14">
        <f>[4]NVA_Constant!K9/100</f>
        <v>9886.6496799133547</v>
      </c>
      <c r="D12" s="14">
        <f>[4]NVA_Constant!W9/100</f>
        <v>2265.9989023354924</v>
      </c>
      <c r="E12" s="14">
        <f>[4]NVA_Constant!AU9/100</f>
        <v>493.50087565983068</v>
      </c>
      <c r="F12" s="14">
        <f>[4]NVA_Constant!AI9/100</f>
        <v>33.662232206239075</v>
      </c>
      <c r="G12" s="14">
        <f t="shared" si="0"/>
        <v>12679.811690114917</v>
      </c>
      <c r="H12" s="14">
        <f>+[4]NVA_Constant!BS9/100</f>
        <v>271.00555976786796</v>
      </c>
      <c r="I12" s="14">
        <f t="shared" si="1"/>
        <v>12950.817249882784</v>
      </c>
      <c r="J12" s="18">
        <f>'[7]2019-20'!D54/100</f>
        <v>14323.32916007008</v>
      </c>
      <c r="K12" s="18">
        <f>('[7]2019-20'!E54+'[7]2019-20'!F54)/100</f>
        <v>1077.6718736435321</v>
      </c>
      <c r="L12" s="18">
        <f>'[7]2019-20'!G54/100</f>
        <v>4316.2652158920027</v>
      </c>
      <c r="M12" s="18">
        <f t="shared" ref="M12:M16" si="11">J12+K12+L12</f>
        <v>19717.266249605615</v>
      </c>
      <c r="N12" s="18">
        <f t="shared" ref="N12:N16" si="12">H12+M12</f>
        <v>19988.271809373484</v>
      </c>
      <c r="O12" s="18">
        <f>(+'[7]2019-20'!H54+'[7]2019-20'!I54)/100</f>
        <v>7302.6274718274908</v>
      </c>
      <c r="P12" s="18">
        <f>'[7]2019-20'!J54/100</f>
        <v>290.68552206796284</v>
      </c>
      <c r="Q12" s="18">
        <f>'[7]2019-20'!K54/100</f>
        <v>3433.1707164481013</v>
      </c>
      <c r="R12" s="18">
        <f>'[7]2019-20'!L54/100</f>
        <v>143.25396845202431</v>
      </c>
      <c r="S12" s="18">
        <f>'[7]2019-20'!M54/100</f>
        <v>866.9032764062473</v>
      </c>
      <c r="T12" s="18">
        <f>'[7]2019-20'!N54/100</f>
        <v>8886.1461622049665</v>
      </c>
      <c r="U12" s="18">
        <f>'[7]2019-20'!O54/100</f>
        <v>14123.06345153322</v>
      </c>
      <c r="V12" s="18">
        <f>'[7]2019-20'!P54/100</f>
        <v>2236.6235711038207</v>
      </c>
      <c r="W12" s="18">
        <f>'[7]2019-20'!Q54/100</f>
        <v>6480.7945383323322</v>
      </c>
      <c r="X12" s="18">
        <f t="shared" ref="X12" si="13">SUM(O12:W12)</f>
        <v>43763.268678376167</v>
      </c>
      <c r="Y12" s="18">
        <f t="shared" ref="Y12:Y16" si="14">I12+M12+X12</f>
        <v>76431.352177864566</v>
      </c>
      <c r="Z12" s="18">
        <f>'[7]2019-20'!U54/100</f>
        <v>12620.795522285274</v>
      </c>
      <c r="AA12" s="18">
        <f>'[7]2019-20'!V54/100</f>
        <v>1230.1061903433524</v>
      </c>
      <c r="AB12" s="18">
        <f t="shared" ref="AB12:AB16" si="15">Y12+Z12-AA12</f>
        <v>87822.041509806484</v>
      </c>
      <c r="AC12" s="18">
        <f>'Stmnt 37 GDDP 2019-20'!AC12</f>
        <v>6657.5818489109079</v>
      </c>
      <c r="AD12" s="18">
        <f t="shared" si="7"/>
        <v>131912.82285800664</v>
      </c>
    </row>
    <row r="13" spans="1:30">
      <c r="A13" s="5">
        <v>7</v>
      </c>
      <c r="B13" s="6" t="s">
        <v>3</v>
      </c>
      <c r="C13" s="14">
        <f>[4]NVA_Constant!K10/100</f>
        <v>2543.9217509989526</v>
      </c>
      <c r="D13" s="14">
        <f>[4]NVA_Constant!W10/100</f>
        <v>728.34016080481365</v>
      </c>
      <c r="E13" s="14">
        <f>[4]NVA_Constant!AU10/100</f>
        <v>210.88561671731469</v>
      </c>
      <c r="F13" s="14">
        <f>[4]NVA_Constant!AI10/100</f>
        <v>15.397284791468806</v>
      </c>
      <c r="G13" s="14">
        <f t="shared" si="0"/>
        <v>3498.5448133125501</v>
      </c>
      <c r="H13" s="14">
        <f>+[4]NVA_Constant!BS10/100</f>
        <v>17.870489430522131</v>
      </c>
      <c r="I13" s="14">
        <f t="shared" si="1"/>
        <v>3516.4153027430721</v>
      </c>
      <c r="J13" s="18">
        <f>'[7]2019-20'!D55/100</f>
        <v>3516.584509192639</v>
      </c>
      <c r="K13" s="18">
        <f>('[7]2019-20'!E55+'[7]2019-20'!F55)/100</f>
        <v>264.58403451428535</v>
      </c>
      <c r="L13" s="18">
        <f>'[7]2019-20'!G55/100</f>
        <v>1059.7055493276521</v>
      </c>
      <c r="M13" s="18">
        <f t="shared" si="11"/>
        <v>4840.8740930345766</v>
      </c>
      <c r="N13" s="18">
        <f t="shared" si="12"/>
        <v>4858.7445824650986</v>
      </c>
      <c r="O13" s="18">
        <f>(+'[7]2019-20'!H55+'[7]2019-20'!I55)/100</f>
        <v>1792.9006836918572</v>
      </c>
      <c r="P13" s="18">
        <f>'[7]2019-20'!J55/100</f>
        <v>71.367500706502767</v>
      </c>
      <c r="Q13" s="18">
        <f>'[7]2019-20'!K55/100</f>
        <v>842.89307492365958</v>
      </c>
      <c r="R13" s="18">
        <f>'[7]2019-20'!L55/100</f>
        <v>35.170921558036369</v>
      </c>
      <c r="S13" s="18">
        <f>'[7]2019-20'!M55/100</f>
        <v>212.83729492701531</v>
      </c>
      <c r="T13" s="18">
        <f>'[7]2019-20'!N55/100</f>
        <v>2181.6774292631499</v>
      </c>
      <c r="U13" s="18">
        <f>'[7]2019-20'!O55/100</f>
        <v>3467.4163807154632</v>
      </c>
      <c r="V13" s="18">
        <f>'[7]2019-20'!P55/100</f>
        <v>549.12344156449831</v>
      </c>
      <c r="W13" s="18">
        <f>'[7]2019-20'!Q55/100</f>
        <v>1591.1288099343124</v>
      </c>
      <c r="X13" s="18">
        <f t="shared" ref="X13:X16" si="16">SUM(O13:W13)</f>
        <v>10744.515537284495</v>
      </c>
      <c r="Y13" s="18">
        <f t="shared" si="14"/>
        <v>19101.804933062143</v>
      </c>
      <c r="Z13" s="18">
        <f>'[7]2019-20'!U55/100</f>
        <v>3154.202657999072</v>
      </c>
      <c r="AA13" s="18">
        <f>'[7]2019-20'!V55/100</f>
        <v>307.42944914613071</v>
      </c>
      <c r="AB13" s="18">
        <f t="shared" si="15"/>
        <v>21948.578141915084</v>
      </c>
      <c r="AC13" s="18">
        <f>'Stmnt 37 GDDP 2019-20'!AC13</f>
        <v>2204.1140836757959</v>
      </c>
      <c r="AD13" s="18">
        <f t="shared" si="7"/>
        <v>99580.045808298149</v>
      </c>
    </row>
    <row r="14" spans="1:30">
      <c r="A14" s="5">
        <v>8</v>
      </c>
      <c r="B14" s="6" t="s">
        <v>4</v>
      </c>
      <c r="C14" s="14">
        <f>[4]NVA_Constant!K11/100</f>
        <v>1638.8610150669747</v>
      </c>
      <c r="D14" s="14">
        <f>[4]NVA_Constant!W11/100</f>
        <v>819.3824594033872</v>
      </c>
      <c r="E14" s="14">
        <f>[4]NVA_Constant!AU11/100</f>
        <v>162.41132349435443</v>
      </c>
      <c r="F14" s="14">
        <f>[4]NVA_Constant!AI11/100</f>
        <v>11.054494599138552</v>
      </c>
      <c r="G14" s="14">
        <f t="shared" si="0"/>
        <v>2631.7092925638549</v>
      </c>
      <c r="H14" s="14">
        <f>+[4]NVA_Constant!BS11/100</f>
        <v>3.2081296310904408</v>
      </c>
      <c r="I14" s="14">
        <f t="shared" si="1"/>
        <v>2634.9174221949452</v>
      </c>
      <c r="J14" s="18">
        <f>'[7]2019-20'!D56/100</f>
        <v>1780.5729024426221</v>
      </c>
      <c r="K14" s="18">
        <f>('[7]2019-20'!E56+'[7]2019-20'!F56)/100</f>
        <v>133.96838922640904</v>
      </c>
      <c r="L14" s="18">
        <f>'[7]2019-20'!G56/100</f>
        <v>536.56693896262834</v>
      </c>
      <c r="M14" s="18">
        <f t="shared" si="11"/>
        <v>2451.1082306316594</v>
      </c>
      <c r="N14" s="18">
        <f t="shared" si="12"/>
        <v>2454.3163602627496</v>
      </c>
      <c r="O14" s="18">
        <f>(+'[7]2019-20'!H56+'[7]2019-20'!I56)/100</f>
        <v>907.80994052820358</v>
      </c>
      <c r="P14" s="18">
        <f>'[7]2019-20'!J56/100</f>
        <v>36.135926078519944</v>
      </c>
      <c r="Q14" s="18">
        <f>'[7]2019-20'!K56/100</f>
        <v>426.78700453303719</v>
      </c>
      <c r="R14" s="18">
        <f>'[7]2019-20'!L56/100</f>
        <v>17.808299421347431</v>
      </c>
      <c r="S14" s="18">
        <f>'[7]2019-20'!M56/100</f>
        <v>107.76715844182544</v>
      </c>
      <c r="T14" s="18">
        <f>'[7]2019-20'!N56/100</f>
        <v>1104.6615550577244</v>
      </c>
      <c r="U14" s="18">
        <f>'[7]2019-20'!O56/100</f>
        <v>1755.6773149765963</v>
      </c>
      <c r="V14" s="18">
        <f>'[7]2019-20'!P56/100</f>
        <v>278.04089951196988</v>
      </c>
      <c r="W14" s="18">
        <f>'[7]2019-20'!Q56/100</f>
        <v>805.6456018215415</v>
      </c>
      <c r="X14" s="18">
        <f t="shared" si="16"/>
        <v>5440.3337003707647</v>
      </c>
      <c r="Y14" s="18">
        <f t="shared" si="14"/>
        <v>10526.359353197369</v>
      </c>
      <c r="Z14" s="18">
        <f>'[7]2019-20'!U56/100</f>
        <v>1738.1745224680865</v>
      </c>
      <c r="AA14" s="18">
        <f>'[7]2019-20'!V56/100</f>
        <v>169.41398315261955</v>
      </c>
      <c r="AB14" s="18">
        <f t="shared" si="15"/>
        <v>12095.119892512837</v>
      </c>
      <c r="AC14" s="18">
        <f>'Stmnt 37 GDDP 2019-20'!AC14</f>
        <v>1752.2298452262924</v>
      </c>
      <c r="AD14" s="18">
        <f t="shared" si="7"/>
        <v>69027.016777874873</v>
      </c>
    </row>
    <row r="15" spans="1:30">
      <c r="A15" s="5">
        <v>9</v>
      </c>
      <c r="B15" s="6" t="s">
        <v>5</v>
      </c>
      <c r="C15" s="14">
        <f>[4]NVA_Constant!K12/100</f>
        <v>4706.3176266862429</v>
      </c>
      <c r="D15" s="14">
        <f>[4]NVA_Constant!W12/100</f>
        <v>1300.5191178626064</v>
      </c>
      <c r="E15" s="14">
        <f>[4]NVA_Constant!AU12/100</f>
        <v>421.30290988653729</v>
      </c>
      <c r="F15" s="14">
        <f>[4]NVA_Constant!AI12/100</f>
        <v>24.048398606178591</v>
      </c>
      <c r="G15" s="14">
        <f t="shared" si="0"/>
        <v>6452.1880530415656</v>
      </c>
      <c r="H15" s="14">
        <f>+[4]NVA_Constant!BS12/100</f>
        <v>600.95955386728156</v>
      </c>
      <c r="I15" s="14">
        <f t="shared" si="1"/>
        <v>7053.1476069088476</v>
      </c>
      <c r="J15" s="18">
        <f>'[7]2019-20'!D57/100</f>
        <v>6868.6555113925451</v>
      </c>
      <c r="K15" s="18">
        <f>('[7]2019-20'!E57+'[7]2019-20'!F57)/100</f>
        <v>516.79024978423104</v>
      </c>
      <c r="L15" s="18">
        <f>'[7]2019-20'!G57/100</f>
        <v>2069.8357576265803</v>
      </c>
      <c r="M15" s="18">
        <f t="shared" si="11"/>
        <v>9455.2815188033564</v>
      </c>
      <c r="N15" s="18">
        <f t="shared" si="12"/>
        <v>10056.241072670638</v>
      </c>
      <c r="O15" s="18">
        <f>(+'[7]2019-20'!H57+'[7]2019-20'!I57)/100</f>
        <v>3501.9255559556723</v>
      </c>
      <c r="P15" s="18">
        <f>'[7]2019-20'!J57/100</f>
        <v>139.39627379368022</v>
      </c>
      <c r="Q15" s="18">
        <f>'[7]2019-20'!K57/100</f>
        <v>1646.353770101264</v>
      </c>
      <c r="R15" s="18">
        <f>'[7]2019-20'!L57/100</f>
        <v>68.696470557968837</v>
      </c>
      <c r="S15" s="18">
        <f>'[7]2019-20'!M57/100</f>
        <v>415.71759615296673</v>
      </c>
      <c r="T15" s="18">
        <f>'[7]2019-20'!N57/100</f>
        <v>4261.2912214725802</v>
      </c>
      <c r="U15" s="18">
        <f>'[7]2019-20'!O57/100</f>
        <v>6772.6194469195361</v>
      </c>
      <c r="V15" s="18">
        <f>'[7]2019-20'!P57/100</f>
        <v>1072.5576887110769</v>
      </c>
      <c r="W15" s="18">
        <f>'[7]2019-20'!Q57/100</f>
        <v>3107.8211375616597</v>
      </c>
      <c r="X15" s="18">
        <f t="shared" si="16"/>
        <v>20986.379161226403</v>
      </c>
      <c r="Y15" s="18">
        <f t="shared" si="14"/>
        <v>37494.808286938605</v>
      </c>
      <c r="Z15" s="18">
        <f>'[7]2019-20'!U57/100</f>
        <v>6191.3638202211059</v>
      </c>
      <c r="AA15" s="18">
        <f>'[7]2019-20'!V57/100</f>
        <v>603.45126014233995</v>
      </c>
      <c r="AB15" s="18">
        <f t="shared" si="15"/>
        <v>43082.720847017372</v>
      </c>
      <c r="AC15" s="18">
        <f>'Stmnt 37 GDDP 2019-20'!AC15</f>
        <v>4563.2932475199414</v>
      </c>
      <c r="AD15" s="18">
        <f t="shared" si="7"/>
        <v>94411.466697723125</v>
      </c>
    </row>
    <row r="16" spans="1:30">
      <c r="A16" s="5">
        <v>10</v>
      </c>
      <c r="B16" s="6" t="s">
        <v>6</v>
      </c>
      <c r="C16" s="14">
        <f>[4]NVA_Constant!K13/100</f>
        <v>5332.351905068369</v>
      </c>
      <c r="D16" s="14">
        <f>[4]NVA_Constant!W13/100</f>
        <v>6333.9152052689278</v>
      </c>
      <c r="E16" s="14">
        <f>[4]NVA_Constant!AU13/100</f>
        <v>640.09570596822948</v>
      </c>
      <c r="F16" s="14">
        <f>[4]NVA_Constant!AI13/100</f>
        <v>19.511589974085968</v>
      </c>
      <c r="G16" s="14">
        <f t="shared" si="0"/>
        <v>12325.874406279612</v>
      </c>
      <c r="H16" s="14">
        <f>+[4]NVA_Constant!BS13/100</f>
        <v>297.39342043156358</v>
      </c>
      <c r="I16" s="14">
        <f t="shared" si="1"/>
        <v>12623.267826711175</v>
      </c>
      <c r="J16" s="18">
        <f>'[7]2019-20'!D58/100</f>
        <v>8294.6351975258076</v>
      </c>
      <c r="K16" s="18">
        <f>('[7]2019-20'!E58+'[7]2019-20'!F58)/100</f>
        <v>624.07942696916211</v>
      </c>
      <c r="L16" s="18">
        <f>'[7]2019-20'!G58/100</f>
        <v>2499.5477644541529</v>
      </c>
      <c r="M16" s="18">
        <f t="shared" si="11"/>
        <v>11418.262388949122</v>
      </c>
      <c r="N16" s="18">
        <f t="shared" si="12"/>
        <v>11715.655809380685</v>
      </c>
      <c r="O16" s="18">
        <f>(+'[7]2019-20'!H58+'[7]2019-20'!I58)/100</f>
        <v>4228.9491629572276</v>
      </c>
      <c r="P16" s="18">
        <f>'[7]2019-20'!J58/100</f>
        <v>168.33589005813872</v>
      </c>
      <c r="Q16" s="18">
        <f>'[7]2019-20'!K58/100</f>
        <v>1988.1480307770842</v>
      </c>
      <c r="R16" s="18">
        <f>'[7]2019-20'!L58/100</f>
        <v>82.958325933047178</v>
      </c>
      <c r="S16" s="18">
        <f>'[7]2019-20'!M58/100</f>
        <v>502.02340175044344</v>
      </c>
      <c r="T16" s="18">
        <f>'[7]2019-20'!N58/100</f>
        <v>5145.9643148369532</v>
      </c>
      <c r="U16" s="18">
        <f>'[7]2019-20'!O58/100</f>
        <v>8178.6613916931465</v>
      </c>
      <c r="V16" s="18">
        <f>'[7]2019-20'!P58/100</f>
        <v>1295.2279731315516</v>
      </c>
      <c r="W16" s="18">
        <f>'[7]2019-20'!Q58/100</f>
        <v>3753.0259819373841</v>
      </c>
      <c r="X16" s="18">
        <f t="shared" si="16"/>
        <v>25343.294473074973</v>
      </c>
      <c r="Y16" s="18">
        <f t="shared" si="14"/>
        <v>49384.824688735273</v>
      </c>
      <c r="Z16" s="18">
        <f>'[7]2019-20'!U58/100</f>
        <v>8154.7134383105285</v>
      </c>
      <c r="AA16" s="18">
        <f>'[7]2019-20'!V58/100</f>
        <v>794.81229715110237</v>
      </c>
      <c r="AB16" s="18">
        <f t="shared" si="15"/>
        <v>56744.725829894698</v>
      </c>
      <c r="AC16" s="18">
        <f>'Stmnt 37 GDDP 2019-20'!AC16</f>
        <v>4845.7077697374525</v>
      </c>
      <c r="AD16" s="18">
        <f t="shared" si="7"/>
        <v>117103.07044159457</v>
      </c>
    </row>
    <row r="17" spans="1:30" s="3" customFormat="1">
      <c r="A17" s="7"/>
      <c r="B17" s="8" t="s">
        <v>28</v>
      </c>
      <c r="C17" s="19">
        <f t="shared" ref="C17:I17" si="17">SUM(C12:C16)</f>
        <v>24108.101977733892</v>
      </c>
      <c r="D17" s="19">
        <f t="shared" si="17"/>
        <v>11448.155845675228</v>
      </c>
      <c r="E17" s="19">
        <f t="shared" si="17"/>
        <v>1928.1964317262664</v>
      </c>
      <c r="F17" s="19">
        <f t="shared" si="17"/>
        <v>103.67400017711098</v>
      </c>
      <c r="G17" s="19">
        <f t="shared" si="17"/>
        <v>37588.128255312498</v>
      </c>
      <c r="H17" s="19">
        <f t="shared" si="17"/>
        <v>1190.4371531283257</v>
      </c>
      <c r="I17" s="19">
        <f t="shared" si="17"/>
        <v>38778.565408440823</v>
      </c>
      <c r="J17" s="19">
        <f t="shared" ref="J17" si="18">SUM(J12:J16)</f>
        <v>34783.77728062369</v>
      </c>
      <c r="K17" s="19">
        <f t="shared" ref="K17:AB17" si="19">SUM(K12:K16)</f>
        <v>2617.0939741376196</v>
      </c>
      <c r="L17" s="19">
        <f>SUM(L12:L16)</f>
        <v>10481.921226263017</v>
      </c>
      <c r="M17" s="19">
        <f t="shared" si="19"/>
        <v>47882.792481024328</v>
      </c>
      <c r="N17" s="19">
        <f t="shared" si="19"/>
        <v>49073.229634152653</v>
      </c>
      <c r="O17" s="19">
        <f t="shared" si="19"/>
        <v>17734.212814960454</v>
      </c>
      <c r="P17" s="19">
        <f t="shared" si="19"/>
        <v>705.9211127048045</v>
      </c>
      <c r="Q17" s="19">
        <f t="shared" si="19"/>
        <v>8337.3525967831465</v>
      </c>
      <c r="R17" s="19">
        <f t="shared" si="19"/>
        <v>347.88798592242415</v>
      </c>
      <c r="S17" s="19">
        <f t="shared" si="19"/>
        <v>2105.2487276784982</v>
      </c>
      <c r="T17" s="19">
        <f t="shared" si="19"/>
        <v>21579.740682835374</v>
      </c>
      <c r="U17" s="19">
        <f t="shared" si="19"/>
        <v>34297.437985837962</v>
      </c>
      <c r="V17" s="19">
        <f t="shared" si="19"/>
        <v>5431.5735740229175</v>
      </c>
      <c r="W17" s="19">
        <f t="shared" si="19"/>
        <v>15738.416069587229</v>
      </c>
      <c r="X17" s="19">
        <f t="shared" si="19"/>
        <v>106277.79155033281</v>
      </c>
      <c r="Y17" s="19">
        <f t="shared" si="19"/>
        <v>192939.14943979797</v>
      </c>
      <c r="Z17" s="19">
        <f t="shared" si="19"/>
        <v>31859.249961284069</v>
      </c>
      <c r="AA17" s="19">
        <f t="shared" si="19"/>
        <v>3105.2131799355452</v>
      </c>
      <c r="AB17" s="19">
        <f t="shared" si="19"/>
        <v>221693.18622114649</v>
      </c>
      <c r="AC17" s="19">
        <f>'Stmnt 37 GDDP 2019-20'!AC17</f>
        <v>20022.926795070391</v>
      </c>
      <c r="AD17" s="19">
        <f t="shared" si="7"/>
        <v>110719.67075049535</v>
      </c>
    </row>
    <row r="18" spans="1:30">
      <c r="A18" s="5">
        <v>11</v>
      </c>
      <c r="B18" s="6" t="s">
        <v>7</v>
      </c>
      <c r="C18" s="14">
        <f>[4]NVA_Constant!K15/100</f>
        <v>8434.7852058816898</v>
      </c>
      <c r="D18" s="14">
        <f>[4]NVA_Constant!W15/100</f>
        <v>5552.3520250156607</v>
      </c>
      <c r="E18" s="14">
        <f>[4]NVA_Constant!AU15/100</f>
        <v>1646.2944263476247</v>
      </c>
      <c r="F18" s="14">
        <f>[4]NVA_Constant!AI15/100</f>
        <v>47.577284114991144</v>
      </c>
      <c r="G18" s="14">
        <f t="shared" si="0"/>
        <v>15681.008941359967</v>
      </c>
      <c r="H18" s="14">
        <f>+[4]NVA_Constant!BS15/100</f>
        <v>140.08289891695415</v>
      </c>
      <c r="I18" s="14">
        <f t="shared" si="1"/>
        <v>15821.091840276922</v>
      </c>
      <c r="J18" s="18">
        <f>'[7]2019-20'!D59/100</f>
        <v>37511.131053188277</v>
      </c>
      <c r="K18" s="18">
        <f>('[7]2019-20'!E59+'[7]2019-20'!F59)/100</f>
        <v>2822.2971372655174</v>
      </c>
      <c r="L18" s="18">
        <f>'[7]2019-20'!G59/100</f>
        <v>11303.795951642485</v>
      </c>
      <c r="M18" s="18">
        <f t="shared" ref="M18:M22" si="20">J18+K18+L18</f>
        <v>51637.224142096282</v>
      </c>
      <c r="N18" s="18">
        <f t="shared" ref="N18:N22" si="21">H18+M18</f>
        <v>51777.307041013235</v>
      </c>
      <c r="O18" s="18">
        <f>(+'[7]2019-20'!H59+'[7]2019-20'!I59)/100</f>
        <v>19124.730924426633</v>
      </c>
      <c r="P18" s="18">
        <f>'[7]2019-20'!J59/100</f>
        <v>761.27153064060838</v>
      </c>
      <c r="Q18" s="18">
        <f>'[7]2019-20'!K59/100</f>
        <v>8991.0742979827573</v>
      </c>
      <c r="R18" s="18">
        <f>'[7]2019-20'!L59/100</f>
        <v>375.16546079758541</v>
      </c>
      <c r="S18" s="18">
        <f>'[7]2019-20'!M59/100</f>
        <v>2270.3187260659129</v>
      </c>
      <c r="T18" s="18">
        <f>'[7]2019-20'!N59/100</f>
        <v>23271.78196654846</v>
      </c>
      <c r="U18" s="18">
        <f>'[7]2019-20'!O59/100</f>
        <v>36986.658484385785</v>
      </c>
      <c r="V18" s="18">
        <f>'[7]2019-20'!P59/100</f>
        <v>5857.4566677007733</v>
      </c>
      <c r="W18" s="18">
        <f>'[7]2019-20'!Q59/100</f>
        <v>16972.446177797781</v>
      </c>
      <c r="X18" s="18">
        <f t="shared" ref="X18" si="22">SUM(O18:W18)</f>
        <v>114610.90423634631</v>
      </c>
      <c r="Y18" s="18">
        <f t="shared" ref="Y18:Y22" si="23">I18+M18+X18</f>
        <v>182069.22021871951</v>
      </c>
      <c r="Z18" s="18">
        <f>'[7]2019-20'!U59/100</f>
        <v>30064.343130782047</v>
      </c>
      <c r="AA18" s="18">
        <f>'[7]2019-20'!V59/100</f>
        <v>2930.2696908827797</v>
      </c>
      <c r="AB18" s="18">
        <f t="shared" ref="AB18:AB22" si="24">Y18+Z18-AA18</f>
        <v>209203.29365861876</v>
      </c>
      <c r="AC18" s="18">
        <f>'Stmnt 37 GDDP 2019-20'!AC18</f>
        <v>10461.722041561225</v>
      </c>
      <c r="AD18" s="18">
        <f t="shared" si="7"/>
        <v>199970.22748981288</v>
      </c>
    </row>
    <row r="19" spans="1:30">
      <c r="A19" s="5">
        <v>12</v>
      </c>
      <c r="B19" s="6" t="s">
        <v>8</v>
      </c>
      <c r="C19" s="14">
        <f>[4]NVA_Constant!K16/100</f>
        <v>3714.3720694728795</v>
      </c>
      <c r="D19" s="14">
        <f>[4]NVA_Constant!W16/100</f>
        <v>2703.2555577631365</v>
      </c>
      <c r="E19" s="14">
        <f>[4]NVA_Constant!AU16/100</f>
        <v>848.17824485550648</v>
      </c>
      <c r="F19" s="14">
        <f>[4]NVA_Constant!AI16/100</f>
        <v>23.667399777087876</v>
      </c>
      <c r="G19" s="14">
        <f t="shared" si="0"/>
        <v>7289.47327186861</v>
      </c>
      <c r="H19" s="14">
        <f>+[4]NVA_Constant!BS16/100</f>
        <v>34.478436827130352</v>
      </c>
      <c r="I19" s="14">
        <f t="shared" si="1"/>
        <v>7323.9517086957403</v>
      </c>
      <c r="J19" s="18">
        <f>'[7]2019-20'!D60/100</f>
        <v>6152.9082439409067</v>
      </c>
      <c r="K19" s="18">
        <f>('[7]2019-20'!E60+'[7]2019-20'!F60)/100</f>
        <v>462.93819554811455</v>
      </c>
      <c r="L19" s="18">
        <f>'[7]2019-20'!G60/100</f>
        <v>1854.1488178553702</v>
      </c>
      <c r="M19" s="18">
        <f t="shared" si="20"/>
        <v>8469.9952573443916</v>
      </c>
      <c r="N19" s="18">
        <f t="shared" si="21"/>
        <v>8504.4736941715219</v>
      </c>
      <c r="O19" s="18">
        <f>(+'[7]2019-20'!H60+'[7]2019-20'!I60)/100</f>
        <v>3137.0079030995939</v>
      </c>
      <c r="P19" s="18">
        <f>'[7]2019-20'!J60/100</f>
        <v>124.87050497396265</v>
      </c>
      <c r="Q19" s="18">
        <f>'[7]2019-20'!K60/100</f>
        <v>1474.7957104119698</v>
      </c>
      <c r="R19" s="18">
        <f>'[7]2019-20'!L60/100</f>
        <v>61.537964646020782</v>
      </c>
      <c r="S19" s="18">
        <f>'[7]2019-20'!M60/100</f>
        <v>372.3978033660776</v>
      </c>
      <c r="T19" s="18">
        <f>'[7]2019-20'!N60/100</f>
        <v>3817.2439777979157</v>
      </c>
      <c r="U19" s="18">
        <f>'[7]2019-20'!O60/100</f>
        <v>6066.8796038625787</v>
      </c>
      <c r="V19" s="18">
        <f>'[7]2019-20'!P60/100</f>
        <v>960.79196780603206</v>
      </c>
      <c r="W19" s="18">
        <f>'[7]2019-20'!Q60/100</f>
        <v>2783.9710793881609</v>
      </c>
      <c r="X19" s="18">
        <f t="shared" ref="X19:X22" si="25">SUM(O19:W19)</f>
        <v>18799.496515352312</v>
      </c>
      <c r="Y19" s="18">
        <f t="shared" si="23"/>
        <v>34593.443481392445</v>
      </c>
      <c r="Z19" s="18">
        <f>'[7]2019-20'!U60/100</f>
        <v>5712.2733576160917</v>
      </c>
      <c r="AA19" s="18">
        <f>'[7]2019-20'!V60/100</f>
        <v>556.75593552953944</v>
      </c>
      <c r="AB19" s="18">
        <f t="shared" si="24"/>
        <v>39748.960903478997</v>
      </c>
      <c r="AC19" s="18">
        <f>'Stmnt 37 GDDP 2019-20'!AC19</f>
        <v>3200.3129828524784</v>
      </c>
      <c r="AD19" s="18">
        <f t="shared" si="7"/>
        <v>124203.35484828193</v>
      </c>
    </row>
    <row r="20" spans="1:30">
      <c r="A20" s="5">
        <v>13</v>
      </c>
      <c r="B20" s="6" t="s">
        <v>9</v>
      </c>
      <c r="C20" s="14">
        <f>[4]NVA_Constant!K17/100</f>
        <v>4110.2198423112541</v>
      </c>
      <c r="D20" s="14">
        <f>[4]NVA_Constant!W17/100</f>
        <v>2896.5944404962647</v>
      </c>
      <c r="E20" s="14">
        <f>[4]NVA_Constant!AU17/100</f>
        <v>1507.160465454635</v>
      </c>
      <c r="F20" s="14">
        <f>[4]NVA_Constant!AI17/100</f>
        <v>12.73762323944678</v>
      </c>
      <c r="G20" s="14">
        <f t="shared" si="0"/>
        <v>8526.7123715016005</v>
      </c>
      <c r="H20" s="14">
        <f>+[4]NVA_Constant!BS17/100</f>
        <v>6.8396672337968774</v>
      </c>
      <c r="I20" s="14">
        <f t="shared" si="1"/>
        <v>8533.5520387353972</v>
      </c>
      <c r="J20" s="18">
        <f>'[7]2019-20'!D61/100</f>
        <v>5837.5288739726657</v>
      </c>
      <c r="K20" s="18">
        <f>('[7]2019-20'!E61+'[7]2019-20'!F61)/100</f>
        <v>439.20939110998972</v>
      </c>
      <c r="L20" s="18">
        <f>'[7]2019-20'!G61/100</f>
        <v>1759.1107865994302</v>
      </c>
      <c r="M20" s="18">
        <f t="shared" si="20"/>
        <v>8035.8490516820857</v>
      </c>
      <c r="N20" s="18">
        <f t="shared" si="21"/>
        <v>8042.6887189158824</v>
      </c>
      <c r="O20" s="18">
        <f>(+'[7]2019-20'!H61+'[7]2019-20'!I61)/100</f>
        <v>2976.2144153957588</v>
      </c>
      <c r="P20" s="18">
        <f>'[7]2019-20'!J61/100</f>
        <v>118.47002253135746</v>
      </c>
      <c r="Q20" s="18">
        <f>'[7]2019-20'!K61/100</f>
        <v>1399.2021661006888</v>
      </c>
      <c r="R20" s="18">
        <f>'[7]2019-20'!L61/100</f>
        <v>58.383715671431922</v>
      </c>
      <c r="S20" s="18">
        <f>'[7]2019-20'!M61/100</f>
        <v>353.30982416229102</v>
      </c>
      <c r="T20" s="18">
        <f>'[7]2019-20'!N61/100</f>
        <v>3621.5836570189581</v>
      </c>
      <c r="U20" s="18">
        <f>'[7]2019-20'!O61/100</f>
        <v>5755.909800432868</v>
      </c>
      <c r="V20" s="18">
        <f>'[7]2019-20'!P61/100</f>
        <v>911.54469262106443</v>
      </c>
      <c r="W20" s="18">
        <f>'[7]2019-20'!Q61/100</f>
        <v>2641.2731859339779</v>
      </c>
      <c r="X20" s="18">
        <f t="shared" si="25"/>
        <v>17835.891479868395</v>
      </c>
      <c r="Y20" s="18">
        <f t="shared" si="23"/>
        <v>34405.292570285877</v>
      </c>
      <c r="Z20" s="18">
        <f>'[7]2019-20'!U61/100</f>
        <v>5681.2047713833945</v>
      </c>
      <c r="AA20" s="18">
        <f>'[7]2019-20'!V61/100</f>
        <v>553.72778566508964</v>
      </c>
      <c r="AB20" s="18">
        <f t="shared" si="24"/>
        <v>39532.769556004183</v>
      </c>
      <c r="AC20" s="18">
        <f>'Stmnt 37 GDDP 2019-20'!AC20</f>
        <v>3026.0648761271977</v>
      </c>
      <c r="AD20" s="18">
        <f t="shared" si="7"/>
        <v>130640.85263961295</v>
      </c>
    </row>
    <row r="21" spans="1:30">
      <c r="A21" s="5">
        <v>14</v>
      </c>
      <c r="B21" s="6" t="s">
        <v>10</v>
      </c>
      <c r="C21" s="14">
        <f>[4]NVA_Constant!K18/100</f>
        <v>5343.0108843873231</v>
      </c>
      <c r="D21" s="14">
        <f>[4]NVA_Constant!W18/100</f>
        <v>4645.5732730030668</v>
      </c>
      <c r="E21" s="14">
        <f>[4]NVA_Constant!AU18/100</f>
        <v>875.41696963905542</v>
      </c>
      <c r="F21" s="14">
        <f>[4]NVA_Constant!AI18/100</f>
        <v>28.91079018831039</v>
      </c>
      <c r="G21" s="14">
        <f t="shared" si="0"/>
        <v>10892.911917217756</v>
      </c>
      <c r="H21" s="14">
        <f>+[4]NVA_Constant!BS18/100</f>
        <v>781.28949058937587</v>
      </c>
      <c r="I21" s="14">
        <f t="shared" si="1"/>
        <v>11674.201407807132</v>
      </c>
      <c r="J21" s="18">
        <f>'[7]2019-20'!D62/100</f>
        <v>9343.7953178267708</v>
      </c>
      <c r="K21" s="18">
        <f>('[7]2019-20'!E62+'[7]2019-20'!F62)/100</f>
        <v>703.01710549077222</v>
      </c>
      <c r="L21" s="18">
        <f>'[7]2019-20'!G62/100</f>
        <v>2815.7070373821484</v>
      </c>
      <c r="M21" s="18">
        <f t="shared" si="20"/>
        <v>12862.51946069969</v>
      </c>
      <c r="N21" s="18">
        <f t="shared" si="21"/>
        <v>13643.808951289066</v>
      </c>
      <c r="O21" s="18">
        <f>(+'[7]2019-20'!H62+'[7]2019-20'!I62)/100</f>
        <v>4763.8545212879135</v>
      </c>
      <c r="P21" s="18">
        <f>'[7]2019-20'!J62/100</f>
        <v>189.62812274331429</v>
      </c>
      <c r="Q21" s="18">
        <f>'[7]2019-20'!K62/100</f>
        <v>2239.6220953349093</v>
      </c>
      <c r="R21" s="18">
        <f>'[7]2019-20'!L62/100</f>
        <v>93.451441681144757</v>
      </c>
      <c r="S21" s="18">
        <f>'[7]2019-20'!M62/100</f>
        <v>565.52262986978303</v>
      </c>
      <c r="T21" s="18">
        <f>'[7]2019-20'!N62/100</f>
        <v>5796.859792582527</v>
      </c>
      <c r="U21" s="18">
        <f>'[7]2019-20'!O62/100</f>
        <v>9213.152380780788</v>
      </c>
      <c r="V21" s="18">
        <f>'[7]2019-20'!P62/100</f>
        <v>1459.0569425494252</v>
      </c>
      <c r="W21" s="18">
        <f>'[7]2019-20'!Q62/100</f>
        <v>4227.7334400636428</v>
      </c>
      <c r="X21" s="18">
        <f t="shared" si="25"/>
        <v>28548.881366893449</v>
      </c>
      <c r="Y21" s="18">
        <f t="shared" si="23"/>
        <v>53085.602235400271</v>
      </c>
      <c r="Z21" s="18">
        <f>'[7]2019-20'!U62/100</f>
        <v>8765.8076451536999</v>
      </c>
      <c r="AA21" s="18">
        <f>'[7]2019-20'!V62/100</f>
        <v>854.37357959113592</v>
      </c>
      <c r="AB21" s="18">
        <f t="shared" si="24"/>
        <v>60997.036300962835</v>
      </c>
      <c r="AC21" s="18">
        <f>'Stmnt 37 GDDP 2019-20'!AC21</f>
        <v>4661.0427996567732</v>
      </c>
      <c r="AD21" s="18">
        <f t="shared" si="7"/>
        <v>130865.64299614346</v>
      </c>
    </row>
    <row r="22" spans="1:30">
      <c r="A22" s="5">
        <v>15</v>
      </c>
      <c r="B22" s="6" t="s">
        <v>11</v>
      </c>
      <c r="C22" s="14">
        <f>[4]NVA_Constant!K19/100</f>
        <v>3963.9891460048557</v>
      </c>
      <c r="D22" s="14">
        <f>[4]NVA_Constant!W19/100</f>
        <v>3458.0701639372423</v>
      </c>
      <c r="E22" s="14">
        <f>[4]NVA_Constant!AU19/100</f>
        <v>811.38277541807884</v>
      </c>
      <c r="F22" s="14">
        <f>[4]NVA_Constant!AI19/100</f>
        <v>32.706429415266285</v>
      </c>
      <c r="G22" s="14">
        <f t="shared" si="0"/>
        <v>8266.1485147754429</v>
      </c>
      <c r="H22" s="14">
        <f>+[4]NVA_Constant!BS19/100</f>
        <v>498.47475750178478</v>
      </c>
      <c r="I22" s="14">
        <f t="shared" si="1"/>
        <v>8764.6232722772274</v>
      </c>
      <c r="J22" s="18">
        <f>'[7]2019-20'!D63/100</f>
        <v>10280.238195383141</v>
      </c>
      <c r="K22" s="18">
        <f>('[7]2019-20'!E63+'[7]2019-20'!F63)/100</f>
        <v>773.47405995563599</v>
      </c>
      <c r="L22" s="18">
        <f>'[7]2019-20'!G63/100</f>
        <v>3097.8995202816059</v>
      </c>
      <c r="M22" s="18">
        <f t="shared" si="20"/>
        <v>14151.611775620382</v>
      </c>
      <c r="N22" s="18">
        <f t="shared" si="21"/>
        <v>14650.086533122167</v>
      </c>
      <c r="O22" s="18">
        <f>(+'[7]2019-20'!H63+'[7]2019-20'!I63)/100</f>
        <v>5241.2919526990672</v>
      </c>
      <c r="P22" s="18">
        <f>'[7]2019-20'!J63/100</f>
        <v>208.63280969194315</v>
      </c>
      <c r="Q22" s="18">
        <f>'[7]2019-20'!K63/100</f>
        <v>2464.0788699383625</v>
      </c>
      <c r="R22" s="18">
        <f>'[7]2019-20'!L63/100</f>
        <v>102.81722228559792</v>
      </c>
      <c r="S22" s="18">
        <f>'[7]2019-20'!M63/100</f>
        <v>622.1997745229985</v>
      </c>
      <c r="T22" s="18">
        <f>'[7]2019-20'!N63/100</f>
        <v>6377.8258647523708</v>
      </c>
      <c r="U22" s="18">
        <f>'[7]2019-20'!O63/100</f>
        <v>10136.502115375606</v>
      </c>
      <c r="V22" s="18">
        <f>'[7]2019-20'!P63/100</f>
        <v>1605.2848333929683</v>
      </c>
      <c r="W22" s="18">
        <f>'[7]2019-20'!Q63/100</f>
        <v>4651.4403742899476</v>
      </c>
      <c r="X22" s="18">
        <f t="shared" si="25"/>
        <v>31410.073816948865</v>
      </c>
      <c r="Y22" s="18">
        <f t="shared" si="23"/>
        <v>54326.308864846476</v>
      </c>
      <c r="Z22" s="18">
        <f>'[7]2019-20'!U63/100</f>
        <v>8970.680435241371</v>
      </c>
      <c r="AA22" s="18">
        <f>'[7]2019-20'!V63/100</f>
        <v>874.34183649497061</v>
      </c>
      <c r="AB22" s="18">
        <f t="shared" si="24"/>
        <v>62422.647463592883</v>
      </c>
      <c r="AC22" s="18">
        <f>'Stmnt 37 GDDP 2019-20'!AC22</f>
        <v>4181.4462429746909</v>
      </c>
      <c r="AD22" s="18">
        <f t="shared" si="7"/>
        <v>149284.82595817198</v>
      </c>
    </row>
    <row r="23" spans="1:30" s="3" customFormat="1">
      <c r="A23" s="7"/>
      <c r="B23" s="8" t="s">
        <v>29</v>
      </c>
      <c r="C23" s="19">
        <f t="shared" ref="C23:I23" si="26">SUM(C18:C22)</f>
        <v>25566.377148058004</v>
      </c>
      <c r="D23" s="19">
        <f t="shared" si="26"/>
        <v>19255.845460215372</v>
      </c>
      <c r="E23" s="19">
        <f t="shared" si="26"/>
        <v>5688.4328817148998</v>
      </c>
      <c r="F23" s="19">
        <f t="shared" si="26"/>
        <v>145.59952673510247</v>
      </c>
      <c r="G23" s="19">
        <f t="shared" si="26"/>
        <v>50656.255016723371</v>
      </c>
      <c r="H23" s="19">
        <f t="shared" si="26"/>
        <v>1461.1652510690419</v>
      </c>
      <c r="I23" s="19">
        <f t="shared" si="26"/>
        <v>52117.420267792419</v>
      </c>
      <c r="J23" s="19">
        <f t="shared" ref="J23" si="27">SUM(J18:J22)</f>
        <v>69125.601684311769</v>
      </c>
      <c r="K23" s="19">
        <f t="shared" ref="K23:AB23" si="28">SUM(K18:K22)</f>
        <v>5200.9358893700301</v>
      </c>
      <c r="L23" s="19">
        <f>SUM(L18:L22)</f>
        <v>20830.662113761042</v>
      </c>
      <c r="M23" s="19">
        <f t="shared" si="28"/>
        <v>95157.19968744283</v>
      </c>
      <c r="N23" s="19">
        <f t="shared" si="28"/>
        <v>96618.364938511892</v>
      </c>
      <c r="O23" s="19">
        <f t="shared" si="28"/>
        <v>35243.099716908968</v>
      </c>
      <c r="P23" s="19">
        <f t="shared" si="28"/>
        <v>1402.8729905811858</v>
      </c>
      <c r="Q23" s="19">
        <f t="shared" si="28"/>
        <v>16568.773139768688</v>
      </c>
      <c r="R23" s="19">
        <f t="shared" si="28"/>
        <v>691.35580508178077</v>
      </c>
      <c r="S23" s="19">
        <f t="shared" si="28"/>
        <v>4183.7487579870631</v>
      </c>
      <c r="T23" s="19">
        <f t="shared" si="28"/>
        <v>42885.295258700229</v>
      </c>
      <c r="U23" s="19">
        <f t="shared" si="28"/>
        <v>68159.102384837635</v>
      </c>
      <c r="V23" s="19">
        <f t="shared" si="28"/>
        <v>10794.135104070263</v>
      </c>
      <c r="W23" s="19">
        <f t="shared" si="28"/>
        <v>31276.864257473509</v>
      </c>
      <c r="X23" s="19">
        <f t="shared" si="28"/>
        <v>211205.24741540931</v>
      </c>
      <c r="Y23" s="19">
        <f t="shared" si="28"/>
        <v>358479.86737064458</v>
      </c>
      <c r="Z23" s="19">
        <f t="shared" si="28"/>
        <v>59194.309340176609</v>
      </c>
      <c r="AA23" s="19">
        <f t="shared" si="28"/>
        <v>5769.4688281635154</v>
      </c>
      <c r="AB23" s="19">
        <f t="shared" si="28"/>
        <v>411904.70788265765</v>
      </c>
      <c r="AC23" s="19">
        <f>'Stmnt 37 GDDP 2019-20'!AC23</f>
        <v>25530.588943172363</v>
      </c>
      <c r="AD23" s="19">
        <f t="shared" si="7"/>
        <v>161337.72268219187</v>
      </c>
    </row>
    <row r="24" spans="1:30">
      <c r="A24" s="5">
        <v>16</v>
      </c>
      <c r="B24" s="6" t="s">
        <v>197</v>
      </c>
      <c r="C24" s="14">
        <f>[4]NVA_Constant!K21/100</f>
        <v>2659.5888305127241</v>
      </c>
      <c r="D24" s="14">
        <f>[4]NVA_Constant!W21/100</f>
        <v>2015.4797093730781</v>
      </c>
      <c r="E24" s="14">
        <f>[4]NVA_Constant!AU21/100</f>
        <v>739.6926565961935</v>
      </c>
      <c r="F24" s="14">
        <f>[4]NVA_Constant!AI21/100</f>
        <v>17.315952705447344</v>
      </c>
      <c r="G24" s="14">
        <f t="shared" si="0"/>
        <v>5432.077149187443</v>
      </c>
      <c r="H24" s="14">
        <f>+[4]NVA_Constant!BS21/100</f>
        <v>79.066553222691908</v>
      </c>
      <c r="I24" s="14">
        <f t="shared" si="1"/>
        <v>5511.1437024101351</v>
      </c>
      <c r="J24" s="18">
        <f>'[7]2019-20'!D64/100</f>
        <v>8354.0730986384879</v>
      </c>
      <c r="K24" s="18">
        <f>('[7]2019-20'!E64+'[7]2019-20'!F64)/100</f>
        <v>628.55147069179827</v>
      </c>
      <c r="L24" s="18">
        <f>'[7]2019-20'!G64/100</f>
        <v>2517.4590853636446</v>
      </c>
      <c r="M24" s="18">
        <f t="shared" ref="M24:M31" si="29">J24+K24+L24</f>
        <v>11500.083654693932</v>
      </c>
      <c r="N24" s="18">
        <f t="shared" ref="N24:N31" si="30">H24+M24</f>
        <v>11579.150207916624</v>
      </c>
      <c r="O24" s="18">
        <f>(+'[7]2019-20'!H64+'[7]2019-20'!I64)/100</f>
        <v>4259.2530709860448</v>
      </c>
      <c r="P24" s="18">
        <f>'[7]2019-20'!J64/100</f>
        <v>169.5421555235537</v>
      </c>
      <c r="Q24" s="18">
        <f>'[7]2019-20'!K64/100</f>
        <v>2002.3947508843107</v>
      </c>
      <c r="R24" s="18">
        <f>'[7]2019-20'!L64/100</f>
        <v>83.552790747455504</v>
      </c>
      <c r="S24" s="18">
        <f>'[7]2019-20'!M64/100</f>
        <v>505.62081340254304</v>
      </c>
      <c r="T24" s="18">
        <f>'[7]2019-20'!N64/100</f>
        <v>5182.8393926180597</v>
      </c>
      <c r="U24" s="18">
        <f>'[7]2019-20'!O64/100</f>
        <v>8237.2682448527121</v>
      </c>
      <c r="V24" s="18">
        <f>'[7]2019-20'!P64/100</f>
        <v>1304.5093496299824</v>
      </c>
      <c r="W24" s="18">
        <f>'[7]2019-20'!Q64/100</f>
        <v>3779.9195079184015</v>
      </c>
      <c r="X24" s="18">
        <f t="shared" ref="X24" si="31">SUM(O24:W24)</f>
        <v>25524.900076563063</v>
      </c>
      <c r="Y24" s="18">
        <f t="shared" ref="Y24:Y31" si="32">I24+M24+X24</f>
        <v>42536.127433667134</v>
      </c>
      <c r="Z24" s="18">
        <f>'[7]2019-20'!U64/100</f>
        <v>7023.8161590599329</v>
      </c>
      <c r="AA24" s="18">
        <f>'[7]2019-20'!V64/100</f>
        <v>684.58756992275721</v>
      </c>
      <c r="AB24" s="18">
        <f t="shared" ref="AB24:AB31" si="33">Y24+Z24-AA24</f>
        <v>48875.356022804313</v>
      </c>
      <c r="AC24" s="18">
        <f>'Stmnt 37 GDDP 2019-20'!AC24</f>
        <v>4039.675746344818</v>
      </c>
      <c r="AD24" s="18">
        <f t="shared" si="7"/>
        <v>120988.31463645998</v>
      </c>
    </row>
    <row r="25" spans="1:30">
      <c r="A25" s="5">
        <v>17</v>
      </c>
      <c r="B25" s="6" t="s">
        <v>12</v>
      </c>
      <c r="C25" s="14">
        <f>[4]NVA_Constant!K22/100</f>
        <v>2883.570627935233</v>
      </c>
      <c r="D25" s="14">
        <f>[4]NVA_Constant!W22/100</f>
        <v>434.51920411816883</v>
      </c>
      <c r="E25" s="14">
        <f>[4]NVA_Constant!AU22/100</f>
        <v>1013.2072853797271</v>
      </c>
      <c r="F25" s="14">
        <f>[4]NVA_Constant!AI22/100</f>
        <v>15.764473127124102</v>
      </c>
      <c r="G25" s="14">
        <f t="shared" si="0"/>
        <v>4347.0615905602526</v>
      </c>
      <c r="H25" s="14">
        <f>+[4]NVA_Constant!BS22/100</f>
        <v>7.9991536791453006</v>
      </c>
      <c r="I25" s="14">
        <f t="shared" si="1"/>
        <v>4355.0607442393975</v>
      </c>
      <c r="J25" s="18">
        <f>'[7]2019-20'!D65/100</f>
        <v>2705.9900328107892</v>
      </c>
      <c r="K25" s="18">
        <f>('[7]2019-20'!E65+'[7]2019-20'!F65)/100</f>
        <v>203.59577833688903</v>
      </c>
      <c r="L25" s="18">
        <f>'[7]2019-20'!G65/100</f>
        <v>815.43686685159776</v>
      </c>
      <c r="M25" s="18">
        <f t="shared" si="29"/>
        <v>3725.0226779992759</v>
      </c>
      <c r="N25" s="18">
        <f t="shared" si="30"/>
        <v>3733.0218316784212</v>
      </c>
      <c r="O25" s="18">
        <f>(+'[7]2019-20'!H65+'[7]2019-20'!I65)/100</f>
        <v>1379.6259885714142</v>
      </c>
      <c r="P25" s="18">
        <f>'[7]2019-20'!J65/100</f>
        <v>54.916850447808862</v>
      </c>
      <c r="Q25" s="18">
        <f>'[7]2019-20'!K65/100</f>
        <v>648.6010085940793</v>
      </c>
      <c r="R25" s="18">
        <f>'[7]2019-20'!L65/100</f>
        <v>27.063806637386001</v>
      </c>
      <c r="S25" s="18">
        <f>'[7]2019-20'!M65/100</f>
        <v>163.77698223300797</v>
      </c>
      <c r="T25" s="18">
        <f>'[7]2019-20'!N65/100</f>
        <v>1678.7872900428995</v>
      </c>
      <c r="U25" s="18">
        <f>'[7]2019-20'!O65/100</f>
        <v>2668.1554620096622</v>
      </c>
      <c r="V25" s="18">
        <f>'[7]2019-20'!P65/100</f>
        <v>422.54709243357235</v>
      </c>
      <c r="W25" s="18">
        <f>'[7]2019-20'!Q65/100</f>
        <v>1224.3637794983197</v>
      </c>
      <c r="X25" s="18">
        <f t="shared" ref="X25:X31" si="34">SUM(O25:W25)</f>
        <v>8267.8382604681501</v>
      </c>
      <c r="Y25" s="18">
        <f t="shared" si="32"/>
        <v>16347.921682706823</v>
      </c>
      <c r="Z25" s="18">
        <f>'[7]2019-20'!U65/100</f>
        <v>2699.4652200491964</v>
      </c>
      <c r="AA25" s="18">
        <f>'[7]2019-20'!V65/100</f>
        <v>263.10773135779505</v>
      </c>
      <c r="AB25" s="18">
        <f t="shared" si="33"/>
        <v>18784.279171398226</v>
      </c>
      <c r="AC25" s="18">
        <f>'Stmnt 37 GDDP 2019-20'!AC25</f>
        <v>2087.8196432933491</v>
      </c>
      <c r="AD25" s="18">
        <f t="shared" si="7"/>
        <v>89970.794324780392</v>
      </c>
    </row>
    <row r="26" spans="1:30">
      <c r="A26" s="5">
        <v>18</v>
      </c>
      <c r="B26" s="6" t="s">
        <v>13</v>
      </c>
      <c r="C26" s="14">
        <f>[4]NVA_Constant!K23/100</f>
        <v>2148.0688008376856</v>
      </c>
      <c r="D26" s="14">
        <f>[4]NVA_Constant!W23/100</f>
        <v>431.80380019663716</v>
      </c>
      <c r="E26" s="14">
        <f>[4]NVA_Constant!AU23/100</f>
        <v>179.09783740631121</v>
      </c>
      <c r="F26" s="14">
        <f>[4]NVA_Constant!AI23/100</f>
        <v>3.4631810752732339</v>
      </c>
      <c r="G26" s="14">
        <f t="shared" si="0"/>
        <v>2762.4336195159067</v>
      </c>
      <c r="H26" s="14">
        <f>+[4]NVA_Constant!BS23/100</f>
        <v>230.22373623743724</v>
      </c>
      <c r="I26" s="14">
        <f t="shared" si="1"/>
        <v>2992.6573557533438</v>
      </c>
      <c r="J26" s="18">
        <f>'[7]2019-20'!D66/100</f>
        <v>2686.3634052340044</v>
      </c>
      <c r="K26" s="18">
        <f>('[7]2019-20'!E66+'[7]2019-20'!F66)/100</f>
        <v>202.11909199689057</v>
      </c>
      <c r="L26" s="18">
        <f>'[7]2019-20'!G66/100</f>
        <v>809.52247858555813</v>
      </c>
      <c r="M26" s="18">
        <f t="shared" si="29"/>
        <v>3698.0049758164532</v>
      </c>
      <c r="N26" s="18">
        <f t="shared" si="30"/>
        <v>3928.2287120538904</v>
      </c>
      <c r="O26" s="18">
        <f>(+'[7]2019-20'!H66+'[7]2019-20'!I66)/100</f>
        <v>1369.6195195361909</v>
      </c>
      <c r="P26" s="18">
        <f>'[7]2019-20'!J66/100</f>
        <v>54.518536870020277</v>
      </c>
      <c r="Q26" s="18">
        <f>'[7]2019-20'!K66/100</f>
        <v>643.89668585554364</v>
      </c>
      <c r="R26" s="18">
        <f>'[7]2019-20'!L66/100</f>
        <v>26.867512029038775</v>
      </c>
      <c r="S26" s="18">
        <f>'[7]2019-20'!M66/100</f>
        <v>162.58910282585509</v>
      </c>
      <c r="T26" s="18">
        <f>'[7]2019-20'!N66/100</f>
        <v>1666.6109950370799</v>
      </c>
      <c r="U26" s="18">
        <f>'[7]2019-20'!O66/100</f>
        <v>2648.80324971957</v>
      </c>
      <c r="V26" s="18">
        <f>'[7]2019-20'!P66/100</f>
        <v>419.48234558813311</v>
      </c>
      <c r="W26" s="18">
        <f>'[7]2019-20'!Q66/100</f>
        <v>1215.4834319629088</v>
      </c>
      <c r="X26" s="18">
        <f t="shared" si="34"/>
        <v>8207.8713794243395</v>
      </c>
      <c r="Y26" s="18">
        <f t="shared" si="32"/>
        <v>14898.533710994136</v>
      </c>
      <c r="Z26" s="18">
        <f>'[7]2019-20'!U66/100</f>
        <v>2460.1337309349406</v>
      </c>
      <c r="AA26" s="18">
        <f>'[7]2019-20'!V66/100</f>
        <v>239.78090177849521</v>
      </c>
      <c r="AB26" s="18">
        <f t="shared" si="33"/>
        <v>17118.886540150579</v>
      </c>
      <c r="AC26" s="18">
        <f>'Stmnt 37 GDDP 2019-20'!AC26</f>
        <v>1979.4294101223936</v>
      </c>
      <c r="AD26" s="18">
        <f t="shared" si="7"/>
        <v>86483.945588603092</v>
      </c>
    </row>
    <row r="27" spans="1:30">
      <c r="A27" s="5">
        <v>19</v>
      </c>
      <c r="B27" s="6" t="s">
        <v>14</v>
      </c>
      <c r="C27" s="14">
        <f>[4]NVA_Constant!K24/100</f>
        <v>1628.1838366986665</v>
      </c>
      <c r="D27" s="14">
        <f>[4]NVA_Constant!W24/100</f>
        <v>429.66919699933533</v>
      </c>
      <c r="E27" s="14">
        <f>[4]NVA_Constant!AU24/100</f>
        <v>92.239484853973295</v>
      </c>
      <c r="F27" s="14">
        <f>[4]NVA_Constant!AI24/100</f>
        <v>6.2129612434122405</v>
      </c>
      <c r="G27" s="14">
        <f t="shared" si="0"/>
        <v>2156.3054797953878</v>
      </c>
      <c r="H27" s="14">
        <f>+[4]NVA_Constant!BS24/100</f>
        <v>76.168302053758225</v>
      </c>
      <c r="I27" s="14">
        <f t="shared" si="1"/>
        <v>2232.4737818491458</v>
      </c>
      <c r="J27" s="18">
        <f>'[7]2019-20'!D67/100</f>
        <v>1285.6369635363735</v>
      </c>
      <c r="K27" s="18">
        <f>('[7]2019-20'!E67+'[7]2019-20'!F67)/100</f>
        <v>96.729941749997892</v>
      </c>
      <c r="L27" s="18">
        <f>'[7]2019-20'!G67/100</f>
        <v>387.4204135060117</v>
      </c>
      <c r="M27" s="18">
        <f t="shared" si="29"/>
        <v>1769.7873187923831</v>
      </c>
      <c r="N27" s="18">
        <f t="shared" si="30"/>
        <v>1845.9556208461413</v>
      </c>
      <c r="O27" s="18">
        <f>(+'[7]2019-20'!H67+'[7]2019-20'!I67)/100</f>
        <v>655.47106428933489</v>
      </c>
      <c r="P27" s="18">
        <f>'[7]2019-20'!J67/100</f>
        <v>26.091423841411796</v>
      </c>
      <c r="Q27" s="18">
        <f>'[7]2019-20'!K67/100</f>
        <v>308.15539640748847</v>
      </c>
      <c r="R27" s="18">
        <f>'[7]2019-20'!L67/100</f>
        <v>12.858225553359755</v>
      </c>
      <c r="S27" s="18">
        <f>'[7]2019-20'!M67/100</f>
        <v>77.811721248833507</v>
      </c>
      <c r="T27" s="18">
        <f>'[7]2019-20'!N67/100</f>
        <v>797.60493121710101</v>
      </c>
      <c r="U27" s="18">
        <f>'[7]2019-20'!O67/100</f>
        <v>1267.6614639478039</v>
      </c>
      <c r="V27" s="18">
        <f>'[7]2019-20'!P67/100</f>
        <v>200.75541826853666</v>
      </c>
      <c r="W27" s="18">
        <f>'[7]2019-20'!Q67/100</f>
        <v>581.70477815954405</v>
      </c>
      <c r="X27" s="18">
        <f t="shared" si="34"/>
        <v>3928.1144229334141</v>
      </c>
      <c r="Y27" s="18">
        <f t="shared" si="32"/>
        <v>7930.3755235749431</v>
      </c>
      <c r="Z27" s="18">
        <f>'[7]2019-20'!U67/100</f>
        <v>1309.5103662596507</v>
      </c>
      <c r="AA27" s="18">
        <f>'[7]2019-20'!V67/100</f>
        <v>127.6335398200881</v>
      </c>
      <c r="AB27" s="18">
        <f t="shared" si="33"/>
        <v>9112.2523500145053</v>
      </c>
      <c r="AC27" s="18">
        <f>'Stmnt 37 GDDP 2019-20'!AC27</f>
        <v>1249.6930960001005</v>
      </c>
      <c r="AD27" s="18">
        <f t="shared" si="7"/>
        <v>72915.921350451084</v>
      </c>
    </row>
    <row r="28" spans="1:30">
      <c r="A28" s="5">
        <v>20</v>
      </c>
      <c r="B28" s="6" t="s">
        <v>151</v>
      </c>
      <c r="C28" s="14">
        <f>[4]NVA_Constant!K25/100</f>
        <v>2044.7529419950879</v>
      </c>
      <c r="D28" s="14">
        <f>[4]NVA_Constant!W25/100</f>
        <v>925.55959026549681</v>
      </c>
      <c r="E28" s="14">
        <f>[4]NVA_Constant!AU25/100</f>
        <v>260.25988987862326</v>
      </c>
      <c r="F28" s="14">
        <f>[4]NVA_Constant!AI25/100</f>
        <v>35.86480815824379</v>
      </c>
      <c r="G28" s="14">
        <f t="shared" si="0"/>
        <v>3266.4372302974516</v>
      </c>
      <c r="H28" s="14">
        <f>+[4]NVA_Constant!BS25/100</f>
        <v>297.24496621411492</v>
      </c>
      <c r="I28" s="14">
        <f t="shared" si="1"/>
        <v>3563.6821965115664</v>
      </c>
      <c r="J28" s="18">
        <f>'[7]2019-20'!D68/100</f>
        <v>3547.1229804967165</v>
      </c>
      <c r="K28" s="18">
        <f>('[7]2019-20'!E68+'[7]2019-20'!F68)/100</f>
        <v>266.88171623483265</v>
      </c>
      <c r="L28" s="18">
        <f>'[7]2019-20'!G68/100</f>
        <v>1068.9081683531062</v>
      </c>
      <c r="M28" s="18">
        <f t="shared" si="29"/>
        <v>4882.912865084656</v>
      </c>
      <c r="N28" s="18">
        <f t="shared" si="30"/>
        <v>5180.1578312987713</v>
      </c>
      <c r="O28" s="18">
        <f>(+'[7]2019-20'!H68+'[7]2019-20'!I68)/100</f>
        <v>1808.4704633848683</v>
      </c>
      <c r="P28" s="18">
        <f>'[7]2019-20'!J68/100</f>
        <v>71.987265244130683</v>
      </c>
      <c r="Q28" s="18">
        <f>'[7]2019-20'!K68/100</f>
        <v>850.2128665890308</v>
      </c>
      <c r="R28" s="18">
        <f>'[7]2019-20'!L68/100</f>
        <v>35.476350355760509</v>
      </c>
      <c r="S28" s="18">
        <f>'[7]2019-20'!M68/100</f>
        <v>214.68560131822397</v>
      </c>
      <c r="T28" s="18">
        <f>'[7]2019-20'!N68/100</f>
        <v>2200.6233961222265</v>
      </c>
      <c r="U28" s="18">
        <f>'[7]2019-20'!O68/100</f>
        <v>3497.5278696801001</v>
      </c>
      <c r="V28" s="18">
        <f>'[7]2019-20'!P68/100</f>
        <v>553.89210002237894</v>
      </c>
      <c r="W28" s="18">
        <f>'[7]2019-20'!Q68/100</f>
        <v>1604.9463767740256</v>
      </c>
      <c r="X28" s="18">
        <f t="shared" si="34"/>
        <v>10837.822289490745</v>
      </c>
      <c r="Y28" s="18">
        <f t="shared" si="32"/>
        <v>19284.417351086966</v>
      </c>
      <c r="Z28" s="18">
        <f>'[7]2019-20'!U68/100</f>
        <v>3184.3566971941527</v>
      </c>
      <c r="AA28" s="18">
        <f>'[7]2019-20'!V68/100</f>
        <v>310.36846120858172</v>
      </c>
      <c r="AB28" s="18">
        <f t="shared" si="33"/>
        <v>22158.405587072539</v>
      </c>
      <c r="AC28" s="18">
        <f>'Stmnt 37 GDDP 2019-20'!AC28</f>
        <v>2756.6766515118907</v>
      </c>
      <c r="AD28" s="18">
        <f t="shared" si="7"/>
        <v>80380.865760660876</v>
      </c>
    </row>
    <row r="29" spans="1:30">
      <c r="A29" s="5">
        <v>21</v>
      </c>
      <c r="B29" s="6" t="s">
        <v>15</v>
      </c>
      <c r="C29" s="14">
        <f>[4]NVA_Constant!K26/100</f>
        <v>3063.6614924843425</v>
      </c>
      <c r="D29" s="14">
        <f>[4]NVA_Constant!W26/100</f>
        <v>899.46695121109087</v>
      </c>
      <c r="E29" s="14">
        <f>[4]NVA_Constant!AU26/100</f>
        <v>748.2552180618826</v>
      </c>
      <c r="F29" s="14">
        <f>[4]NVA_Constant!AI26/100</f>
        <v>34.63186031116981</v>
      </c>
      <c r="G29" s="14">
        <f t="shared" si="0"/>
        <v>4746.0155220684856</v>
      </c>
      <c r="H29" s="14">
        <f>+[4]NVA_Constant!BS26/100</f>
        <v>233.26082380618001</v>
      </c>
      <c r="I29" s="14">
        <f t="shared" si="1"/>
        <v>4979.2763458746658</v>
      </c>
      <c r="J29" s="18">
        <f>'[7]2019-20'!D69/100</f>
        <v>5261.6399598329044</v>
      </c>
      <c r="K29" s="18">
        <f>('[7]2019-20'!E69+'[7]2019-20'!F69)/100</f>
        <v>395.88012888499884</v>
      </c>
      <c r="L29" s="18">
        <f>'[7]2019-20'!G69/100</f>
        <v>1585.5694778338147</v>
      </c>
      <c r="M29" s="18">
        <f t="shared" si="29"/>
        <v>7243.0895665517182</v>
      </c>
      <c r="N29" s="18">
        <f t="shared" si="30"/>
        <v>7476.3503903578985</v>
      </c>
      <c r="O29" s="18">
        <f>(+'[7]2019-20'!H69+'[7]2019-20'!I69)/100</f>
        <v>2682.6023536942212</v>
      </c>
      <c r="P29" s="18">
        <f>'[7]2019-20'!J69/100</f>
        <v>106.78261607793698</v>
      </c>
      <c r="Q29" s="18">
        <f>'[7]2019-20'!K69/100</f>
        <v>1261.1668718016888</v>
      </c>
      <c r="R29" s="18">
        <f>'[7]2019-20'!L69/100</f>
        <v>52.623995189127214</v>
      </c>
      <c r="S29" s="18">
        <f>'[7]2019-20'!M69/100</f>
        <v>318.45479982161237</v>
      </c>
      <c r="T29" s="18">
        <f>'[7]2019-20'!N69/100</f>
        <v>3264.3040743849451</v>
      </c>
      <c r="U29" s="18">
        <f>'[7]2019-20'!O69/100</f>
        <v>5188.0728412638991</v>
      </c>
      <c r="V29" s="18">
        <f>'[7]2019-20'!P69/100</f>
        <v>821.61820239607334</v>
      </c>
      <c r="W29" s="18">
        <f>'[7]2019-20'!Q69/100</f>
        <v>2380.7040341862394</v>
      </c>
      <c r="X29" s="18">
        <f t="shared" si="34"/>
        <v>16076.329788815743</v>
      </c>
      <c r="Y29" s="18">
        <f t="shared" si="32"/>
        <v>28298.695701242126</v>
      </c>
      <c r="Z29" s="18">
        <f>'[7]2019-20'!U69/100</f>
        <v>4672.8474877623785</v>
      </c>
      <c r="AA29" s="18">
        <f>'[7]2019-20'!V69/100</f>
        <v>455.44661674275062</v>
      </c>
      <c r="AB29" s="18">
        <f t="shared" si="33"/>
        <v>32516.096572261758</v>
      </c>
      <c r="AC29" s="18">
        <f>'Stmnt 37 GDDP 2019-20'!AC29</f>
        <v>3610.1593278979044</v>
      </c>
      <c r="AD29" s="18">
        <f t="shared" si="7"/>
        <v>90068.314495125</v>
      </c>
    </row>
    <row r="30" spans="1:30">
      <c r="A30" s="5">
        <v>22</v>
      </c>
      <c r="B30" s="6" t="s">
        <v>196</v>
      </c>
      <c r="C30" s="14">
        <f>[4]NVA_Constant!K27/100</f>
        <v>2190.8273525037848</v>
      </c>
      <c r="D30" s="14">
        <f>[4]NVA_Constant!W27/100</f>
        <v>870.01449712931048</v>
      </c>
      <c r="E30" s="14">
        <f>[4]NVA_Constant!AU27/100</f>
        <v>302.86081964009639</v>
      </c>
      <c r="F30" s="14">
        <f>[4]NVA_Constant!AI27/100</f>
        <v>8.1731088055316761</v>
      </c>
      <c r="G30" s="14">
        <f t="shared" si="0"/>
        <v>3371.8757780787232</v>
      </c>
      <c r="H30" s="14">
        <f>+[4]NVA_Constant!BS27/100</f>
        <v>108.2523904046223</v>
      </c>
      <c r="I30" s="14">
        <f t="shared" si="1"/>
        <v>3480.1281684833457</v>
      </c>
      <c r="J30" s="18">
        <f>'[7]2019-20'!D70/100</f>
        <v>2218.0593197320127</v>
      </c>
      <c r="K30" s="18">
        <f>('[7]2019-20'!E70+'[7]2019-20'!F70)/100</f>
        <v>166.88439651388987</v>
      </c>
      <c r="L30" s="18">
        <f>'[7]2019-20'!G70/100</f>
        <v>668.40133194966836</v>
      </c>
      <c r="M30" s="18">
        <f t="shared" si="29"/>
        <v>3053.3450481955711</v>
      </c>
      <c r="N30" s="18">
        <f t="shared" si="30"/>
        <v>3161.5974386001935</v>
      </c>
      <c r="O30" s="18">
        <f>(+'[7]2019-20'!H70+'[7]2019-20'!I70)/100</f>
        <v>1130.8586671018556</v>
      </c>
      <c r="P30" s="18">
        <f>'[7]2019-20'!J70/100</f>
        <v>45.014516117624154</v>
      </c>
      <c r="Q30" s="18">
        <f>'[7]2019-20'!K70/100</f>
        <v>531.64848889163443</v>
      </c>
      <c r="R30" s="18">
        <f>'[7]2019-20'!L70/100</f>
        <v>22.183795140267069</v>
      </c>
      <c r="S30" s="18">
        <f>'[7]2019-20'!M70/100</f>
        <v>134.24552839988536</v>
      </c>
      <c r="T30" s="18">
        <f>'[7]2019-20'!N70/100</f>
        <v>1376.0766851973362</v>
      </c>
      <c r="U30" s="18">
        <f>'[7]2019-20'!O70/100</f>
        <v>2187.0468912470737</v>
      </c>
      <c r="V30" s="18">
        <f>'[7]2019-20'!P70/100</f>
        <v>346.35549467431593</v>
      </c>
      <c r="W30" s="18">
        <f>'[7]2019-20'!Q70/100</f>
        <v>1003.592570160974</v>
      </c>
      <c r="X30" s="18">
        <f t="shared" si="34"/>
        <v>6777.0226369309667</v>
      </c>
      <c r="Y30" s="18">
        <f t="shared" si="32"/>
        <v>13310.495853609882</v>
      </c>
      <c r="Z30" s="18">
        <f>'[7]2019-20'!U70/100</f>
        <v>2197.9075575749566</v>
      </c>
      <c r="AA30" s="18">
        <f>'[7]2019-20'!V70/100</f>
        <v>214.22260487473889</v>
      </c>
      <c r="AB30" s="18">
        <f t="shared" si="33"/>
        <v>15294.180806310098</v>
      </c>
      <c r="AC30" s="18">
        <f>'Stmnt 37 GDDP 2019-20'!AC30</f>
        <v>1762.5187694801302</v>
      </c>
      <c r="AD30" s="18">
        <f t="shared" si="7"/>
        <v>86774.569843708654</v>
      </c>
    </row>
    <row r="31" spans="1:30">
      <c r="A31" s="5">
        <v>23</v>
      </c>
      <c r="B31" s="6" t="s">
        <v>16</v>
      </c>
      <c r="C31" s="14">
        <f>[4]NVA_Constant!K28/100</f>
        <v>2495.9988675569202</v>
      </c>
      <c r="D31" s="14">
        <f>[4]NVA_Constant!W28/100</f>
        <v>791.38079699382172</v>
      </c>
      <c r="E31" s="14">
        <f>[4]NVA_Constant!AU28/100</f>
        <v>1962.0504282140639</v>
      </c>
      <c r="F31" s="14">
        <f>[4]NVA_Constant!AI28/100</f>
        <v>36.065683569958175</v>
      </c>
      <c r="G31" s="14">
        <f t="shared" si="0"/>
        <v>5285.4957763347638</v>
      </c>
      <c r="H31" s="14">
        <f>+[4]NVA_Constant!BS28/100</f>
        <v>162.47444687200829</v>
      </c>
      <c r="I31" s="14">
        <f t="shared" si="1"/>
        <v>5447.9702232067721</v>
      </c>
      <c r="J31" s="18">
        <f>'[7]2019-20'!D71/100</f>
        <v>3919.5851852480528</v>
      </c>
      <c r="K31" s="18">
        <f>('[7]2019-20'!E71+'[7]2019-20'!F71)/100</f>
        <v>294.905371739082</v>
      </c>
      <c r="L31" s="18">
        <f>'[7]2019-20'!G71/100</f>
        <v>1181.1478327939935</v>
      </c>
      <c r="M31" s="18">
        <f t="shared" si="29"/>
        <v>5395.6383897811284</v>
      </c>
      <c r="N31" s="18">
        <f t="shared" si="30"/>
        <v>5558.1128366531366</v>
      </c>
      <c r="O31" s="18">
        <f>(+'[7]2019-20'!H71+'[7]2019-20'!I71)/100</f>
        <v>1998.3671485924597</v>
      </c>
      <c r="P31" s="18">
        <f>'[7]2019-20'!J71/100</f>
        <v>79.546218140399745</v>
      </c>
      <c r="Q31" s="18">
        <f>'[7]2019-20'!K71/100</f>
        <v>939.48864319414849</v>
      </c>
      <c r="R31" s="18">
        <f>'[7]2019-20'!L71/100</f>
        <v>39.201510081738512</v>
      </c>
      <c r="S31" s="18">
        <f>'[7]2019-20'!M71/100</f>
        <v>237.22845445159766</v>
      </c>
      <c r="T31" s="18">
        <f>'[7]2019-20'!N71/100</f>
        <v>2431.6977193001276</v>
      </c>
      <c r="U31" s="18">
        <f>'[7]2019-20'!O71/100</f>
        <v>3864.7823879708285</v>
      </c>
      <c r="V31" s="18">
        <f>'[7]2019-20'!P71/100</f>
        <v>612.05300222481503</v>
      </c>
      <c r="W31" s="18">
        <f>'[7]2019-20'!Q71/100</f>
        <v>1773.4722128636483</v>
      </c>
      <c r="X31" s="18">
        <f t="shared" si="34"/>
        <v>11975.837296819762</v>
      </c>
      <c r="Y31" s="18">
        <f t="shared" si="32"/>
        <v>22819.445909807662</v>
      </c>
      <c r="Z31" s="18">
        <f>'[7]2019-20'!U71/100</f>
        <v>3768.081457497568</v>
      </c>
      <c r="AA31" s="18">
        <f>'[7]2019-20'!V71/100</f>
        <v>367.26213640029442</v>
      </c>
      <c r="AB31" s="18">
        <f t="shared" si="33"/>
        <v>26220.265230904934</v>
      </c>
      <c r="AC31" s="18">
        <f>'Stmnt 37 GDDP 2019-20'!AC31</f>
        <v>2631.4691589526974</v>
      </c>
      <c r="AD31" s="18">
        <f t="shared" si="7"/>
        <v>99641.164866778752</v>
      </c>
    </row>
    <row r="32" spans="1:30" s="50" customFormat="1" ht="25.5">
      <c r="A32" s="47"/>
      <c r="B32" s="48" t="s">
        <v>198</v>
      </c>
      <c r="C32" s="49">
        <f t="shared" ref="C32:I32" si="35">SUM(C24:C31)</f>
        <v>19114.652750524445</v>
      </c>
      <c r="D32" s="49">
        <f t="shared" si="35"/>
        <v>6797.8937462869389</v>
      </c>
      <c r="E32" s="49">
        <f t="shared" si="35"/>
        <v>5297.6636200308712</v>
      </c>
      <c r="F32" s="49">
        <f t="shared" si="35"/>
        <v>157.49202899616037</v>
      </c>
      <c r="G32" s="49">
        <f t="shared" si="35"/>
        <v>31367.702145838415</v>
      </c>
      <c r="H32" s="49">
        <f t="shared" si="35"/>
        <v>1194.6903724899582</v>
      </c>
      <c r="I32" s="49">
        <f t="shared" si="35"/>
        <v>32562.392518328372</v>
      </c>
      <c r="J32" s="49">
        <f t="shared" ref="J32" si="36">SUM(J24:J31)</f>
        <v>29978.470945529338</v>
      </c>
      <c r="K32" s="49">
        <f t="shared" ref="K32:AB32" si="37">SUM(K24:K31)</f>
        <v>2255.5478961483786</v>
      </c>
      <c r="L32" s="49">
        <f>SUM(L24:L31)</f>
        <v>9033.8656552373941</v>
      </c>
      <c r="M32" s="49">
        <f t="shared" si="37"/>
        <v>41267.884496915111</v>
      </c>
      <c r="N32" s="49">
        <f t="shared" si="37"/>
        <v>42462.574869405071</v>
      </c>
      <c r="O32" s="49">
        <f t="shared" si="37"/>
        <v>15284.268276156392</v>
      </c>
      <c r="P32" s="49">
        <f t="shared" si="37"/>
        <v>608.39958226288627</v>
      </c>
      <c r="Q32" s="49">
        <f t="shared" si="37"/>
        <v>7185.5647122179253</v>
      </c>
      <c r="R32" s="49">
        <f t="shared" si="37"/>
        <v>299.82798573413328</v>
      </c>
      <c r="S32" s="49">
        <f t="shared" si="37"/>
        <v>1814.4130037015589</v>
      </c>
      <c r="T32" s="49">
        <f t="shared" si="37"/>
        <v>18598.544483919773</v>
      </c>
      <c r="U32" s="49">
        <f t="shared" si="37"/>
        <v>29559.318410691652</v>
      </c>
      <c r="V32" s="49">
        <f t="shared" si="37"/>
        <v>4681.2130052378079</v>
      </c>
      <c r="W32" s="49">
        <f t="shared" si="37"/>
        <v>13564.186691524061</v>
      </c>
      <c r="X32" s="49">
        <f t="shared" si="37"/>
        <v>91595.736151446195</v>
      </c>
      <c r="Y32" s="49">
        <f t="shared" si="37"/>
        <v>165426.01316668966</v>
      </c>
      <c r="Z32" s="49">
        <f t="shared" si="37"/>
        <v>27316.118676332771</v>
      </c>
      <c r="AA32" s="49">
        <f t="shared" si="37"/>
        <v>2662.4095621055012</v>
      </c>
      <c r="AB32" s="49">
        <f t="shared" si="37"/>
        <v>190079.72228091696</v>
      </c>
      <c r="AC32" s="49">
        <f>'Stmnt 37 GDDP 2019-20'!AC32</f>
        <v>20117.441803603288</v>
      </c>
      <c r="AD32" s="49">
        <f t="shared" si="7"/>
        <v>94485.036485539269</v>
      </c>
    </row>
    <row r="33" spans="1:30">
      <c r="A33" s="5">
        <v>24</v>
      </c>
      <c r="B33" s="6" t="s">
        <v>152</v>
      </c>
      <c r="C33" s="14">
        <f>[4]NVA_Constant!K30/100</f>
        <v>2518.8266192446081</v>
      </c>
      <c r="D33" s="14">
        <f>[4]NVA_Constant!W30/100</f>
        <v>472.93791396217063</v>
      </c>
      <c r="E33" s="14">
        <f>[4]NVA_Constant!AU30/100</f>
        <v>258.13013620699473</v>
      </c>
      <c r="F33" s="14">
        <f>[4]NVA_Constant!AI30/100</f>
        <v>12.730683127526975</v>
      </c>
      <c r="G33" s="14">
        <f t="shared" si="0"/>
        <v>3262.6253525413003</v>
      </c>
      <c r="H33" s="14">
        <f>+[4]NVA_Constant!BS30/100</f>
        <v>112.09229249436144</v>
      </c>
      <c r="I33" s="14">
        <f t="shared" si="1"/>
        <v>3374.7176450356619</v>
      </c>
      <c r="J33" s="18">
        <f>'[7]2019-20'!D72/100</f>
        <v>2998.0266411517227</v>
      </c>
      <c r="K33" s="18">
        <f>('[7]2019-20'!E72+'[7]2019-20'!F72)/100</f>
        <v>225.56829850773286</v>
      </c>
      <c r="L33" s="18">
        <f>'[7]2019-20'!G72/100</f>
        <v>903.44067101348435</v>
      </c>
      <c r="M33" s="18">
        <f t="shared" ref="M33:M37" si="38">J33+K33+L33</f>
        <v>4127.0356106729396</v>
      </c>
      <c r="N33" s="18">
        <f t="shared" ref="N33:N37" si="39">H33+M33</f>
        <v>4239.1279031673012</v>
      </c>
      <c r="O33" s="18">
        <f>(+'[7]2019-20'!H72+'[7]2019-20'!I72)/100</f>
        <v>1528.5183679209781</v>
      </c>
      <c r="P33" s="18">
        <f>'[7]2019-20'!J72/100</f>
        <v>60.843602043743424</v>
      </c>
      <c r="Q33" s="18">
        <f>'[7]2019-20'!K72/100</f>
        <v>718.59950689585344</v>
      </c>
      <c r="R33" s="18">
        <f>'[7]2019-20'!L72/100</f>
        <v>29.984594298590849</v>
      </c>
      <c r="S33" s="18">
        <f>'[7]2019-20'!M72/100</f>
        <v>181.45216722471312</v>
      </c>
      <c r="T33" s="18">
        <f>'[7]2019-20'!N72/100</f>
        <v>1859.9658385095913</v>
      </c>
      <c r="U33" s="18">
        <f>'[7]2019-20'!O72/100</f>
        <v>2956.1088772860148</v>
      </c>
      <c r="V33" s="18">
        <f>'[7]2019-20'!P72/100</f>
        <v>468.14933717297549</v>
      </c>
      <c r="W33" s="18">
        <f>'[7]2019-20'!Q72/100</f>
        <v>1356.4999075714775</v>
      </c>
      <c r="X33" s="18">
        <f t="shared" ref="X33" si="40">SUM(O33:W33)</f>
        <v>9160.1221989239384</v>
      </c>
      <c r="Y33" s="18">
        <f t="shared" ref="Y33:Y37" si="41">I33+M33+X33</f>
        <v>16661.87545463254</v>
      </c>
      <c r="Z33" s="18">
        <f>'[7]2019-20'!U72/100</f>
        <v>2751.307116676644</v>
      </c>
      <c r="AA33" s="18">
        <f>'[7]2019-20'!V72/100</f>
        <v>268.16058542297338</v>
      </c>
      <c r="AB33" s="18">
        <f t="shared" ref="AB33:AB37" si="42">Y33+Z33-AA33</f>
        <v>19145.021985886207</v>
      </c>
      <c r="AC33" s="18">
        <f>'Stmnt 37 GDDP 2019-20'!AC33</f>
        <v>2761.5641623694373</v>
      </c>
      <c r="AD33" s="18">
        <f t="shared" si="7"/>
        <v>69326.732461141422</v>
      </c>
    </row>
    <row r="34" spans="1:30">
      <c r="A34" s="5">
        <v>25</v>
      </c>
      <c r="B34" s="6" t="s">
        <v>17</v>
      </c>
      <c r="C34" s="14">
        <f>[4]NVA_Constant!K31/100</f>
        <v>2290.840231379193</v>
      </c>
      <c r="D34" s="14">
        <f>[4]NVA_Constant!W31/100</f>
        <v>252.08979573129483</v>
      </c>
      <c r="E34" s="14">
        <f>[4]NVA_Constant!AU31/100</f>
        <v>159.18980684220563</v>
      </c>
      <c r="F34" s="14">
        <f>[4]NVA_Constant!AI31/100</f>
        <v>15.231088043462462</v>
      </c>
      <c r="G34" s="14">
        <f t="shared" si="0"/>
        <v>2717.3509219961561</v>
      </c>
      <c r="H34" s="14">
        <f>+[4]NVA_Constant!BS31/100</f>
        <v>84.580627806891002</v>
      </c>
      <c r="I34" s="14">
        <f t="shared" si="1"/>
        <v>2801.9315498030469</v>
      </c>
      <c r="J34" s="18">
        <f>'[7]2019-20'!D73/100</f>
        <v>3367.7093007771509</v>
      </c>
      <c r="K34" s="18">
        <f>('[7]2019-20'!E73+'[7]2019-20'!F73)/100</f>
        <v>253.38282402758836</v>
      </c>
      <c r="L34" s="18">
        <f>'[7]2019-20'!G73/100</f>
        <v>1014.8427331198244</v>
      </c>
      <c r="M34" s="18">
        <f t="shared" si="38"/>
        <v>4635.9348579245634</v>
      </c>
      <c r="N34" s="18">
        <f t="shared" si="39"/>
        <v>4720.5154857314546</v>
      </c>
      <c r="O34" s="18">
        <f>(+'[7]2019-20'!H73+'[7]2019-20'!I73)/100</f>
        <v>1716.9979257017819</v>
      </c>
      <c r="P34" s="18">
        <f>'[7]2019-20'!J73/100</f>
        <v>68.346145322038424</v>
      </c>
      <c r="Q34" s="18">
        <f>'[7]2019-20'!K73/100</f>
        <v>807.20905201074493</v>
      </c>
      <c r="R34" s="18">
        <f>'[7]2019-20'!L73/100</f>
        <v>33.681954560817928</v>
      </c>
      <c r="S34" s="18">
        <f>'[7]2019-20'!M73/100</f>
        <v>203.82679153714432</v>
      </c>
      <c r="T34" s="18">
        <f>'[7]2019-20'!N73/100</f>
        <v>2089.3157410603299</v>
      </c>
      <c r="U34" s="18">
        <f>'[7]2019-20'!O73/100</f>
        <v>3320.6227134531323</v>
      </c>
      <c r="V34" s="18">
        <f>'[7]2019-20'!P73/100</f>
        <v>525.87620647174253</v>
      </c>
      <c r="W34" s="18">
        <f>'[7]2019-20'!Q73/100</f>
        <v>1523.768098830787</v>
      </c>
      <c r="X34" s="18">
        <f t="shared" ref="X34:X37" si="43">SUM(O34:W34)</f>
        <v>10289.644628948519</v>
      </c>
      <c r="Y34" s="18">
        <f t="shared" si="41"/>
        <v>17727.511036676129</v>
      </c>
      <c r="Z34" s="18">
        <f>'[7]2019-20'!U73/100</f>
        <v>2927.2711461745448</v>
      </c>
      <c r="AA34" s="18">
        <f>'[7]2019-20'!V73/100</f>
        <v>285.31120335200336</v>
      </c>
      <c r="AB34" s="18">
        <f t="shared" si="42"/>
        <v>20369.47097949867</v>
      </c>
      <c r="AC34" s="18">
        <f>'Stmnt 37 GDDP 2019-20'!AC34</f>
        <v>1971.9585512487026</v>
      </c>
      <c r="AD34" s="18">
        <f t="shared" si="7"/>
        <v>103295.63451828194</v>
      </c>
    </row>
    <row r="35" spans="1:30">
      <c r="A35" s="5">
        <v>26</v>
      </c>
      <c r="B35" s="6" t="s">
        <v>18</v>
      </c>
      <c r="C35" s="14">
        <f>[4]NVA_Constant!K32/100</f>
        <v>2295.6849080266898</v>
      </c>
      <c r="D35" s="14">
        <f>[4]NVA_Constant!W32/100</f>
        <v>231.16985939587738</v>
      </c>
      <c r="E35" s="14">
        <f>[4]NVA_Constant!AU32/100</f>
        <v>116.38472693144176</v>
      </c>
      <c r="F35" s="14">
        <f>[4]NVA_Constant!AI32/100</f>
        <v>16.200824725108802</v>
      </c>
      <c r="G35" s="14">
        <f t="shared" si="0"/>
        <v>2659.4403190791177</v>
      </c>
      <c r="H35" s="14">
        <f>+[4]NVA_Constant!BS32/100</f>
        <v>72.233399957689102</v>
      </c>
      <c r="I35" s="14">
        <f t="shared" si="1"/>
        <v>2731.6737190368067</v>
      </c>
      <c r="J35" s="18">
        <f>'[7]2019-20'!D74/100</f>
        <v>1205.9127621617217</v>
      </c>
      <c r="K35" s="18">
        <f>('[7]2019-20'!E74+'[7]2019-20'!F74)/100</f>
        <v>90.731578624358832</v>
      </c>
      <c r="L35" s="18">
        <f>'[7]2019-20'!G74/100</f>
        <v>363.39591519192732</v>
      </c>
      <c r="M35" s="18">
        <f t="shared" si="38"/>
        <v>1660.040255978008</v>
      </c>
      <c r="N35" s="18">
        <f t="shared" si="39"/>
        <v>1732.273655935697</v>
      </c>
      <c r="O35" s="18">
        <f>(+'[7]2019-20'!H74+'[7]2019-20'!I74)/100</f>
        <v>614.82435872097722</v>
      </c>
      <c r="P35" s="18">
        <f>'[7]2019-20'!J74/100</f>
        <v>24.473457037810899</v>
      </c>
      <c r="Q35" s="18">
        <f>'[7]2019-20'!K74/100</f>
        <v>289.04623606544351</v>
      </c>
      <c r="R35" s="18">
        <f>'[7]2019-20'!L74/100</f>
        <v>12.060868451462968</v>
      </c>
      <c r="S35" s="18">
        <f>'[7]2019-20'!M74/100</f>
        <v>72.98650424738193</v>
      </c>
      <c r="T35" s="18">
        <f>'[7]2019-20'!N74/100</f>
        <v>748.14429967236356</v>
      </c>
      <c r="U35" s="18">
        <f>'[7]2019-20'!O74/100</f>
        <v>1189.0519492146027</v>
      </c>
      <c r="V35" s="18">
        <f>'[7]2019-20'!P74/100</f>
        <v>188.30628538963398</v>
      </c>
      <c r="W35" s="18">
        <f>'[7]2019-20'!Q74/100</f>
        <v>545.63242632934828</v>
      </c>
      <c r="X35" s="18">
        <f t="shared" si="43"/>
        <v>3684.5263851290251</v>
      </c>
      <c r="Y35" s="18">
        <f t="shared" si="41"/>
        <v>8076.24036014384</v>
      </c>
      <c r="Z35" s="18">
        <f>'[7]2019-20'!U74/100</f>
        <v>1333.5964287167808</v>
      </c>
      <c r="AA35" s="18">
        <f>'[7]2019-20'!V74/100</f>
        <v>129.98112674336843</v>
      </c>
      <c r="AB35" s="18">
        <f t="shared" si="42"/>
        <v>9279.855662117252</v>
      </c>
      <c r="AC35" s="18">
        <f>'Stmnt 37 GDDP 2019-20'!AC35</f>
        <v>1273.836514284973</v>
      </c>
      <c r="AD35" s="18">
        <f t="shared" si="7"/>
        <v>72849.659733032531</v>
      </c>
    </row>
    <row r="36" spans="1:30">
      <c r="A36" s="5">
        <v>27</v>
      </c>
      <c r="B36" s="6" t="s">
        <v>19</v>
      </c>
      <c r="C36" s="14">
        <f>[4]NVA_Constant!K33/100</f>
        <v>3878.108351633678</v>
      </c>
      <c r="D36" s="14">
        <f>[4]NVA_Constant!W33/100</f>
        <v>665.83037462607763</v>
      </c>
      <c r="E36" s="14">
        <f>[4]NVA_Constant!AU33/100</f>
        <v>615.44492464184191</v>
      </c>
      <c r="F36" s="14">
        <f>[4]NVA_Constant!AI33/100</f>
        <v>26.860475642874881</v>
      </c>
      <c r="G36" s="14">
        <f t="shared" si="0"/>
        <v>5186.2441265444722</v>
      </c>
      <c r="H36" s="14">
        <f>+[4]NVA_Constant!BS33/100</f>
        <v>1014.2779543983481</v>
      </c>
      <c r="I36" s="14">
        <f t="shared" si="1"/>
        <v>6200.5220809428201</v>
      </c>
      <c r="J36" s="18">
        <f>'[7]2019-20'!D75/100</f>
        <v>4584.1198993107064</v>
      </c>
      <c r="K36" s="18">
        <f>('[7]2019-20'!E75+'[7]2019-20'!F75)/100</f>
        <v>344.90424856455638</v>
      </c>
      <c r="L36" s="18">
        <f>'[7]2019-20'!G75/100</f>
        <v>1381.4021199786732</v>
      </c>
      <c r="M36" s="18">
        <f t="shared" si="38"/>
        <v>6310.4262678539362</v>
      </c>
      <c r="N36" s="18">
        <f t="shared" si="39"/>
        <v>7324.7042222522841</v>
      </c>
      <c r="O36" s="18">
        <f>(+'[7]2019-20'!H75+'[7]2019-20'!I75)/100</f>
        <v>2337.1745169538258</v>
      </c>
      <c r="P36" s="18">
        <f>'[7]2019-20'!J75/100</f>
        <v>93.032651226647545</v>
      </c>
      <c r="Q36" s="18">
        <f>'[7]2019-20'!K75/100</f>
        <v>1098.7715232345843</v>
      </c>
      <c r="R36" s="18">
        <f>'[7]2019-20'!L75/100</f>
        <v>45.84781653045107</v>
      </c>
      <c r="S36" s="18">
        <f>'[7]2019-20'!M75/100</f>
        <v>277.44866544225147</v>
      </c>
      <c r="T36" s="18">
        <f>'[7]2019-20'!N75/100</f>
        <v>2843.97286378832</v>
      </c>
      <c r="U36" s="18">
        <f>'[7]2019-20'!O75/100</f>
        <v>4520.0257205486459</v>
      </c>
      <c r="V36" s="18">
        <f>'[7]2019-20'!P75/100</f>
        <v>715.82175519271777</v>
      </c>
      <c r="W36" s="18">
        <f>'[7]2019-20'!Q75/100</f>
        <v>2074.1504209324498</v>
      </c>
      <c r="X36" s="18">
        <f t="shared" si="43"/>
        <v>14006.245933849892</v>
      </c>
      <c r="Y36" s="18">
        <f t="shared" si="41"/>
        <v>26517.194282646647</v>
      </c>
      <c r="Z36" s="18">
        <f>'[7]2019-20'!U75/100</f>
        <v>4378.6754714576828</v>
      </c>
      <c r="AA36" s="18">
        <f>'[7]2019-20'!V75/100</f>
        <v>426.77466673427216</v>
      </c>
      <c r="AB36" s="18">
        <f t="shared" si="42"/>
        <v>30469.095087370057</v>
      </c>
      <c r="AC36" s="18">
        <f>'Stmnt 37 GDDP 2019-20'!AC36</f>
        <v>3128.7174986371274</v>
      </c>
      <c r="AD36" s="18">
        <f t="shared" si="7"/>
        <v>97385.254822918418</v>
      </c>
    </row>
    <row r="37" spans="1:30">
      <c r="A37" s="5">
        <v>28</v>
      </c>
      <c r="B37" s="6" t="s">
        <v>20</v>
      </c>
      <c r="C37" s="14">
        <f>[4]NVA_Constant!K34/100</f>
        <v>2691.9659919526057</v>
      </c>
      <c r="D37" s="14">
        <f>[4]NVA_Constant!W34/100</f>
        <v>444.97659904580354</v>
      </c>
      <c r="E37" s="14">
        <f>[4]NVA_Constant!AU34/100</f>
        <v>1056.0859457801546</v>
      </c>
      <c r="F37" s="14">
        <f>[4]NVA_Constant!AI34/100</f>
        <v>44.079459552745909</v>
      </c>
      <c r="G37" s="14">
        <f t="shared" si="0"/>
        <v>4237.1079963313096</v>
      </c>
      <c r="H37" s="14">
        <f>+[4]NVA_Constant!BS34/100</f>
        <v>990.13869997411462</v>
      </c>
      <c r="I37" s="14">
        <f t="shared" si="1"/>
        <v>5227.2466963054239</v>
      </c>
      <c r="J37" s="18">
        <f>'[7]2019-20'!D76/100</f>
        <v>3469.7185983256454</v>
      </c>
      <c r="K37" s="18">
        <f>('[7]2019-20'!E76+'[7]2019-20'!F76)/100</f>
        <v>261.05789380987136</v>
      </c>
      <c r="L37" s="18">
        <f>'[7]2019-20'!G76/100</f>
        <v>1045.5827362144676</v>
      </c>
      <c r="M37" s="18">
        <f t="shared" si="38"/>
        <v>4776.3592283499847</v>
      </c>
      <c r="N37" s="18">
        <f t="shared" si="39"/>
        <v>5766.4979283240991</v>
      </c>
      <c r="O37" s="18">
        <f>(+'[7]2019-20'!H76+'[7]2019-20'!I76)/100</f>
        <v>1769.0064978943526</v>
      </c>
      <c r="P37" s="18">
        <f>'[7]2019-20'!J76/100</f>
        <v>70.416378127714268</v>
      </c>
      <c r="Q37" s="18">
        <f>'[7]2019-20'!K76/100</f>
        <v>831.65974564733654</v>
      </c>
      <c r="R37" s="18">
        <f>'[7]2019-20'!L76/100</f>
        <v>34.702194794740876</v>
      </c>
      <c r="S37" s="18">
        <f>'[7]2019-20'!M76/100</f>
        <v>210.00078874690035</v>
      </c>
      <c r="T37" s="18">
        <f>'[7]2019-20'!N76/100</f>
        <v>2152.6019727589487</v>
      </c>
      <c r="U37" s="18">
        <f>'[7]2019-20'!O76/100</f>
        <v>3421.2057389371794</v>
      </c>
      <c r="V37" s="18">
        <f>'[7]2019-20'!P76/100</f>
        <v>541.80521269780559</v>
      </c>
      <c r="W37" s="18">
        <f>'[7]2019-20'!Q76/100</f>
        <v>1569.9236602245999</v>
      </c>
      <c r="X37" s="18">
        <f t="shared" si="43"/>
        <v>10601.322189829578</v>
      </c>
      <c r="Y37" s="18">
        <f t="shared" si="41"/>
        <v>20604.928114484988</v>
      </c>
      <c r="Z37" s="18">
        <f>'[7]2019-20'!U76/100</f>
        <v>3402.4072222020081</v>
      </c>
      <c r="AA37" s="18">
        <f>'[7]2019-20'!V76/100</f>
        <v>331.62110729940542</v>
      </c>
      <c r="AB37" s="18">
        <f t="shared" si="42"/>
        <v>23675.714229387591</v>
      </c>
      <c r="AC37" s="18">
        <f>'Stmnt 37 GDDP 2019-20'!AC37</f>
        <v>2961.2955292932402</v>
      </c>
      <c r="AD37" s="18">
        <f t="shared" si="7"/>
        <v>79950.52839268012</v>
      </c>
    </row>
    <row r="38" spans="1:30" s="3" customFormat="1">
      <c r="A38" s="7"/>
      <c r="B38" s="8" t="s">
        <v>30</v>
      </c>
      <c r="C38" s="19">
        <f t="shared" ref="C38:I38" si="44">SUM(C33:C37)</f>
        <v>13675.426102236775</v>
      </c>
      <c r="D38" s="19">
        <f t="shared" si="44"/>
        <v>2067.004542761224</v>
      </c>
      <c r="E38" s="19">
        <f t="shared" si="44"/>
        <v>2205.2355404026384</v>
      </c>
      <c r="F38" s="19">
        <f t="shared" si="44"/>
        <v>115.10253109171902</v>
      </c>
      <c r="G38" s="19">
        <f t="shared" si="44"/>
        <v>18062.768716492355</v>
      </c>
      <c r="H38" s="19">
        <f t="shared" si="44"/>
        <v>2273.3229746314046</v>
      </c>
      <c r="I38" s="19">
        <f t="shared" si="44"/>
        <v>20336.091691123762</v>
      </c>
      <c r="J38" s="19">
        <f t="shared" ref="J38" si="45">SUM(J33:J37)</f>
        <v>15625.487201726948</v>
      </c>
      <c r="K38" s="19">
        <f t="shared" ref="K38:AB38" si="46">SUM(K33:K37)</f>
        <v>1175.6448435341078</v>
      </c>
      <c r="L38" s="19">
        <f>SUM(L33:L37)</f>
        <v>4708.6641755183764</v>
      </c>
      <c r="M38" s="19">
        <f t="shared" si="46"/>
        <v>21509.796220779433</v>
      </c>
      <c r="N38" s="19">
        <f t="shared" si="46"/>
        <v>23783.119195410836</v>
      </c>
      <c r="O38" s="19">
        <f t="shared" si="46"/>
        <v>7966.5216671919161</v>
      </c>
      <c r="P38" s="19">
        <f t="shared" si="46"/>
        <v>317.11223375795453</v>
      </c>
      <c r="Q38" s="19">
        <f t="shared" si="46"/>
        <v>3745.2860638539623</v>
      </c>
      <c r="R38" s="19">
        <f t="shared" si="46"/>
        <v>156.27742863606369</v>
      </c>
      <c r="S38" s="19">
        <f t="shared" si="46"/>
        <v>945.71491719839128</v>
      </c>
      <c r="T38" s="19">
        <f t="shared" si="46"/>
        <v>9694.0007157895525</v>
      </c>
      <c r="U38" s="19">
        <f t="shared" si="46"/>
        <v>15407.014999439576</v>
      </c>
      <c r="V38" s="19">
        <f t="shared" si="46"/>
        <v>2439.9587969248755</v>
      </c>
      <c r="W38" s="19">
        <f t="shared" si="46"/>
        <v>7069.9745138886628</v>
      </c>
      <c r="X38" s="19">
        <f t="shared" si="46"/>
        <v>47741.861336680959</v>
      </c>
      <c r="Y38" s="19">
        <f t="shared" si="46"/>
        <v>89587.74924858415</v>
      </c>
      <c r="Z38" s="19">
        <f t="shared" si="46"/>
        <v>14793.25738522766</v>
      </c>
      <c r="AA38" s="19">
        <f t="shared" si="46"/>
        <v>1441.8486895520227</v>
      </c>
      <c r="AB38" s="19">
        <f t="shared" si="46"/>
        <v>102939.15794425979</v>
      </c>
      <c r="AC38" s="19">
        <f>'Stmnt 37 GDDP 2019-20'!AC38</f>
        <v>12097.372255833479</v>
      </c>
      <c r="AD38" s="19">
        <f t="shared" si="7"/>
        <v>85092.163626378824</v>
      </c>
    </row>
    <row r="39" spans="1:30">
      <c r="A39" s="5">
        <v>29</v>
      </c>
      <c r="B39" s="6" t="s">
        <v>21</v>
      </c>
      <c r="C39" s="14">
        <f>[4]NVA_Constant!K36/100</f>
        <v>2041.9518052372464</v>
      </c>
      <c r="D39" s="14">
        <f>[4]NVA_Constant!W36/100</f>
        <v>250.82803977399419</v>
      </c>
      <c r="E39" s="14">
        <f>[4]NVA_Constant!AU36/100</f>
        <v>817.31807615685739</v>
      </c>
      <c r="F39" s="14">
        <f>[4]NVA_Constant!AI36/100</f>
        <v>12.966204304693868</v>
      </c>
      <c r="G39" s="14">
        <f t="shared" si="0"/>
        <v>3123.0641254727916</v>
      </c>
      <c r="H39" s="14">
        <f>+[4]NVA_Constant!BS36/100</f>
        <v>294.29459614829443</v>
      </c>
      <c r="I39" s="14">
        <f t="shared" si="1"/>
        <v>3417.3587216210863</v>
      </c>
      <c r="J39" s="18">
        <f>'[7]2019-20'!D77/100</f>
        <v>2454.8859006465618</v>
      </c>
      <c r="K39" s="18">
        <f>('[7]2019-20'!E77+'[7]2019-20'!F77)/100</f>
        <v>184.70297362892742</v>
      </c>
      <c r="L39" s="18">
        <f>'[7]2019-20'!G77/100</f>
        <v>739.76786426743183</v>
      </c>
      <c r="M39" s="18">
        <f t="shared" ref="M39:M44" si="47">J39+K39+L39</f>
        <v>3379.356738542921</v>
      </c>
      <c r="N39" s="18">
        <f t="shared" ref="N39:N44" si="48">H39+M39</f>
        <v>3673.6513346912152</v>
      </c>
      <c r="O39" s="18">
        <f>(+'[7]2019-20'!H77+'[7]2019-20'!I77)/100</f>
        <v>1251.6026838397288</v>
      </c>
      <c r="P39" s="18">
        <f>'[7]2019-20'!J77/100</f>
        <v>49.82080504273182</v>
      </c>
      <c r="Q39" s="18">
        <f>'[7]2019-20'!K77/100</f>
        <v>588.41364965740036</v>
      </c>
      <c r="R39" s="18">
        <f>'[7]2019-20'!L77/100</f>
        <v>24.552402827194495</v>
      </c>
      <c r="S39" s="18">
        <f>'[7]2019-20'!M77/100</f>
        <v>148.5791890063353</v>
      </c>
      <c r="T39" s="18">
        <f>'[7]2019-20'!N77/100</f>
        <v>1523.0031147713148</v>
      </c>
      <c r="U39" s="18">
        <f>'[7]2019-20'!O77/100</f>
        <v>2420.5622138293475</v>
      </c>
      <c r="V39" s="18">
        <f>'[7]2019-20'!P77/100</f>
        <v>383.33655593583177</v>
      </c>
      <c r="W39" s="18">
        <f>'[7]2019-20'!Q77/100</f>
        <v>1110.7481339946703</v>
      </c>
      <c r="X39" s="18">
        <f t="shared" ref="X39" si="49">SUM(O39:W39)</f>
        <v>7500.6187489045551</v>
      </c>
      <c r="Y39" s="18">
        <f t="shared" ref="Y39:Y44" si="50">I39+M39+X39</f>
        <v>14297.334209068562</v>
      </c>
      <c r="Z39" s="18">
        <f>'[7]2019-20'!U77/100</f>
        <v>2360.8601250829474</v>
      </c>
      <c r="AA39" s="18">
        <f>'[7]2019-20'!V77/100</f>
        <v>230.10503967609336</v>
      </c>
      <c r="AB39" s="18">
        <f t="shared" ref="AB39:AB44" si="51">Y39+Z39-AA39</f>
        <v>16428.089294475416</v>
      </c>
      <c r="AC39" s="18">
        <f>'Stmnt 37 GDDP 2019-20'!AC39</f>
        <v>1404.3826352632664</v>
      </c>
      <c r="AD39" s="18">
        <f t="shared" si="7"/>
        <v>116977.30292283055</v>
      </c>
    </row>
    <row r="40" spans="1:30">
      <c r="A40" s="5">
        <v>30</v>
      </c>
      <c r="B40" s="6" t="s">
        <v>22</v>
      </c>
      <c r="C40" s="14">
        <f>[4]NVA_Constant!K37/100</f>
        <v>3164.3066524167116</v>
      </c>
      <c r="D40" s="14">
        <f>[4]NVA_Constant!W37/100</f>
        <v>543.56097331592912</v>
      </c>
      <c r="E40" s="14">
        <f>[4]NVA_Constant!AU37/100</f>
        <v>838.24451738123457</v>
      </c>
      <c r="F40" s="14">
        <f>[4]NVA_Constant!AI37/100</f>
        <v>52.14178629511062</v>
      </c>
      <c r="G40" s="14">
        <f t="shared" si="0"/>
        <v>4598.2539294089856</v>
      </c>
      <c r="H40" s="14">
        <f>+[4]NVA_Constant!BS37/100</f>
        <v>1281.1592063334472</v>
      </c>
      <c r="I40" s="14">
        <f t="shared" si="1"/>
        <v>5879.413135742433</v>
      </c>
      <c r="J40" s="18">
        <f>'[7]2019-20'!D78/100</f>
        <v>16292.733414657034</v>
      </c>
      <c r="K40" s="18">
        <f>('[7]2019-20'!E78+'[7]2019-20'!F78)/100</f>
        <v>1225.8477306167083</v>
      </c>
      <c r="L40" s="18">
        <f>'[7]2019-20'!G78/100</f>
        <v>4909.7355596302887</v>
      </c>
      <c r="M40" s="18">
        <f t="shared" si="47"/>
        <v>22428.316704904031</v>
      </c>
      <c r="N40" s="18">
        <f t="shared" si="48"/>
        <v>23709.475911237478</v>
      </c>
      <c r="O40" s="18">
        <f>(+'[7]2019-20'!H78+'[7]2019-20'!I78)/100</f>
        <v>8306.711470174303</v>
      </c>
      <c r="P40" s="18">
        <f>'[7]2019-20'!J78/100</f>
        <v>330.65369549397076</v>
      </c>
      <c r="Q40" s="18">
        <f>'[7]2019-20'!K78/100</f>
        <v>3905.2188653201588</v>
      </c>
      <c r="R40" s="18">
        <f>'[7]2019-20'!L78/100</f>
        <v>162.95085398771229</v>
      </c>
      <c r="S40" s="18">
        <f>'[7]2019-20'!M78/100</f>
        <v>986.09923858725483</v>
      </c>
      <c r="T40" s="18">
        <f>'[7]2019-20'!N78/100</f>
        <v>10107.958065230616</v>
      </c>
      <c r="U40" s="18">
        <f>'[7]2019-20'!O78/100</f>
        <v>16064.931919290684</v>
      </c>
      <c r="V40" s="18">
        <f>'[7]2019-20'!P78/100</f>
        <v>2544.150957203477</v>
      </c>
      <c r="W40" s="18">
        <f>'[7]2019-20'!Q78/100</f>
        <v>7371.8795782877469</v>
      </c>
      <c r="X40" s="18">
        <f t="shared" ref="X40:X44" si="52">SUM(O40:W40)</f>
        <v>49780.554643575924</v>
      </c>
      <c r="Y40" s="18">
        <f t="shared" si="50"/>
        <v>78088.284484222386</v>
      </c>
      <c r="Z40" s="18">
        <f>'[7]2019-20'!U78/100</f>
        <v>12894.397944903652</v>
      </c>
      <c r="AA40" s="18">
        <f>'[7]2019-20'!V78/100</f>
        <v>1256.773291728643</v>
      </c>
      <c r="AB40" s="18">
        <f t="shared" si="51"/>
        <v>89725.909137397393</v>
      </c>
      <c r="AC40" s="18">
        <f>'Stmnt 37 GDDP 2019-20'!AC40</f>
        <v>5198.7272674402348</v>
      </c>
      <c r="AD40" s="18">
        <f t="shared" si="7"/>
        <v>172592.06825361491</v>
      </c>
    </row>
    <row r="41" spans="1:30">
      <c r="A41" s="5">
        <v>31</v>
      </c>
      <c r="B41" s="6" t="s">
        <v>23</v>
      </c>
      <c r="C41" s="14">
        <f>[4]NVA_Constant!K38/100</f>
        <v>912.19023280406805</v>
      </c>
      <c r="D41" s="14">
        <f>[4]NVA_Constant!W38/100</f>
        <v>211.82786784518626</v>
      </c>
      <c r="E41" s="14">
        <f>[4]NVA_Constant!AU38/100</f>
        <v>776.97624914777816</v>
      </c>
      <c r="F41" s="14">
        <f>[4]NVA_Constant!AI38/100</f>
        <v>43.816278574609093</v>
      </c>
      <c r="G41" s="14">
        <f t="shared" si="0"/>
        <v>1944.8106283716415</v>
      </c>
      <c r="H41" s="14">
        <f>+[4]NVA_Constant!BS38/100</f>
        <v>367.46144903099133</v>
      </c>
      <c r="I41" s="14">
        <f t="shared" si="1"/>
        <v>2312.2720774026329</v>
      </c>
      <c r="J41" s="18">
        <f>'[7]2019-20'!D79/100</f>
        <v>1834.1871632576895</v>
      </c>
      <c r="K41" s="18">
        <f>('[7]2019-20'!E79+'[7]2019-20'!F79)/100</f>
        <v>138.00226851947579</v>
      </c>
      <c r="L41" s="18">
        <f>'[7]2019-20'!G79/100</f>
        <v>552.72333434010511</v>
      </c>
      <c r="M41" s="18">
        <f t="shared" si="47"/>
        <v>2524.9127661172706</v>
      </c>
      <c r="N41" s="18">
        <f t="shared" si="48"/>
        <v>2892.374215148262</v>
      </c>
      <c r="O41" s="18">
        <f>(+'[7]2019-20'!H79+'[7]2019-20'!I79)/100</f>
        <v>935.14471511408044</v>
      </c>
      <c r="P41" s="18">
        <f>'[7]2019-20'!J79/100</f>
        <v>37.224003383813077</v>
      </c>
      <c r="Q41" s="18">
        <f>'[7]2019-20'!K79/100</f>
        <v>439.63785143861782</v>
      </c>
      <c r="R41" s="18">
        <f>'[7]2019-20'!L79/100</f>
        <v>18.344519425897172</v>
      </c>
      <c r="S41" s="18">
        <f>'[7]2019-20'!M79/100</f>
        <v>111.01210086011817</v>
      </c>
      <c r="T41" s="18">
        <f>'[7]2019-20'!N79/100</f>
        <v>1137.9236656087699</v>
      </c>
      <c r="U41" s="18">
        <f>'[7]2019-20'!O79/100</f>
        <v>1808.5419527249996</v>
      </c>
      <c r="V41" s="18">
        <f>'[7]2019-20'!P79/100</f>
        <v>286.41290005361634</v>
      </c>
      <c r="W41" s="18">
        <f>'[7]2019-20'!Q79/100</f>
        <v>829.90413870105795</v>
      </c>
      <c r="X41" s="18">
        <f t="shared" si="52"/>
        <v>5604.1458473109706</v>
      </c>
      <c r="Y41" s="18">
        <f t="shared" si="50"/>
        <v>10441.330690830873</v>
      </c>
      <c r="Z41" s="18">
        <f>'[7]2019-20'!U79/100</f>
        <v>1724.134088005356</v>
      </c>
      <c r="AA41" s="18">
        <f>'[7]2019-20'!V79/100</f>
        <v>168.04550956335822</v>
      </c>
      <c r="AB41" s="18">
        <f t="shared" si="51"/>
        <v>11997.41926927287</v>
      </c>
      <c r="AC41" s="18">
        <f>'Stmnt 37 GDDP 2019-20'!AC41</f>
        <v>1279.5053306913387</v>
      </c>
      <c r="AD41" s="18">
        <f t="shared" si="7"/>
        <v>93766.074915768098</v>
      </c>
    </row>
    <row r="42" spans="1:30">
      <c r="A42" s="5">
        <v>32</v>
      </c>
      <c r="B42" s="6" t="s">
        <v>153</v>
      </c>
      <c r="C42" s="14">
        <f>[4]NVA_Constant!K39/100</f>
        <v>874.62363528891785</v>
      </c>
      <c r="D42" s="14">
        <f>[4]NVA_Constant!W39/100</f>
        <v>192.43290294565068</v>
      </c>
      <c r="E42" s="14">
        <f>[4]NVA_Constant!AU39/100</f>
        <v>346.93599376177423</v>
      </c>
      <c r="F42" s="14">
        <f>[4]NVA_Constant!AI39/100</f>
        <v>44.460395299904214</v>
      </c>
      <c r="G42" s="14">
        <f t="shared" si="0"/>
        <v>1458.4529272962468</v>
      </c>
      <c r="H42" s="14">
        <f>+[4]NVA_Constant!BS39/100</f>
        <v>772.06248126049275</v>
      </c>
      <c r="I42" s="14">
        <f t="shared" si="1"/>
        <v>2230.5154085567397</v>
      </c>
      <c r="J42" s="18">
        <f>'[7]2019-20'!D80/100</f>
        <v>2023.0127582991211</v>
      </c>
      <c r="K42" s="18">
        <f>('[7]2019-20'!E80+'[7]2019-20'!F80)/100</f>
        <v>152.20930310801552</v>
      </c>
      <c r="L42" s="18">
        <f>'[7]2019-20'!G80/100</f>
        <v>609.62500424094924</v>
      </c>
      <c r="M42" s="18">
        <f t="shared" si="47"/>
        <v>2784.8470656480858</v>
      </c>
      <c r="N42" s="18">
        <f t="shared" si="48"/>
        <v>3556.9095469085787</v>
      </c>
      <c r="O42" s="18">
        <f>(+'[7]2019-20'!H80+'[7]2019-20'!I80)/100</f>
        <v>1031.4158377227707</v>
      </c>
      <c r="P42" s="18">
        <f>'[7]2019-20'!J80/100</f>
        <v>41.056133893487406</v>
      </c>
      <c r="Q42" s="18">
        <f>'[7]2019-20'!K80/100</f>
        <v>484.89761585284009</v>
      </c>
      <c r="R42" s="18">
        <f>'[7]2019-20'!L80/100</f>
        <v>20.233047960897878</v>
      </c>
      <c r="S42" s="18">
        <f>'[7]2019-20'!M80/100</f>
        <v>122.44055615716698</v>
      </c>
      <c r="T42" s="18">
        <f>'[7]2019-20'!N80/100</f>
        <v>1255.0704418890464</v>
      </c>
      <c r="U42" s="18">
        <f>'[7]2019-20'!O80/100</f>
        <v>1994.7274288975386</v>
      </c>
      <c r="V42" s="18">
        <f>'[7]2019-20'!P80/100</f>
        <v>315.89848765532616</v>
      </c>
      <c r="W42" s="18">
        <f>'[7]2019-20'!Q80/100</f>
        <v>915.34097195162303</v>
      </c>
      <c r="X42" s="18">
        <f t="shared" si="52"/>
        <v>6181.0805219806971</v>
      </c>
      <c r="Y42" s="18">
        <f t="shared" si="50"/>
        <v>11196.442996185522</v>
      </c>
      <c r="Z42" s="18">
        <f>'[7]2019-20'!U80/100</f>
        <v>1848.8226838544695</v>
      </c>
      <c r="AA42" s="18">
        <f>'[7]2019-20'!V80/100</f>
        <v>180.19848465501411</v>
      </c>
      <c r="AB42" s="18">
        <f t="shared" si="51"/>
        <v>12865.067195384976</v>
      </c>
      <c r="AC42" s="18">
        <f>'Stmnt 37 GDDP 2019-20'!AC42</f>
        <v>1406.4130828775692</v>
      </c>
      <c r="AD42" s="18">
        <f t="shared" si="7"/>
        <v>91474.313997866193</v>
      </c>
    </row>
    <row r="43" spans="1:30">
      <c r="A43" s="5">
        <v>33</v>
      </c>
      <c r="B43" s="6" t="s">
        <v>24</v>
      </c>
      <c r="C43" s="14">
        <f>[4]NVA_Constant!K40/100</f>
        <v>1564.8034336789028</v>
      </c>
      <c r="D43" s="14">
        <f>[4]NVA_Constant!W40/100</f>
        <v>356.70998813907914</v>
      </c>
      <c r="E43" s="14">
        <f>[4]NVA_Constant!AU40/100</f>
        <v>2051.9383616466566</v>
      </c>
      <c r="F43" s="14">
        <f>[4]NVA_Constant!AI40/100</f>
        <v>72.803123474947995</v>
      </c>
      <c r="G43" s="14">
        <f t="shared" si="0"/>
        <v>4046.2549069395864</v>
      </c>
      <c r="H43" s="14">
        <f>+[4]NVA_Constant!BS40/100</f>
        <v>2006.2056998393841</v>
      </c>
      <c r="I43" s="14">
        <f t="shared" si="1"/>
        <v>6052.46060677897</v>
      </c>
      <c r="J43" s="18">
        <f>'[7]2019-20'!D81/100</f>
        <v>4088.5504781435152</v>
      </c>
      <c r="K43" s="18">
        <f>('[7]2019-20'!E81+'[7]2019-20'!F81)/100</f>
        <v>307.61813856447907</v>
      </c>
      <c r="L43" s="18">
        <f>'[7]2019-20'!G81/100</f>
        <v>1232.0646977398048</v>
      </c>
      <c r="M43" s="18">
        <f t="shared" si="47"/>
        <v>5628.2333144477989</v>
      </c>
      <c r="N43" s="18">
        <f t="shared" si="48"/>
        <v>7634.4390142871835</v>
      </c>
      <c r="O43" s="18">
        <f>(+'[7]2019-20'!H81+'[7]2019-20'!I81)/100</f>
        <v>2084.5126651755431</v>
      </c>
      <c r="P43" s="18">
        <f>'[7]2019-20'!J81/100</f>
        <v>82.975292752020508</v>
      </c>
      <c r="Q43" s="18">
        <f>'[7]2019-20'!K81/100</f>
        <v>979.98807521739059</v>
      </c>
      <c r="R43" s="18">
        <f>'[7]2019-20'!L81/100</f>
        <v>40.891406925372543</v>
      </c>
      <c r="S43" s="18">
        <f>'[7]2019-20'!M81/100</f>
        <v>247.45488745282742</v>
      </c>
      <c r="T43" s="18">
        <f>'[7]2019-20'!N81/100</f>
        <v>2536.5232296426902</v>
      </c>
      <c r="U43" s="18">
        <f>'[7]2019-20'!O81/100</f>
        <v>4031.3852444716731</v>
      </c>
      <c r="V43" s="18">
        <f>'[7]2019-20'!P81/100</f>
        <v>638.43735411431703</v>
      </c>
      <c r="W43" s="18">
        <f>'[7]2019-20'!Q81/100</f>
        <v>1849.9229691876255</v>
      </c>
      <c r="X43" s="18">
        <f t="shared" si="52"/>
        <v>12492.091124939461</v>
      </c>
      <c r="Y43" s="18">
        <f t="shared" si="50"/>
        <v>24172.785046166231</v>
      </c>
      <c r="Z43" s="18">
        <f>'[7]2019-20'!U81/100</f>
        <v>3991.5527956589185</v>
      </c>
      <c r="AA43" s="18">
        <f>'[7]2019-20'!V81/100</f>
        <v>389.04313078778722</v>
      </c>
      <c r="AB43" s="18">
        <f t="shared" si="51"/>
        <v>27775.294711037361</v>
      </c>
      <c r="AC43" s="18">
        <f>'Stmnt 37 GDDP 2019-20'!AC43</f>
        <v>2385.9692217560259</v>
      </c>
      <c r="AD43" s="18">
        <f t="shared" si="7"/>
        <v>116410.9513977523</v>
      </c>
    </row>
    <row r="44" spans="1:30">
      <c r="A44" s="5">
        <v>34</v>
      </c>
      <c r="B44" s="6" t="s">
        <v>55</v>
      </c>
      <c r="C44" s="14">
        <f>[4]NVA_Constant!K41/100</f>
        <v>581.96238040809931</v>
      </c>
      <c r="D44" s="14">
        <f>[4]NVA_Constant!W41/100</f>
        <v>331.34645499969702</v>
      </c>
      <c r="E44" s="14">
        <f>[4]NVA_Constant!AU41/100</f>
        <v>637.06396009730361</v>
      </c>
      <c r="F44" s="14">
        <f>[4]NVA_Constant!AI41/100</f>
        <v>27.705553206400836</v>
      </c>
      <c r="G44" s="14">
        <f t="shared" si="0"/>
        <v>1578.0783487115007</v>
      </c>
      <c r="H44" s="14">
        <f>+[4]NVA_Constant!BS41/100</f>
        <v>3.5797665562822309E-2</v>
      </c>
      <c r="I44" s="14">
        <f t="shared" si="1"/>
        <v>1578.1141463770634</v>
      </c>
      <c r="J44" s="18">
        <f>'[7]2019-20'!D82/100</f>
        <v>1244.1683650381788</v>
      </c>
      <c r="K44" s="18">
        <f>('[7]2019-20'!E82+'[7]2019-20'!F82)/100</f>
        <v>93.609889020531597</v>
      </c>
      <c r="L44" s="18">
        <f>'[7]2019-20'!G82/100</f>
        <v>374.92405408780263</v>
      </c>
      <c r="M44" s="18">
        <f t="shared" si="47"/>
        <v>1712.7023081465131</v>
      </c>
      <c r="N44" s="18">
        <f t="shared" si="48"/>
        <v>1712.7381058120759</v>
      </c>
      <c r="O44" s="18">
        <f>(+'[7]2019-20'!H82+'[7]2019-20'!I82)/100</f>
        <v>634.3286522685795</v>
      </c>
      <c r="P44" s="18">
        <f>'[7]2019-20'!J82/100</f>
        <v>25.249837289210021</v>
      </c>
      <c r="Q44" s="18">
        <f>'[7]2019-20'!K82/100</f>
        <v>298.21575343586454</v>
      </c>
      <c r="R44" s="18">
        <f>'[7]2019-20'!L82/100</f>
        <v>12.443479705196825</v>
      </c>
      <c r="S44" s="18">
        <f>'[7]2019-20'!M82/100</f>
        <v>75.301881287445326</v>
      </c>
      <c r="T44" s="18">
        <f>'[7]2019-20'!N82/100</f>
        <v>771.87794950226123</v>
      </c>
      <c r="U44" s="18">
        <f>'[7]2019-20'!O82/100</f>
        <v>1226.7726704772995</v>
      </c>
      <c r="V44" s="18">
        <f>'[7]2019-20'!P82/100</f>
        <v>194.27999318927041</v>
      </c>
      <c r="W44" s="18">
        <f>'[7]2019-20'!Q82/100</f>
        <v>562.94171940022954</v>
      </c>
      <c r="X44" s="18">
        <f t="shared" si="52"/>
        <v>3801.411936555357</v>
      </c>
      <c r="Y44" s="18">
        <f t="shared" si="50"/>
        <v>7092.2283910789338</v>
      </c>
      <c r="Z44" s="18">
        <f>'[7]2019-20'!U82/100</f>
        <v>1171.1105692511169</v>
      </c>
      <c r="AA44" s="18">
        <f>'[7]2019-20'!V82/100</f>
        <v>114.14418039406407</v>
      </c>
      <c r="AB44" s="18">
        <f t="shared" si="51"/>
        <v>8149.1947799359868</v>
      </c>
      <c r="AC44" s="18">
        <f>'Stmnt 37 GDDP 2019-20'!AC44</f>
        <v>1134.1724039063527</v>
      </c>
      <c r="AD44" s="18">
        <f t="shared" si="7"/>
        <v>71851.464132509936</v>
      </c>
    </row>
    <row r="45" spans="1:30" s="3" customFormat="1">
      <c r="A45" s="8"/>
      <c r="B45" s="8" t="s">
        <v>31</v>
      </c>
      <c r="C45" s="19">
        <f t="shared" ref="C45:I45" si="53">SUM(C39:C44)</f>
        <v>9139.8381398339443</v>
      </c>
      <c r="D45" s="19">
        <f t="shared" si="53"/>
        <v>1886.7062270195363</v>
      </c>
      <c r="E45" s="19">
        <f t="shared" si="53"/>
        <v>5468.4771581916038</v>
      </c>
      <c r="F45" s="19">
        <f t="shared" si="53"/>
        <v>253.89334115566663</v>
      </c>
      <c r="G45" s="19">
        <f t="shared" si="53"/>
        <v>16748.914866200754</v>
      </c>
      <c r="H45" s="19">
        <f t="shared" si="53"/>
        <v>4721.2192302781732</v>
      </c>
      <c r="I45" s="19">
        <f t="shared" si="53"/>
        <v>21470.134096478923</v>
      </c>
      <c r="J45" s="19">
        <f t="shared" ref="J45" si="54">SUM(J39:J44)</f>
        <v>27937.538080042104</v>
      </c>
      <c r="K45" s="19">
        <f t="shared" ref="K45:AB45" si="55">SUM(K39:K44)</f>
        <v>2101.9903034581375</v>
      </c>
      <c r="L45" s="19">
        <f>SUM(L39:L44)</f>
        <v>8418.840514306381</v>
      </c>
      <c r="M45" s="19">
        <f t="shared" si="55"/>
        <v>38458.36889780662</v>
      </c>
      <c r="N45" s="19">
        <f t="shared" si="55"/>
        <v>43179.58812808479</v>
      </c>
      <c r="O45" s="19">
        <f t="shared" si="55"/>
        <v>14243.716024295005</v>
      </c>
      <c r="P45" s="19">
        <f t="shared" si="55"/>
        <v>566.9797678552336</v>
      </c>
      <c r="Q45" s="19">
        <f t="shared" si="55"/>
        <v>6696.3718109222727</v>
      </c>
      <c r="R45" s="19">
        <f t="shared" si="55"/>
        <v>279.4157108322712</v>
      </c>
      <c r="S45" s="19">
        <f t="shared" si="55"/>
        <v>1690.8878533511484</v>
      </c>
      <c r="T45" s="19">
        <f t="shared" si="55"/>
        <v>17332.356466644698</v>
      </c>
      <c r="U45" s="19">
        <f t="shared" si="55"/>
        <v>27546.921429691538</v>
      </c>
      <c r="V45" s="19">
        <f t="shared" si="55"/>
        <v>4362.5162481518391</v>
      </c>
      <c r="W45" s="19">
        <f t="shared" si="55"/>
        <v>12640.737511522955</v>
      </c>
      <c r="X45" s="19">
        <f t="shared" si="55"/>
        <v>85359.902823266966</v>
      </c>
      <c r="Y45" s="19">
        <f t="shared" si="55"/>
        <v>145288.40581755253</v>
      </c>
      <c r="Z45" s="19">
        <f t="shared" si="55"/>
        <v>23990.878206756457</v>
      </c>
      <c r="AA45" s="19">
        <f t="shared" si="55"/>
        <v>2338.3096368049601</v>
      </c>
      <c r="AB45" s="19">
        <f t="shared" si="55"/>
        <v>166940.97438750401</v>
      </c>
      <c r="AC45" s="19">
        <f>'Stmnt 37 GDDP 2019-20'!AC45</f>
        <v>12809.169941934788</v>
      </c>
      <c r="AD45" s="19">
        <f t="shared" si="7"/>
        <v>130329.26812921029</v>
      </c>
    </row>
    <row r="46" spans="1:30" s="3" customFormat="1">
      <c r="A46" s="8"/>
      <c r="B46" s="8" t="s">
        <v>32</v>
      </c>
      <c r="C46" s="15">
        <f>C45+C38+C32+C23+C17+C11</f>
        <v>99311.366400725761</v>
      </c>
      <c r="D46" s="15">
        <f t="shared" ref="D46:I46" si="56">D45+D38+D32+D23+D17+D11</f>
        <v>43939.873297681923</v>
      </c>
      <c r="E46" s="15">
        <f t="shared" si="56"/>
        <v>27743.257967551817</v>
      </c>
      <c r="F46" s="15">
        <f t="shared" si="56"/>
        <v>2850.9943971197586</v>
      </c>
      <c r="G46" s="15">
        <f t="shared" si="56"/>
        <v>173845.49206307926</v>
      </c>
      <c r="H46" s="15">
        <f t="shared" si="56"/>
        <v>64752.937358690215</v>
      </c>
      <c r="I46" s="15">
        <f t="shared" si="56"/>
        <v>238598.42942176946</v>
      </c>
      <c r="J46" s="15">
        <f>J45+J38+J32+J23+J17+J11</f>
        <v>297382.55222453125</v>
      </c>
      <c r="K46" s="15">
        <f t="shared" ref="K46:AA46" si="57">K45+K38+K32+K23+K17+K11</f>
        <v>22374.743236239232</v>
      </c>
      <c r="L46" s="15">
        <f>L45+L38+L32+L23+L17+L11</f>
        <v>89614.778214986669</v>
      </c>
      <c r="M46" s="15">
        <f t="shared" si="57"/>
        <v>409372.07367575716</v>
      </c>
      <c r="N46" s="15">
        <f t="shared" si="57"/>
        <v>474125.01103444741</v>
      </c>
      <c r="O46" s="15">
        <f t="shared" si="57"/>
        <v>151617.96334131097</v>
      </c>
      <c r="P46" s="15">
        <f t="shared" si="57"/>
        <v>6035.2451222218624</v>
      </c>
      <c r="Q46" s="15">
        <f t="shared" si="57"/>
        <v>71279.872051398401</v>
      </c>
      <c r="R46" s="15">
        <f t="shared" si="57"/>
        <v>2974.2548173309615</v>
      </c>
      <c r="S46" s="15">
        <f t="shared" si="57"/>
        <v>17998.74219103939</v>
      </c>
      <c r="T46" s="15">
        <f t="shared" si="57"/>
        <v>184495.1544172854</v>
      </c>
      <c r="U46" s="15">
        <f t="shared" si="57"/>
        <v>293224.61332204688</v>
      </c>
      <c r="V46" s="15">
        <f t="shared" si="57"/>
        <v>46437.027209751381</v>
      </c>
      <c r="W46" s="15">
        <f t="shared" si="57"/>
        <v>134554.97661987977</v>
      </c>
      <c r="X46" s="15">
        <f t="shared" si="57"/>
        <v>908617.84909226513</v>
      </c>
      <c r="Y46" s="15">
        <f t="shared" si="57"/>
        <v>1556588.3521897919</v>
      </c>
      <c r="Z46" s="15">
        <f t="shared" si="57"/>
        <v>257033.04655924282</v>
      </c>
      <c r="AA46" s="15">
        <f t="shared" si="57"/>
        <v>25052.140424669895</v>
      </c>
      <c r="AB46" s="15">
        <f>AB45+AB38+AB32+AB23+AB17+AB11</f>
        <v>1788569.2583243644</v>
      </c>
      <c r="AC46" s="19">
        <f>'Stmnt 37 GDDP 2019-20'!AC46</f>
        <v>122819.00000000001</v>
      </c>
      <c r="AD46" s="19">
        <f t="shared" si="7"/>
        <v>145626.43062753842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theme="6"/>
  </sheetPr>
  <dimension ref="A1:AF54"/>
  <sheetViews>
    <sheetView topLeftCell="A4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11" style="20" customWidth="1"/>
    <col min="16" max="16" width="7.7109375" style="12" bestFit="1" customWidth="1"/>
    <col min="17" max="17" width="8.5703125" style="12" customWidth="1"/>
    <col min="18" max="18" width="6.5703125" style="12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2" width="8.85546875" style="12" customWidth="1"/>
    <col min="23" max="23" width="8.28515625" style="12" bestFit="1" customWidth="1"/>
    <col min="24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31" width="9.140625" style="12"/>
    <col min="32" max="32" width="13.5703125" style="12" customWidth="1"/>
    <col min="33" max="16384" width="9.140625" style="12"/>
  </cols>
  <sheetData>
    <row r="1" spans="1:32">
      <c r="B1" s="10"/>
      <c r="C1" s="10"/>
      <c r="D1" s="10"/>
      <c r="E1" s="10"/>
      <c r="H1" s="24" t="s">
        <v>154</v>
      </c>
      <c r="I1" s="10"/>
      <c r="J1" s="10"/>
      <c r="K1" s="10"/>
      <c r="L1" s="10"/>
      <c r="M1" s="10"/>
      <c r="N1" s="10"/>
      <c r="U1" s="24" t="s">
        <v>155</v>
      </c>
    </row>
    <row r="2" spans="1:32">
      <c r="B2" s="10"/>
      <c r="C2" s="10"/>
      <c r="D2" s="10"/>
      <c r="E2" s="10"/>
      <c r="H2" s="41" t="s">
        <v>156</v>
      </c>
      <c r="I2" s="10"/>
      <c r="J2" s="10"/>
      <c r="K2" s="10"/>
      <c r="L2" s="10"/>
      <c r="M2" s="10"/>
      <c r="N2" s="10"/>
    </row>
    <row r="3" spans="1:32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2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2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2" ht="15.75">
      <c r="A6" s="5">
        <v>1</v>
      </c>
      <c r="B6" s="6" t="s">
        <v>45</v>
      </c>
      <c r="C6" s="14">
        <f>[4]GVA_Current!L3/100</f>
        <v>0.44934288224250091</v>
      </c>
      <c r="D6" s="14">
        <f>[4]GVA_Current!X3/100</f>
        <v>169.38544721710824</v>
      </c>
      <c r="E6" s="14">
        <f>[4]GVA_Current!AV3/100</f>
        <v>42.31721211721883</v>
      </c>
      <c r="F6" s="14">
        <f>[4]GVA_Current!AJ3/100</f>
        <v>2075.5017888084553</v>
      </c>
      <c r="G6" s="14">
        <f>+C6+D6+E6+F6</f>
        <v>2287.6537910250249</v>
      </c>
      <c r="H6" s="14">
        <f>+[4]GVA_Current!BT3/100</f>
        <v>32755.897795996865</v>
      </c>
      <c r="I6" s="14">
        <f>+G6+H6</f>
        <v>35043.551587021888</v>
      </c>
      <c r="J6" s="18">
        <f>'[5]2020-21'!D4/100</f>
        <v>80111.399578873243</v>
      </c>
      <c r="K6" s="18">
        <f>'[5]2020-21'!E4/100+'[5]2020-21'!F4/100</f>
        <v>11534.241433310717</v>
      </c>
      <c r="L6" s="18">
        <f>'[5]2020-21'!G4/100</f>
        <v>28969.994896531276</v>
      </c>
      <c r="M6" s="18">
        <f>J6+K6+L6</f>
        <v>120615.63590871524</v>
      </c>
      <c r="N6" s="18">
        <f>H6+M6</f>
        <v>153371.53370471211</v>
      </c>
      <c r="O6" s="18">
        <f>(+'[5]2020-21'!H4+'[5]2020-21'!I4)/100</f>
        <v>43082.865360561824</v>
      </c>
      <c r="P6" s="18">
        <f>'[5]2020-21'!J4/100</f>
        <v>2910.5630029173217</v>
      </c>
      <c r="Q6" s="18">
        <f>'[5]2020-21'!K4/100</f>
        <v>12346.040752182824</v>
      </c>
      <c r="R6" s="18">
        <f>'[5]2020-21'!L4/100</f>
        <v>965.61945907919096</v>
      </c>
      <c r="S6" s="18">
        <f>'[5]2020-21'!M4/100</f>
        <v>7576.3737839894284</v>
      </c>
      <c r="T6" s="18">
        <f>'[5]2020-21'!N4/100</f>
        <v>53917.996925770771</v>
      </c>
      <c r="U6" s="18">
        <f>'[5]2020-21'!O4/100</f>
        <v>115380.91242139974</v>
      </c>
      <c r="V6" s="18">
        <f>'[5]2020-21'!P4/100</f>
        <v>20387.59319733932</v>
      </c>
      <c r="W6" s="18">
        <f>'[5]2020-21'!Q4/100</f>
        <v>37855.730812026559</v>
      </c>
      <c r="X6" s="18">
        <f>SUM(O6:W6)</f>
        <v>294423.69571526698</v>
      </c>
      <c r="Y6" s="18">
        <f>I6+M6+X6</f>
        <v>450082.88321100408</v>
      </c>
      <c r="Z6" s="18">
        <f>'[5]2020-21'!U4/100</f>
        <v>62160.245204777064</v>
      </c>
      <c r="AA6" s="18">
        <f>'[5]2020-21'!V4/100</f>
        <v>8412.5780681065535</v>
      </c>
      <c r="AB6" s="18">
        <f>Y6+Z6-AA6</f>
        <v>503830.55034767458</v>
      </c>
      <c r="AC6" s="18">
        <f>(+[6]Pop_Proj!AL6+[6]Pop_Proj!AL7)/1000</f>
        <v>14529.330856572635</v>
      </c>
      <c r="AD6" s="18">
        <f>AB6/AC6*10000</f>
        <v>346767.89682971302</v>
      </c>
      <c r="AF6" s="43"/>
    </row>
    <row r="7" spans="1:32" ht="15.75">
      <c r="A7" s="5">
        <v>2</v>
      </c>
      <c r="B7" s="6" t="s">
        <v>46</v>
      </c>
      <c r="C7" s="14">
        <f>[4]GVA_Current!L4/100</f>
        <v>3998.7844416755061</v>
      </c>
      <c r="D7" s="14">
        <f>[4]GVA_Current!X4/100</f>
        <v>1429.3337866769798</v>
      </c>
      <c r="E7" s="14">
        <f>[4]GVA_Current!AV4/100</f>
        <v>3042.6199506081493</v>
      </c>
      <c r="F7" s="14">
        <f>[4]GVA_Current!AJ4/100</f>
        <v>1069.0965151898918</v>
      </c>
      <c r="G7" s="14">
        <f t="shared" ref="G7:G44" si="0">+C7+D7+E7+F7</f>
        <v>9539.834694150526</v>
      </c>
      <c r="H7" s="14">
        <f>+[4]GVA_Current!BT4/100</f>
        <v>596.61898174052521</v>
      </c>
      <c r="I7" s="14">
        <f t="shared" ref="I7:I44" si="1">+G7+H7</f>
        <v>10136.453675891051</v>
      </c>
      <c r="J7" s="18">
        <f>'[5]2020-21'!D5/100</f>
        <v>62281.107822010126</v>
      </c>
      <c r="K7" s="18">
        <f>'[5]2020-21'!E5/100+'[5]2020-21'!F5/100</f>
        <v>8967.0800676233175</v>
      </c>
      <c r="L7" s="18">
        <f>'[5]2020-21'!G5/100</f>
        <v>22522.180179582931</v>
      </c>
      <c r="M7" s="18">
        <f t="shared" ref="M7:M10" si="2">J7+K7+L7</f>
        <v>93770.368069216376</v>
      </c>
      <c r="N7" s="18">
        <f t="shared" ref="N7:N10" si="3">H7+M7</f>
        <v>94366.987050956901</v>
      </c>
      <c r="O7" s="18">
        <f>(+'[5]2020-21'!H5+'[5]2020-21'!I5)/100</f>
        <v>33493.967112140112</v>
      </c>
      <c r="P7" s="18">
        <f>'[5]2020-21'!J5/100</f>
        <v>2262.7627174204572</v>
      </c>
      <c r="Q7" s="18">
        <f>'[5]2020-21'!K5/100</f>
        <v>9598.1982502326446</v>
      </c>
      <c r="R7" s="18">
        <f>'[5]2020-21'!L5/100</f>
        <v>750.70277091753746</v>
      </c>
      <c r="S7" s="18">
        <f>'[5]2020-21'!M5/100</f>
        <v>5890.1099596434378</v>
      </c>
      <c r="T7" s="18">
        <f>'[5]2020-21'!N5/100</f>
        <v>41917.537300975091</v>
      </c>
      <c r="U7" s="18">
        <f>'[5]2020-21'!O5/100</f>
        <v>89700.730294246285</v>
      </c>
      <c r="V7" s="18">
        <f>'[5]2020-21'!P5/100</f>
        <v>15849.952651303176</v>
      </c>
      <c r="W7" s="18">
        <f>'[5]2020-21'!Q5/100</f>
        <v>29430.229215550771</v>
      </c>
      <c r="X7" s="18">
        <f t="shared" ref="X7:X10" si="4">SUM(O7:W7)</f>
        <v>228894.19027242949</v>
      </c>
      <c r="Y7" s="18">
        <f t="shared" ref="Y7:Y10" si="5">I7+M7+X7</f>
        <v>332801.01201753691</v>
      </c>
      <c r="Z7" s="18">
        <f>'[5]2020-21'!U5/100</f>
        <v>45962.628797534744</v>
      </c>
      <c r="AA7" s="18">
        <f>'[5]2020-21'!V5/100</f>
        <v>6220.4420478210723</v>
      </c>
      <c r="AB7" s="18">
        <f t="shared" ref="AB7:AB10" si="6">Y7+Z7-AA7</f>
        <v>372543.19876725058</v>
      </c>
      <c r="AC7" s="18">
        <f>[6]Pop_Proj!AL8/1000</f>
        <v>12614.972282224953</v>
      </c>
      <c r="AD7" s="18">
        <f t="shared" ref="AD7:AD46" si="7">AB7/AC7*10000</f>
        <v>295318.28563125758</v>
      </c>
      <c r="AF7" s="43"/>
    </row>
    <row r="8" spans="1:32">
      <c r="A8" s="5">
        <v>3</v>
      </c>
      <c r="B8" s="6" t="s">
        <v>150</v>
      </c>
      <c r="C8" s="14">
        <f>[4]GVA_Current!L5/100</f>
        <v>1989.4305676018309</v>
      </c>
      <c r="D8" s="14">
        <f>[4]GVA_Current!X5/100</f>
        <v>806.44996997656187</v>
      </c>
      <c r="E8" s="14">
        <f>[4]GVA_Current!AV5/100</f>
        <v>2897.9619817629764</v>
      </c>
      <c r="F8" s="14">
        <f>[4]GVA_Current!AJ5/100</f>
        <v>534.69435597211577</v>
      </c>
      <c r="G8" s="14">
        <f t="shared" si="0"/>
        <v>6228.5368753134853</v>
      </c>
      <c r="H8" s="14">
        <f>+[4]GVA_Current!BT5/100</f>
        <v>7422.6970646331856</v>
      </c>
      <c r="I8" s="14">
        <f t="shared" si="1"/>
        <v>13651.233939946671</v>
      </c>
      <c r="J8" s="18">
        <f>'[5]2020-21'!D6/100</f>
        <v>9215.6118598132307</v>
      </c>
      <c r="K8" s="18">
        <f>'[5]2020-21'!E6/100+'[5]2020-21'!F6/100</f>
        <v>1326.841032681187</v>
      </c>
      <c r="L8" s="18">
        <f>'[5]2020-21'!G6/100</f>
        <v>3332.5622814060612</v>
      </c>
      <c r="M8" s="18">
        <f t="shared" si="2"/>
        <v>13875.015173900478</v>
      </c>
      <c r="N8" s="18">
        <f t="shared" si="3"/>
        <v>21297.712238533662</v>
      </c>
      <c r="O8" s="18">
        <f>(+'[5]2020-21'!H6+'[5]2020-21'!I6)/100</f>
        <v>4956.0358083699621</v>
      </c>
      <c r="P8" s="18">
        <f>'[5]2020-21'!J6/100</f>
        <v>334.81650638259561</v>
      </c>
      <c r="Q8" s="18">
        <f>'[5]2020-21'!K6/100</f>
        <v>1420.2263370213079</v>
      </c>
      <c r="R8" s="18">
        <f>'[5]2020-21'!L6/100</f>
        <v>111.07999842638361</v>
      </c>
      <c r="S8" s="18">
        <f>'[5]2020-21'!M6/100</f>
        <v>871.54787539779795</v>
      </c>
      <c r="T8" s="18">
        <f>'[5]2020-21'!N6/100</f>
        <v>6202.454763473439</v>
      </c>
      <c r="U8" s="18">
        <f>'[5]2020-21'!O6/100</f>
        <v>13272.838952961385</v>
      </c>
      <c r="V8" s="18">
        <f>'[5]2020-21'!P6/100</f>
        <v>2345.2860223402722</v>
      </c>
      <c r="W8" s="18">
        <f>'[5]2020-21'!Q6/100</f>
        <v>4354.7325807201414</v>
      </c>
      <c r="X8" s="18">
        <f t="shared" si="4"/>
        <v>33869.018845093284</v>
      </c>
      <c r="Y8" s="18">
        <f t="shared" si="5"/>
        <v>61395.267958940429</v>
      </c>
      <c r="Z8" s="18">
        <f>'[5]2020-21'!U6/100</f>
        <v>8479.2047545318401</v>
      </c>
      <c r="AA8" s="18">
        <f>'[5]2020-21'!V6/100</f>
        <v>1147.5497195670241</v>
      </c>
      <c r="AB8" s="18">
        <f t="shared" si="6"/>
        <v>68726.922993905246</v>
      </c>
      <c r="AC8" s="18">
        <f>[6]Pop_Proj!AL9/1000</f>
        <v>2879.7287716679616</v>
      </c>
      <c r="AD8" s="18">
        <f t="shared" si="7"/>
        <v>238657.62522523283</v>
      </c>
      <c r="AF8" s="43"/>
    </row>
    <row r="9" spans="1:32">
      <c r="A9" s="5">
        <v>4</v>
      </c>
      <c r="B9" s="6" t="s">
        <v>0</v>
      </c>
      <c r="C9" s="14">
        <f>[4]GVA_Current!L6/100</f>
        <v>5210.1343122269391</v>
      </c>
      <c r="D9" s="14">
        <f>[4]GVA_Current!X6/100</f>
        <v>905.38954647355331</v>
      </c>
      <c r="E9" s="14">
        <f>[4]GVA_Current!AV6/100</f>
        <v>1321.7699029639584</v>
      </c>
      <c r="F9" s="14">
        <f>[4]GVA_Current!AJ6/100</f>
        <v>736.84266565111943</v>
      </c>
      <c r="G9" s="14">
        <f t="shared" si="0"/>
        <v>8174.1364273155696</v>
      </c>
      <c r="H9" s="14">
        <f>+[4]GVA_Current!BT6/100</f>
        <v>125.32255786335637</v>
      </c>
      <c r="I9" s="14">
        <f t="shared" si="1"/>
        <v>8299.458985178926</v>
      </c>
      <c r="J9" s="18">
        <f>'[5]2020-21'!D7/100</f>
        <v>4131.6053769742266</v>
      </c>
      <c r="K9" s="18">
        <f>'[5]2020-21'!E7/100+'[5]2020-21'!F7/100</f>
        <v>594.85833696198324</v>
      </c>
      <c r="L9" s="18">
        <f>'[5]2020-21'!G7/100</f>
        <v>1494.0768394338418</v>
      </c>
      <c r="M9" s="18">
        <f t="shared" si="2"/>
        <v>6220.5405533700514</v>
      </c>
      <c r="N9" s="18">
        <f t="shared" si="3"/>
        <v>6345.8631112334078</v>
      </c>
      <c r="O9" s="18">
        <f>(+'[5]2020-21'!H7+'[5]2020-21'!I7)/100</f>
        <v>2221.9234605170464</v>
      </c>
      <c r="P9" s="18">
        <f>'[5]2020-21'!J7/100</f>
        <v>150.10719842731018</v>
      </c>
      <c r="Q9" s="18">
        <f>'[5]2020-21'!K7/100</f>
        <v>636.72546758892759</v>
      </c>
      <c r="R9" s="18">
        <f>'[5]2020-21'!L7/100</f>
        <v>49.800135439084826</v>
      </c>
      <c r="S9" s="18">
        <f>'[5]2020-21'!M7/100</f>
        <v>390.73823236702418</v>
      </c>
      <c r="T9" s="18">
        <f>'[5]2020-21'!N7/100</f>
        <v>2780.7264282640508</v>
      </c>
      <c r="U9" s="18">
        <f>'[5]2020-21'!O7/100</f>
        <v>5950.5688412184954</v>
      </c>
      <c r="V9" s="18">
        <f>'[5]2020-21'!P7/100</f>
        <v>1051.4544761480379</v>
      </c>
      <c r="W9" s="18">
        <f>'[5]2020-21'!Q7/100</f>
        <v>1952.3431346155703</v>
      </c>
      <c r="X9" s="18">
        <f t="shared" si="4"/>
        <v>15184.387374585547</v>
      </c>
      <c r="Y9" s="18">
        <f t="shared" si="5"/>
        <v>29704.386913134527</v>
      </c>
      <c r="Z9" s="18">
        <f>'[5]2020-21'!U7/100</f>
        <v>4102.4265785253847</v>
      </c>
      <c r="AA9" s="18">
        <f>'[5]2020-21'!V7/100</f>
        <v>555.20990541182402</v>
      </c>
      <c r="AB9" s="18">
        <f t="shared" si="6"/>
        <v>33251.603586248086</v>
      </c>
      <c r="AC9" s="18">
        <f>[6]Pop_Proj!AL10/1000</f>
        <v>1726.5439183424457</v>
      </c>
      <c r="AD9" s="18">
        <f t="shared" si="7"/>
        <v>192590.54596289108</v>
      </c>
      <c r="AF9" s="43"/>
    </row>
    <row r="10" spans="1:32">
      <c r="A10" s="5">
        <v>5</v>
      </c>
      <c r="B10" s="6" t="s">
        <v>1</v>
      </c>
      <c r="C10" s="14">
        <f>[4]GVA_Current!L7/100</f>
        <v>3253.3915569229111</v>
      </c>
      <c r="D10" s="14">
        <f>[4]GVA_Current!X7/100</f>
        <v>384.4382558539603</v>
      </c>
      <c r="E10" s="14">
        <f>[4]GVA_Current!AV7/100</f>
        <v>3138.27041098052</v>
      </c>
      <c r="F10" s="14">
        <f>[4]GVA_Current!AJ7/100</f>
        <v>263.03036617934595</v>
      </c>
      <c r="G10" s="14">
        <f t="shared" si="0"/>
        <v>7039.1305899367371</v>
      </c>
      <c r="H10" s="14">
        <f>+[4]GVA_Current!BT7/100</f>
        <v>375.94878783136221</v>
      </c>
      <c r="I10" s="14">
        <f t="shared" si="1"/>
        <v>7415.0793777680992</v>
      </c>
      <c r="J10" s="18">
        <f>'[5]2020-21'!D8/100</f>
        <v>1900.6513114533645</v>
      </c>
      <c r="K10" s="18">
        <f>'[5]2020-21'!E8/100+'[5]2020-21'!F8/100</f>
        <v>273.65108114554909</v>
      </c>
      <c r="L10" s="18">
        <f>'[5]2020-21'!G8/100</f>
        <v>687.31615078923437</v>
      </c>
      <c r="M10" s="18">
        <f t="shared" si="2"/>
        <v>2861.6185433881483</v>
      </c>
      <c r="N10" s="18">
        <f t="shared" si="3"/>
        <v>3237.5673312195104</v>
      </c>
      <c r="O10" s="18">
        <f>(+'[5]2020-21'!H8+'[5]2020-21'!I8)/100</f>
        <v>1022.1454746661943</v>
      </c>
      <c r="P10" s="18">
        <f>'[5]2020-21'!J8/100</f>
        <v>69.053410845930657</v>
      </c>
      <c r="Q10" s="18">
        <f>'[5]2020-21'!K8/100</f>
        <v>292.91110466482513</v>
      </c>
      <c r="R10" s="18">
        <f>'[5]2020-21'!L8/100</f>
        <v>22.909422390714976</v>
      </c>
      <c r="S10" s="18">
        <f>'[5]2020-21'!M8/100</f>
        <v>179.7502583190163</v>
      </c>
      <c r="T10" s="18">
        <f>'[5]2020-21'!N8/100</f>
        <v>1279.2101012666649</v>
      </c>
      <c r="U10" s="18">
        <f>'[5]2020-21'!O8/100</f>
        <v>2737.4241826159796</v>
      </c>
      <c r="V10" s="18">
        <f>'[5]2020-21'!P8/100</f>
        <v>483.69777524295853</v>
      </c>
      <c r="W10" s="18">
        <f>'[5]2020-21'!Q8/100</f>
        <v>898.13116225819158</v>
      </c>
      <c r="X10" s="18">
        <f t="shared" si="4"/>
        <v>6985.2328922704755</v>
      </c>
      <c r="Y10" s="18">
        <f t="shared" si="5"/>
        <v>17261.930813426723</v>
      </c>
      <c r="Z10" s="18">
        <f>'[5]2020-21'!U8/100</f>
        <v>2384.0183678628696</v>
      </c>
      <c r="AA10" s="18">
        <f>'[5]2020-21'!V8/100</f>
        <v>322.6457773674461</v>
      </c>
      <c r="AB10" s="18">
        <f t="shared" si="6"/>
        <v>19323.303403922149</v>
      </c>
      <c r="AC10" s="18">
        <f>[6]Pop_Proj!AL11/1000</f>
        <v>904.55186219259588</v>
      </c>
      <c r="AD10" s="18">
        <f t="shared" si="7"/>
        <v>213622.94647300011</v>
      </c>
      <c r="AF10" s="43"/>
    </row>
    <row r="11" spans="1:32" s="3" customFormat="1">
      <c r="A11" s="7"/>
      <c r="B11" s="8" t="s">
        <v>27</v>
      </c>
      <c r="C11" s="19">
        <f t="shared" ref="C11:I11" si="8">SUM(C6:C10)</f>
        <v>14452.190221309429</v>
      </c>
      <c r="D11" s="19">
        <f t="shared" si="8"/>
        <v>3694.9970061981639</v>
      </c>
      <c r="E11" s="19">
        <f t="shared" si="8"/>
        <v>10442.939458432824</v>
      </c>
      <c r="F11" s="19">
        <f t="shared" si="8"/>
        <v>4679.1656918009285</v>
      </c>
      <c r="G11" s="19">
        <f t="shared" si="8"/>
        <v>33269.292377741345</v>
      </c>
      <c r="H11" s="19">
        <f t="shared" si="8"/>
        <v>41276.485188065293</v>
      </c>
      <c r="I11" s="19">
        <f t="shared" si="8"/>
        <v>74545.777565806624</v>
      </c>
      <c r="J11" s="19">
        <f t="shared" ref="J11" si="9">SUM(J6:J10)</f>
        <v>157640.37594912417</v>
      </c>
      <c r="K11" s="19">
        <f t="shared" ref="K11" si="10">SUM(K6:K10)</f>
        <v>22696.671951722754</v>
      </c>
      <c r="L11" s="19">
        <f>SUM(L6:L10)</f>
        <v>57006.130347743347</v>
      </c>
      <c r="M11" s="19">
        <f t="shared" ref="M11:Z11" si="11">SUM(M6:M10)</f>
        <v>237343.17824859029</v>
      </c>
      <c r="N11" s="19">
        <f t="shared" si="11"/>
        <v>278619.6634366556</v>
      </c>
      <c r="O11" s="19">
        <f t="shared" si="11"/>
        <v>84776.937216255144</v>
      </c>
      <c r="P11" s="19">
        <f t="shared" si="11"/>
        <v>5727.3028359936152</v>
      </c>
      <c r="Q11" s="19">
        <f t="shared" si="11"/>
        <v>24294.101911690526</v>
      </c>
      <c r="R11" s="19">
        <f t="shared" ref="R11:S11" si="12">SUM(R6:R10)</f>
        <v>1900.1117862529118</v>
      </c>
      <c r="S11" s="19">
        <f t="shared" si="12"/>
        <v>14908.520109716706</v>
      </c>
      <c r="T11" s="19">
        <f t="shared" ref="T11:U11" si="13">SUM(T6:T10)</f>
        <v>106097.92551975002</v>
      </c>
      <c r="U11" s="19">
        <f t="shared" si="13"/>
        <v>227042.47469244184</v>
      </c>
      <c r="V11" s="19">
        <f t="shared" ref="V11:W11" si="14">SUM(V6:V10)</f>
        <v>40117.984122373768</v>
      </c>
      <c r="W11" s="19">
        <f t="shared" si="14"/>
        <v>74491.166905171223</v>
      </c>
      <c r="X11" s="19">
        <f t="shared" si="11"/>
        <v>579356.52509964572</v>
      </c>
      <c r="Y11" s="19">
        <f t="shared" si="11"/>
        <v>891245.48091404268</v>
      </c>
      <c r="Z11" s="19">
        <f t="shared" si="11"/>
        <v>123088.5237032319</v>
      </c>
      <c r="AA11" s="19">
        <f t="shared" ref="AA11" si="15">SUM(AA6:AA10)</f>
        <v>16658.425518273922</v>
      </c>
      <c r="AB11" s="19">
        <f>SUM(AB6:AB10)</f>
        <v>997675.57909900066</v>
      </c>
      <c r="AC11" s="19">
        <f>SUM(AC6:AC10)</f>
        <v>32655.127691000587</v>
      </c>
      <c r="AD11" s="19">
        <f t="shared" si="7"/>
        <v>305518.8111770727</v>
      </c>
      <c r="AF11" s="43"/>
    </row>
    <row r="12" spans="1:32">
      <c r="A12" s="5">
        <v>6</v>
      </c>
      <c r="B12" s="6" t="s">
        <v>2</v>
      </c>
      <c r="C12" s="14">
        <f>[4]GVA_Current!L9/100</f>
        <v>17620.421548806717</v>
      </c>
      <c r="D12" s="14">
        <f>[4]GVA_Current!X9/100</f>
        <v>5937.0191627912909</v>
      </c>
      <c r="E12" s="14">
        <f>[4]GVA_Current!AV9/100</f>
        <v>679.46563402796721</v>
      </c>
      <c r="F12" s="14">
        <f>[4]GVA_Current!AJ9/100</f>
        <v>50.676601605371367</v>
      </c>
      <c r="G12" s="14">
        <f t="shared" si="0"/>
        <v>24287.582947231345</v>
      </c>
      <c r="H12" s="14">
        <f>+[4]GVA_Current!BT9/100</f>
        <v>237.15614173568497</v>
      </c>
      <c r="I12" s="14">
        <f t="shared" si="1"/>
        <v>24524.739088967031</v>
      </c>
      <c r="J12" s="18">
        <f>'[5]2020-21'!D9/100</f>
        <v>17987.907616743836</v>
      </c>
      <c r="K12" s="18">
        <f>'[5]2020-21'!E9/100+'[5]2020-21'!F9/100</f>
        <v>2589.8545078761481</v>
      </c>
      <c r="L12" s="18">
        <f>'[5]2020-21'!G9/100</f>
        <v>6504.8119817615907</v>
      </c>
      <c r="M12" s="18">
        <f t="shared" ref="M12:M16" si="16">J12+K12+L12</f>
        <v>27082.574106381577</v>
      </c>
      <c r="N12" s="18">
        <f t="shared" ref="N12:N16" si="17">H12+M12</f>
        <v>27319.730248117263</v>
      </c>
      <c r="O12" s="18">
        <f>(+'[5]2020-21'!H9+'[5]2020-21'!I9)/100</f>
        <v>9673.6620012162693</v>
      </c>
      <c r="P12" s="18">
        <f>'[5]2020-21'!J9/100</f>
        <v>653.52669762863832</v>
      </c>
      <c r="Q12" s="18">
        <f>'[5]2020-21'!K9/100</f>
        <v>2772.1328256682386</v>
      </c>
      <c r="R12" s="18">
        <f>'[5]2020-21'!L9/100</f>
        <v>216.81650444448448</v>
      </c>
      <c r="S12" s="18">
        <f>'[5]2020-21'!M9/100</f>
        <v>1701.1700258980618</v>
      </c>
      <c r="T12" s="18">
        <f>'[5]2020-21'!N9/100</f>
        <v>12106.541050075661</v>
      </c>
      <c r="U12" s="18">
        <f>'[5]2020-21'!O9/100</f>
        <v>25907.189292434792</v>
      </c>
      <c r="V12" s="18">
        <f>'[5]2020-21'!P9/100</f>
        <v>4577.7522910510716</v>
      </c>
      <c r="W12" s="18">
        <f>'[5]2020-21'!Q9/100</f>
        <v>8499.9811785916427</v>
      </c>
      <c r="X12" s="18">
        <f t="shared" ref="X12:X16" si="18">SUM(O12:W12)</f>
        <v>66108.771867008865</v>
      </c>
      <c r="Y12" s="18">
        <f t="shared" ref="Y12:Y16" si="19">I12+M12+X12</f>
        <v>117716.08506235748</v>
      </c>
      <c r="Z12" s="18">
        <f>'[5]2020-21'!U9/100</f>
        <v>16257.585006318646</v>
      </c>
      <c r="AA12" s="18">
        <f>'[5]2020-21'!V9/100</f>
        <v>2200.2519876485858</v>
      </c>
      <c r="AB12" s="18">
        <f t="shared" ref="AB12:AB16" si="20">Y12+Z12-AA12</f>
        <v>131773.41808102754</v>
      </c>
      <c r="AC12" s="18">
        <f>[6]Pop_Proj!AL13/1000</f>
        <v>6717.4864889241253</v>
      </c>
      <c r="AD12" s="18">
        <f t="shared" si="7"/>
        <v>196164.76832264147</v>
      </c>
      <c r="AF12" s="43"/>
    </row>
    <row r="13" spans="1:32">
      <c r="A13" s="5">
        <v>7</v>
      </c>
      <c r="B13" s="6" t="s">
        <v>3</v>
      </c>
      <c r="C13" s="14">
        <f>[4]GVA_Current!L10/100</f>
        <v>4653.2901909584361</v>
      </c>
      <c r="D13" s="14">
        <f>[4]GVA_Current!X10/100</f>
        <v>1553.7397700849244</v>
      </c>
      <c r="E13" s="14">
        <f>[4]GVA_Current!AV10/100</f>
        <v>324.96748156201932</v>
      </c>
      <c r="F13" s="14">
        <f>[4]GVA_Current!AJ10/100</f>
        <v>28.296026071207908</v>
      </c>
      <c r="G13" s="14">
        <f t="shared" si="0"/>
        <v>6560.2934686765875</v>
      </c>
      <c r="H13" s="14">
        <f>+[4]GVA_Current!BT10/100</f>
        <v>57.596100782735675</v>
      </c>
      <c r="I13" s="14">
        <f t="shared" si="1"/>
        <v>6617.889569459323</v>
      </c>
      <c r="J13" s="18">
        <f>'[5]2020-21'!D10/100</f>
        <v>4402.6547523274085</v>
      </c>
      <c r="K13" s="18">
        <f>'[5]2020-21'!E10/100+'[5]2020-21'!F10/100</f>
        <v>633.88335652357057</v>
      </c>
      <c r="L13" s="18">
        <f>'[5]2020-21'!G10/100</f>
        <v>1592.0940886888459</v>
      </c>
      <c r="M13" s="18">
        <f t="shared" si="16"/>
        <v>6628.632197539825</v>
      </c>
      <c r="N13" s="18">
        <f t="shared" si="17"/>
        <v>6686.2282983225605</v>
      </c>
      <c r="O13" s="18">
        <f>(+'[5]2020-21'!H10+'[5]2020-21'!I10)/100</f>
        <v>2367.6902777963824</v>
      </c>
      <c r="P13" s="18">
        <f>'[5]2020-21'!J10/100</f>
        <v>159.95481422248932</v>
      </c>
      <c r="Q13" s="18">
        <f>'[5]2020-21'!K10/100</f>
        <v>678.49713368832465</v>
      </c>
      <c r="R13" s="18">
        <f>'[5]2020-21'!L10/100</f>
        <v>53.067217934062398</v>
      </c>
      <c r="S13" s="18">
        <f>'[5]2020-21'!M10/100</f>
        <v>416.37217950048694</v>
      </c>
      <c r="T13" s="18">
        <f>'[5]2020-21'!N10/100</f>
        <v>2963.1528927104287</v>
      </c>
      <c r="U13" s="18">
        <f>'[5]2020-21'!O10/100</f>
        <v>6340.949291490243</v>
      </c>
      <c r="V13" s="18">
        <f>'[5]2020-21'!P10/100</f>
        <v>1120.4339775690928</v>
      </c>
      <c r="W13" s="18">
        <f>'[5]2020-21'!Q10/100</f>
        <v>2080.4244344564972</v>
      </c>
      <c r="X13" s="18">
        <f t="shared" si="18"/>
        <v>16180.54221936801</v>
      </c>
      <c r="Y13" s="18">
        <f t="shared" si="19"/>
        <v>29427.063986367157</v>
      </c>
      <c r="Z13" s="18">
        <f>'[5]2020-21'!U10/100</f>
        <v>4064.1259363242839</v>
      </c>
      <c r="AA13" s="18">
        <f>'[5]2020-21'!V10/100</f>
        <v>550.02641326963703</v>
      </c>
      <c r="AB13" s="18">
        <f t="shared" si="20"/>
        <v>32941.1635094218</v>
      </c>
      <c r="AC13" s="18">
        <f>[6]Pop_Proj!AL14/1000</f>
        <v>2220.275441301344</v>
      </c>
      <c r="AD13" s="18">
        <f t="shared" si="7"/>
        <v>148365.21134564449</v>
      </c>
      <c r="AF13" s="43"/>
    </row>
    <row r="14" spans="1:32">
      <c r="A14" s="5">
        <v>8</v>
      </c>
      <c r="B14" s="6" t="s">
        <v>4</v>
      </c>
      <c r="C14" s="14">
        <f>[4]GVA_Current!L11/100</f>
        <v>3098.9109631301694</v>
      </c>
      <c r="D14" s="14">
        <f>[4]GVA_Current!X11/100</f>
        <v>1469.2473490425689</v>
      </c>
      <c r="E14" s="14">
        <f>[4]GVA_Current!AV11/100</f>
        <v>226.48903147214511</v>
      </c>
      <c r="F14" s="14">
        <f>[4]GVA_Current!AJ11/100</f>
        <v>19.899902728306138</v>
      </c>
      <c r="G14" s="14">
        <f t="shared" si="0"/>
        <v>4814.5472463731894</v>
      </c>
      <c r="H14" s="14">
        <f>+[4]GVA_Current!BT11/100</f>
        <v>19.635404786665536</v>
      </c>
      <c r="I14" s="14">
        <f t="shared" si="1"/>
        <v>4834.1826511598547</v>
      </c>
      <c r="J14" s="18">
        <f>'[5]2020-21'!D11/100</f>
        <v>2229.4057197311313</v>
      </c>
      <c r="K14" s="18">
        <f>'[5]2020-21'!E11/100+'[5]2020-21'!F11/100</f>
        <v>320.98432881409894</v>
      </c>
      <c r="L14" s="18">
        <f>'[5]2020-21'!G11/100</f>
        <v>806.20077370288413</v>
      </c>
      <c r="M14" s="18">
        <f t="shared" si="16"/>
        <v>3356.5908222481148</v>
      </c>
      <c r="N14" s="18">
        <f t="shared" si="17"/>
        <v>3376.2262270347805</v>
      </c>
      <c r="O14" s="18">
        <f>(+'[5]2020-21'!H11+'[5]2020-21'!I11)/100</f>
        <v>1198.9453056887123</v>
      </c>
      <c r="P14" s="18">
        <f>'[5]2020-21'!J11/100</f>
        <v>80.997533939638103</v>
      </c>
      <c r="Q14" s="18">
        <f>'[5]2020-21'!K11/100</f>
        <v>343.57574594425978</v>
      </c>
      <c r="R14" s="18">
        <f>'[5]2020-21'!L11/100</f>
        <v>26.872050126091526</v>
      </c>
      <c r="S14" s="18">
        <f>'[5]2020-21'!M11/100</f>
        <v>210.84154237272153</v>
      </c>
      <c r="T14" s="18">
        <f>'[5]2020-21'!N11/100</f>
        <v>1500.4742318153067</v>
      </c>
      <c r="U14" s="18">
        <f>'[5]2020-21'!O11/100</f>
        <v>3210.9146445108613</v>
      </c>
      <c r="V14" s="18">
        <f>'[5]2020-21'!P11/100</f>
        <v>567.36266155168153</v>
      </c>
      <c r="W14" s="18">
        <f>'[5]2020-21'!Q11/100</f>
        <v>1053.4803191628507</v>
      </c>
      <c r="X14" s="18">
        <f t="shared" si="18"/>
        <v>8193.4640351121234</v>
      </c>
      <c r="Y14" s="18">
        <f t="shared" si="19"/>
        <v>16384.237508520091</v>
      </c>
      <c r="Z14" s="18">
        <f>'[5]2020-21'!U11/100</f>
        <v>2262.8015061969845</v>
      </c>
      <c r="AA14" s="18">
        <f>'[5]2020-21'!V11/100</f>
        <v>306.2406568828705</v>
      </c>
      <c r="AB14" s="18">
        <f t="shared" si="20"/>
        <v>18340.798357834206</v>
      </c>
      <c r="AC14" s="18">
        <f>[6]Pop_Proj!AL15/1000</f>
        <v>1762.8094719147955</v>
      </c>
      <c r="AD14" s="18">
        <f t="shared" si="7"/>
        <v>104042.99869067586</v>
      </c>
      <c r="AF14" s="43"/>
    </row>
    <row r="15" spans="1:32">
      <c r="A15" s="5">
        <v>9</v>
      </c>
      <c r="B15" s="6" t="s">
        <v>5</v>
      </c>
      <c r="C15" s="14">
        <f>[4]GVA_Current!L12/100</f>
        <v>9593.810860492129</v>
      </c>
      <c r="D15" s="14">
        <f>[4]GVA_Current!X12/100</f>
        <v>3081.5986915643275</v>
      </c>
      <c r="E15" s="14">
        <f>[4]GVA_Current!AV12/100</f>
        <v>635.22197286803646</v>
      </c>
      <c r="F15" s="14">
        <f>[4]GVA_Current!AJ12/100</f>
        <v>71.217117640684634</v>
      </c>
      <c r="G15" s="14">
        <f t="shared" si="0"/>
        <v>13381.848642565177</v>
      </c>
      <c r="H15" s="14">
        <f>+[4]GVA_Current!BT12/100</f>
        <v>360.94697190259899</v>
      </c>
      <c r="I15" s="14">
        <f t="shared" si="1"/>
        <v>13742.795614467776</v>
      </c>
      <c r="J15" s="18">
        <f>'[5]2020-21'!D12/100</f>
        <v>8711.4925462930732</v>
      </c>
      <c r="K15" s="18">
        <f>'[5]2020-21'!E12/100+'[5]2020-21'!F12/100</f>
        <v>1254.2591791134987</v>
      </c>
      <c r="L15" s="18">
        <f>'[5]2020-21'!G12/100</f>
        <v>3150.2619593957934</v>
      </c>
      <c r="M15" s="18">
        <f t="shared" si="16"/>
        <v>13116.013684802365</v>
      </c>
      <c r="N15" s="18">
        <f t="shared" si="17"/>
        <v>13476.960656704963</v>
      </c>
      <c r="O15" s="18">
        <f>(+'[5]2020-21'!H12+'[5]2020-21'!I12)/100</f>
        <v>4684.9270195556483</v>
      </c>
      <c r="P15" s="18">
        <f>'[5]2020-21'!J12/100</f>
        <v>316.50112267065265</v>
      </c>
      <c r="Q15" s="18">
        <f>'[5]2020-21'!K12/100</f>
        <v>1342.5360504778228</v>
      </c>
      <c r="R15" s="18">
        <f>'[5]2020-21'!L12/100</f>
        <v>105.00361702009643</v>
      </c>
      <c r="S15" s="18">
        <f>'[5]2020-21'!M12/100</f>
        <v>823.87180968137636</v>
      </c>
      <c r="T15" s="18">
        <f>'[5]2020-21'!N12/100</f>
        <v>5863.1634299118468</v>
      </c>
      <c r="U15" s="18">
        <f>'[5]2020-21'!O12/100</f>
        <v>12546.778159254507</v>
      </c>
      <c r="V15" s="18">
        <f>'[5]2020-21'!P12/100</f>
        <v>2216.9924269094245</v>
      </c>
      <c r="W15" s="18">
        <f>'[5]2020-21'!Q12/100</f>
        <v>4116.5167321632334</v>
      </c>
      <c r="X15" s="18">
        <f t="shared" si="18"/>
        <v>32016.290367644608</v>
      </c>
      <c r="Y15" s="18">
        <f t="shared" si="19"/>
        <v>58875.09966691475</v>
      </c>
      <c r="Z15" s="18">
        <f>'[5]2020-21'!U12/100</f>
        <v>8131.1482422157105</v>
      </c>
      <c r="AA15" s="18">
        <f>'[5]2020-21'!V12/100</f>
        <v>1100.4448123658649</v>
      </c>
      <c r="AB15" s="18">
        <f t="shared" si="20"/>
        <v>65905.80309676459</v>
      </c>
      <c r="AC15" s="18">
        <f>[6]Pop_Proj!AL16/1000</f>
        <v>4598.7922497575437</v>
      </c>
      <c r="AD15" s="18">
        <f t="shared" si="7"/>
        <v>143311.11195605597</v>
      </c>
      <c r="AF15" s="43"/>
    </row>
    <row r="16" spans="1:32">
      <c r="A16" s="5">
        <v>10</v>
      </c>
      <c r="B16" s="6" t="s">
        <v>6</v>
      </c>
      <c r="C16" s="14">
        <f>[4]GVA_Current!L13/100</f>
        <v>15568.663814390195</v>
      </c>
      <c r="D16" s="14">
        <f>[4]GVA_Current!X13/100</f>
        <v>8948.2685496684608</v>
      </c>
      <c r="E16" s="14">
        <f>[4]GVA_Current!AV13/100</f>
        <v>945.50422930952027</v>
      </c>
      <c r="F16" s="14">
        <f>[4]GVA_Current!AJ13/100</f>
        <v>37.210092087860104</v>
      </c>
      <c r="G16" s="14">
        <f t="shared" si="0"/>
        <v>25499.646685456035</v>
      </c>
      <c r="H16" s="14">
        <f>+[4]GVA_Current!BT13/100</f>
        <v>669.56474102999698</v>
      </c>
      <c r="I16" s="14">
        <f t="shared" si="1"/>
        <v>26169.211426486032</v>
      </c>
      <c r="J16" s="18">
        <f>'[5]2020-21'!D13/100</f>
        <v>10353.800582595624</v>
      </c>
      <c r="K16" s="18">
        <f>'[5]2020-21'!E13/100+'[5]2020-21'!F13/100</f>
        <v>1490.7146336200701</v>
      </c>
      <c r="L16" s="18">
        <f>'[5]2020-21'!G13/100</f>
        <v>3744.1556584239192</v>
      </c>
      <c r="M16" s="18">
        <f t="shared" si="16"/>
        <v>15588.670874639613</v>
      </c>
      <c r="N16" s="18">
        <f t="shared" si="17"/>
        <v>16258.23561566961</v>
      </c>
      <c r="O16" s="18">
        <f>(+'[5]2020-21'!H13+'[5]2020-21'!I13)/100</f>
        <v>5568.1388518358945</v>
      </c>
      <c r="P16" s="18">
        <f>'[5]2020-21'!J13/100</f>
        <v>376.16854871717726</v>
      </c>
      <c r="Q16" s="18">
        <f>'[5]2020-21'!K13/100</f>
        <v>1595.6336377177763</v>
      </c>
      <c r="R16" s="18">
        <f>'[5]2020-21'!L13/100</f>
        <v>124.79910937190017</v>
      </c>
      <c r="S16" s="18">
        <f>'[5]2020-21'!M13/100</f>
        <v>979.18977462627004</v>
      </c>
      <c r="T16" s="18">
        <f>'[5]2020-21'!N13/100</f>
        <v>6968.498751951106</v>
      </c>
      <c r="U16" s="18">
        <f>'[5]2020-21'!O13/100</f>
        <v>14912.12192682935</v>
      </c>
      <c r="V16" s="18">
        <f>'[5]2020-21'!P13/100</f>
        <v>2634.9442830106577</v>
      </c>
      <c r="W16" s="18">
        <f>'[5]2020-21'!Q13/100</f>
        <v>4892.5707177322593</v>
      </c>
      <c r="X16" s="18">
        <f t="shared" si="18"/>
        <v>38052.065601792398</v>
      </c>
      <c r="Y16" s="18">
        <f t="shared" si="19"/>
        <v>79809.947902918037</v>
      </c>
      <c r="Z16" s="18">
        <f>'[5]2020-21'!U13/100</f>
        <v>11022.427523095543</v>
      </c>
      <c r="AA16" s="18">
        <f>'[5]2020-21'!V13/100</f>
        <v>1491.7417351333333</v>
      </c>
      <c r="AB16" s="18">
        <f t="shared" si="20"/>
        <v>89340.633690880248</v>
      </c>
      <c r="AC16" s="18">
        <f>[6]Pop_Proj!AL17/1000</f>
        <v>4876.8817709370624</v>
      </c>
      <c r="AD16" s="18">
        <f t="shared" si="7"/>
        <v>183192.12539309519</v>
      </c>
      <c r="AF16" s="43"/>
    </row>
    <row r="17" spans="1:32" s="3" customFormat="1">
      <c r="A17" s="7"/>
      <c r="B17" s="8" t="s">
        <v>28</v>
      </c>
      <c r="C17" s="19">
        <f t="shared" ref="C17:I17" si="21">SUM(C12:C16)</f>
        <v>50535.097377777645</v>
      </c>
      <c r="D17" s="19">
        <f t="shared" si="21"/>
        <v>20989.873523151575</v>
      </c>
      <c r="E17" s="19">
        <f t="shared" si="21"/>
        <v>2811.6483492396883</v>
      </c>
      <c r="F17" s="19">
        <f t="shared" si="21"/>
        <v>207.29974013343019</v>
      </c>
      <c r="G17" s="19">
        <f t="shared" si="21"/>
        <v>74543.918990302336</v>
      </c>
      <c r="H17" s="19">
        <f t="shared" si="21"/>
        <v>1344.8993602376822</v>
      </c>
      <c r="I17" s="19">
        <f t="shared" si="21"/>
        <v>75888.818350540008</v>
      </c>
      <c r="J17" s="19">
        <f t="shared" ref="J17" si="22">SUM(J12:J16)</f>
        <v>43685.261217691077</v>
      </c>
      <c r="K17" s="19">
        <f t="shared" ref="K17" si="23">SUM(K12:K16)</f>
        <v>6289.6960059473868</v>
      </c>
      <c r="L17" s="19">
        <f>SUM(L12:L16)</f>
        <v>15797.524461973033</v>
      </c>
      <c r="M17" s="19">
        <f t="shared" ref="M17:AC17" si="24">SUM(M12:M16)</f>
        <v>65772.481685611507</v>
      </c>
      <c r="N17" s="19">
        <f t="shared" si="24"/>
        <v>67117.381045849179</v>
      </c>
      <c r="O17" s="19">
        <f t="shared" si="24"/>
        <v>23493.363456092906</v>
      </c>
      <c r="P17" s="19">
        <f t="shared" si="24"/>
        <v>1587.1487171785957</v>
      </c>
      <c r="Q17" s="19">
        <f t="shared" si="24"/>
        <v>6732.3753934964225</v>
      </c>
      <c r="R17" s="19">
        <f t="shared" ref="R17:S17" si="25">SUM(R12:R16)</f>
        <v>526.558498896635</v>
      </c>
      <c r="S17" s="19">
        <f t="shared" si="25"/>
        <v>4131.4453320789162</v>
      </c>
      <c r="T17" s="19">
        <f t="shared" ref="T17:U17" si="26">SUM(T12:T16)</f>
        <v>29401.83035646435</v>
      </c>
      <c r="U17" s="19">
        <f t="shared" si="26"/>
        <v>62917.953314519757</v>
      </c>
      <c r="V17" s="19">
        <f t="shared" ref="V17:W17" si="27">SUM(V12:V16)</f>
        <v>11117.485640091929</v>
      </c>
      <c r="W17" s="19">
        <f t="shared" si="27"/>
        <v>20642.973382106484</v>
      </c>
      <c r="X17" s="19">
        <f t="shared" si="24"/>
        <v>160551.134090926</v>
      </c>
      <c r="Y17" s="19">
        <f t="shared" si="24"/>
        <v>302212.43412707758</v>
      </c>
      <c r="Z17" s="19">
        <f t="shared" si="24"/>
        <v>41738.088214151168</v>
      </c>
      <c r="AA17" s="19">
        <f t="shared" ref="AA17" si="28">SUM(AA12:AA16)</f>
        <v>5648.7056053002916</v>
      </c>
      <c r="AB17" s="19">
        <f t="shared" si="24"/>
        <v>338301.81673592841</v>
      </c>
      <c r="AC17" s="19">
        <f t="shared" si="24"/>
        <v>20176.245422834872</v>
      </c>
      <c r="AD17" s="19">
        <f t="shared" si="7"/>
        <v>167673.3255598926</v>
      </c>
      <c r="AF17" s="43"/>
    </row>
    <row r="18" spans="1:32">
      <c r="A18" s="5">
        <v>11</v>
      </c>
      <c r="B18" s="6" t="s">
        <v>7</v>
      </c>
      <c r="C18" s="14">
        <f>[4]GVA_Current!L15/100</f>
        <v>11183.186473934469</v>
      </c>
      <c r="D18" s="14">
        <f>[4]GVA_Current!X15/100</f>
        <v>8657.2872640265105</v>
      </c>
      <c r="E18" s="14">
        <f>[4]GVA_Current!AV15/100</f>
        <v>2425.0940755834908</v>
      </c>
      <c r="F18" s="14">
        <f>[4]GVA_Current!AJ15/100</f>
        <v>98.886160475247266</v>
      </c>
      <c r="G18" s="14">
        <f t="shared" si="0"/>
        <v>22364.453974019714</v>
      </c>
      <c r="H18" s="14">
        <f>+[4]GVA_Current!BT15/100</f>
        <v>318.92831482692338</v>
      </c>
      <c r="I18" s="14">
        <f t="shared" si="1"/>
        <v>22683.382288846638</v>
      </c>
      <c r="J18" s="18">
        <f>'[5]2020-21'!D14/100</f>
        <v>47005.421489980137</v>
      </c>
      <c r="K18" s="18">
        <f>'[5]2020-21'!E14/100+'[5]2020-21'!F14/100</f>
        <v>6767.7244810355678</v>
      </c>
      <c r="L18" s="18">
        <f>'[5]2020-21'!G14/100</f>
        <v>16998.16540258201</v>
      </c>
      <c r="M18" s="18">
        <f t="shared" ref="M18:M22" si="29">J18+K18+L18</f>
        <v>70771.311373597709</v>
      </c>
      <c r="N18" s="18">
        <f t="shared" ref="N18:N22" si="30">H18+M18</f>
        <v>71090.239688424626</v>
      </c>
      <c r="O18" s="18">
        <f>(+'[5]2020-21'!H14+'[5]2020-21'!I14)/100</f>
        <v>25278.90232744523</v>
      </c>
      <c r="P18" s="18">
        <f>'[5]2020-21'!J14/100</f>
        <v>1707.7749414497903</v>
      </c>
      <c r="Q18" s="18">
        <f>'[5]2020-21'!K14/100</f>
        <v>7244.0483169622266</v>
      </c>
      <c r="R18" s="18">
        <f>'[5]2020-21'!L14/100</f>
        <v>566.57791414886162</v>
      </c>
      <c r="S18" s="18">
        <f>'[5]2020-21'!M14/100</f>
        <v>4445.4427828518001</v>
      </c>
      <c r="T18" s="18">
        <f>'[5]2020-21'!N14/100</f>
        <v>31636.423589080368</v>
      </c>
      <c r="U18" s="18">
        <f>'[5]2020-21'!O14/100</f>
        <v>67699.833591431321</v>
      </c>
      <c r="V18" s="18">
        <f>'[5]2020-21'!P14/100</f>
        <v>11962.435014802988</v>
      </c>
      <c r="W18" s="18">
        <f>'[5]2020-21'!Q14/100</f>
        <v>22211.877360582297</v>
      </c>
      <c r="X18" s="18">
        <f t="shared" ref="X18:X22" si="31">SUM(O18:W18)</f>
        <v>172753.31583875488</v>
      </c>
      <c r="Y18" s="18">
        <f t="shared" ref="Y18:Y22" si="32">I18+M18+X18</f>
        <v>266208.00950119924</v>
      </c>
      <c r="Z18" s="18">
        <f>'[5]2020-21'!U14/100</f>
        <v>36765.573111280879</v>
      </c>
      <c r="AA18" s="18">
        <f>'[5]2020-21'!V14/100</f>
        <v>4975.7405717820448</v>
      </c>
      <c r="AB18" s="18">
        <f t="shared" ref="AB18:AB22" si="33">Y18+Z18-AA18</f>
        <v>297997.84204069804</v>
      </c>
      <c r="AC18" s="18">
        <f>[6]Pop_Proj!AL19/1000</f>
        <v>10577.075421990208</v>
      </c>
      <c r="AD18" s="18">
        <f t="shared" si="7"/>
        <v>281739.35625073389</v>
      </c>
      <c r="AF18" s="43"/>
    </row>
    <row r="19" spans="1:32">
      <c r="A19" s="5">
        <v>12</v>
      </c>
      <c r="B19" s="6" t="s">
        <v>8</v>
      </c>
      <c r="C19" s="14">
        <f>[4]GVA_Current!L16/100</f>
        <v>6173.484042100521</v>
      </c>
      <c r="D19" s="14">
        <f>[4]GVA_Current!X16/100</f>
        <v>3614.3122942119371</v>
      </c>
      <c r="E19" s="14">
        <f>[4]GVA_Current!AV16/100</f>
        <v>1238.2440346387459</v>
      </c>
      <c r="F19" s="14">
        <f>[4]GVA_Current!AJ16/100</f>
        <v>37.877965535590931</v>
      </c>
      <c r="G19" s="14">
        <f t="shared" si="0"/>
        <v>11063.918336486795</v>
      </c>
      <c r="H19" s="14">
        <f>+[4]GVA_Current!BT16/100</f>
        <v>141.90091338918447</v>
      </c>
      <c r="I19" s="14">
        <f t="shared" si="1"/>
        <v>11205.81924987598</v>
      </c>
      <c r="J19" s="18">
        <f>'[5]2020-21'!D15/100</f>
        <v>7696.2136384844525</v>
      </c>
      <c r="K19" s="18">
        <f>'[5]2020-21'!E15/100+'[5]2020-21'!F15/100</f>
        <v>1108.0818297428495</v>
      </c>
      <c r="L19" s="18">
        <f>'[5]2020-21'!G15/100</f>
        <v>2783.1153993258563</v>
      </c>
      <c r="M19" s="18">
        <f t="shared" si="29"/>
        <v>11587.410867553157</v>
      </c>
      <c r="N19" s="18">
        <f t="shared" si="30"/>
        <v>11729.311780942342</v>
      </c>
      <c r="O19" s="18">
        <f>(+'[5]2020-21'!H15+'[5]2020-21'!I15)/100</f>
        <v>4138.9232707948759</v>
      </c>
      <c r="P19" s="18">
        <f>'[5]2020-21'!J15/100</f>
        <v>279.61457166487833</v>
      </c>
      <c r="Q19" s="18">
        <f>'[5]2020-21'!K15/100</f>
        <v>1186.0704933095708</v>
      </c>
      <c r="R19" s="18">
        <f>'[5]2020-21'!L15/100</f>
        <v>92.765994472915111</v>
      </c>
      <c r="S19" s="18">
        <f>'[5]2020-21'!M15/100</f>
        <v>727.85385791677891</v>
      </c>
      <c r="T19" s="18">
        <f>'[5]2020-21'!N15/100</f>
        <v>5179.8423879903494</v>
      </c>
      <c r="U19" s="18">
        <f>'[5]2020-21'!O15/100</f>
        <v>11084.516766232317</v>
      </c>
      <c r="V19" s="18">
        <f>'[5]2020-21'!P15/100</f>
        <v>1958.6135512056999</v>
      </c>
      <c r="W19" s="18">
        <f>'[5]2020-21'!Q15/100</f>
        <v>3636.7582304372563</v>
      </c>
      <c r="X19" s="18">
        <f t="shared" si="31"/>
        <v>28284.959124024637</v>
      </c>
      <c r="Y19" s="18">
        <f t="shared" si="32"/>
        <v>51078.189241453772</v>
      </c>
      <c r="Z19" s="18">
        <f>'[5]2020-21'!U15/100</f>
        <v>7054.3290947035266</v>
      </c>
      <c r="AA19" s="18">
        <f>'[5]2020-21'!V15/100</f>
        <v>954.71139201278652</v>
      </c>
      <c r="AB19" s="18">
        <f t="shared" si="33"/>
        <v>57177.806944144511</v>
      </c>
      <c r="AC19" s="18">
        <f>[6]Pop_Proj!AL20/1000</f>
        <v>3220.4904613847389</v>
      </c>
      <c r="AD19" s="18">
        <f t="shared" si="7"/>
        <v>177543.78604667354</v>
      </c>
      <c r="AF19" s="43"/>
    </row>
    <row r="20" spans="1:32">
      <c r="A20" s="5">
        <v>13</v>
      </c>
      <c r="B20" s="6" t="s">
        <v>9</v>
      </c>
      <c r="C20" s="14">
        <f>[4]GVA_Current!L17/100</f>
        <v>7096.2872982225717</v>
      </c>
      <c r="D20" s="14">
        <f>[4]GVA_Current!X17/100</f>
        <v>3603.8959071336258</v>
      </c>
      <c r="E20" s="14">
        <f>[4]GVA_Current!AV17/100</f>
        <v>2268.4437967585</v>
      </c>
      <c r="F20" s="14">
        <f>[4]GVA_Current!AJ17/100</f>
        <v>55.269935317316019</v>
      </c>
      <c r="G20" s="14">
        <f t="shared" si="0"/>
        <v>13023.896937432013</v>
      </c>
      <c r="H20" s="14">
        <f>+[4]GVA_Current!BT17/100</f>
        <v>132.70288087148697</v>
      </c>
      <c r="I20" s="14">
        <f t="shared" si="1"/>
        <v>13156.599818303501</v>
      </c>
      <c r="J20" s="18">
        <f>'[5]2020-21'!D16/100</f>
        <v>7294.775429880151</v>
      </c>
      <c r="K20" s="18">
        <f>'[5]2020-21'!E16/100+'[5]2020-21'!F16/100</f>
        <v>1050.2837480349017</v>
      </c>
      <c r="L20" s="18">
        <f>'[5]2020-21'!G16/100</f>
        <v>2637.9467602099044</v>
      </c>
      <c r="M20" s="18">
        <f t="shared" si="29"/>
        <v>10983.005938124958</v>
      </c>
      <c r="N20" s="18">
        <f t="shared" si="30"/>
        <v>11115.708818996445</v>
      </c>
      <c r="O20" s="18">
        <f>(+'[5]2020-21'!H16+'[5]2020-21'!I16)/100</f>
        <v>3923.0350403707348</v>
      </c>
      <c r="P20" s="18">
        <f>'[5]2020-21'!J16/100</f>
        <v>265.02974099080262</v>
      </c>
      <c r="Q20" s="18">
        <f>'[5]2020-21'!K16/100</f>
        <v>1124.2044853635678</v>
      </c>
      <c r="R20" s="18">
        <f>'[5]2020-21'!L16/100</f>
        <v>87.927275540479556</v>
      </c>
      <c r="S20" s="18">
        <f>'[5]2020-21'!M16/100</f>
        <v>689.88865027405291</v>
      </c>
      <c r="T20" s="18">
        <f>'[5]2020-21'!N16/100</f>
        <v>4909.659315279162</v>
      </c>
      <c r="U20" s="18">
        <f>'[5]2020-21'!O16/100</f>
        <v>10506.343035239461</v>
      </c>
      <c r="V20" s="18">
        <f>'[5]2020-21'!P16/100</f>
        <v>1856.451325431136</v>
      </c>
      <c r="W20" s="18">
        <f>'[5]2020-21'!Q16/100</f>
        <v>3447.0631702776245</v>
      </c>
      <c r="X20" s="18">
        <f t="shared" si="31"/>
        <v>26809.602038767021</v>
      </c>
      <c r="Y20" s="18">
        <f t="shared" si="32"/>
        <v>50949.207795195478</v>
      </c>
      <c r="Z20" s="18">
        <f>'[5]2020-21'!U16/100</f>
        <v>7036.5156744225687</v>
      </c>
      <c r="AA20" s="18">
        <f>'[5]2020-21'!V16/100</f>
        <v>952.30057802259262</v>
      </c>
      <c r="AB20" s="18">
        <f t="shared" si="33"/>
        <v>57033.422891595452</v>
      </c>
      <c r="AC20" s="18">
        <f>[6]Pop_Proj!AL21/1000</f>
        <v>3047.4317409865139</v>
      </c>
      <c r="AD20" s="18">
        <f t="shared" si="7"/>
        <v>187152.42124876144</v>
      </c>
      <c r="AF20" s="43"/>
    </row>
    <row r="21" spans="1:32">
      <c r="A21" s="5">
        <v>14</v>
      </c>
      <c r="B21" s="6" t="s">
        <v>10</v>
      </c>
      <c r="C21" s="14">
        <f>[4]GVA_Current!L18/100</f>
        <v>9529.2539871984009</v>
      </c>
      <c r="D21" s="14">
        <f>[4]GVA_Current!X18/100</f>
        <v>7176.2163554290391</v>
      </c>
      <c r="E21" s="14">
        <f>[4]GVA_Current!AV18/100</f>
        <v>1298.6552477341993</v>
      </c>
      <c r="F21" s="14">
        <f>[4]GVA_Current!AJ18/100</f>
        <v>49.068253302672666</v>
      </c>
      <c r="G21" s="14">
        <f t="shared" si="0"/>
        <v>18053.193843664314</v>
      </c>
      <c r="H21" s="14">
        <f>+[4]GVA_Current!BT18/100</f>
        <v>31.772451052440047</v>
      </c>
      <c r="I21" s="14">
        <f t="shared" si="1"/>
        <v>18084.966294716753</v>
      </c>
      <c r="J21" s="18">
        <f>'[5]2020-21'!D17/100</f>
        <v>11929.114822543652</v>
      </c>
      <c r="K21" s="18">
        <f>'[5]2020-21'!E17/100+'[5]2020-21'!F17/100</f>
        <v>1717.5244868046191</v>
      </c>
      <c r="L21" s="18">
        <f>'[5]2020-21'!G17/100</f>
        <v>4313.8229683402305</v>
      </c>
      <c r="M21" s="18">
        <f t="shared" si="29"/>
        <v>17960.462277688501</v>
      </c>
      <c r="N21" s="18">
        <f t="shared" si="30"/>
        <v>17992.234728740939</v>
      </c>
      <c r="O21" s="18">
        <f>(+'[5]2020-21'!H17+'[5]2020-21'!I17)/100</f>
        <v>6415.3222946046935</v>
      </c>
      <c r="P21" s="18">
        <f>'[5]2020-21'!J17/100</f>
        <v>433.40199325645744</v>
      </c>
      <c r="Q21" s="18">
        <f>'[5]2020-21'!K17/100</f>
        <v>1838.4067499855751</v>
      </c>
      <c r="R21" s="18">
        <f>'[5]2020-21'!L17/100</f>
        <v>143.78709475543749</v>
      </c>
      <c r="S21" s="18">
        <f>'[5]2020-21'!M17/100</f>
        <v>1128.171936613551</v>
      </c>
      <c r="T21" s="18">
        <f>'[5]2020-21'!N17/100</f>
        <v>8028.7447193557282</v>
      </c>
      <c r="U21" s="18">
        <f>'[5]2020-21'!O17/100</f>
        <v>17180.977486850814</v>
      </c>
      <c r="V21" s="18">
        <f>'[5]2020-21'!P17/100</f>
        <v>3035.8468518194281</v>
      </c>
      <c r="W21" s="18">
        <f>'[5]2020-21'!Q17/100</f>
        <v>5636.9675467142797</v>
      </c>
      <c r="X21" s="18">
        <f t="shared" si="31"/>
        <v>43841.626673955965</v>
      </c>
      <c r="Y21" s="18">
        <f t="shared" si="32"/>
        <v>79887.055246361211</v>
      </c>
      <c r="Z21" s="18">
        <f>'[5]2020-21'!U17/100</f>
        <v>11033.076672708588</v>
      </c>
      <c r="AA21" s="18">
        <f>'[5]2020-21'!V17/100</f>
        <v>1493.182958574193</v>
      </c>
      <c r="AB21" s="18">
        <f t="shared" si="33"/>
        <v>89426.948960495603</v>
      </c>
      <c r="AC21" s="18">
        <f>[6]Pop_Proj!AL22/1000</f>
        <v>4697.6532075302539</v>
      </c>
      <c r="AD21" s="18">
        <f t="shared" si="7"/>
        <v>190365.15683436531</v>
      </c>
      <c r="AF21" s="43"/>
    </row>
    <row r="22" spans="1:32">
      <c r="A22" s="5">
        <v>15</v>
      </c>
      <c r="B22" s="6" t="s">
        <v>11</v>
      </c>
      <c r="C22" s="14">
        <f>[4]GVA_Current!L19/100</f>
        <v>6127.4104877660984</v>
      </c>
      <c r="D22" s="14">
        <f>[4]GVA_Current!X19/100</f>
        <v>2138.3556855431329</v>
      </c>
      <c r="E22" s="14">
        <f>[4]GVA_Current!AV19/100</f>
        <v>1170.5297825315861</v>
      </c>
      <c r="F22" s="14">
        <f>[4]GVA_Current!AJ19/100</f>
        <v>36.896600469537482</v>
      </c>
      <c r="G22" s="14">
        <f t="shared" si="0"/>
        <v>9473.1925563103559</v>
      </c>
      <c r="H22" s="14">
        <f>+[4]GVA_Current!BT19/100</f>
        <v>136.52886475309975</v>
      </c>
      <c r="I22" s="14">
        <f t="shared" si="1"/>
        <v>9609.7214210634556</v>
      </c>
      <c r="J22" s="18">
        <f>'[5]2020-21'!D18/100</f>
        <v>13002.900326167957</v>
      </c>
      <c r="K22" s="18">
        <f>'[5]2020-21'!E18/100+'[5]2020-21'!F18/100</f>
        <v>1872.1254713274016</v>
      </c>
      <c r="L22" s="18">
        <f>'[5]2020-21'!G18/100</f>
        <v>4702.1267643479196</v>
      </c>
      <c r="M22" s="18">
        <f t="shared" si="29"/>
        <v>19577.152561843279</v>
      </c>
      <c r="N22" s="18">
        <f t="shared" si="30"/>
        <v>19713.68142659638</v>
      </c>
      <c r="O22" s="18">
        <f>(+'[5]2020-21'!H18+'[5]2020-21'!I18)/100</f>
        <v>6992.7901271722931</v>
      </c>
      <c r="P22" s="18">
        <f>'[5]2020-21'!J18/100</f>
        <v>472.41417349980497</v>
      </c>
      <c r="Q22" s="18">
        <f>'[5]2020-21'!K18/100</f>
        <v>2003.8888119210515</v>
      </c>
      <c r="R22" s="18">
        <f>'[5]2020-21'!L18/100</f>
        <v>156.72992414834971</v>
      </c>
      <c r="S22" s="18">
        <f>'[5]2020-21'!M18/100</f>
        <v>1229.7230314895978</v>
      </c>
      <c r="T22" s="18">
        <f>'[5]2020-21'!N18/100</f>
        <v>8751.44290947224</v>
      </c>
      <c r="U22" s="18">
        <f>'[5]2020-21'!O18/100</f>
        <v>18727.503347144448</v>
      </c>
      <c r="V22" s="18">
        <f>'[5]2020-21'!P18/100</f>
        <v>3309.1151025824033</v>
      </c>
      <c r="W22" s="18">
        <f>'[5]2020-21'!Q18/100</f>
        <v>6144.3726749324842</v>
      </c>
      <c r="X22" s="18">
        <f t="shared" si="31"/>
        <v>47787.980102362671</v>
      </c>
      <c r="Y22" s="18">
        <f t="shared" si="32"/>
        <v>76974.854085269413</v>
      </c>
      <c r="Z22" s="18">
        <f>'[5]2020-21'!U18/100</f>
        <v>10630.877085368504</v>
      </c>
      <c r="AA22" s="18">
        <f>'[5]2020-21'!V18/100</f>
        <v>1438.7504926739671</v>
      </c>
      <c r="AB22" s="18">
        <f t="shared" si="33"/>
        <v>86166.980677963948</v>
      </c>
      <c r="AC22" s="18">
        <f>[6]Pop_Proj!AL23/1000</f>
        <v>4213.9703555214237</v>
      </c>
      <c r="AD22" s="18">
        <f t="shared" si="7"/>
        <v>204479.3233181203</v>
      </c>
      <c r="AF22" s="43"/>
    </row>
    <row r="23" spans="1:32" s="3" customFormat="1">
      <c r="A23" s="7"/>
      <c r="B23" s="8" t="s">
        <v>29</v>
      </c>
      <c r="C23" s="19">
        <f t="shared" ref="C23:I23" si="34">SUM(C18:C22)</f>
        <v>40109.622289222061</v>
      </c>
      <c r="D23" s="19">
        <f t="shared" si="34"/>
        <v>25190.067506344247</v>
      </c>
      <c r="E23" s="19">
        <f t="shared" si="34"/>
        <v>8400.9669372465214</v>
      </c>
      <c r="F23" s="19">
        <f t="shared" si="34"/>
        <v>277.9989151003644</v>
      </c>
      <c r="G23" s="19">
        <f t="shared" si="34"/>
        <v>73978.655647913198</v>
      </c>
      <c r="H23" s="19">
        <f t="shared" si="34"/>
        <v>761.83342489313463</v>
      </c>
      <c r="I23" s="19">
        <f t="shared" si="34"/>
        <v>74740.489072806333</v>
      </c>
      <c r="J23" s="19">
        <f t="shared" ref="J23" si="35">SUM(J18:J22)</f>
        <v>86928.425707056362</v>
      </c>
      <c r="K23" s="19">
        <f t="shared" ref="K23" si="36">SUM(K18:K22)</f>
        <v>12515.740016945339</v>
      </c>
      <c r="L23" s="19">
        <f>SUM(L18:L22)</f>
        <v>31435.177294805919</v>
      </c>
      <c r="M23" s="19">
        <f t="shared" ref="M23:AC23" si="37">SUM(M18:M22)</f>
        <v>130879.34301880762</v>
      </c>
      <c r="N23" s="19">
        <f t="shared" si="37"/>
        <v>131641.17644370074</v>
      </c>
      <c r="O23" s="19">
        <f t="shared" si="37"/>
        <v>46748.973060387834</v>
      </c>
      <c r="P23" s="19">
        <f t="shared" si="37"/>
        <v>3158.2354208617335</v>
      </c>
      <c r="Q23" s="19">
        <f t="shared" si="37"/>
        <v>13396.618857541991</v>
      </c>
      <c r="R23" s="19">
        <f t="shared" ref="R23:S23" si="38">SUM(R18:R22)</f>
        <v>1047.7882030660435</v>
      </c>
      <c r="S23" s="19">
        <f t="shared" si="38"/>
        <v>8221.0802591457796</v>
      </c>
      <c r="T23" s="19">
        <f t="shared" ref="T23:U23" si="39">SUM(T18:T22)</f>
        <v>58506.112921177846</v>
      </c>
      <c r="U23" s="19">
        <f t="shared" si="39"/>
        <v>125199.17422689837</v>
      </c>
      <c r="V23" s="19">
        <f t="shared" ref="V23:W23" si="40">SUM(V18:V22)</f>
        <v>22122.461845841655</v>
      </c>
      <c r="W23" s="19">
        <f t="shared" si="40"/>
        <v>41077.038982943945</v>
      </c>
      <c r="X23" s="19">
        <f t="shared" si="37"/>
        <v>319477.48377786519</v>
      </c>
      <c r="Y23" s="19">
        <f t="shared" si="37"/>
        <v>525097.31586947909</v>
      </c>
      <c r="Z23" s="19">
        <f t="shared" si="37"/>
        <v>72520.371638484066</v>
      </c>
      <c r="AA23" s="19">
        <f t="shared" ref="AA23" si="41">SUM(AA18:AA22)</f>
        <v>9814.6859930655846</v>
      </c>
      <c r="AB23" s="19">
        <f t="shared" si="37"/>
        <v>587803.00151489757</v>
      </c>
      <c r="AC23" s="19">
        <f t="shared" si="37"/>
        <v>25756.62118741314</v>
      </c>
      <c r="AD23" s="19">
        <f t="shared" si="7"/>
        <v>228214.32874982365</v>
      </c>
      <c r="AF23" s="43"/>
    </row>
    <row r="24" spans="1:32">
      <c r="A24" s="5">
        <v>16</v>
      </c>
      <c r="B24" s="6" t="s">
        <v>197</v>
      </c>
      <c r="C24" s="14">
        <f>[4]GVA_Current!L21/100</f>
        <v>5179.0303667212729</v>
      </c>
      <c r="D24" s="14">
        <f>[4]GVA_Current!X21/100</f>
        <v>3736.0201388599075</v>
      </c>
      <c r="E24" s="14">
        <f>[4]GVA_Current!AV21/100</f>
        <v>1143.6447878262936</v>
      </c>
      <c r="F24" s="14">
        <f>[4]GVA_Current!AJ21/100</f>
        <v>5.9154505370444266</v>
      </c>
      <c r="G24" s="14">
        <f t="shared" si="0"/>
        <v>10064.610743944519</v>
      </c>
      <c r="H24" s="14">
        <f>+[4]GVA_Current!BT21/100</f>
        <v>300.93861367425507</v>
      </c>
      <c r="I24" s="14">
        <f t="shared" si="1"/>
        <v>10365.549357618773</v>
      </c>
      <c r="J24" s="18">
        <f>'[5]2020-21'!D19/100</f>
        <v>10437.713883689656</v>
      </c>
      <c r="K24" s="18">
        <f>'[5]2020-21'!E19/100+'[5]2020-21'!F19/100</f>
        <v>1502.7962634426997</v>
      </c>
      <c r="L24" s="18">
        <f>'[5]2020-21'!G19/100</f>
        <v>3774.500502194272</v>
      </c>
      <c r="M24" s="18">
        <f t="shared" ref="M24:M31" si="42">J24+K24+L24</f>
        <v>15715.010649326628</v>
      </c>
      <c r="N24" s="18">
        <f t="shared" ref="N24:N31" si="43">H24+M24</f>
        <v>16015.949263000883</v>
      </c>
      <c r="O24" s="18">
        <f>(+'[5]2020-21'!H19+'[5]2020-21'!I19)/100</f>
        <v>5613.2663302222263</v>
      </c>
      <c r="P24" s="18">
        <f>'[5]2020-21'!J19/100</f>
        <v>379.21724030040815</v>
      </c>
      <c r="Q24" s="18">
        <f>'[5]2020-21'!K19/100</f>
        <v>1608.5655929751194</v>
      </c>
      <c r="R24" s="18">
        <f>'[5]2020-21'!L19/100</f>
        <v>125.81055489448391</v>
      </c>
      <c r="S24" s="18">
        <f>'[5]2020-21'!M19/100</f>
        <v>987.12570556592254</v>
      </c>
      <c r="T24" s="18">
        <f>'[5]2020-21'!N19/100</f>
        <v>7024.9755721565089</v>
      </c>
      <c r="U24" s="18">
        <f>'[5]2020-21'!O19/100</f>
        <v>15032.978550174057</v>
      </c>
      <c r="V24" s="18">
        <f>'[5]2020-21'!P19/100</f>
        <v>2656.2994241708943</v>
      </c>
      <c r="W24" s="18">
        <f>'[5]2020-21'!Q19/100</f>
        <v>4932.2229938685259</v>
      </c>
      <c r="X24" s="18">
        <f t="shared" ref="X24:X30" si="44">SUM(O24:W24)</f>
        <v>38360.461964328148</v>
      </c>
      <c r="Y24" s="18">
        <f t="shared" ref="Y24:Y31" si="45">I24+M24+X24</f>
        <v>64441.021971273549</v>
      </c>
      <c r="Z24" s="18">
        <f>'[5]2020-21'!U19/100</f>
        <v>8899.8490810151598</v>
      </c>
      <c r="AA24" s="18">
        <f>'[5]2020-21'!V19/100</f>
        <v>1204.4784402274611</v>
      </c>
      <c r="AB24" s="18">
        <f t="shared" ref="AB24:AB31" si="46">Y24+Z24-AA24</f>
        <v>72136.392612061245</v>
      </c>
      <c r="AC24" s="18">
        <f>[6]Pop_Proj!AL25/1000</f>
        <v>4076.5855449916758</v>
      </c>
      <c r="AD24" s="18">
        <f t="shared" si="7"/>
        <v>176952.9715884045</v>
      </c>
      <c r="AF24" s="43"/>
    </row>
    <row r="25" spans="1:32">
      <c r="A25" s="5">
        <v>17</v>
      </c>
      <c r="B25" s="6" t="s">
        <v>12</v>
      </c>
      <c r="C25" s="14">
        <f>[4]GVA_Current!L22/100</f>
        <v>5231.0711558097355</v>
      </c>
      <c r="D25" s="14">
        <f>[4]GVA_Current!X22/100</f>
        <v>1722.9716848294663</v>
      </c>
      <c r="E25" s="14">
        <f>[4]GVA_Current!AV22/100</f>
        <v>1550.5613794945625</v>
      </c>
      <c r="F25" s="14">
        <f>[4]GVA_Current!AJ22/100</f>
        <v>59.263545933339103</v>
      </c>
      <c r="G25" s="14">
        <f t="shared" si="0"/>
        <v>8563.8677660671037</v>
      </c>
      <c r="H25" s="14">
        <f>+[4]GVA_Current!BT22/100</f>
        <v>811.35034627317862</v>
      </c>
      <c r="I25" s="14">
        <f t="shared" si="1"/>
        <v>9375.2181123402825</v>
      </c>
      <c r="J25" s="18">
        <f>'[5]2020-21'!D20/100</f>
        <v>3238.1298422517839</v>
      </c>
      <c r="K25" s="18">
        <f>'[5]2020-21'!E20/100+'[5]2020-21'!F20/100</f>
        <v>466.21793638954347</v>
      </c>
      <c r="L25" s="18">
        <f>'[5]2020-21'!G20/100</f>
        <v>1170.976983269167</v>
      </c>
      <c r="M25" s="18">
        <f t="shared" si="42"/>
        <v>4875.3247619104941</v>
      </c>
      <c r="N25" s="18">
        <f t="shared" si="43"/>
        <v>5686.6751081836728</v>
      </c>
      <c r="O25" s="18">
        <f>(+'[5]2020-21'!H20+'[5]2020-21'!I20)/100</f>
        <v>1741.4239764516801</v>
      </c>
      <c r="P25" s="18">
        <f>'[5]2020-21'!J20/100</f>
        <v>117.64594011644283</v>
      </c>
      <c r="Q25" s="18">
        <f>'[5]2020-21'!K20/100</f>
        <v>499.03113918187955</v>
      </c>
      <c r="R25" s="18">
        <f>'[5]2020-21'!L20/100</f>
        <v>39.030664838465079</v>
      </c>
      <c r="S25" s="18">
        <f>'[5]2020-21'!M20/100</f>
        <v>306.23958855987945</v>
      </c>
      <c r="T25" s="18">
        <f>'[5]2020-21'!N20/100</f>
        <v>2179.3836557290856</v>
      </c>
      <c r="U25" s="18">
        <f>'[5]2020-21'!O20/100</f>
        <v>4663.7354696335078</v>
      </c>
      <c r="V25" s="18">
        <f>'[5]2020-21'!P20/100</f>
        <v>824.07340641947678</v>
      </c>
      <c r="W25" s="18">
        <f>'[5]2020-21'!Q20/100</f>
        <v>1530.141431644648</v>
      </c>
      <c r="X25" s="18">
        <f t="shared" si="44"/>
        <v>11900.705272575065</v>
      </c>
      <c r="Y25" s="18">
        <f t="shared" si="45"/>
        <v>26151.248146825841</v>
      </c>
      <c r="Z25" s="18">
        <f>'[5]2020-21'!U20/100</f>
        <v>3611.7081280110342</v>
      </c>
      <c r="AA25" s="18">
        <f>'[5]2020-21'!V20/100</f>
        <v>488.79756645124661</v>
      </c>
      <c r="AB25" s="18">
        <f t="shared" si="46"/>
        <v>29274.158708385632</v>
      </c>
      <c r="AC25" s="18">
        <f>[6]Pop_Proj!AL26/1000</f>
        <v>2101.0507082397248</v>
      </c>
      <c r="AD25" s="18">
        <f t="shared" si="7"/>
        <v>139331.0432422249</v>
      </c>
      <c r="AF25" s="43"/>
    </row>
    <row r="26" spans="1:32">
      <c r="A26" s="5">
        <v>18</v>
      </c>
      <c r="B26" s="6" t="s">
        <v>13</v>
      </c>
      <c r="C26" s="14">
        <f>[4]GVA_Current!L23/100</f>
        <v>3824.2533786112413</v>
      </c>
      <c r="D26" s="14">
        <f>[4]GVA_Current!X23/100</f>
        <v>1254.6207497819016</v>
      </c>
      <c r="E26" s="14">
        <f>[4]GVA_Current!AV23/100</f>
        <v>278.55572176544661</v>
      </c>
      <c r="F26" s="14">
        <f>[4]GVA_Current!AJ23/100</f>
        <v>25.133849747257887</v>
      </c>
      <c r="G26" s="14">
        <f t="shared" si="0"/>
        <v>5382.5636999058479</v>
      </c>
      <c r="H26" s="14">
        <f>+[4]GVA_Current!BT23/100</f>
        <v>574.31810415007965</v>
      </c>
      <c r="I26" s="14">
        <f t="shared" si="1"/>
        <v>5956.8818040559272</v>
      </c>
      <c r="J26" s="18">
        <f>'[5]2020-21'!D21/100</f>
        <v>3322.1273227536963</v>
      </c>
      <c r="K26" s="18">
        <f>'[5]2020-21'!E21/100+'[5]2020-21'!F21/100</f>
        <v>478.31168615539286</v>
      </c>
      <c r="L26" s="18">
        <f>'[5]2020-21'!G21/100</f>
        <v>1201.3522681131935</v>
      </c>
      <c r="M26" s="18">
        <f t="shared" si="42"/>
        <v>5001.7912770222829</v>
      </c>
      <c r="N26" s="18">
        <f t="shared" si="43"/>
        <v>5576.1093811723622</v>
      </c>
      <c r="O26" s="18">
        <f>(+'[5]2020-21'!H21+'[5]2020-21'!I21)/100</f>
        <v>1786.5967254251568</v>
      </c>
      <c r="P26" s="18">
        <f>'[5]2020-21'!J21/100</f>
        <v>120.69769005930129</v>
      </c>
      <c r="Q26" s="18">
        <f>'[5]2020-21'!K21/100</f>
        <v>511.97606740443911</v>
      </c>
      <c r="R26" s="18">
        <f>'[5]2020-21'!L21/100</f>
        <v>40.043125014078612</v>
      </c>
      <c r="S26" s="18">
        <f>'[5]2020-21'!M21/100</f>
        <v>314.18348059698326</v>
      </c>
      <c r="T26" s="18">
        <f>'[5]2020-21'!N21/100</f>
        <v>2235.9171318546105</v>
      </c>
      <c r="U26" s="18">
        <f>'[5]2020-21'!O21/100</f>
        <v>4784.7133328634163</v>
      </c>
      <c r="V26" s="18">
        <f>'[5]2020-21'!P21/100</f>
        <v>845.44997044253319</v>
      </c>
      <c r="W26" s="18">
        <f>'[5]2020-21'!Q21/100</f>
        <v>1569.8334858027856</v>
      </c>
      <c r="X26" s="18">
        <f t="shared" si="44"/>
        <v>12209.411009463303</v>
      </c>
      <c r="Y26" s="18">
        <f t="shared" si="45"/>
        <v>23168.084090541513</v>
      </c>
      <c r="Z26" s="18">
        <f>'[5]2020-21'!U21/100</f>
        <v>3199.7079817340591</v>
      </c>
      <c r="AA26" s="18">
        <f>'[5]2020-21'!V21/100</f>
        <v>433.03872278503781</v>
      </c>
      <c r="AB26" s="18">
        <f t="shared" si="46"/>
        <v>25934.753349490536</v>
      </c>
      <c r="AC26" s="18">
        <f>[6]Pop_Proj!AL27/1000</f>
        <v>1994.6674462062949</v>
      </c>
      <c r="AD26" s="18">
        <f t="shared" si="7"/>
        <v>130020.43723537202</v>
      </c>
      <c r="AF26" s="43"/>
    </row>
    <row r="27" spans="1:32">
      <c r="A27" s="5">
        <v>19</v>
      </c>
      <c r="B27" s="6" t="s">
        <v>14</v>
      </c>
      <c r="C27" s="14">
        <f>[4]GVA_Current!L24/100</f>
        <v>2853.2435629763909</v>
      </c>
      <c r="D27" s="14">
        <f>[4]GVA_Current!X24/100</f>
        <v>854.60125826234946</v>
      </c>
      <c r="E27" s="14">
        <f>[4]GVA_Current!AV24/100</f>
        <v>120.78762355097743</v>
      </c>
      <c r="F27" s="14">
        <f>[4]GVA_Current!AJ24/100</f>
        <v>17.473750203896213</v>
      </c>
      <c r="G27" s="14">
        <f t="shared" si="0"/>
        <v>3846.1061949936138</v>
      </c>
      <c r="H27" s="14">
        <f>+[4]GVA_Current!BT24/100</f>
        <v>366.21360848870887</v>
      </c>
      <c r="I27" s="14">
        <f t="shared" si="1"/>
        <v>4212.3198034823226</v>
      </c>
      <c r="J27" s="18">
        <f>'[5]2020-21'!D22/100</f>
        <v>1562.6451182348703</v>
      </c>
      <c r="K27" s="18">
        <f>'[5]2020-21'!E22/100+'[5]2020-21'!F22/100</f>
        <v>224.98578433347691</v>
      </c>
      <c r="L27" s="18">
        <f>'[5]2020-21'!G22/100</f>
        <v>565.08588463472734</v>
      </c>
      <c r="M27" s="18">
        <f t="shared" si="42"/>
        <v>2352.7167872030745</v>
      </c>
      <c r="N27" s="18">
        <f t="shared" si="43"/>
        <v>2718.9303956917834</v>
      </c>
      <c r="O27" s="18">
        <f>(+'[5]2020-21'!H22+'[5]2020-21'!I22)/100</f>
        <v>840.37015442439497</v>
      </c>
      <c r="P27" s="18">
        <f>'[5]2020-21'!J22/100</f>
        <v>56.773157025497902</v>
      </c>
      <c r="Q27" s="18">
        <f>'[5]2020-21'!K22/100</f>
        <v>240.82066238192419</v>
      </c>
      <c r="R27" s="18">
        <f>'[5]2020-21'!L22/100</f>
        <v>18.835278646169385</v>
      </c>
      <c r="S27" s="18">
        <f>'[5]2020-21'!M22/100</f>
        <v>147.78400539385819</v>
      </c>
      <c r="T27" s="18">
        <f>'[5]2020-21'!N22/100</f>
        <v>1051.7191701051977</v>
      </c>
      <c r="U27" s="18">
        <f>'[5]2020-21'!O22/100</f>
        <v>2250.6087832764997</v>
      </c>
      <c r="V27" s="18">
        <f>'[5]2020-21'!P22/100</f>
        <v>397.6783972050639</v>
      </c>
      <c r="W27" s="18">
        <f>'[5]2020-21'!Q22/100</f>
        <v>738.41017959480121</v>
      </c>
      <c r="X27" s="18">
        <f t="shared" si="44"/>
        <v>5742.9997880534065</v>
      </c>
      <c r="Y27" s="18">
        <f t="shared" si="45"/>
        <v>12308.036378738803</v>
      </c>
      <c r="Z27" s="18">
        <f>'[5]2020-21'!U22/100</f>
        <v>1699.8437230590985</v>
      </c>
      <c r="AA27" s="18">
        <f>'[5]2020-21'!V22/100</f>
        <v>230.05166689266196</v>
      </c>
      <c r="AB27" s="18">
        <f t="shared" si="46"/>
        <v>13777.828434905241</v>
      </c>
      <c r="AC27" s="18">
        <f>[6]Pop_Proj!AL28/1000</f>
        <v>1257.0131084760717</v>
      </c>
      <c r="AD27" s="18">
        <f t="shared" si="7"/>
        <v>109607.67506719691</v>
      </c>
      <c r="AF27" s="43"/>
    </row>
    <row r="28" spans="1:32">
      <c r="A28" s="5">
        <v>20</v>
      </c>
      <c r="B28" s="6" t="s">
        <v>151</v>
      </c>
      <c r="C28" s="14">
        <f>[4]GVA_Current!L25/100</f>
        <v>6399.5270724990605</v>
      </c>
      <c r="D28" s="14">
        <f>[4]GVA_Current!X25/100</f>
        <v>2174.0116629753907</v>
      </c>
      <c r="E28" s="14">
        <f>[4]GVA_Current!AV25/100</f>
        <v>398.69955029764429</v>
      </c>
      <c r="F28" s="14">
        <f>[4]GVA_Current!AJ25/100</f>
        <v>84.111164202998054</v>
      </c>
      <c r="G28" s="14">
        <f t="shared" si="0"/>
        <v>9056.3494499750923</v>
      </c>
      <c r="H28" s="14">
        <f>+[4]GVA_Current!BT25/100</f>
        <v>542.15450299063696</v>
      </c>
      <c r="I28" s="14">
        <f t="shared" si="1"/>
        <v>9598.5039529657297</v>
      </c>
      <c r="J28" s="18">
        <f>'[5]2020-21'!D23/100</f>
        <v>4426.4236947329537</v>
      </c>
      <c r="K28" s="18">
        <f>'[5]2020-21'!E23/100+'[5]2020-21'!F23/100</f>
        <v>637.3055501409732</v>
      </c>
      <c r="L28" s="18">
        <f>'[5]2020-21'!G23/100</f>
        <v>1600.6894464507166</v>
      </c>
      <c r="M28" s="18">
        <f t="shared" si="42"/>
        <v>6664.418691324644</v>
      </c>
      <c r="N28" s="18">
        <f t="shared" si="43"/>
        <v>7206.5731943152805</v>
      </c>
      <c r="O28" s="18">
        <f>(+'[5]2020-21'!H23+'[5]2020-21'!I23)/100</f>
        <v>2380.4729048732297</v>
      </c>
      <c r="P28" s="18">
        <f>'[5]2020-21'!J23/100</f>
        <v>160.81837427446345</v>
      </c>
      <c r="Q28" s="18">
        <f>'[5]2020-21'!K23/100</f>
        <v>682.16018705048987</v>
      </c>
      <c r="R28" s="18">
        <f>'[5]2020-21'!L23/100</f>
        <v>53.353715903504693</v>
      </c>
      <c r="S28" s="18">
        <f>'[5]2020-21'!M23/100</f>
        <v>418.62007921340148</v>
      </c>
      <c r="T28" s="18">
        <f>'[5]2020-21'!N23/100</f>
        <v>2979.1502884654392</v>
      </c>
      <c r="U28" s="18">
        <f>'[5]2020-21'!O23/100</f>
        <v>6375.1826499942781</v>
      </c>
      <c r="V28" s="18">
        <f>'[5]2020-21'!P23/100</f>
        <v>1126.4829485150833</v>
      </c>
      <c r="W28" s="18">
        <f>'[5]2020-21'!Q23/100</f>
        <v>2091.6561778802902</v>
      </c>
      <c r="X28" s="18">
        <f t="shared" si="44"/>
        <v>16267.897326170179</v>
      </c>
      <c r="Y28" s="18">
        <f t="shared" si="45"/>
        <v>32530.819970460554</v>
      </c>
      <c r="Z28" s="18">
        <f>'[5]2020-21'!U23/100</f>
        <v>4492.7808443154881</v>
      </c>
      <c r="AA28" s="18">
        <f>'[5]2020-21'!V23/100</f>
        <v>608.03926160820674</v>
      </c>
      <c r="AB28" s="18">
        <f t="shared" si="46"/>
        <v>36415.561553167834</v>
      </c>
      <c r="AC28" s="18">
        <f>[6]Pop_Proj!AL29/1000</f>
        <v>2774.3492100906974</v>
      </c>
      <c r="AD28" s="18">
        <f t="shared" si="7"/>
        <v>131258.03132756081</v>
      </c>
      <c r="AF28" s="43"/>
    </row>
    <row r="29" spans="1:32">
      <c r="A29" s="5">
        <v>21</v>
      </c>
      <c r="B29" s="6" t="s">
        <v>15</v>
      </c>
      <c r="C29" s="14">
        <f>[4]GVA_Current!L26/100</f>
        <v>5045.7957950011378</v>
      </c>
      <c r="D29" s="14">
        <f>[4]GVA_Current!X26/100</f>
        <v>2559.3427058740099</v>
      </c>
      <c r="E29" s="14">
        <f>[4]GVA_Current!AV26/100</f>
        <v>1097.7002119215742</v>
      </c>
      <c r="F29" s="14">
        <f>[4]GVA_Current!AJ26/100</f>
        <v>117.84558834858552</v>
      </c>
      <c r="G29" s="14">
        <f t="shared" si="0"/>
        <v>8820.6843011453075</v>
      </c>
      <c r="H29" s="14">
        <f>+[4]GVA_Current!BT26/100</f>
        <v>100.05983092644593</v>
      </c>
      <c r="I29" s="14">
        <f t="shared" si="1"/>
        <v>8920.7441320717535</v>
      </c>
      <c r="J29" s="18">
        <f>'[5]2020-21'!D24/100</f>
        <v>6643.1440742034674</v>
      </c>
      <c r="K29" s="18">
        <f>'[5]2020-21'!E24/100+'[5]2020-21'!F24/100</f>
        <v>956.46347499759781</v>
      </c>
      <c r="L29" s="18">
        <f>'[5]2020-21'!G24/100</f>
        <v>2402.3029298984975</v>
      </c>
      <c r="M29" s="18">
        <f t="shared" si="42"/>
        <v>10001.910479099563</v>
      </c>
      <c r="N29" s="18">
        <f t="shared" si="43"/>
        <v>10101.970310026009</v>
      </c>
      <c r="O29" s="18">
        <f>(+'[5]2020-21'!H24+'[5]2020-21'!I24)/100</f>
        <v>3572.5962000943427</v>
      </c>
      <c r="P29" s="18">
        <f>'[5]2020-21'!J24/100</f>
        <v>241.35503145703501</v>
      </c>
      <c r="Q29" s="18">
        <f>'[5]2020-21'!K24/100</f>
        <v>1023.7809836537548</v>
      </c>
      <c r="R29" s="18">
        <f>'[5]2020-21'!L24/100</f>
        <v>80.072863802633705</v>
      </c>
      <c r="S29" s="18">
        <f>'[5]2020-21'!M24/100</f>
        <v>628.26193115633714</v>
      </c>
      <c r="T29" s="18">
        <f>'[5]2020-21'!N24/100</f>
        <v>4471.0868072864678</v>
      </c>
      <c r="U29" s="18">
        <f>'[5]2020-21'!O24/100</f>
        <v>9567.8271589022152</v>
      </c>
      <c r="V29" s="18">
        <f>'[5]2020-21'!P24/100</f>
        <v>1690.6173109961853</v>
      </c>
      <c r="W29" s="18">
        <f>'[5]2020-21'!Q24/100</f>
        <v>3139.1421837657635</v>
      </c>
      <c r="X29" s="18">
        <f t="shared" si="44"/>
        <v>24414.740471114732</v>
      </c>
      <c r="Y29" s="18">
        <f t="shared" si="45"/>
        <v>43337.39508228605</v>
      </c>
      <c r="Z29" s="18">
        <f>'[5]2020-21'!U24/100</f>
        <v>5985.2600780052562</v>
      </c>
      <c r="AA29" s="18">
        <f>'[5]2020-21'!V24/100</f>
        <v>810.02685073499651</v>
      </c>
      <c r="AB29" s="18">
        <f t="shared" si="46"/>
        <v>48512.628309556312</v>
      </c>
      <c r="AC29" s="18">
        <f>[6]Pop_Proj!AL30/1000</f>
        <v>3636.3581920503798</v>
      </c>
      <c r="AD29" s="18">
        <f t="shared" si="7"/>
        <v>133409.92759077513</v>
      </c>
      <c r="AF29" s="43"/>
    </row>
    <row r="30" spans="1:32">
      <c r="A30" s="5">
        <v>22</v>
      </c>
      <c r="B30" s="6" t="s">
        <v>196</v>
      </c>
      <c r="C30" s="14">
        <f>[4]GVA_Current!L27/100</f>
        <v>5720.6584736136547</v>
      </c>
      <c r="D30" s="14">
        <f>[4]GVA_Current!X27/100</f>
        <v>1744.5928008317467</v>
      </c>
      <c r="E30" s="14">
        <f>[4]GVA_Current!AV27/100</f>
        <v>449.82466738562141</v>
      </c>
      <c r="F30" s="14">
        <f>[4]GVA_Current!AJ27/100</f>
        <v>27.055689668279232</v>
      </c>
      <c r="G30" s="14">
        <f t="shared" si="0"/>
        <v>7942.1316314993019</v>
      </c>
      <c r="H30" s="14">
        <f>+[4]GVA_Current!BT27/100</f>
        <v>100.14111738671114</v>
      </c>
      <c r="I30" s="14">
        <f t="shared" si="1"/>
        <v>8042.2727488860128</v>
      </c>
      <c r="J30" s="18">
        <f>'[5]2020-21'!D25/100</f>
        <v>2792.0595660557256</v>
      </c>
      <c r="K30" s="18">
        <f>'[5]2020-21'!E25/100+'[5]2020-21'!F25/100</f>
        <v>401.99383983255626</v>
      </c>
      <c r="L30" s="18">
        <f>'[5]2020-21'!G25/100</f>
        <v>1009.6684342633395</v>
      </c>
      <c r="M30" s="18">
        <f t="shared" si="42"/>
        <v>4203.7218401516211</v>
      </c>
      <c r="N30" s="18">
        <f t="shared" si="43"/>
        <v>4303.862957538332</v>
      </c>
      <c r="O30" s="18">
        <f>(+'[5]2020-21'!H25+'[5]2020-21'!I25)/100</f>
        <v>1501.5332024578684</v>
      </c>
      <c r="P30" s="18">
        <f>'[5]2020-21'!J25/100</f>
        <v>101.43956188035787</v>
      </c>
      <c r="Q30" s="18">
        <f>'[5]2020-21'!K25/100</f>
        <v>430.28684264974999</v>
      </c>
      <c r="R30" s="18">
        <f>'[5]2020-21'!L25/100</f>
        <v>33.65397511545423</v>
      </c>
      <c r="S30" s="18">
        <f>'[5]2020-21'!M25/100</f>
        <v>264.05339328486895</v>
      </c>
      <c r="T30" s="18">
        <f>'[5]2020-21'!N25/100</f>
        <v>1879.1615162202468</v>
      </c>
      <c r="U30" s="18">
        <f>'[5]2020-21'!O25/100</f>
        <v>4021.2801419008488</v>
      </c>
      <c r="V30" s="18">
        <f>'[5]2020-21'!P25/100</f>
        <v>710.55274174108376</v>
      </c>
      <c r="W30" s="18">
        <f>'[5]2020-21'!Q25/100</f>
        <v>1319.3559955183075</v>
      </c>
      <c r="X30" s="18">
        <f t="shared" si="44"/>
        <v>10261.317370768786</v>
      </c>
      <c r="Y30" s="18">
        <f t="shared" si="45"/>
        <v>22507.311959806419</v>
      </c>
      <c r="Z30" s="18">
        <f>'[5]2020-21'!U25/100</f>
        <v>3108.4497797708154</v>
      </c>
      <c r="AA30" s="18">
        <f>'[5]2020-21'!V25/100</f>
        <v>420.68811596484744</v>
      </c>
      <c r="AB30" s="18">
        <f t="shared" si="46"/>
        <v>25195.073623612385</v>
      </c>
      <c r="AC30" s="18">
        <f>[6]Pop_Proj!AL31/1000</f>
        <v>1773.2109141091532</v>
      </c>
      <c r="AD30" s="18">
        <f t="shared" si="7"/>
        <v>142087.29160834308</v>
      </c>
      <c r="AF30" s="43"/>
    </row>
    <row r="31" spans="1:32">
      <c r="A31" s="5">
        <v>23</v>
      </c>
      <c r="B31" s="6" t="s">
        <v>16</v>
      </c>
      <c r="C31" s="14">
        <f>[4]GVA_Current!L28/100</f>
        <v>4993.933779029152</v>
      </c>
      <c r="D31" s="14">
        <f>[4]GVA_Current!X28/100</f>
        <v>1157.0171131979644</v>
      </c>
      <c r="E31" s="14">
        <f>[4]GVA_Current!AV28/100</f>
        <v>2991.6621193277033</v>
      </c>
      <c r="F31" s="14">
        <f>[4]GVA_Current!AJ28/100</f>
        <v>97.223291891101141</v>
      </c>
      <c r="G31" s="14">
        <f t="shared" si="0"/>
        <v>9239.8363034459198</v>
      </c>
      <c r="H31" s="14">
        <f>+[4]GVA_Current!BT28/100</f>
        <v>248.88267909480317</v>
      </c>
      <c r="I31" s="14">
        <f t="shared" si="1"/>
        <v>9488.7189825407222</v>
      </c>
      <c r="J31" s="18">
        <f>'[5]2020-21'!D26/100</f>
        <v>4911.856993134299</v>
      </c>
      <c r="K31" s="18">
        <f>'[5]2020-21'!E26/100+'[5]2020-21'!F26/100</f>
        <v>707.19703740698856</v>
      </c>
      <c r="L31" s="18">
        <f>'[5]2020-21'!G26/100</f>
        <v>1776.2325058807005</v>
      </c>
      <c r="M31" s="18">
        <f t="shared" si="42"/>
        <v>7395.2865364219888</v>
      </c>
      <c r="N31" s="18">
        <f t="shared" si="43"/>
        <v>7644.1692155167921</v>
      </c>
      <c r="O31" s="18">
        <f>(+'[5]2020-21'!H26+'[5]2020-21'!I26)/100</f>
        <v>2641.5325985809641</v>
      </c>
      <c r="P31" s="18">
        <f>'[5]2020-21'!J26/100</f>
        <v>178.45486803363229</v>
      </c>
      <c r="Q31" s="18">
        <f>'[5]2020-21'!K26/100</f>
        <v>756.97075478534737</v>
      </c>
      <c r="R31" s="18">
        <f>'[5]2020-21'!L26/100</f>
        <v>59.204866195291018</v>
      </c>
      <c r="S31" s="18">
        <f>'[5]2020-21'!M26/100</f>
        <v>464.52895279714772</v>
      </c>
      <c r="T31" s="18">
        <f>'[5]2020-21'!N26/100</f>
        <v>3305.8652282675012</v>
      </c>
      <c r="U31" s="18">
        <f>'[5]2020-21'!O26/100</f>
        <v>7074.3308009903503</v>
      </c>
      <c r="V31" s="18">
        <f>'[5]2020-21'!P26/100</f>
        <v>1250.0211299009345</v>
      </c>
      <c r="W31" s="18">
        <f>'[5]2020-21'!Q26/100</f>
        <v>2321.0421624976616</v>
      </c>
      <c r="X31" s="18">
        <f>SUM(O31:W31)</f>
        <v>18051.951362048832</v>
      </c>
      <c r="Y31" s="18">
        <f t="shared" si="45"/>
        <v>34935.956881011545</v>
      </c>
      <c r="Z31" s="18">
        <f>'[5]2020-21'!U26/100</f>
        <v>4824.950551870741</v>
      </c>
      <c r="AA31" s="18">
        <f>'[5]2020-21'!V26/100</f>
        <v>652.99409708967835</v>
      </c>
      <c r="AB31" s="18">
        <f t="shared" si="46"/>
        <v>39107.913335792611</v>
      </c>
      <c r="AC31" s="18">
        <f>[6]Pop_Proj!AL32/1000</f>
        <v>2650.0425172208306</v>
      </c>
      <c r="AD31" s="18">
        <f t="shared" si="7"/>
        <v>147574.66373334307</v>
      </c>
      <c r="AF31" s="43"/>
    </row>
    <row r="32" spans="1:32" s="50" customFormat="1" ht="25.5">
      <c r="A32" s="47"/>
      <c r="B32" s="48" t="s">
        <v>198</v>
      </c>
      <c r="C32" s="49">
        <f t="shared" ref="C32:I32" si="47">SUM(C24:C31)</f>
        <v>39247.513584261644</v>
      </c>
      <c r="D32" s="49">
        <f t="shared" si="47"/>
        <v>15203.178114612734</v>
      </c>
      <c r="E32" s="49">
        <f t="shared" si="47"/>
        <v>8031.4360615698233</v>
      </c>
      <c r="F32" s="49">
        <f t="shared" si="47"/>
        <v>434.0223305325016</v>
      </c>
      <c r="G32" s="49">
        <f t="shared" si="47"/>
        <v>62916.150090976698</v>
      </c>
      <c r="H32" s="49">
        <f t="shared" si="47"/>
        <v>3044.05880298482</v>
      </c>
      <c r="I32" s="49">
        <f t="shared" si="47"/>
        <v>65960.208893961521</v>
      </c>
      <c r="J32" s="49">
        <f t="shared" ref="J32:AC32" si="48">SUM(J24:J31)</f>
        <v>37334.100495056453</v>
      </c>
      <c r="K32" s="49">
        <f t="shared" ref="K32" si="49">SUM(K24:K31)</f>
        <v>5375.2715726992292</v>
      </c>
      <c r="L32" s="49">
        <f>SUM(L24:L31)</f>
        <v>13500.808954704613</v>
      </c>
      <c r="M32" s="49">
        <f t="shared" si="48"/>
        <v>56210.181022460296</v>
      </c>
      <c r="N32" s="49">
        <f t="shared" si="48"/>
        <v>59254.239825445111</v>
      </c>
      <c r="O32" s="49">
        <f t="shared" si="48"/>
        <v>20077.792092529864</v>
      </c>
      <c r="P32" s="49">
        <f t="shared" si="48"/>
        <v>1356.4018631471388</v>
      </c>
      <c r="Q32" s="49">
        <f t="shared" si="48"/>
        <v>5753.5922300827042</v>
      </c>
      <c r="R32" s="49">
        <f t="shared" ref="R32:S32" si="50">SUM(R24:R31)</f>
        <v>450.00504441008059</v>
      </c>
      <c r="S32" s="49">
        <f t="shared" si="50"/>
        <v>3530.7971365683989</v>
      </c>
      <c r="T32" s="49">
        <f t="shared" ref="T32:U32" si="51">SUM(T24:T31)</f>
        <v>25127.259370085056</v>
      </c>
      <c r="U32" s="49">
        <f t="shared" si="51"/>
        <v>53770.656887735175</v>
      </c>
      <c r="V32" s="49">
        <f t="shared" ref="V32:W32" si="52">SUM(V24:V31)</f>
        <v>9501.1753293912552</v>
      </c>
      <c r="W32" s="49">
        <f t="shared" si="52"/>
        <v>17641.804610572784</v>
      </c>
      <c r="X32" s="49">
        <f t="shared" si="48"/>
        <v>137209.48456452246</v>
      </c>
      <c r="Y32" s="49">
        <f t="shared" si="48"/>
        <v>259379.8744809443</v>
      </c>
      <c r="Z32" s="49">
        <f t="shared" si="48"/>
        <v>35822.55016778165</v>
      </c>
      <c r="AA32" s="49">
        <f t="shared" ref="AA32" si="53">SUM(AA24:AA31)</f>
        <v>4848.1147217541375</v>
      </c>
      <c r="AB32" s="49">
        <f t="shared" si="48"/>
        <v>290354.30992697179</v>
      </c>
      <c r="AC32" s="49">
        <f t="shared" si="48"/>
        <v>20263.27764138483</v>
      </c>
      <c r="AD32" s="49">
        <f t="shared" si="7"/>
        <v>143290.89057831635</v>
      </c>
      <c r="AF32" s="52"/>
    </row>
    <row r="33" spans="1:32">
      <c r="A33" s="5">
        <v>24</v>
      </c>
      <c r="B33" s="6" t="s">
        <v>152</v>
      </c>
      <c r="C33" s="14">
        <f>[4]GVA_Current!L30/100</f>
        <v>5977.0150411790892</v>
      </c>
      <c r="D33" s="14">
        <f>[4]GVA_Current!X30/100</f>
        <v>1882.7257323547904</v>
      </c>
      <c r="E33" s="14">
        <f>[4]GVA_Current!AV30/100</f>
        <v>292.98616486650127</v>
      </c>
      <c r="F33" s="14">
        <f>[4]GVA_Current!AJ30/100</f>
        <v>9.5683093940211705</v>
      </c>
      <c r="G33" s="14">
        <f t="shared" si="0"/>
        <v>8162.2952477944018</v>
      </c>
      <c r="H33" s="14">
        <f>+[4]GVA_Current!BT30/100</f>
        <v>201.59200620447467</v>
      </c>
      <c r="I33" s="14">
        <f t="shared" si="1"/>
        <v>8363.887253998877</v>
      </c>
      <c r="J33" s="18">
        <f>'[5]2020-21'!D27/100</f>
        <v>3751.3884084077499</v>
      </c>
      <c r="K33" s="18">
        <f>'[5]2020-21'!E27/100+'[5]2020-21'!F27/100</f>
        <v>540.115636977451</v>
      </c>
      <c r="L33" s="18">
        <f>'[5]2020-21'!G27/100</f>
        <v>1356.5822544328548</v>
      </c>
      <c r="M33" s="18">
        <f t="shared" ref="M33:M37" si="54">J33+K33+L33</f>
        <v>5648.0862998180555</v>
      </c>
      <c r="N33" s="18">
        <f t="shared" ref="N33:N37" si="55">H33+M33</f>
        <v>5849.6783060225298</v>
      </c>
      <c r="O33" s="18">
        <f>(+'[5]2020-21'!H27+'[5]2020-21'!I27)/100</f>
        <v>2017.4477360800663</v>
      </c>
      <c r="P33" s="18">
        <f>'[5]2020-21'!J27/100</f>
        <v>136.29336609373044</v>
      </c>
      <c r="Q33" s="18">
        <f>'[5]2020-21'!K27/100</f>
        <v>578.12988427282892</v>
      </c>
      <c r="R33" s="18">
        <f>'[5]2020-21'!L27/100</f>
        <v>45.217205850413478</v>
      </c>
      <c r="S33" s="18">
        <f>'[5]2020-21'!M27/100</f>
        <v>354.77998063234008</v>
      </c>
      <c r="T33" s="18">
        <f>'[5]2020-21'!N27/100</f>
        <v>2524.8260514130698</v>
      </c>
      <c r="U33" s="18">
        <f>'[5]2020-21'!O27/100</f>
        <v>5402.9591254737707</v>
      </c>
      <c r="V33" s="18">
        <f>'[5]2020-21'!P27/100</f>
        <v>954.69285517264871</v>
      </c>
      <c r="W33" s="18">
        <f>'[5]2020-21'!Q27/100</f>
        <v>1772.6759300993592</v>
      </c>
      <c r="X33" s="18">
        <f t="shared" ref="X33:X37" si="56">SUM(O33:W33)</f>
        <v>13787.022135088229</v>
      </c>
      <c r="Y33" s="18">
        <f t="shared" ref="Y33:Y37" si="57">I33+M33+X33</f>
        <v>27798.995688905161</v>
      </c>
      <c r="Z33" s="18">
        <f>'[5]2020-21'!U27/100</f>
        <v>3839.2759682112337</v>
      </c>
      <c r="AA33" s="18">
        <f>'[5]2020-21'!V27/100</f>
        <v>519.595904121373</v>
      </c>
      <c r="AB33" s="18">
        <f t="shared" ref="AB33:AB37" si="58">Y33+Z33-AA33</f>
        <v>31118.675752995023</v>
      </c>
      <c r="AC33" s="18">
        <f>[6]Pop_Proj!AL34/1000</f>
        <v>2779.6957017559716</v>
      </c>
      <c r="AD33" s="18">
        <f t="shared" si="7"/>
        <v>111949.93658239977</v>
      </c>
      <c r="AF33" s="43"/>
    </row>
    <row r="34" spans="1:32">
      <c r="A34" s="5">
        <v>25</v>
      </c>
      <c r="B34" s="6" t="s">
        <v>17</v>
      </c>
      <c r="C34" s="14">
        <f>[4]GVA_Current!L31/100</f>
        <v>3021.0418619269767</v>
      </c>
      <c r="D34" s="14">
        <f>[4]GVA_Current!X31/100</f>
        <v>842.38166398722444</v>
      </c>
      <c r="E34" s="14">
        <f>[4]GVA_Current!AV31/100</f>
        <v>224.66668456705736</v>
      </c>
      <c r="F34" s="14">
        <f>[4]GVA_Current!AJ31/100</f>
        <v>26.196995235482465</v>
      </c>
      <c r="G34" s="14">
        <f t="shared" si="0"/>
        <v>4114.2872057167406</v>
      </c>
      <c r="H34" s="14">
        <f>+[4]GVA_Current!BT31/100</f>
        <v>165.39110665910866</v>
      </c>
      <c r="I34" s="14">
        <f t="shared" si="1"/>
        <v>4279.6783123758496</v>
      </c>
      <c r="J34" s="18">
        <f>'[5]2020-21'!D28/100</f>
        <v>4214.0701162628629</v>
      </c>
      <c r="K34" s="18">
        <f>'[5]2020-21'!E28/100+'[5]2020-21'!F28/100</f>
        <v>606.73140643387148</v>
      </c>
      <c r="L34" s="18">
        <f>'[5]2020-21'!G28/100</f>
        <v>1523.8978522846219</v>
      </c>
      <c r="M34" s="18">
        <f t="shared" si="54"/>
        <v>6344.6993749813564</v>
      </c>
      <c r="N34" s="18">
        <f t="shared" si="55"/>
        <v>6510.0904816404654</v>
      </c>
      <c r="O34" s="18">
        <f>(+'[5]2020-21'!H28+'[5]2020-21'!I28)/100</f>
        <v>2266.271921265984</v>
      </c>
      <c r="P34" s="18">
        <f>'[5]2020-21'!J28/100</f>
        <v>153.10326166525695</v>
      </c>
      <c r="Q34" s="18">
        <f>'[5]2020-21'!K28/100</f>
        <v>649.43418366713388</v>
      </c>
      <c r="R34" s="18">
        <f>'[5]2020-21'!L28/100</f>
        <v>50.794120781540357</v>
      </c>
      <c r="S34" s="18">
        <f>'[5]2020-21'!M28/100</f>
        <v>398.53716850013734</v>
      </c>
      <c r="T34" s="18">
        <f>'[5]2020-21'!N28/100</f>
        <v>2836.2283116766794</v>
      </c>
      <c r="U34" s="18">
        <f>'[5]2020-21'!O28/100</f>
        <v>6069.3391649393761</v>
      </c>
      <c r="V34" s="18">
        <f>'[5]2020-21'!P28/100</f>
        <v>1072.4409720347571</v>
      </c>
      <c r="W34" s="18">
        <f>'[5]2020-21'!Q28/100</f>
        <v>1991.3109093443218</v>
      </c>
      <c r="X34" s="18">
        <f t="shared" si="56"/>
        <v>15487.460013875187</v>
      </c>
      <c r="Y34" s="18">
        <f t="shared" si="57"/>
        <v>26111.837701232391</v>
      </c>
      <c r="Z34" s="18">
        <f>'[5]2020-21'!U28/100</f>
        <v>3606.2651968583732</v>
      </c>
      <c r="AA34" s="18">
        <f>'[5]2020-21'!V28/100</f>
        <v>488.06093674378258</v>
      </c>
      <c r="AB34" s="18">
        <f t="shared" si="58"/>
        <v>29230.041961346982</v>
      </c>
      <c r="AC34" s="18">
        <f>[6]Pop_Proj!AL35/1000</f>
        <v>1989.0718763553109</v>
      </c>
      <c r="AD34" s="18">
        <f t="shared" si="7"/>
        <v>146953.17101816775</v>
      </c>
      <c r="AF34" s="43"/>
    </row>
    <row r="35" spans="1:32">
      <c r="A35" s="5">
        <v>26</v>
      </c>
      <c r="B35" s="6" t="s">
        <v>18</v>
      </c>
      <c r="C35" s="14">
        <f>[4]GVA_Current!L32/100</f>
        <v>3271.6413944682431</v>
      </c>
      <c r="D35" s="14">
        <f>[4]GVA_Current!X32/100</f>
        <v>525.12546598112488</v>
      </c>
      <c r="E35" s="14">
        <f>[4]GVA_Current!AV32/100</f>
        <v>161.22916334399497</v>
      </c>
      <c r="F35" s="14">
        <f>[4]GVA_Current!AJ32/100</f>
        <v>29.672663177755112</v>
      </c>
      <c r="G35" s="14">
        <f t="shared" si="0"/>
        <v>3987.6686869711179</v>
      </c>
      <c r="H35" s="14">
        <f>+[4]GVA_Current!BT32/100</f>
        <v>45.873974887297315</v>
      </c>
      <c r="I35" s="14">
        <f t="shared" si="1"/>
        <v>4033.5426618584152</v>
      </c>
      <c r="J35" s="18">
        <f>'[5]2020-21'!D29/100</f>
        <v>1523.4308548616575</v>
      </c>
      <c r="K35" s="18">
        <f>'[5]2020-21'!E29/100+'[5]2020-21'!F29/100</f>
        <v>219.339811553651</v>
      </c>
      <c r="L35" s="18">
        <f>'[5]2020-21'!G29/100</f>
        <v>550.90516858476326</v>
      </c>
      <c r="M35" s="18">
        <f t="shared" si="54"/>
        <v>2293.6758350000719</v>
      </c>
      <c r="N35" s="18">
        <f t="shared" si="55"/>
        <v>2339.5498098873691</v>
      </c>
      <c r="O35" s="18">
        <f>(+'[5]2020-21'!H29+'[5]2020-21'!I29)/100</f>
        <v>819.28123526928289</v>
      </c>
      <c r="P35" s="18">
        <f>'[5]2020-21'!J29/100</f>
        <v>55.348446125916659</v>
      </c>
      <c r="Q35" s="18">
        <f>'[5]2020-21'!K29/100</f>
        <v>234.77731653829235</v>
      </c>
      <c r="R35" s="18">
        <f>'[5]2020-21'!L29/100</f>
        <v>18.362611135856447</v>
      </c>
      <c r="S35" s="18">
        <f>'[5]2020-21'!M29/100</f>
        <v>144.07539565116164</v>
      </c>
      <c r="T35" s="18">
        <f>'[5]2020-21'!N29/100</f>
        <v>1025.3264901230987</v>
      </c>
      <c r="U35" s="18">
        <f>'[5]2020-21'!O29/100</f>
        <v>2194.1302107921965</v>
      </c>
      <c r="V35" s="18">
        <f>'[5]2020-21'!P29/100</f>
        <v>387.69873821284693</v>
      </c>
      <c r="W35" s="18">
        <f>'[5]2020-21'!Q29/100</f>
        <v>719.87992539812194</v>
      </c>
      <c r="X35" s="18">
        <f t="shared" si="56"/>
        <v>5598.8803692467754</v>
      </c>
      <c r="Y35" s="18">
        <f t="shared" si="57"/>
        <v>11926.098866105262</v>
      </c>
      <c r="Z35" s="18">
        <f>'[5]2020-21'!U29/100</f>
        <v>1647.0949282613585</v>
      </c>
      <c r="AA35" s="18">
        <f>'[5]2020-21'!V29/100</f>
        <v>222.9128058284457</v>
      </c>
      <c r="AB35" s="18">
        <f t="shared" si="58"/>
        <v>13350.280988538174</v>
      </c>
      <c r="AC35" s="18">
        <f>[6]Pop_Proj!AL36/1000</f>
        <v>1281.6693806726332</v>
      </c>
      <c r="AD35" s="18">
        <f t="shared" si="7"/>
        <v>104163.22017096024</v>
      </c>
      <c r="AF35" s="43"/>
    </row>
    <row r="36" spans="1:32">
      <c r="A36" s="5">
        <v>27</v>
      </c>
      <c r="B36" s="6" t="s">
        <v>19</v>
      </c>
      <c r="C36" s="14">
        <f>[4]GVA_Current!L33/100</f>
        <v>6182.0001446213419</v>
      </c>
      <c r="D36" s="14">
        <f>[4]GVA_Current!X33/100</f>
        <v>1890.5341753727005</v>
      </c>
      <c r="E36" s="14">
        <f>[4]GVA_Current!AV33/100</f>
        <v>967.74397081798679</v>
      </c>
      <c r="F36" s="14">
        <f>[4]GVA_Current!AJ33/100</f>
        <v>50.526670831390994</v>
      </c>
      <c r="G36" s="14">
        <f t="shared" si="0"/>
        <v>9090.80496164342</v>
      </c>
      <c r="H36" s="14">
        <f>+[4]GVA_Current!BT33/100</f>
        <v>361.08861696389414</v>
      </c>
      <c r="I36" s="14">
        <f t="shared" si="1"/>
        <v>9451.8935786073143</v>
      </c>
      <c r="J36" s="18">
        <f>'[5]2020-21'!D30/100</f>
        <v>5964.2905803791537</v>
      </c>
      <c r="K36" s="18">
        <f>'[5]2020-21'!E30/100+'[5]2020-21'!F30/100</f>
        <v>858.72382574946437</v>
      </c>
      <c r="L36" s="18">
        <f>'[5]2020-21'!G30/100</f>
        <v>2156.81499241439</v>
      </c>
      <c r="M36" s="18">
        <f t="shared" si="54"/>
        <v>8979.8293985430082</v>
      </c>
      <c r="N36" s="18">
        <f t="shared" si="55"/>
        <v>9340.9180155069025</v>
      </c>
      <c r="O36" s="18">
        <f>(+'[5]2020-21'!H30+'[5]2020-21'!I30)/100</f>
        <v>3207.5176491300081</v>
      </c>
      <c r="P36" s="18">
        <f>'[5]2020-21'!J30/100</f>
        <v>216.69130227601008</v>
      </c>
      <c r="Q36" s="18">
        <f>'[5]2020-21'!K30/100</f>
        <v>919.16225344089617</v>
      </c>
      <c r="R36" s="18">
        <f>'[5]2020-21'!L30/100</f>
        <v>71.89033114253121</v>
      </c>
      <c r="S36" s="18">
        <f>'[5]2020-21'!M30/100</f>
        <v>564.06073331411994</v>
      </c>
      <c r="T36" s="18">
        <f>'[5]2020-21'!N30/100</f>
        <v>4014.1927724115517</v>
      </c>
      <c r="U36" s="18">
        <f>'[5]2020-21'!O30/100</f>
        <v>8590.1044386695212</v>
      </c>
      <c r="V36" s="18">
        <f>'[5]2020-21'!P30/100</f>
        <v>1517.8555199722209</v>
      </c>
      <c r="W36" s="18">
        <f>'[5]2020-21'!Q30/100</f>
        <v>2818.3576854533153</v>
      </c>
      <c r="X36" s="18">
        <f t="shared" si="56"/>
        <v>21919.832685810175</v>
      </c>
      <c r="Y36" s="18">
        <f t="shared" si="57"/>
        <v>40351.555662960498</v>
      </c>
      <c r="Z36" s="18">
        <f>'[5]2020-21'!U30/100</f>
        <v>5572.8904538909173</v>
      </c>
      <c r="AA36" s="18">
        <f>'[5]2020-21'!V30/100</f>
        <v>754.21800306476518</v>
      </c>
      <c r="AB36" s="18">
        <f t="shared" si="58"/>
        <v>45170.228113786652</v>
      </c>
      <c r="AC36" s="18">
        <f>[6]Pop_Proj!AL37/1000</f>
        <v>3154.5395218037506</v>
      </c>
      <c r="AD36" s="18">
        <f t="shared" si="7"/>
        <v>143191.1941555214</v>
      </c>
      <c r="AF36" s="43"/>
    </row>
    <row r="37" spans="1:32">
      <c r="A37" s="5">
        <v>28</v>
      </c>
      <c r="B37" s="6" t="s">
        <v>20</v>
      </c>
      <c r="C37" s="14">
        <f>[4]GVA_Current!L34/100</f>
        <v>4147.0491893600065</v>
      </c>
      <c r="D37" s="14">
        <f>[4]GVA_Current!X34/100</f>
        <v>1840.2131914279664</v>
      </c>
      <c r="E37" s="14">
        <f>[4]GVA_Current!AV34/100</f>
        <v>1612.3864184565509</v>
      </c>
      <c r="F37" s="14">
        <f>[4]GVA_Current!AJ34/100</f>
        <v>69.063566523511781</v>
      </c>
      <c r="G37" s="14">
        <f t="shared" si="0"/>
        <v>7668.7123657680349</v>
      </c>
      <c r="H37" s="14">
        <f>+[4]GVA_Current!BT34/100</f>
        <v>1640.8974908849859</v>
      </c>
      <c r="I37" s="14">
        <f t="shared" si="1"/>
        <v>9309.60985665302</v>
      </c>
      <c r="J37" s="18">
        <f>'[5]2020-21'!D31/100</f>
        <v>4313.3107482720916</v>
      </c>
      <c r="K37" s="18">
        <f>'[5]2020-21'!E31/100+'[5]2020-21'!F31/100</f>
        <v>621.01982750260856</v>
      </c>
      <c r="L37" s="18">
        <f>'[5]2020-21'!G31/100</f>
        <v>1559.7853866174275</v>
      </c>
      <c r="M37" s="18">
        <f t="shared" si="54"/>
        <v>6494.1159623921276</v>
      </c>
      <c r="N37" s="18">
        <f t="shared" si="55"/>
        <v>8135.0134532771135</v>
      </c>
      <c r="O37" s="18">
        <f>(+'[5]2020-21'!H31+'[5]2020-21'!I31)/100</f>
        <v>2319.6422382199548</v>
      </c>
      <c r="P37" s="18">
        <f>'[5]2020-21'!J31/100</f>
        <v>156.7088173468527</v>
      </c>
      <c r="Q37" s="18">
        <f>'[5]2020-21'!K31/100</f>
        <v>664.72824785149544</v>
      </c>
      <c r="R37" s="18">
        <f>'[5]2020-21'!L31/100</f>
        <v>51.990313656751347</v>
      </c>
      <c r="S37" s="18">
        <f>'[5]2020-21'!M31/100</f>
        <v>407.92265079870833</v>
      </c>
      <c r="T37" s="18">
        <f>'[5]2020-21'!N31/100</f>
        <v>2903.0210043485508</v>
      </c>
      <c r="U37" s="18">
        <f>'[5]2020-21'!O31/100</f>
        <v>6212.2710664002625</v>
      </c>
      <c r="V37" s="18">
        <f>'[5]2020-21'!P31/100</f>
        <v>1097.6967738892611</v>
      </c>
      <c r="W37" s="18">
        <f>'[5]2020-21'!Q31/100</f>
        <v>2038.2059413960089</v>
      </c>
      <c r="X37" s="18">
        <f t="shared" si="56"/>
        <v>15852.187053907846</v>
      </c>
      <c r="Y37" s="18">
        <f t="shared" si="57"/>
        <v>31655.912872952991</v>
      </c>
      <c r="Z37" s="18">
        <f>'[5]2020-21'!U31/100</f>
        <v>4371.9487885928829</v>
      </c>
      <c r="AA37" s="18">
        <f>'[5]2020-21'!V31/100</f>
        <v>591.686219586775</v>
      </c>
      <c r="AB37" s="18">
        <f t="shared" si="58"/>
        <v>35436.175441959102</v>
      </c>
      <c r="AC37" s="18">
        <f>[6]Pop_Proj!AL38/1000</f>
        <v>2980.860398292326</v>
      </c>
      <c r="AD37" s="18">
        <f t="shared" si="7"/>
        <v>118879.01715310036</v>
      </c>
      <c r="AF37" s="43"/>
    </row>
    <row r="38" spans="1:32" s="3" customFormat="1">
      <c r="A38" s="7"/>
      <c r="B38" s="8" t="s">
        <v>30</v>
      </c>
      <c r="C38" s="19">
        <f t="shared" ref="C38:I38" si="59">SUM(C33:C37)</f>
        <v>22598.747631555656</v>
      </c>
      <c r="D38" s="19">
        <f t="shared" si="59"/>
        <v>6980.9802291238066</v>
      </c>
      <c r="E38" s="19">
        <f t="shared" si="59"/>
        <v>3259.0124020520916</v>
      </c>
      <c r="F38" s="19">
        <f t="shared" si="59"/>
        <v>185.02820516216153</v>
      </c>
      <c r="G38" s="19">
        <f t="shared" si="59"/>
        <v>33023.768467893715</v>
      </c>
      <c r="H38" s="19">
        <f t="shared" si="59"/>
        <v>2414.8431955997607</v>
      </c>
      <c r="I38" s="19">
        <f t="shared" si="59"/>
        <v>35438.611663493473</v>
      </c>
      <c r="J38" s="19">
        <f t="shared" ref="J38" si="60">SUM(J33:J37)</f>
        <v>19766.490708183515</v>
      </c>
      <c r="K38" s="19">
        <f t="shared" ref="K38" si="61">SUM(K33:K37)</f>
        <v>2845.9305082170467</v>
      </c>
      <c r="L38" s="19">
        <f>SUM(L33:L37)</f>
        <v>7147.9856543340575</v>
      </c>
      <c r="M38" s="19">
        <f t="shared" ref="M38:AC38" si="62">SUM(M33:M37)</f>
        <v>29760.406870734616</v>
      </c>
      <c r="N38" s="19">
        <f t="shared" si="62"/>
        <v>32175.250066334382</v>
      </c>
      <c r="O38" s="19">
        <f t="shared" si="62"/>
        <v>10630.160779965296</v>
      </c>
      <c r="P38" s="19">
        <f t="shared" si="62"/>
        <v>718.14519350776686</v>
      </c>
      <c r="Q38" s="19">
        <f t="shared" si="62"/>
        <v>3046.2318857706468</v>
      </c>
      <c r="R38" s="19">
        <f t="shared" ref="R38:S38" si="63">SUM(R33:R37)</f>
        <v>238.25458256709283</v>
      </c>
      <c r="S38" s="19">
        <f t="shared" si="63"/>
        <v>1869.3759288964675</v>
      </c>
      <c r="T38" s="19">
        <f t="shared" ref="T38:U38" si="64">SUM(T33:T37)</f>
        <v>13303.594629972951</v>
      </c>
      <c r="U38" s="19">
        <f t="shared" si="64"/>
        <v>28468.804006275128</v>
      </c>
      <c r="V38" s="19">
        <f t="shared" ref="V38:W38" si="65">SUM(V33:V37)</f>
        <v>5030.3848592817349</v>
      </c>
      <c r="W38" s="19">
        <f t="shared" si="65"/>
        <v>9340.4303916911267</v>
      </c>
      <c r="X38" s="19">
        <f t="shared" si="62"/>
        <v>72645.382257928213</v>
      </c>
      <c r="Y38" s="19">
        <f t="shared" si="62"/>
        <v>137844.40079215629</v>
      </c>
      <c r="Z38" s="19">
        <f t="shared" si="62"/>
        <v>19037.475335814765</v>
      </c>
      <c r="AA38" s="19">
        <f t="shared" ref="AA38" si="66">SUM(AA33:AA37)</f>
        <v>2576.4738693451418</v>
      </c>
      <c r="AB38" s="19">
        <f t="shared" si="62"/>
        <v>154305.40225862595</v>
      </c>
      <c r="AC38" s="19">
        <f t="shared" si="62"/>
        <v>12185.836878879993</v>
      </c>
      <c r="AD38" s="19">
        <f t="shared" si="7"/>
        <v>126626.84048074034</v>
      </c>
      <c r="AF38" s="43"/>
    </row>
    <row r="39" spans="1:32">
      <c r="A39" s="5">
        <v>29</v>
      </c>
      <c r="B39" s="6" t="s">
        <v>21</v>
      </c>
      <c r="C39" s="14">
        <f>[4]GVA_Current!L36/100</f>
        <v>2707.8941994083143</v>
      </c>
      <c r="D39" s="14">
        <f>[4]GVA_Current!X36/100</f>
        <v>718.94397660432708</v>
      </c>
      <c r="E39" s="14">
        <f>[4]GVA_Current!AV36/100</f>
        <v>1232.4602431981232</v>
      </c>
      <c r="F39" s="14">
        <f>[4]GVA_Current!AJ36/100</f>
        <v>10.767755585864279</v>
      </c>
      <c r="G39" s="14">
        <f t="shared" si="0"/>
        <v>4670.0661747966287</v>
      </c>
      <c r="H39" s="14">
        <f>+[4]GVA_Current!BT36/100</f>
        <v>386.07601890506902</v>
      </c>
      <c r="I39" s="14">
        <f t="shared" si="1"/>
        <v>5056.1421937016976</v>
      </c>
      <c r="J39" s="18">
        <f>'[5]2020-21'!D32/100</f>
        <v>3086.4082715845352</v>
      </c>
      <c r="K39" s="18">
        <f>'[5]2020-21'!E32/100+'[5]2020-21'!F32/100</f>
        <v>444.37343940264191</v>
      </c>
      <c r="L39" s="18">
        <f>'[5]2020-21'!G32/100</f>
        <v>1116.111219457408</v>
      </c>
      <c r="M39" s="18">
        <f t="shared" ref="M39:M44" si="67">J39+K39+L39</f>
        <v>4646.8929304445846</v>
      </c>
      <c r="N39" s="18">
        <f t="shared" ref="N39:N44" si="68">H39+M39</f>
        <v>5032.9689493496535</v>
      </c>
      <c r="O39" s="18">
        <f>(+'[5]2020-21'!H32+'[5]2020-21'!I32)/100</f>
        <v>1659.830095484534</v>
      </c>
      <c r="P39" s="18">
        <f>'[5]2020-21'!J32/100</f>
        <v>112.13367603605023</v>
      </c>
      <c r="Q39" s="18">
        <f>'[5]2020-21'!K32/100</f>
        <v>475.64918974285092</v>
      </c>
      <c r="R39" s="18">
        <f>'[5]2020-21'!L32/100</f>
        <v>37.201895128180425</v>
      </c>
      <c r="S39" s="18">
        <f>'[5]2020-21'!M32/100</f>
        <v>291.89082750325463</v>
      </c>
      <c r="T39" s="18">
        <f>'[5]2020-21'!N32/100</f>
        <v>2077.2693096583271</v>
      </c>
      <c r="U39" s="18">
        <f>'[5]2020-21'!O32/100</f>
        <v>4445.2175889121781</v>
      </c>
      <c r="V39" s="18">
        <f>'[5]2020-21'!P32/100</f>
        <v>785.46170223897741</v>
      </c>
      <c r="W39" s="18">
        <f>'[5]2020-21'!Q32/100</f>
        <v>1458.4471288643992</v>
      </c>
      <c r="X39" s="18">
        <f t="shared" ref="X39:X44" si="69">SUM(O39:W39)</f>
        <v>11343.101413568751</v>
      </c>
      <c r="Y39" s="18">
        <f t="shared" ref="Y39:Y44" si="70">I39+M39+X39</f>
        <v>21046.136537715032</v>
      </c>
      <c r="Z39" s="18">
        <f>'[5]2020-21'!U32/100</f>
        <v>2906.649111572071</v>
      </c>
      <c r="AA39" s="18">
        <f>'[5]2020-21'!V32/100</f>
        <v>393.37702879288861</v>
      </c>
      <c r="AB39" s="18">
        <f t="shared" ref="AB39:AB44" si="71">Y39+Z39-AA39</f>
        <v>23559.408620494214</v>
      </c>
      <c r="AC39" s="18">
        <f>[6]Pop_Proj!AL40/1000</f>
        <v>1415.4356827832619</v>
      </c>
      <c r="AD39" s="18">
        <f t="shared" si="7"/>
        <v>166446.33809264889</v>
      </c>
      <c r="AF39" s="43"/>
    </row>
    <row r="40" spans="1:32">
      <c r="A40" s="5">
        <v>30</v>
      </c>
      <c r="B40" s="6" t="s">
        <v>22</v>
      </c>
      <c r="C40" s="14">
        <f>[4]GVA_Current!L37/100</f>
        <v>4976.3648303982991</v>
      </c>
      <c r="D40" s="14">
        <f>[4]GVA_Current!X37/100</f>
        <v>1378.3481976822461</v>
      </c>
      <c r="E40" s="14">
        <f>[4]GVA_Current!AV37/100</f>
        <v>1163.5678827659351</v>
      </c>
      <c r="F40" s="14">
        <f>[4]GVA_Current!AJ37/100</f>
        <v>120.9941346021737</v>
      </c>
      <c r="G40" s="14">
        <f t="shared" si="0"/>
        <v>7639.2750454486531</v>
      </c>
      <c r="H40" s="14">
        <f>+[4]GVA_Current!BT37/100</f>
        <v>1579.3092709383473</v>
      </c>
      <c r="I40" s="14">
        <f t="shared" si="1"/>
        <v>9218.5843163870013</v>
      </c>
      <c r="J40" s="18">
        <f>'[5]2020-21'!D33/100</f>
        <v>20483.609722080811</v>
      </c>
      <c r="K40" s="18">
        <f>'[5]2020-21'!E33/100+'[5]2020-21'!F33/100</f>
        <v>2949.1795325280682</v>
      </c>
      <c r="L40" s="18">
        <f>'[5]2020-21'!G33/100</f>
        <v>7407.3112220063122</v>
      </c>
      <c r="M40" s="18">
        <f t="shared" si="67"/>
        <v>30840.100476615193</v>
      </c>
      <c r="N40" s="18">
        <f t="shared" si="68"/>
        <v>32419.409747553538</v>
      </c>
      <c r="O40" s="18">
        <f>(+'[5]2020-21'!H33+'[5]2020-21'!I33)/100</f>
        <v>11015.818028317546</v>
      </c>
      <c r="P40" s="18">
        <f>'[5]2020-21'!J33/100</f>
        <v>744.19916437221354</v>
      </c>
      <c r="Q40" s="18">
        <f>'[5]2020-21'!K33/100</f>
        <v>3156.7477501330513</v>
      </c>
      <c r="R40" s="18">
        <f>'[5]2020-21'!L33/100</f>
        <v>246.89834709916977</v>
      </c>
      <c r="S40" s="18">
        <f>'[5]2020-21'!M33/100</f>
        <v>1937.196011000296</v>
      </c>
      <c r="T40" s="18">
        <f>'[5]2020-21'!N33/100</f>
        <v>13786.24280476433</v>
      </c>
      <c r="U40" s="18">
        <f>'[5]2020-21'!O33/100</f>
        <v>29501.638865897585</v>
      </c>
      <c r="V40" s="18">
        <f>'[5]2020-21'!P33/100</f>
        <v>5212.8848631047958</v>
      </c>
      <c r="W40" s="18">
        <f>'[5]2020-21'!Q33/100</f>
        <v>9679.2968263432194</v>
      </c>
      <c r="X40" s="18">
        <f t="shared" si="69"/>
        <v>75280.922661032208</v>
      </c>
      <c r="Y40" s="18">
        <f t="shared" si="70"/>
        <v>115339.6074540344</v>
      </c>
      <c r="Z40" s="18">
        <f>'[5]2020-21'!U33/100</f>
        <v>15929.373341977172</v>
      </c>
      <c r="AA40" s="18">
        <f>'[5]2020-21'!V33/100</f>
        <v>2155.8328216681457</v>
      </c>
      <c r="AB40" s="18">
        <f t="shared" si="71"/>
        <v>129113.14797434343</v>
      </c>
      <c r="AC40" s="18">
        <f>[6]Pop_Proj!AL41/1000</f>
        <v>5260.1269957418353</v>
      </c>
      <c r="AD40" s="18">
        <f t="shared" si="7"/>
        <v>245456.33228791392</v>
      </c>
      <c r="AF40" s="43"/>
    </row>
    <row r="41" spans="1:32">
      <c r="A41" s="5">
        <v>31</v>
      </c>
      <c r="B41" s="6" t="s">
        <v>23</v>
      </c>
      <c r="C41" s="14">
        <f>[4]GVA_Current!L38/100</f>
        <v>1767.2858419130696</v>
      </c>
      <c r="D41" s="14">
        <f>[4]GVA_Current!X38/100</f>
        <v>498.57025620872599</v>
      </c>
      <c r="E41" s="14">
        <f>[4]GVA_Current!AV38/100</f>
        <v>1184.3377278008384</v>
      </c>
      <c r="F41" s="14">
        <f>[4]GVA_Current!AJ38/100</f>
        <v>87.423271300928462</v>
      </c>
      <c r="G41" s="14">
        <f t="shared" si="0"/>
        <v>3537.6170972235623</v>
      </c>
      <c r="H41" s="14">
        <f>+[4]GVA_Current!BT38/100</f>
        <v>1900.4523921762652</v>
      </c>
      <c r="I41" s="14">
        <f t="shared" si="1"/>
        <v>5438.0694893998279</v>
      </c>
      <c r="J41" s="18">
        <f>'[5]2020-21'!D34/100</f>
        <v>2036.6282801235152</v>
      </c>
      <c r="K41" s="18">
        <f>'[5]2020-21'!E34/100+'[5]2020-21'!F34/100</f>
        <v>293.22870922664498</v>
      </c>
      <c r="L41" s="18">
        <f>'[5]2020-21'!G34/100</f>
        <v>736.48832989392827</v>
      </c>
      <c r="M41" s="18">
        <f t="shared" si="67"/>
        <v>3066.3453192440884</v>
      </c>
      <c r="N41" s="18">
        <f t="shared" si="68"/>
        <v>4966.7977114203532</v>
      </c>
      <c r="O41" s="18">
        <f>(+'[5]2020-21'!H34+'[5]2020-21'!I34)/100</f>
        <v>1095.2721141226139</v>
      </c>
      <c r="P41" s="18">
        <f>'[5]2020-21'!J34/100</f>
        <v>73.993650766100018</v>
      </c>
      <c r="Q41" s="18">
        <f>'[5]2020-21'!K34/100</f>
        <v>313.8666391503653</v>
      </c>
      <c r="R41" s="18">
        <f>'[5]2020-21'!L34/100</f>
        <v>24.548415188553019</v>
      </c>
      <c r="S41" s="18">
        <f>'[5]2020-21'!M34/100</f>
        <v>192.61000544707127</v>
      </c>
      <c r="T41" s="18">
        <f>'[5]2020-21'!N34/100</f>
        <v>1370.7277356766656</v>
      </c>
      <c r="U41" s="18">
        <f>'[5]2020-21'!O34/100</f>
        <v>2933.2658081016434</v>
      </c>
      <c r="V41" s="18">
        <f>'[5]2020-21'!P34/100</f>
        <v>518.30262718696906</v>
      </c>
      <c r="W41" s="18">
        <f>'[5]2020-21'!Q34/100</f>
        <v>962.38553241864076</v>
      </c>
      <c r="X41" s="18">
        <f t="shared" si="69"/>
        <v>7484.9725280586226</v>
      </c>
      <c r="Y41" s="18">
        <f t="shared" si="70"/>
        <v>15989.387336702539</v>
      </c>
      <c r="Z41" s="18">
        <f>'[5]2020-21'!U34/100</f>
        <v>2208.2693666299961</v>
      </c>
      <c r="AA41" s="18">
        <f>'[5]2020-21'!V34/100</f>
        <v>298.86044337475323</v>
      </c>
      <c r="AB41" s="18">
        <f t="shared" si="71"/>
        <v>17898.79625995778</v>
      </c>
      <c r="AC41" s="18">
        <f>[6]Pop_Proj!AL42/1000</f>
        <v>1287.6460004989403</v>
      </c>
      <c r="AD41" s="18">
        <f t="shared" si="7"/>
        <v>139004.0139372336</v>
      </c>
      <c r="AF41" s="43"/>
    </row>
    <row r="42" spans="1:32">
      <c r="A42" s="5">
        <v>32</v>
      </c>
      <c r="B42" s="6" t="s">
        <v>153</v>
      </c>
      <c r="C42" s="14">
        <f>[4]GVA_Current!L39/100</f>
        <v>1617.3159273396325</v>
      </c>
      <c r="D42" s="14">
        <f>[4]GVA_Current!X39/100</f>
        <v>679.37335740234494</v>
      </c>
      <c r="E42" s="14">
        <f>[4]GVA_Current!AV39/100</f>
        <v>443.02539479453765</v>
      </c>
      <c r="F42" s="14">
        <f>[4]GVA_Current!AJ39/100</f>
        <v>95.533163166231319</v>
      </c>
      <c r="G42" s="14">
        <f t="shared" si="0"/>
        <v>2835.2478427027463</v>
      </c>
      <c r="H42" s="14">
        <f>+[4]GVA_Current!BT39/100</f>
        <v>2152.1277279787591</v>
      </c>
      <c r="I42" s="14">
        <f t="shared" si="1"/>
        <v>4987.3755706815055</v>
      </c>
      <c r="J42" s="18">
        <f>'[5]2020-21'!D35/100</f>
        <v>2339.2189082555674</v>
      </c>
      <c r="K42" s="18">
        <f>'[5]2020-21'!E35/100+'[5]2020-21'!F35/100</f>
        <v>336.79496045529845</v>
      </c>
      <c r="L42" s="18">
        <f>'[5]2020-21'!G35/100</f>
        <v>845.91157051642165</v>
      </c>
      <c r="M42" s="18">
        <f t="shared" si="67"/>
        <v>3521.9254392272874</v>
      </c>
      <c r="N42" s="18">
        <f t="shared" si="68"/>
        <v>5674.0531672060461</v>
      </c>
      <c r="O42" s="18">
        <f>(+'[5]2020-21'!H35+'[5]2020-21'!I35)/100</f>
        <v>1258.0014055806423</v>
      </c>
      <c r="P42" s="18">
        <f>'[5]2020-21'!J35/100</f>
        <v>84.987205889345219</v>
      </c>
      <c r="Q42" s="18">
        <f>'[5]2020-21'!K35/100</f>
        <v>360.49915644235023</v>
      </c>
      <c r="R42" s="18">
        <f>'[5]2020-21'!L35/100</f>
        <v>28.195678876308634</v>
      </c>
      <c r="S42" s="18">
        <f>'[5]2020-21'!M35/100</f>
        <v>221.22690284634172</v>
      </c>
      <c r="T42" s="18">
        <f>'[5]2020-21'!N35/100</f>
        <v>1574.3826542420079</v>
      </c>
      <c r="U42" s="18">
        <f>'[5]2020-21'!O35/100</f>
        <v>3369.0737324116799</v>
      </c>
      <c r="V42" s="18">
        <f>'[5]2020-21'!P35/100</f>
        <v>595.30907900422778</v>
      </c>
      <c r="W42" s="18">
        <f>'[5]2020-21'!Q35/100</f>
        <v>1105.371292560445</v>
      </c>
      <c r="X42" s="18">
        <f t="shared" si="69"/>
        <v>8597.0471078533483</v>
      </c>
      <c r="Y42" s="18">
        <f t="shared" si="70"/>
        <v>17106.348117762143</v>
      </c>
      <c r="Z42" s="18">
        <f>'[5]2020-21'!U35/100</f>
        <v>2362.5310767863648</v>
      </c>
      <c r="AA42" s="18">
        <f>'[5]2020-21'!V35/100</f>
        <v>319.73775290490209</v>
      </c>
      <c r="AB42" s="18">
        <f t="shared" si="71"/>
        <v>19149.141441643606</v>
      </c>
      <c r="AC42" s="18">
        <f>[6]Pop_Proj!AL43/1000</f>
        <v>1414.9660286027756</v>
      </c>
      <c r="AD42" s="18">
        <f t="shared" si="7"/>
        <v>135332.87057465716</v>
      </c>
      <c r="AF42" s="43"/>
    </row>
    <row r="43" spans="1:32">
      <c r="A43" s="5">
        <v>33</v>
      </c>
      <c r="B43" s="6" t="s">
        <v>24</v>
      </c>
      <c r="C43" s="14">
        <f>[4]GVA_Current!L40/100</f>
        <v>2737.3113289870439</v>
      </c>
      <c r="D43" s="14">
        <f>[4]GVA_Current!X40/100</f>
        <v>870.58857517880892</v>
      </c>
      <c r="E43" s="14">
        <f>[4]GVA_Current!AV40/100</f>
        <v>2872.9465932216613</v>
      </c>
      <c r="F43" s="14">
        <f>[4]GVA_Current!AJ40/100</f>
        <v>147.61366201887361</v>
      </c>
      <c r="G43" s="14">
        <f t="shared" si="0"/>
        <v>6628.4601594063879</v>
      </c>
      <c r="H43" s="14">
        <f>+[4]GVA_Current!BT40/100</f>
        <v>3153.6279285336186</v>
      </c>
      <c r="I43" s="14">
        <f t="shared" si="1"/>
        <v>9782.0880879400065</v>
      </c>
      <c r="J43" s="18">
        <f>'[5]2020-21'!D36/100</f>
        <v>5084.5636537144483</v>
      </c>
      <c r="K43" s="18">
        <f>'[5]2020-21'!E36/100+'[5]2020-21'!F36/100</f>
        <v>732.0629158056181</v>
      </c>
      <c r="L43" s="18">
        <f>'[5]2020-21'!G36/100</f>
        <v>1838.6869268732821</v>
      </c>
      <c r="M43" s="18">
        <f t="shared" si="67"/>
        <v>7655.313496393348</v>
      </c>
      <c r="N43" s="18">
        <f t="shared" si="68"/>
        <v>10808.941424926967</v>
      </c>
      <c r="O43" s="18">
        <f>(+'[5]2020-21'!H36+'[5]2020-21'!I36)/100</f>
        <v>2734.4119870794902</v>
      </c>
      <c r="P43" s="18">
        <f>'[5]2020-21'!J36/100</f>
        <v>184.72955077896469</v>
      </c>
      <c r="Q43" s="18">
        <f>'[5]2020-21'!K36/100</f>
        <v>783.58673554344966</v>
      </c>
      <c r="R43" s="18">
        <f>'[5]2020-21'!L36/100</f>
        <v>61.286578823524223</v>
      </c>
      <c r="S43" s="18">
        <f>'[5]2020-21'!M36/100</f>
        <v>480.86233634079099</v>
      </c>
      <c r="T43" s="18">
        <f>'[5]2020-21'!N36/100</f>
        <v>3422.103332247354</v>
      </c>
      <c r="U43" s="18">
        <f>'[5]2020-21'!O36/100</f>
        <v>7323.0725803593605</v>
      </c>
      <c r="V43" s="18">
        <f>'[5]2020-21'!P36/100</f>
        <v>1293.9733409082132</v>
      </c>
      <c r="W43" s="18">
        <f>'[5]2020-21'!Q36/100</f>
        <v>2402.6527308653917</v>
      </c>
      <c r="X43" s="18">
        <f t="shared" si="69"/>
        <v>18686.679172946537</v>
      </c>
      <c r="Y43" s="18">
        <f t="shared" si="70"/>
        <v>36124.080757279895</v>
      </c>
      <c r="Z43" s="18">
        <f>'[5]2020-21'!U36/100</f>
        <v>4989.0404884597046</v>
      </c>
      <c r="AA43" s="18">
        <f>'[5]2020-21'!V36/100</f>
        <v>675.2015288203246</v>
      </c>
      <c r="AB43" s="18">
        <f t="shared" si="71"/>
        <v>40437.919716919278</v>
      </c>
      <c r="AC43" s="18">
        <f>[6]Pop_Proj!AL44/1000</f>
        <v>2405.4621539872574</v>
      </c>
      <c r="AD43" s="18">
        <f t="shared" si="7"/>
        <v>168108.73390749464</v>
      </c>
      <c r="AF43" s="43"/>
    </row>
    <row r="44" spans="1:32">
      <c r="A44" s="5">
        <v>34</v>
      </c>
      <c r="B44" s="6" t="s">
        <v>55</v>
      </c>
      <c r="C44" s="14">
        <f>[4]GVA_Current!L41/100</f>
        <v>1002.106129006145</v>
      </c>
      <c r="D44" s="14">
        <f>[4]GVA_Current!X41/100</f>
        <v>774.81101099655336</v>
      </c>
      <c r="E44" s="14">
        <f>[4]GVA_Current!AV41/100</f>
        <v>854.39287649936887</v>
      </c>
      <c r="F44" s="14">
        <f>[4]GVA_Current!AJ41/100</f>
        <v>54.520281447414078</v>
      </c>
      <c r="G44" s="14">
        <f t="shared" si="0"/>
        <v>2685.8302979494815</v>
      </c>
      <c r="H44" s="14">
        <f>+[4]GVA_Current!BT41/100</f>
        <v>506.36405927093517</v>
      </c>
      <c r="I44" s="14">
        <f t="shared" si="1"/>
        <v>3192.1943572204168</v>
      </c>
      <c r="J44" s="18">
        <f>'[5]2020-21'!D37/100</f>
        <v>1462.065529814967</v>
      </c>
      <c r="K44" s="18">
        <f>'[5]2020-21'!E37/100+'[5]2020-21'!F37/100</f>
        <v>210.50458362800163</v>
      </c>
      <c r="L44" s="18">
        <f>'[5]2020-21'!G37/100</f>
        <v>528.71415503648132</v>
      </c>
      <c r="M44" s="18">
        <f t="shared" si="67"/>
        <v>2201.28426847945</v>
      </c>
      <c r="N44" s="18">
        <f t="shared" si="68"/>
        <v>2707.6483277503853</v>
      </c>
      <c r="O44" s="18">
        <f>(+'[5]2020-21'!H37+'[5]2020-21'!I37)/100</f>
        <v>786.2797641841255</v>
      </c>
      <c r="P44" s="18">
        <f>'[5]2020-21'!J37/100</f>
        <v>53.118955121118454</v>
      </c>
      <c r="Q44" s="18">
        <f>'[5]2020-21'!K37/100</f>
        <v>225.3202504056319</v>
      </c>
      <c r="R44" s="18">
        <f>'[5]2020-21'!L37/100</f>
        <v>17.622946714946355</v>
      </c>
      <c r="S44" s="18">
        <f>'[5]2020-21'!M37/100</f>
        <v>138.27189399754249</v>
      </c>
      <c r="T44" s="18">
        <f>'[5]2020-21'!N37/100</f>
        <v>984.02530920990262</v>
      </c>
      <c r="U44" s="18">
        <f>'[5]2020-21'!O37/100</f>
        <v>2105.7484420034493</v>
      </c>
      <c r="V44" s="18">
        <f>'[5]2020-21'!P37/100</f>
        <v>372.08184361293831</v>
      </c>
      <c r="W44" s="18">
        <f>'[5]2020-21'!Q37/100</f>
        <v>690.88243891839943</v>
      </c>
      <c r="X44" s="18">
        <f t="shared" si="69"/>
        <v>5373.3518441680544</v>
      </c>
      <c r="Y44" s="18">
        <f t="shared" si="70"/>
        <v>10766.83046986792</v>
      </c>
      <c r="Z44" s="18">
        <f>'[5]2020-21'!U37/100</f>
        <v>1486.9901753015965</v>
      </c>
      <c r="AA44" s="18">
        <f>'[5]2020-21'!V37/100</f>
        <v>201.24471669990726</v>
      </c>
      <c r="AB44" s="18">
        <f t="shared" si="71"/>
        <v>12052.575928469611</v>
      </c>
      <c r="AC44" s="18">
        <f>[6]Pop_Proj!AL45/1000</f>
        <v>1140.2543168725103</v>
      </c>
      <c r="AD44" s="18">
        <f t="shared" si="7"/>
        <v>105700.7699960077</v>
      </c>
      <c r="AF44" s="43"/>
    </row>
    <row r="45" spans="1:32" s="3" customFormat="1">
      <c r="A45" s="8"/>
      <c r="B45" s="8" t="s">
        <v>31</v>
      </c>
      <c r="C45" s="19">
        <f t="shared" ref="C45:I45" si="72">SUM(C39:C44)</f>
        <v>14808.278257052503</v>
      </c>
      <c r="D45" s="19">
        <f t="shared" si="72"/>
        <v>4920.6353740730065</v>
      </c>
      <c r="E45" s="19">
        <f t="shared" si="72"/>
        <v>7750.7307182804643</v>
      </c>
      <c r="F45" s="19">
        <f t="shared" si="72"/>
        <v>516.85226812148539</v>
      </c>
      <c r="G45" s="19">
        <f t="shared" si="72"/>
        <v>27996.496617527457</v>
      </c>
      <c r="H45" s="19">
        <f t="shared" si="72"/>
        <v>9677.9573978029948</v>
      </c>
      <c r="I45" s="19">
        <f t="shared" si="72"/>
        <v>37674.454015330455</v>
      </c>
      <c r="J45" s="19">
        <f t="shared" ref="J45" si="73">SUM(J39:J44)</f>
        <v>34492.494365573839</v>
      </c>
      <c r="K45" s="19">
        <f t="shared" ref="K45" si="74">SUM(K39:K44)</f>
        <v>4966.144141046273</v>
      </c>
      <c r="L45" s="19">
        <f>SUM(L39:L44)</f>
        <v>12473.223423783835</v>
      </c>
      <c r="M45" s="19">
        <f t="shared" ref="M45:AC45" si="75">SUM(M39:M44)</f>
        <v>51931.861930403953</v>
      </c>
      <c r="N45" s="19">
        <f t="shared" si="75"/>
        <v>61609.819328206948</v>
      </c>
      <c r="O45" s="19">
        <f t="shared" si="75"/>
        <v>18549.613394768952</v>
      </c>
      <c r="P45" s="19">
        <f t="shared" si="75"/>
        <v>1253.1622029637922</v>
      </c>
      <c r="Q45" s="19">
        <f t="shared" si="75"/>
        <v>5315.6697214176984</v>
      </c>
      <c r="R45" s="19">
        <f t="shared" ref="R45:S45" si="76">SUM(R39:R44)</f>
        <v>415.75386183068241</v>
      </c>
      <c r="S45" s="19">
        <f t="shared" si="76"/>
        <v>3262.0579771352968</v>
      </c>
      <c r="T45" s="19">
        <f t="shared" ref="T45:U45" si="77">SUM(T39:T44)</f>
        <v>23214.751145798582</v>
      </c>
      <c r="U45" s="19">
        <f t="shared" si="77"/>
        <v>49678.017017685896</v>
      </c>
      <c r="V45" s="19">
        <f t="shared" ref="V45:W45" si="78">SUM(V39:V44)</f>
        <v>8778.0134560561219</v>
      </c>
      <c r="W45" s="19">
        <f t="shared" si="78"/>
        <v>16299.035949970495</v>
      </c>
      <c r="X45" s="19">
        <f t="shared" si="75"/>
        <v>126766.07472762751</v>
      </c>
      <c r="Y45" s="19">
        <f t="shared" si="75"/>
        <v>216372.39067336189</v>
      </c>
      <c r="Z45" s="19">
        <f t="shared" si="75"/>
        <v>29882.853560726908</v>
      </c>
      <c r="AA45" s="19">
        <f t="shared" ref="AA45" si="79">SUM(AA39:AA44)</f>
        <v>4044.2542922609218</v>
      </c>
      <c r="AB45" s="19">
        <f t="shared" si="75"/>
        <v>242210.98994182789</v>
      </c>
      <c r="AC45" s="19">
        <f t="shared" si="75"/>
        <v>12923.89117848658</v>
      </c>
      <c r="AD45" s="19">
        <f t="shared" si="7"/>
        <v>187413.36227359928</v>
      </c>
      <c r="AF45" s="43"/>
    </row>
    <row r="46" spans="1:32" s="3" customFormat="1">
      <c r="A46" s="8"/>
      <c r="B46" s="8" t="s">
        <v>32</v>
      </c>
      <c r="C46" s="15">
        <f>C45+C38+C32+C23+C17+C11</f>
        <v>181751.44936117894</v>
      </c>
      <c r="D46" s="15">
        <f t="shared" ref="D46:I46" si="80">D45+D38+D32+D23+D17+D11</f>
        <v>76979.731753503525</v>
      </c>
      <c r="E46" s="15">
        <f t="shared" si="80"/>
        <v>40696.733926821413</v>
      </c>
      <c r="F46" s="15">
        <f t="shared" si="80"/>
        <v>6300.3671508508714</v>
      </c>
      <c r="G46" s="15">
        <f t="shared" si="80"/>
        <v>305728.28219235473</v>
      </c>
      <c r="H46" s="15">
        <f t="shared" si="80"/>
        <v>58520.077369583683</v>
      </c>
      <c r="I46" s="15">
        <f t="shared" si="80"/>
        <v>364248.35956193844</v>
      </c>
      <c r="J46" s="15">
        <f>J45+J38+J32+J23+J17+J11</f>
        <v>379847.14844268543</v>
      </c>
      <c r="K46" s="15">
        <f>K45+K38+K32+K23+K17+K11</f>
        <v>54689.45419657803</v>
      </c>
      <c r="L46" s="15">
        <f>L45+L38+L32+L23+L17+L11</f>
        <v>137360.85013734479</v>
      </c>
      <c r="M46" s="15">
        <f t="shared" ref="M46:Z46" si="81">M45+M38+M32+M23+M17+M11</f>
        <v>571897.45277660829</v>
      </c>
      <c r="N46" s="15">
        <f t="shared" si="81"/>
        <v>630417.53014619194</v>
      </c>
      <c r="O46" s="15">
        <f t="shared" si="81"/>
        <v>204276.84</v>
      </c>
      <c r="P46" s="15">
        <f t="shared" si="81"/>
        <v>13800.396233652642</v>
      </c>
      <c r="Q46" s="15">
        <f t="shared" si="81"/>
        <v>58538.589999999982</v>
      </c>
      <c r="R46" s="15">
        <f t="shared" ref="R46:S46" si="82">R45+R38+R32+R23+R17+R11</f>
        <v>4578.471977023446</v>
      </c>
      <c r="S46" s="15">
        <f t="shared" si="82"/>
        <v>35923.276743541566</v>
      </c>
      <c r="T46" s="15">
        <f t="shared" ref="T46:U46" si="83">T45+T38+T32+T23+T17+T11</f>
        <v>255651.4739432488</v>
      </c>
      <c r="U46" s="15">
        <f t="shared" si="83"/>
        <v>547077.08014555613</v>
      </c>
      <c r="V46" s="15">
        <f t="shared" ref="V46:W46" si="84">V45+V38+V32+V23+V17+V11</f>
        <v>96667.505253036463</v>
      </c>
      <c r="W46" s="15">
        <f t="shared" si="84"/>
        <v>179492.45022245607</v>
      </c>
      <c r="X46" s="15">
        <f t="shared" si="81"/>
        <v>1396006.084518515</v>
      </c>
      <c r="Y46" s="15">
        <f t="shared" si="81"/>
        <v>2332151.8968570619</v>
      </c>
      <c r="Z46" s="15">
        <f t="shared" si="81"/>
        <v>322089.86262019043</v>
      </c>
      <c r="AA46" s="15">
        <f t="shared" ref="AA46" si="85">AA45+AA38+AA32+AA23+AA17+AA11</f>
        <v>43590.66</v>
      </c>
      <c r="AB46" s="15">
        <f>AB45+AB38+AB32+AB23+AB17+AB11</f>
        <v>2610651.099477252</v>
      </c>
      <c r="AC46" s="15">
        <f>AC45+AC38+AC32+AC23+AC17+AC11</f>
        <v>123961</v>
      </c>
      <c r="AD46" s="19">
        <f t="shared" si="7"/>
        <v>210602.61690993552</v>
      </c>
      <c r="AF46" s="43"/>
    </row>
    <row r="47" spans="1:32">
      <c r="C47" s="12" t="s">
        <v>51</v>
      </c>
      <c r="F47" s="12" t="s">
        <v>164</v>
      </c>
      <c r="O47" s="20" t="s">
        <v>51</v>
      </c>
      <c r="S47" s="12" t="s">
        <v>164</v>
      </c>
    </row>
    <row r="49" spans="14:25">
      <c r="N49" s="45"/>
      <c r="O49" s="45"/>
      <c r="Q49" s="45"/>
    </row>
    <row r="50" spans="14:25">
      <c r="N50" s="45"/>
    </row>
    <row r="52" spans="14:25">
      <c r="Y52" s="45"/>
    </row>
    <row r="53" spans="14:25">
      <c r="Y53" s="45"/>
    </row>
    <row r="54" spans="14:25">
      <c r="Y54" s="45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7109375" style="20" bestFit="1" customWidth="1"/>
    <col min="17" max="17" width="8.5703125" style="20" customWidth="1"/>
    <col min="18" max="18" width="6.5703125" style="20" customWidth="1"/>
    <col min="19" max="19" width="9.28515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157</v>
      </c>
      <c r="I1" s="16"/>
      <c r="J1" s="16"/>
      <c r="K1" s="16"/>
      <c r="L1" s="16"/>
      <c r="M1" s="16"/>
      <c r="N1" s="16"/>
      <c r="U1" s="27" t="s">
        <v>159</v>
      </c>
    </row>
    <row r="2" spans="1:30">
      <c r="B2" s="10"/>
      <c r="C2" s="16"/>
      <c r="D2" s="16"/>
      <c r="E2" s="10"/>
      <c r="H2" s="28" t="s">
        <v>158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[4]NVA_Current!L3/100</f>
        <v>0.41546232622113277</v>
      </c>
      <c r="D6" s="14">
        <f>[4]NVA_Current!X3/100</f>
        <v>167.69588831326627</v>
      </c>
      <c r="E6" s="14">
        <f>[4]NVA_Current!AV3/100</f>
        <v>41.918685720553576</v>
      </c>
      <c r="F6" s="14">
        <f>[4]NVA_Current!AJ3/100</f>
        <v>1917.7689372549089</v>
      </c>
      <c r="G6" s="14">
        <f>+C6+D6+E6+F6</f>
        <v>2127.7989736149498</v>
      </c>
      <c r="H6" s="14">
        <f>+[4]NVA_Current!BT3/100</f>
        <v>31006.016738125953</v>
      </c>
      <c r="I6" s="14">
        <f>+G6+H6</f>
        <v>33133.815711740899</v>
      </c>
      <c r="J6" s="18">
        <f>'[7]2020-21'!D4/100</f>
        <v>66535.20219622695</v>
      </c>
      <c r="K6" s="18">
        <f>'[7]2020-21'!E4/100+'[7]2020-21'!F4/100</f>
        <v>7704.3544583039147</v>
      </c>
      <c r="L6" s="18">
        <f>'[7]2020-21'!G4/100</f>
        <v>26263.79231136704</v>
      </c>
      <c r="M6" s="18">
        <f>J6+K6+L6</f>
        <v>100503.34896589791</v>
      </c>
      <c r="N6" s="18">
        <f>H6+M6</f>
        <v>131509.36570402386</v>
      </c>
      <c r="O6" s="18">
        <f>(+'[7]2020-21'!H4+'[7]2020-21'!I4)/100</f>
        <v>37736.337143261444</v>
      </c>
      <c r="P6" s="18">
        <f>'[7]2020-21'!J4/100</f>
        <v>2305.2205308979046</v>
      </c>
      <c r="Q6" s="18">
        <f>'[7]2020-21'!K4/100</f>
        <v>9261.9768069432866</v>
      </c>
      <c r="R6" s="18">
        <f>'[7]2020-21'!L4/100</f>
        <v>860.91711512261111</v>
      </c>
      <c r="S6" s="18">
        <f>'[7]2020-21'!M4/100</f>
        <v>4891.1927466567513</v>
      </c>
      <c r="T6" s="18">
        <f>'[7]2020-21'!N4/100</f>
        <v>52171.503238055317</v>
      </c>
      <c r="U6" s="18">
        <f>'[7]2020-21'!O4/100</f>
        <v>85768.044718035497</v>
      </c>
      <c r="V6" s="18">
        <f>'[7]2020-21'!P4/100</f>
        <v>16161.865846423589</v>
      </c>
      <c r="W6" s="18">
        <f>'[7]2020-21'!Q4/100</f>
        <v>33410.945118215095</v>
      </c>
      <c r="X6" s="18">
        <f>SUM(O6:W6)</f>
        <v>242568.00326361146</v>
      </c>
      <c r="Y6" s="18">
        <f>I6+M6+X6</f>
        <v>376205.16794125026</v>
      </c>
      <c r="Z6" s="18">
        <f>'[7]2020-21'!U4/100</f>
        <v>61098.556487140486</v>
      </c>
      <c r="AA6" s="18">
        <f>'[7]2020-21'!V4/100</f>
        <v>8268.8923540022734</v>
      </c>
      <c r="AB6" s="18">
        <f>Y6+Z6-AA6</f>
        <v>429034.83207438845</v>
      </c>
      <c r="AC6" s="18">
        <f>'Stmnt 41 GDDP 2020-21'!AC6</f>
        <v>14529.330856572635</v>
      </c>
      <c r="AD6" s="18">
        <f>AB6/AC6*10000</f>
        <v>295288.77572521241</v>
      </c>
    </row>
    <row r="7" spans="1:30" ht="15.75">
      <c r="A7" s="5">
        <v>2</v>
      </c>
      <c r="B7" s="6" t="s">
        <v>46</v>
      </c>
      <c r="C7" s="14">
        <f>[4]NVA_Current!L4/100</f>
        <v>3697.2751808245775</v>
      </c>
      <c r="D7" s="14">
        <f>[4]NVA_Current!X4/100</f>
        <v>1415.0766963217091</v>
      </c>
      <c r="E7" s="14">
        <f>[4]NVA_Current!AV4/100</f>
        <v>3013.9657859155682</v>
      </c>
      <c r="F7" s="14">
        <f>[4]NVA_Current!AJ4/100</f>
        <v>987.84790204190108</v>
      </c>
      <c r="G7" s="14">
        <f t="shared" ref="G7:G44" si="0">+C7+D7+E7+F7</f>
        <v>9114.1655651037563</v>
      </c>
      <c r="H7" s="14">
        <f>+[4]NVA_Current!BT4/100</f>
        <v>564.74648471980345</v>
      </c>
      <c r="I7" s="14">
        <f t="shared" ref="I7:I44" si="1">+G7+H7</f>
        <v>9678.9120498235607</v>
      </c>
      <c r="J7" s="18">
        <f>'[7]2020-21'!D5/100</f>
        <v>52262.882638488729</v>
      </c>
      <c r="K7" s="18">
        <f>'[7]2020-21'!E5/100+'[7]2020-21'!F5/100</f>
        <v>6051.7103663733724</v>
      </c>
      <c r="L7" s="18">
        <f>'[7]2020-21'!G5/100</f>
        <v>20630.004116654753</v>
      </c>
      <c r="M7" s="18">
        <f t="shared" ref="M7:M10" si="2">J7+K7+L7</f>
        <v>78944.597121516854</v>
      </c>
      <c r="N7" s="18">
        <f t="shared" ref="N7:N10" si="3">H7+M7</f>
        <v>79509.343606236653</v>
      </c>
      <c r="O7" s="18">
        <f>(+'[7]2020-21'!H5+'[7]2020-21'!I5)/100</f>
        <v>29641.598645905302</v>
      </c>
      <c r="P7" s="18">
        <f>'[7]2020-21'!J5/100</f>
        <v>1810.7327562759531</v>
      </c>
      <c r="Q7" s="18">
        <f>'[7]2020-21'!K5/100</f>
        <v>7275.2105785158546</v>
      </c>
      <c r="R7" s="18">
        <f>'[7]2020-21'!L5/100</f>
        <v>676.24368250091266</v>
      </c>
      <c r="S7" s="18">
        <f>'[7]2020-21'!M5/100</f>
        <v>3841.993772361981</v>
      </c>
      <c r="T7" s="18">
        <f>'[7]2020-21'!N5/100</f>
        <v>40980.309081538202</v>
      </c>
      <c r="U7" s="18">
        <f>'[7]2020-21'!O5/100</f>
        <v>67370.130506427377</v>
      </c>
      <c r="V7" s="18">
        <f>'[7]2020-21'!P5/100</f>
        <v>12695.019629752238</v>
      </c>
      <c r="W7" s="18">
        <f>'[7]2020-21'!Q5/100</f>
        <v>26244.03692957115</v>
      </c>
      <c r="X7" s="18">
        <f t="shared" ref="X7:X10" si="4">SUM(O7:W7)</f>
        <v>190535.27558284899</v>
      </c>
      <c r="Y7" s="18">
        <f t="shared" ref="Y7:Y10" si="5">I7+M7+X7</f>
        <v>279158.78475418943</v>
      </c>
      <c r="Z7" s="18">
        <f>'[7]2020-21'!U5/100</f>
        <v>45337.491973501463</v>
      </c>
      <c r="AA7" s="18">
        <f>'[7]2020-21'!V5/100</f>
        <v>6135.8379360112958</v>
      </c>
      <c r="AB7" s="18">
        <f t="shared" ref="AB7:AB10" si="6">Y7+Z7-AA7</f>
        <v>318360.43879167957</v>
      </c>
      <c r="AC7" s="18">
        <f>'Stmnt 41 GDDP 2020-21'!AC7</f>
        <v>12614.972282224953</v>
      </c>
      <c r="AD7" s="18">
        <f t="shared" ref="AD7:AD46" si="7">AB7/AC7*10000</f>
        <v>252367.13301404819</v>
      </c>
    </row>
    <row r="8" spans="1:30">
      <c r="A8" s="5">
        <v>3</v>
      </c>
      <c r="B8" s="6" t="s">
        <v>150</v>
      </c>
      <c r="C8" s="14">
        <f>[4]NVA_Current!L5/100</f>
        <v>1839.4270481071571</v>
      </c>
      <c r="D8" s="14">
        <f>[4]NVA_Current!X5/100</f>
        <v>798.40592162611199</v>
      </c>
      <c r="E8" s="14">
        <f>[4]NVA_Current!AV5/100</f>
        <v>2870.6701473418948</v>
      </c>
      <c r="F8" s="14">
        <f>[4]NVA_Current!AJ5/100</f>
        <v>494.05894629343391</v>
      </c>
      <c r="G8" s="14">
        <f t="shared" si="0"/>
        <v>6002.5620633685985</v>
      </c>
      <c r="H8" s="14">
        <f>+[4]NVA_Current!BT5/100</f>
        <v>7026.1627649901147</v>
      </c>
      <c r="I8" s="14">
        <f t="shared" si="1"/>
        <v>13028.724828358714</v>
      </c>
      <c r="J8" s="18">
        <f>'[7]2020-21'!D6/100</f>
        <v>7575.0567538324949</v>
      </c>
      <c r="K8" s="18">
        <f>'[7]2020-21'!E6/100+'[7]2020-21'!F6/100</f>
        <v>877.14353224891943</v>
      </c>
      <c r="L8" s="18">
        <f>'[7]2020-21'!G6/100</f>
        <v>2990.142221898242</v>
      </c>
      <c r="M8" s="18">
        <f t="shared" si="2"/>
        <v>11442.342507979656</v>
      </c>
      <c r="N8" s="18">
        <f t="shared" si="3"/>
        <v>18468.505272969771</v>
      </c>
      <c r="O8" s="18">
        <f>(+'[7]2020-21'!H6+'[7]2020-21'!I6)/100</f>
        <v>4296.2955864913993</v>
      </c>
      <c r="P8" s="18">
        <f>'[7]2020-21'!J6/100</f>
        <v>262.45018840029525</v>
      </c>
      <c r="Q8" s="18">
        <f>'[7]2020-21'!K6/100</f>
        <v>1054.4793981140749</v>
      </c>
      <c r="R8" s="18">
        <f>'[7]2020-21'!L6/100</f>
        <v>98.015723889531401</v>
      </c>
      <c r="S8" s="18">
        <f>'[7]2020-21'!M6/100</f>
        <v>556.86405732392609</v>
      </c>
      <c r="T8" s="18">
        <f>'[7]2020-21'!N6/100</f>
        <v>5939.7444497949655</v>
      </c>
      <c r="U8" s="18">
        <f>'[7]2020-21'!O6/100</f>
        <v>9764.7228077591244</v>
      </c>
      <c r="V8" s="18">
        <f>'[7]2020-21'!P6/100</f>
        <v>1840.0342524461178</v>
      </c>
      <c r="W8" s="18">
        <f>'[7]2020-21'!Q6/100</f>
        <v>3803.8481452757078</v>
      </c>
      <c r="X8" s="18">
        <f t="shared" si="4"/>
        <v>27616.454609495144</v>
      </c>
      <c r="Y8" s="18">
        <f t="shared" si="5"/>
        <v>52087.521945833512</v>
      </c>
      <c r="Z8" s="18">
        <f>'[7]2020-21'!U6/100</f>
        <v>8459.4063865377266</v>
      </c>
      <c r="AA8" s="18">
        <f>'[7]2020-21'!V6/100</f>
        <v>1144.8702688051601</v>
      </c>
      <c r="AB8" s="18">
        <f t="shared" si="6"/>
        <v>59402.058063566074</v>
      </c>
      <c r="AC8" s="18">
        <f>'Stmnt 41 GDDP 2020-21'!AC8</f>
        <v>2879.7287716679616</v>
      </c>
      <c r="AD8" s="18">
        <f t="shared" si="7"/>
        <v>206276.57246053743</v>
      </c>
    </row>
    <row r="9" spans="1:30">
      <c r="A9" s="5">
        <v>4</v>
      </c>
      <c r="B9" s="6" t="s">
        <v>0</v>
      </c>
      <c r="C9" s="14">
        <f>[4]NVA_Current!L6/100</f>
        <v>4817.2889942744196</v>
      </c>
      <c r="D9" s="14">
        <f>[4]NVA_Current!X6/100</f>
        <v>896.35861143856687</v>
      </c>
      <c r="E9" s="14">
        <f>[4]NVA_Current!AV6/100</f>
        <v>1309.3220083533756</v>
      </c>
      <c r="F9" s="14">
        <f>[4]NVA_Current!AJ6/100</f>
        <v>680.84449912282582</v>
      </c>
      <c r="G9" s="14">
        <f t="shared" si="0"/>
        <v>7703.814113189188</v>
      </c>
      <c r="H9" s="14">
        <f>+[4]NVA_Current!BT6/100</f>
        <v>118.62759344825125</v>
      </c>
      <c r="I9" s="14">
        <f t="shared" si="1"/>
        <v>7822.441706637439</v>
      </c>
      <c r="J9" s="18">
        <f>'[7]2020-21'!D7/100</f>
        <v>3465.168133549937</v>
      </c>
      <c r="K9" s="18">
        <f>'[7]2020-21'!E7/100+'[7]2020-21'!F7/100</f>
        <v>401.24449430172513</v>
      </c>
      <c r="L9" s="18">
        <f>'[7]2020-21'!G7/100</f>
        <v>1367.8241469097659</v>
      </c>
      <c r="M9" s="18">
        <f t="shared" si="2"/>
        <v>5234.236774761428</v>
      </c>
      <c r="N9" s="18">
        <f t="shared" si="3"/>
        <v>5352.864368209679</v>
      </c>
      <c r="O9" s="18">
        <f>(+'[7]2020-21'!H7+'[7]2020-21'!I7)/100</f>
        <v>1965.3168342387885</v>
      </c>
      <c r="P9" s="18">
        <f>'[7]2020-21'!J7/100</f>
        <v>120.05639812913151</v>
      </c>
      <c r="Q9" s="18">
        <f>'[7]2020-21'!K7/100</f>
        <v>482.3658127684846</v>
      </c>
      <c r="R9" s="18">
        <f>'[7]2020-21'!L7/100</f>
        <v>44.836754897842418</v>
      </c>
      <c r="S9" s="18">
        <f>'[7]2020-21'!M7/100</f>
        <v>254.73440646922222</v>
      </c>
      <c r="T9" s="18">
        <f>'[7]2020-21'!N7/100</f>
        <v>2717.1034960822349</v>
      </c>
      <c r="U9" s="18">
        <f>'[7]2020-21'!O7/100</f>
        <v>4466.8188511295475</v>
      </c>
      <c r="V9" s="18">
        <f>'[7]2020-21'!P7/100</f>
        <v>841.71356907534766</v>
      </c>
      <c r="W9" s="18">
        <f>'[7]2020-21'!Q7/100</f>
        <v>1740.0494552339403</v>
      </c>
      <c r="X9" s="18">
        <f t="shared" si="4"/>
        <v>12632.995578024538</v>
      </c>
      <c r="Y9" s="18">
        <f t="shared" si="5"/>
        <v>25689.674059423407</v>
      </c>
      <c r="Z9" s="18">
        <f>'[7]2020-21'!U7/100</f>
        <v>4172.1968074580172</v>
      </c>
      <c r="AA9" s="18">
        <f>'[7]2020-21'!V7/100</f>
        <v>564.65239547588078</v>
      </c>
      <c r="AB9" s="18">
        <f t="shared" si="6"/>
        <v>29297.218471405544</v>
      </c>
      <c r="AC9" s="18">
        <f>'Stmnt 41 GDDP 2020-21'!AC9</f>
        <v>1726.5439183424457</v>
      </c>
      <c r="AD9" s="18">
        <f t="shared" si="7"/>
        <v>169687.07346600309</v>
      </c>
    </row>
    <row r="10" spans="1:30">
      <c r="A10" s="5">
        <v>5</v>
      </c>
      <c r="B10" s="6" t="s">
        <v>1</v>
      </c>
      <c r="C10" s="14">
        <f>[4]NVA_Current!L7/100</f>
        <v>3008.0850899467955</v>
      </c>
      <c r="D10" s="14">
        <f>[4]NVA_Current!X7/100</f>
        <v>380.60362254379754</v>
      </c>
      <c r="E10" s="14">
        <f>[4]NVA_Current!AV7/100</f>
        <v>3108.7154489195773</v>
      </c>
      <c r="F10" s="14">
        <f>[4]NVA_Current!AJ7/100</f>
        <v>243.04072804636209</v>
      </c>
      <c r="G10" s="14">
        <f t="shared" si="0"/>
        <v>6740.4448894565321</v>
      </c>
      <c r="H10" s="14">
        <f>+[4]NVA_Current!BT7/100</f>
        <v>355.86490349844576</v>
      </c>
      <c r="I10" s="14">
        <f t="shared" si="1"/>
        <v>7096.3097929549776</v>
      </c>
      <c r="J10" s="18">
        <f>'[7]2020-21'!D8/100</f>
        <v>1587.206550606563</v>
      </c>
      <c r="K10" s="18">
        <f>'[7]2020-21'!E8/100+'[7]2020-21'!F8/100</f>
        <v>183.78845274040961</v>
      </c>
      <c r="L10" s="18">
        <f>'[7]2020-21'!G8/100</f>
        <v>626.52643750041784</v>
      </c>
      <c r="M10" s="18">
        <f t="shared" si="2"/>
        <v>2397.5214408473903</v>
      </c>
      <c r="N10" s="18">
        <f t="shared" si="3"/>
        <v>2753.3863443458358</v>
      </c>
      <c r="O10" s="18">
        <f>(+'[7]2020-21'!H8+'[7]2020-21'!I8)/100</f>
        <v>900.20559842950092</v>
      </c>
      <c r="P10" s="18">
        <f>'[7]2020-21'!J8/100</f>
        <v>54.991358054990293</v>
      </c>
      <c r="Q10" s="18">
        <f>'[7]2020-21'!K8/100</f>
        <v>220.94575163671902</v>
      </c>
      <c r="R10" s="18">
        <f>'[7]2020-21'!L8/100</f>
        <v>20.537298145152423</v>
      </c>
      <c r="S10" s="18">
        <f>'[7]2020-21'!M8/100</f>
        <v>116.68008680393163</v>
      </c>
      <c r="T10" s="18">
        <f>'[7]2020-21'!N8/100</f>
        <v>1244.5585037859657</v>
      </c>
      <c r="U10" s="18">
        <f>'[7]2020-21'!O8/100</f>
        <v>2046.008697887481</v>
      </c>
      <c r="V10" s="18">
        <f>'[7]2020-21'!P8/100</f>
        <v>385.54356933964016</v>
      </c>
      <c r="W10" s="18">
        <f>'[7]2020-21'!Q8/100</f>
        <v>797.02276694358011</v>
      </c>
      <c r="X10" s="18">
        <f t="shared" si="4"/>
        <v>5786.4936310269604</v>
      </c>
      <c r="Y10" s="18">
        <f t="shared" si="5"/>
        <v>15280.324864829328</v>
      </c>
      <c r="Z10" s="18">
        <f>'[7]2020-21'!U8/100</f>
        <v>2481.6399943345723</v>
      </c>
      <c r="AA10" s="18">
        <f>'[7]2020-21'!V8/100</f>
        <v>335.85759065941852</v>
      </c>
      <c r="AB10" s="18">
        <f t="shared" si="6"/>
        <v>17426.107268504482</v>
      </c>
      <c r="AC10" s="18">
        <f>'Stmnt 41 GDDP 2020-21'!AC10</f>
        <v>904.55186219259588</v>
      </c>
      <c r="AD10" s="18">
        <f t="shared" si="7"/>
        <v>192649.06742068194</v>
      </c>
    </row>
    <row r="11" spans="1:30" s="3" customFormat="1">
      <c r="A11" s="7"/>
      <c r="B11" s="8" t="s">
        <v>27</v>
      </c>
      <c r="C11" s="19">
        <f t="shared" ref="C11:I11" si="8">SUM(C6:C10)</f>
        <v>13362.491775479171</v>
      </c>
      <c r="D11" s="19">
        <f t="shared" si="8"/>
        <v>3658.1407402434515</v>
      </c>
      <c r="E11" s="19">
        <f t="shared" si="8"/>
        <v>10344.59207625097</v>
      </c>
      <c r="F11" s="19">
        <f t="shared" si="8"/>
        <v>4323.5610127594318</v>
      </c>
      <c r="G11" s="19">
        <f t="shared" si="8"/>
        <v>31688.785604733024</v>
      </c>
      <c r="H11" s="19">
        <f t="shared" si="8"/>
        <v>39071.418484782575</v>
      </c>
      <c r="I11" s="19">
        <f t="shared" si="8"/>
        <v>70760.204089515581</v>
      </c>
      <c r="J11" s="19">
        <f t="shared" ref="J11" si="9">SUM(J6:J10)</f>
        <v>131425.51627270467</v>
      </c>
      <c r="K11" s="19">
        <f t="shared" ref="K11" si="10">SUM(K6:K10)</f>
        <v>15218.241303968342</v>
      </c>
      <c r="L11" s="19">
        <f>SUM(L6:L10)</f>
        <v>51878.289234330216</v>
      </c>
      <c r="M11" s="19">
        <f t="shared" ref="M11:AA11" si="11">SUM(M6:M10)</f>
        <v>198522.04681100324</v>
      </c>
      <c r="N11" s="19">
        <f t="shared" si="11"/>
        <v>237593.46529578581</v>
      </c>
      <c r="O11" s="19">
        <f t="shared" si="11"/>
        <v>74539.753808326437</v>
      </c>
      <c r="P11" s="19">
        <f t="shared" si="11"/>
        <v>4553.4512317582739</v>
      </c>
      <c r="Q11" s="19">
        <f t="shared" si="11"/>
        <v>18294.978347978416</v>
      </c>
      <c r="R11" s="19">
        <f t="shared" si="11"/>
        <v>1700.5505745560499</v>
      </c>
      <c r="S11" s="19">
        <f t="shared" si="11"/>
        <v>9661.4650696158133</v>
      </c>
      <c r="T11" s="19">
        <f t="shared" si="11"/>
        <v>103053.21876925668</v>
      </c>
      <c r="U11" s="19">
        <f t="shared" si="11"/>
        <v>169415.72558123904</v>
      </c>
      <c r="V11" s="19">
        <f t="shared" si="11"/>
        <v>31924.176867036935</v>
      </c>
      <c r="W11" s="19">
        <f t="shared" si="11"/>
        <v>65995.90241523947</v>
      </c>
      <c r="X11" s="19">
        <f t="shared" si="11"/>
        <v>479139.22266500705</v>
      </c>
      <c r="Y11" s="19">
        <f t="shared" si="11"/>
        <v>748421.47356552584</v>
      </c>
      <c r="Z11" s="19">
        <f t="shared" si="11"/>
        <v>121549.29164897227</v>
      </c>
      <c r="AA11" s="19">
        <f t="shared" si="11"/>
        <v>16450.11054495403</v>
      </c>
      <c r="AB11" s="19">
        <f>SUM(AB6:AB10)</f>
        <v>853520.65466954419</v>
      </c>
      <c r="AC11" s="19">
        <f>'Stmnt 41 GDDP 2020-21'!AC11</f>
        <v>32655.127691000587</v>
      </c>
      <c r="AD11" s="19">
        <f t="shared" si="7"/>
        <v>261374.15928854741</v>
      </c>
    </row>
    <row r="12" spans="1:30">
      <c r="A12" s="5">
        <v>6</v>
      </c>
      <c r="B12" s="6" t="s">
        <v>2</v>
      </c>
      <c r="C12" s="14">
        <f>[4]NVA_Current!L9/100</f>
        <v>16291.837736762969</v>
      </c>
      <c r="D12" s="14">
        <f>[4]NVA_Current!X9/100</f>
        <v>5877.7995323355681</v>
      </c>
      <c r="E12" s="14">
        <f>[4]NVA_Current!AV9/100</f>
        <v>673.06670136583989</v>
      </c>
      <c r="F12" s="14">
        <f>[4]NVA_Current!AJ9/100</f>
        <v>46.825308910101164</v>
      </c>
      <c r="G12" s="14">
        <f t="shared" si="0"/>
        <v>22889.529279374477</v>
      </c>
      <c r="H12" s="14">
        <f>+[4]NVA_Current!BT9/100</f>
        <v>224.48681901506816</v>
      </c>
      <c r="I12" s="14">
        <f t="shared" si="1"/>
        <v>23114.016098389544</v>
      </c>
      <c r="J12" s="18">
        <f>'[7]2020-21'!D9/100</f>
        <v>15093.063915333403</v>
      </c>
      <c r="K12" s="18">
        <f>'[7]2020-21'!E9/100+'[7]2020-21'!F9/100</f>
        <v>1747.6810835055815</v>
      </c>
      <c r="L12" s="18">
        <f>'[7]2020-21'!G9/100</f>
        <v>5957.7649564426156</v>
      </c>
      <c r="M12" s="18">
        <f t="shared" ref="M12:M16" si="12">J12+K12+L12</f>
        <v>22798.509955281603</v>
      </c>
      <c r="N12" s="18">
        <f t="shared" ref="N12:N16" si="13">H12+M12</f>
        <v>23022.996774296669</v>
      </c>
      <c r="O12" s="18">
        <f>(+'[7]2020-21'!H9+'[7]2020-21'!I9)/100</f>
        <v>8560.2347273863579</v>
      </c>
      <c r="P12" s="18">
        <f>'[7]2020-21'!J9/100</f>
        <v>522.92380068477337</v>
      </c>
      <c r="Q12" s="18">
        <f>'[7]2020-21'!K9/100</f>
        <v>2101.0172557566507</v>
      </c>
      <c r="R12" s="18">
        <f>'[7]2020-21'!L9/100</f>
        <v>195.29326755524414</v>
      </c>
      <c r="S12" s="18">
        <f>'[7]2020-21'!M9/100</f>
        <v>1109.5342361744836</v>
      </c>
      <c r="T12" s="18">
        <f>'[7]2020-21'!N9/100</f>
        <v>11834.755241423851</v>
      </c>
      <c r="U12" s="18">
        <f>'[7]2020-21'!O9/100</f>
        <v>19455.905116282811</v>
      </c>
      <c r="V12" s="18">
        <f>'[7]2020-21'!P9/100</f>
        <v>3666.2107600080012</v>
      </c>
      <c r="W12" s="18">
        <f>'[7]2020-21'!Q9/100</f>
        <v>7579.048586246171</v>
      </c>
      <c r="X12" s="18">
        <f t="shared" ref="X12:X16" si="14">SUM(O12:W12)</f>
        <v>55024.922991518339</v>
      </c>
      <c r="Y12" s="18">
        <f t="shared" ref="Y12:Y16" si="15">I12+M12+X12</f>
        <v>100937.44904518948</v>
      </c>
      <c r="Z12" s="18">
        <f>'[7]2020-21'!U9/100</f>
        <v>16393.002954449756</v>
      </c>
      <c r="AA12" s="18">
        <f>'[7]2020-21'!V9/100</f>
        <v>2218.5790398782351</v>
      </c>
      <c r="AB12" s="18">
        <f t="shared" ref="AB12:AB16" si="16">Y12+Z12-AA12</f>
        <v>115111.87295976099</v>
      </c>
      <c r="AC12" s="18">
        <f>'Stmnt 41 GDDP 2020-21'!AC12</f>
        <v>6717.4864889241253</v>
      </c>
      <c r="AD12" s="18">
        <f t="shared" si="7"/>
        <v>171361.52510251992</v>
      </c>
    </row>
    <row r="13" spans="1:30">
      <c r="A13" s="5">
        <v>7</v>
      </c>
      <c r="B13" s="6" t="s">
        <v>3</v>
      </c>
      <c r="C13" s="14">
        <f>[4]NVA_Current!L10/100</f>
        <v>4302.4310470199634</v>
      </c>
      <c r="D13" s="14">
        <f>[4]NVA_Current!X10/100</f>
        <v>1538.241774797079</v>
      </c>
      <c r="E13" s="14">
        <f>[4]NVA_Current!AV10/100</f>
        <v>321.90706919124312</v>
      </c>
      <c r="F13" s="14">
        <f>[4]NVA_Current!AJ10/100</f>
        <v>26.145600133773545</v>
      </c>
      <c r="G13" s="14">
        <f t="shared" si="0"/>
        <v>6188.7254911420596</v>
      </c>
      <c r="H13" s="14">
        <f>+[4]NVA_Current!BT10/100</f>
        <v>54.519209824208794</v>
      </c>
      <c r="I13" s="14">
        <f t="shared" si="1"/>
        <v>6243.2447009662683</v>
      </c>
      <c r="J13" s="18">
        <f>'[7]2020-21'!D10/100</f>
        <v>3694.1331911687366</v>
      </c>
      <c r="K13" s="18">
        <f>'[7]2020-21'!E10/100+'[7]2020-21'!F10/100</f>
        <v>427.75719591280165</v>
      </c>
      <c r="L13" s="18">
        <f>'[7]2020-21'!G10/100</f>
        <v>1458.2047352504344</v>
      </c>
      <c r="M13" s="18">
        <f t="shared" si="12"/>
        <v>5580.0951223319726</v>
      </c>
      <c r="N13" s="18">
        <f t="shared" si="13"/>
        <v>5634.6143321561813</v>
      </c>
      <c r="O13" s="18">
        <f>(+'[7]2020-21'!H10+'[7]2020-21'!I10)/100</f>
        <v>2095.177454228296</v>
      </c>
      <c r="P13" s="18">
        <f>'[7]2020-21'!J10/100</f>
        <v>127.98926575797609</v>
      </c>
      <c r="Q13" s="18">
        <f>'[7]2020-21'!K10/100</f>
        <v>514.23870085277167</v>
      </c>
      <c r="R13" s="18">
        <f>'[7]2020-21'!L10/100</f>
        <v>47.79939618189097</v>
      </c>
      <c r="S13" s="18">
        <f>'[7]2020-21'!M10/100</f>
        <v>271.56628180883649</v>
      </c>
      <c r="T13" s="18">
        <f>'[7]2020-21'!N10/100</f>
        <v>2896.6393034542625</v>
      </c>
      <c r="U13" s="18">
        <f>'[7]2020-21'!O10/100</f>
        <v>4761.969157320852</v>
      </c>
      <c r="V13" s="18">
        <f>'[7]2020-21'!P10/100</f>
        <v>897.33078255942326</v>
      </c>
      <c r="W13" s="18">
        <f>'[7]2020-21'!Q10/100</f>
        <v>1855.0252683610927</v>
      </c>
      <c r="X13" s="18">
        <f t="shared" si="14"/>
        <v>13467.735610525402</v>
      </c>
      <c r="Y13" s="18">
        <f t="shared" si="15"/>
        <v>25291.075433823644</v>
      </c>
      <c r="Z13" s="18">
        <f>'[7]2020-21'!U10/100</f>
        <v>4107.4613853177898</v>
      </c>
      <c r="AA13" s="18">
        <f>'[7]2020-21'!V10/100</f>
        <v>555.89130081268513</v>
      </c>
      <c r="AB13" s="18">
        <f t="shared" si="16"/>
        <v>28842.645518328751</v>
      </c>
      <c r="AC13" s="18">
        <f>'Stmnt 41 GDDP 2020-21'!AC13</f>
        <v>2220.275441301344</v>
      </c>
      <c r="AD13" s="18">
        <f t="shared" si="7"/>
        <v>129905.70891251019</v>
      </c>
    </row>
    <row r="14" spans="1:30">
      <c r="A14" s="5">
        <v>8</v>
      </c>
      <c r="B14" s="6" t="s">
        <v>4</v>
      </c>
      <c r="C14" s="14">
        <f>[4]NVA_Current!L11/100</f>
        <v>2865.2523682335868</v>
      </c>
      <c r="D14" s="14">
        <f>[4]NVA_Current!X11/100</f>
        <v>1454.5921352606001</v>
      </c>
      <c r="E14" s="14">
        <f>[4]NVA_Current!AV11/100</f>
        <v>224.35604933365323</v>
      </c>
      <c r="F14" s="14">
        <f>[4]NVA_Current!AJ11/100</f>
        <v>18.387560787721281</v>
      </c>
      <c r="G14" s="14">
        <f t="shared" si="0"/>
        <v>4562.5881136155622</v>
      </c>
      <c r="H14" s="14">
        <f>+[4]NVA_Current!BT11/100</f>
        <v>18.586444898165304</v>
      </c>
      <c r="I14" s="14">
        <f t="shared" si="1"/>
        <v>4581.1745585137278</v>
      </c>
      <c r="J14" s="18">
        <f>'[7]2020-21'!D11/100</f>
        <v>1870.8316263156216</v>
      </c>
      <c r="K14" s="18">
        <f>'[7]2020-21'!E11/100+'[7]2020-21'!F11/100</f>
        <v>216.63043780091016</v>
      </c>
      <c r="L14" s="18">
        <f>'[7]2020-21'!G11/100</f>
        <v>738.48326391464468</v>
      </c>
      <c r="M14" s="18">
        <f t="shared" si="12"/>
        <v>2825.9453280311768</v>
      </c>
      <c r="N14" s="18">
        <f t="shared" si="13"/>
        <v>2844.531772929342</v>
      </c>
      <c r="O14" s="18">
        <f>(+'[7]2020-21'!H11+'[7]2020-21'!I11)/100</f>
        <v>1061.0673847614137</v>
      </c>
      <c r="P14" s="18">
        <f>'[7]2020-21'!J11/100</f>
        <v>64.818011105111651</v>
      </c>
      <c r="Q14" s="18">
        <f>'[7]2020-21'!K11/100</f>
        <v>260.42754152198069</v>
      </c>
      <c r="R14" s="18">
        <f>'[7]2020-21'!L11/100</f>
        <v>24.2072003006421</v>
      </c>
      <c r="S14" s="18">
        <f>'[7]2020-21'!M11/100</f>
        <v>137.53017618949883</v>
      </c>
      <c r="T14" s="18">
        <f>'[7]2020-21'!N11/100</f>
        <v>1466.9542592254513</v>
      </c>
      <c r="U14" s="18">
        <f>'[7]2020-21'!O11/100</f>
        <v>2411.6191923867405</v>
      </c>
      <c r="V14" s="18">
        <f>'[7]2020-21'!P11/100</f>
        <v>454.43808341615227</v>
      </c>
      <c r="W14" s="18">
        <f>'[7]2020-21'!Q11/100</f>
        <v>939.44634913571952</v>
      </c>
      <c r="X14" s="18">
        <f t="shared" si="14"/>
        <v>6820.5081980427094</v>
      </c>
      <c r="Y14" s="18">
        <f t="shared" si="15"/>
        <v>14227.628084587614</v>
      </c>
      <c r="Z14" s="18">
        <f>'[7]2020-21'!U11/100</f>
        <v>2310.6740993203516</v>
      </c>
      <c r="AA14" s="18">
        <f>'[7]2020-21'!V11/100</f>
        <v>312.71958767933518</v>
      </c>
      <c r="AB14" s="18">
        <f t="shared" si="16"/>
        <v>16225.582596228631</v>
      </c>
      <c r="AC14" s="18">
        <f>'Stmnt 41 GDDP 2020-21'!AC14</f>
        <v>1762.8094719147955</v>
      </c>
      <c r="AD14" s="18">
        <f t="shared" si="7"/>
        <v>92043.881399185528</v>
      </c>
    </row>
    <row r="15" spans="1:30">
      <c r="A15" s="5">
        <v>9</v>
      </c>
      <c r="B15" s="6" t="s">
        <v>5</v>
      </c>
      <c r="C15" s="14">
        <f>[4]NVA_Current!L12/100</f>
        <v>8870.4353288821858</v>
      </c>
      <c r="D15" s="14">
        <f>[4]NVA_Current!X12/100</f>
        <v>3050.8608531434929</v>
      </c>
      <c r="E15" s="14">
        <f>[4]NVA_Current!AV12/100</f>
        <v>629.23970912087702</v>
      </c>
      <c r="F15" s="14">
        <f>[4]NVA_Current!AJ12/100</f>
        <v>65.804798024550479</v>
      </c>
      <c r="G15" s="14">
        <f t="shared" si="0"/>
        <v>12616.340689171106</v>
      </c>
      <c r="H15" s="14">
        <f>+[4]NVA_Current!BT12/100</f>
        <v>341.66451251278448</v>
      </c>
      <c r="I15" s="14">
        <f t="shared" si="1"/>
        <v>12958.005201683891</v>
      </c>
      <c r="J15" s="18">
        <f>'[7]2020-21'!D12/100</f>
        <v>7304.2213724946123</v>
      </c>
      <c r="K15" s="18">
        <f>'[7]2020-21'!E12/100+'[7]2020-21'!F12/100</f>
        <v>845.78251268632641</v>
      </c>
      <c r="L15" s="18">
        <f>'[7]2020-21'!G12/100</f>
        <v>2883.2339391962555</v>
      </c>
      <c r="M15" s="18">
        <f t="shared" si="12"/>
        <v>11033.237824377195</v>
      </c>
      <c r="N15" s="18">
        <f t="shared" si="13"/>
        <v>11374.90233688998</v>
      </c>
      <c r="O15" s="18">
        <f>(+'[7]2020-21'!H12+'[7]2020-21'!I12)/100</f>
        <v>4142.6876477892956</v>
      </c>
      <c r="P15" s="18">
        <f>'[7]2020-21'!J12/100</f>
        <v>253.06665515856332</v>
      </c>
      <c r="Q15" s="18">
        <f>'[7]2020-21'!K12/100</f>
        <v>1016.7779868663405</v>
      </c>
      <c r="R15" s="18">
        <f>'[7]2020-21'!L12/100</f>
        <v>94.511311075290863</v>
      </c>
      <c r="S15" s="18">
        <f>'[7]2020-21'!M12/100</f>
        <v>536.95417490061857</v>
      </c>
      <c r="T15" s="18">
        <f>'[7]2020-21'!N12/100</f>
        <v>5727.3773342224131</v>
      </c>
      <c r="U15" s="18">
        <f>'[7]2020-21'!O12/100</f>
        <v>9415.5990307048942</v>
      </c>
      <c r="V15" s="18">
        <f>'[7]2020-21'!P12/100</f>
        <v>1774.246444561526</v>
      </c>
      <c r="W15" s="18">
        <f>'[7]2020-21'!Q12/100</f>
        <v>3667.8469644982938</v>
      </c>
      <c r="X15" s="18">
        <f t="shared" si="14"/>
        <v>26629.067549777235</v>
      </c>
      <c r="Y15" s="18">
        <f t="shared" si="15"/>
        <v>50620.310575838317</v>
      </c>
      <c r="Z15" s="18">
        <f>'[7]2020-21'!U12/100</f>
        <v>8221.1201948047583</v>
      </c>
      <c r="AA15" s="18">
        <f>'[7]2020-21'!V12/100</f>
        <v>1112.6213421173461</v>
      </c>
      <c r="AB15" s="18">
        <f t="shared" si="16"/>
        <v>57728.809428525732</v>
      </c>
      <c r="AC15" s="18">
        <f>'Stmnt 41 GDDP 2020-21'!AC15</f>
        <v>4598.7922497575437</v>
      </c>
      <c r="AD15" s="18">
        <f t="shared" si="7"/>
        <v>125530.37035227955</v>
      </c>
    </row>
    <row r="16" spans="1:30">
      <c r="A16" s="5">
        <v>10</v>
      </c>
      <c r="B16" s="6" t="s">
        <v>6</v>
      </c>
      <c r="C16" s="14">
        <f>[4]NVA_Current!L13/100</f>
        <v>14394.783004464232</v>
      </c>
      <c r="D16" s="14">
        <f>[4]NVA_Current!X13/100</f>
        <v>8859.0127897997663</v>
      </c>
      <c r="E16" s="14">
        <f>[4]NVA_Current!AV13/100</f>
        <v>936.59985270515597</v>
      </c>
      <c r="F16" s="14">
        <f>[4]NVA_Current!AJ13/100</f>
        <v>34.382219829095263</v>
      </c>
      <c r="G16" s="14">
        <f t="shared" si="0"/>
        <v>24224.777866798249</v>
      </c>
      <c r="H16" s="14">
        <f>+[4]NVA_Current!BT13/100</f>
        <v>633.79534570938313</v>
      </c>
      <c r="I16" s="14">
        <f t="shared" si="1"/>
        <v>24858.573212507632</v>
      </c>
      <c r="J16" s="18">
        <f>'[7]2020-21'!D13/100</f>
        <v>8676.0391299588682</v>
      </c>
      <c r="K16" s="18">
        <f>'[7]2020-21'!E13/100+'[7]2020-21'!F13/100</f>
        <v>1004.6303091434561</v>
      </c>
      <c r="L16" s="18">
        <f>'[7]2020-21'!G13/100</f>
        <v>3424.7388190466045</v>
      </c>
      <c r="M16" s="18">
        <f t="shared" si="12"/>
        <v>13105.408258148929</v>
      </c>
      <c r="N16" s="18">
        <f t="shared" si="13"/>
        <v>13739.203603858312</v>
      </c>
      <c r="O16" s="18">
        <f>(+'[7]2020-21'!H13+'[7]2020-21'!I13)/100</f>
        <v>4920.7325877011126</v>
      </c>
      <c r="P16" s="18">
        <f>'[7]2020-21'!J13/100</f>
        <v>300.59551739648794</v>
      </c>
      <c r="Q16" s="18">
        <f>'[7]2020-21'!K13/100</f>
        <v>1207.7407228856114</v>
      </c>
      <c r="R16" s="18">
        <f>'[7]2020-21'!L13/100</f>
        <v>112.26163492261315</v>
      </c>
      <c r="S16" s="18">
        <f>'[7]2020-21'!M13/100</f>
        <v>637.80041634218446</v>
      </c>
      <c r="T16" s="18">
        <f>'[7]2020-21'!N13/100</f>
        <v>6803.0454349143311</v>
      </c>
      <c r="U16" s="18">
        <f>'[7]2020-21'!O13/100</f>
        <v>11183.958077998232</v>
      </c>
      <c r="V16" s="18">
        <f>'[7]2020-21'!P13/100</f>
        <v>2107.4705699875135</v>
      </c>
      <c r="W16" s="18">
        <f>'[7]2020-21'!Q13/100</f>
        <v>4356.7112993756036</v>
      </c>
      <c r="X16" s="18">
        <f t="shared" si="14"/>
        <v>31630.316261523687</v>
      </c>
      <c r="Y16" s="18">
        <f t="shared" si="15"/>
        <v>69594.297732180246</v>
      </c>
      <c r="Z16" s="18">
        <f>'[7]2020-21'!U13/100</f>
        <v>11302.63879945699</v>
      </c>
      <c r="AA16" s="18">
        <f>'[7]2020-21'!V13/100</f>
        <v>1529.6646749510371</v>
      </c>
      <c r="AB16" s="18">
        <f t="shared" si="16"/>
        <v>79367.271856686202</v>
      </c>
      <c r="AC16" s="18">
        <f>'Stmnt 41 GDDP 2020-21'!AC16</f>
        <v>4876.8817709370624</v>
      </c>
      <c r="AD16" s="18">
        <f t="shared" si="7"/>
        <v>162741.84116921146</v>
      </c>
    </row>
    <row r="17" spans="1:30" s="3" customFormat="1">
      <c r="A17" s="7"/>
      <c r="B17" s="8" t="s">
        <v>28</v>
      </c>
      <c r="C17" s="19">
        <f t="shared" ref="C17:I17" si="17">SUM(C12:C16)</f>
        <v>46724.739485362938</v>
      </c>
      <c r="D17" s="19">
        <f t="shared" si="17"/>
        <v>20780.507085336507</v>
      </c>
      <c r="E17" s="19">
        <f t="shared" si="17"/>
        <v>2785.1693817167693</v>
      </c>
      <c r="F17" s="19">
        <f t="shared" si="17"/>
        <v>191.54548768524177</v>
      </c>
      <c r="G17" s="19">
        <f t="shared" si="17"/>
        <v>70481.961440101455</v>
      </c>
      <c r="H17" s="19">
        <f t="shared" si="17"/>
        <v>1273.05233195961</v>
      </c>
      <c r="I17" s="19">
        <f t="shared" si="17"/>
        <v>71755.013772061066</v>
      </c>
      <c r="J17" s="19">
        <f t="shared" ref="J17" si="18">SUM(J12:J16)</f>
        <v>36638.289235271244</v>
      </c>
      <c r="K17" s="19">
        <f t="shared" ref="K17" si="19">SUM(K12:K16)</f>
        <v>4242.4815390490749</v>
      </c>
      <c r="L17" s="19">
        <f>SUM(L12:L16)</f>
        <v>14462.425713850555</v>
      </c>
      <c r="M17" s="19">
        <f t="shared" ref="M17:AB17" si="20">SUM(M12:M16)</f>
        <v>55343.19648817087</v>
      </c>
      <c r="N17" s="19">
        <f t="shared" si="20"/>
        <v>56616.248820130488</v>
      </c>
      <c r="O17" s="19">
        <f t="shared" si="20"/>
        <v>20779.899801866479</v>
      </c>
      <c r="P17" s="19">
        <f t="shared" si="20"/>
        <v>1269.3932501029124</v>
      </c>
      <c r="Q17" s="19">
        <f t="shared" si="20"/>
        <v>5100.2022078833552</v>
      </c>
      <c r="R17" s="19">
        <f t="shared" si="20"/>
        <v>474.07281003568124</v>
      </c>
      <c r="S17" s="19">
        <f t="shared" si="20"/>
        <v>2693.3852854156221</v>
      </c>
      <c r="T17" s="19">
        <f t="shared" si="20"/>
        <v>28728.771573240308</v>
      </c>
      <c r="U17" s="19">
        <f t="shared" si="20"/>
        <v>47229.050574693523</v>
      </c>
      <c r="V17" s="19">
        <f t="shared" si="20"/>
        <v>8899.6966405326166</v>
      </c>
      <c r="W17" s="19">
        <f t="shared" si="20"/>
        <v>18398.078467616884</v>
      </c>
      <c r="X17" s="19">
        <f t="shared" si="20"/>
        <v>133572.55061138736</v>
      </c>
      <c r="Y17" s="19">
        <f t="shared" si="20"/>
        <v>260670.76087161931</v>
      </c>
      <c r="Z17" s="19">
        <f t="shared" si="20"/>
        <v>42334.897433349644</v>
      </c>
      <c r="AA17" s="19">
        <f t="shared" si="20"/>
        <v>5729.4759454386394</v>
      </c>
      <c r="AB17" s="19">
        <f t="shared" si="20"/>
        <v>297276.1823595303</v>
      </c>
      <c r="AC17" s="19">
        <f>'Stmnt 41 GDDP 2020-21'!AC17</f>
        <v>20176.245422834872</v>
      </c>
      <c r="AD17" s="19">
        <f t="shared" si="7"/>
        <v>147339.69384763826</v>
      </c>
    </row>
    <row r="18" spans="1:30">
      <c r="A18" s="5">
        <v>11</v>
      </c>
      <c r="B18" s="6" t="s">
        <v>7</v>
      </c>
      <c r="C18" s="14">
        <f>[4]NVA_Current!L15/100</f>
        <v>10339.971657808679</v>
      </c>
      <c r="D18" s="14">
        <f>[4]NVA_Current!X15/100</f>
        <v>8570.9339378089062</v>
      </c>
      <c r="E18" s="14">
        <f>[4]NVA_Current!AV15/100</f>
        <v>2402.2555199423623</v>
      </c>
      <c r="F18" s="14">
        <f>[4]NVA_Current!AJ15/100</f>
        <v>91.371064051313624</v>
      </c>
      <c r="G18" s="14">
        <f t="shared" si="0"/>
        <v>21404.532179611262</v>
      </c>
      <c r="H18" s="14">
        <f>+[4]NVA_Current!BT15/100</f>
        <v>301.89057034469062</v>
      </c>
      <c r="I18" s="14">
        <f t="shared" si="1"/>
        <v>21706.422749955953</v>
      </c>
      <c r="J18" s="18">
        <f>'[7]2020-21'!D14/100</f>
        <v>39447.197806435615</v>
      </c>
      <c r="K18" s="18">
        <f>'[7]2020-21'!E14/100+'[7]2020-21'!F14/100</f>
        <v>4567.7353379237638</v>
      </c>
      <c r="L18" s="18">
        <f>'[7]2020-21'!G14/100</f>
        <v>15571.201052311364</v>
      </c>
      <c r="M18" s="18">
        <f t="shared" ref="M18:M22" si="21">J18+K18+L18</f>
        <v>59586.13419667074</v>
      </c>
      <c r="N18" s="18">
        <f t="shared" ref="N18:N22" si="22">H18+M18</f>
        <v>59888.024767015428</v>
      </c>
      <c r="O18" s="18">
        <f>(+'[7]2020-21'!H14+'[7]2020-21'!I14)/100</f>
        <v>22373.010175732092</v>
      </c>
      <c r="P18" s="18">
        <f>'[7]2020-21'!J14/100</f>
        <v>1366.7124660055943</v>
      </c>
      <c r="Q18" s="18">
        <f>'[7]2020-21'!K14/100</f>
        <v>5491.2139607630043</v>
      </c>
      <c r="R18" s="18">
        <f>'[7]2020-21'!L14/100</f>
        <v>510.41804359487435</v>
      </c>
      <c r="S18" s="18">
        <f>'[7]2020-21'!M14/100</f>
        <v>2899.87617709101</v>
      </c>
      <c r="T18" s="18">
        <f>'[7]2020-21'!N14/100</f>
        <v>30931.289605479989</v>
      </c>
      <c r="U18" s="18">
        <f>'[7]2020-21'!O14/100</f>
        <v>50849.909728769424</v>
      </c>
      <c r="V18" s="18">
        <f>'[7]2020-21'!P14/100</f>
        <v>9582.0001731519587</v>
      </c>
      <c r="W18" s="18">
        <f>'[7]2020-21'!Q14/100</f>
        <v>19808.584290331262</v>
      </c>
      <c r="X18" s="18">
        <f t="shared" ref="X18:X22" si="23">SUM(O18:W18)</f>
        <v>143813.01462091922</v>
      </c>
      <c r="Y18" s="18">
        <f t="shared" ref="Y18:Y22" si="24">I18+M18+X18</f>
        <v>225105.57156754591</v>
      </c>
      <c r="Z18" s="18">
        <f>'[7]2020-21'!U14/100</f>
        <v>36558.842492540731</v>
      </c>
      <c r="AA18" s="18">
        <f>'[7]2020-21'!V14/100</f>
        <v>4947.7622801345433</v>
      </c>
      <c r="AB18" s="18">
        <f t="shared" ref="AB18:AB22" si="25">Y18+Z18-AA18</f>
        <v>256716.65177995211</v>
      </c>
      <c r="AC18" s="18">
        <f>'Stmnt 41 GDDP 2020-21'!AC18</f>
        <v>10577.075421990208</v>
      </c>
      <c r="AD18" s="18">
        <f t="shared" si="7"/>
        <v>242710.42943139729</v>
      </c>
    </row>
    <row r="19" spans="1:30">
      <c r="A19" s="5">
        <v>12</v>
      </c>
      <c r="B19" s="6" t="s">
        <v>8</v>
      </c>
      <c r="C19" s="14">
        <f>[4]NVA_Current!L16/100</f>
        <v>5708.0019343355907</v>
      </c>
      <c r="D19" s="14">
        <f>[4]NVA_Current!X16/100</f>
        <v>3578.2608292349946</v>
      </c>
      <c r="E19" s="14">
        <f>[4]NVA_Current!AV16/100</f>
        <v>1226.5827528900827</v>
      </c>
      <c r="F19" s="14">
        <f>[4]NVA_Current!AJ16/100</f>
        <v>34.999336595258526</v>
      </c>
      <c r="G19" s="14">
        <f t="shared" si="0"/>
        <v>10547.844853055925</v>
      </c>
      <c r="H19" s="14">
        <f>+[4]NVA_Current!BT16/100</f>
        <v>134.3203023498906</v>
      </c>
      <c r="I19" s="14">
        <f t="shared" si="1"/>
        <v>10682.165155405815</v>
      </c>
      <c r="J19" s="18">
        <f>'[7]2020-21'!D15/100</f>
        <v>6456.7691031854301</v>
      </c>
      <c r="K19" s="18">
        <f>'[7]2020-21'!E15/100+'[7]2020-21'!F15/100</f>
        <v>747.65291431227615</v>
      </c>
      <c r="L19" s="18">
        <f>'[7]2020-21'!G15/100</f>
        <v>2548.7146221993471</v>
      </c>
      <c r="M19" s="18">
        <f t="shared" si="21"/>
        <v>9753.1366396970534</v>
      </c>
      <c r="N19" s="18">
        <f t="shared" si="22"/>
        <v>9887.4569420469434</v>
      </c>
      <c r="O19" s="18">
        <f>(+'[7]2020-21'!H15+'[7]2020-21'!I15)/100</f>
        <v>3662.0436654781265</v>
      </c>
      <c r="P19" s="18">
        <f>'[7]2020-21'!J15/100</f>
        <v>223.7052899611441</v>
      </c>
      <c r="Q19" s="18">
        <f>'[7]2020-21'!K15/100</f>
        <v>898.80910717188294</v>
      </c>
      <c r="R19" s="18">
        <f>'[7]2020-21'!L15/100</f>
        <v>83.545895192942425</v>
      </c>
      <c r="S19" s="18">
        <f>'[7]2020-21'!M15/100</f>
        <v>474.65553814953142</v>
      </c>
      <c r="T19" s="18">
        <f>'[7]2020-21'!N15/100</f>
        <v>5062.8740734978428</v>
      </c>
      <c r="U19" s="18">
        <f>'[7]2020-21'!O15/100</f>
        <v>8323.179954316598</v>
      </c>
      <c r="V19" s="18">
        <f>'[7]2020-21'!P15/100</f>
        <v>1568.3943627202698</v>
      </c>
      <c r="W19" s="18">
        <f>'[7]2020-21'!Q15/100</f>
        <v>3242.295071281058</v>
      </c>
      <c r="X19" s="18">
        <f t="shared" si="23"/>
        <v>23539.502957769393</v>
      </c>
      <c r="Y19" s="18">
        <f t="shared" si="24"/>
        <v>43974.80475287226</v>
      </c>
      <c r="Z19" s="18">
        <f>'[7]2020-21'!U15/100</f>
        <v>7141.839931800233</v>
      </c>
      <c r="AA19" s="18">
        <f>'[7]2020-21'!V15/100</f>
        <v>966.55484189713184</v>
      </c>
      <c r="AB19" s="18">
        <f t="shared" si="25"/>
        <v>50150.089842775364</v>
      </c>
      <c r="AC19" s="18">
        <f>'Stmnt 41 GDDP 2020-21'!AC19</f>
        <v>3220.4904613847389</v>
      </c>
      <c r="AD19" s="18">
        <f t="shared" si="7"/>
        <v>155721.90150568541</v>
      </c>
    </row>
    <row r="20" spans="1:30">
      <c r="A20" s="5">
        <v>13</v>
      </c>
      <c r="B20" s="6" t="s">
        <v>9</v>
      </c>
      <c r="C20" s="14">
        <f>[4]NVA_Current!L17/100</f>
        <v>6561.2256140332584</v>
      </c>
      <c r="D20" s="14">
        <f>[4]NVA_Current!X17/100</f>
        <v>3567.9483418707559</v>
      </c>
      <c r="E20" s="14">
        <f>[4]NVA_Current!AV17/100</f>
        <v>2247.0805101162787</v>
      </c>
      <c r="F20" s="14">
        <f>[4]NVA_Current!AJ17/100</f>
        <v>51.069560954938218</v>
      </c>
      <c r="G20" s="14">
        <f t="shared" si="0"/>
        <v>12427.324026975231</v>
      </c>
      <c r="H20" s="14">
        <f>+[4]NVA_Current!BT17/100</f>
        <v>125.61364585774555</v>
      </c>
      <c r="I20" s="14">
        <f t="shared" si="1"/>
        <v>12552.937672832977</v>
      </c>
      <c r="J20" s="18">
        <f>'[7]2020-21'!D16/100</f>
        <v>6120.0190800547434</v>
      </c>
      <c r="K20" s="18">
        <f>'[7]2020-21'!E16/100+'[7]2020-21'!F16/100</f>
        <v>708.65939725059707</v>
      </c>
      <c r="L20" s="18">
        <f>'[7]2020-21'!G16/100</f>
        <v>2415.7875042765895</v>
      </c>
      <c r="M20" s="18">
        <f t="shared" si="21"/>
        <v>9244.4659815819305</v>
      </c>
      <c r="N20" s="18">
        <f t="shared" si="22"/>
        <v>9370.0796274396762</v>
      </c>
      <c r="O20" s="18">
        <f>(+'[7]2020-21'!H16+'[7]2020-21'!I16)/100</f>
        <v>3471.051348833731</v>
      </c>
      <c r="P20" s="18">
        <f>'[7]2020-21'!J16/100</f>
        <v>212.03803651518973</v>
      </c>
      <c r="Q20" s="18">
        <f>'[7]2020-21'!K16/100</f>
        <v>851.93210370572535</v>
      </c>
      <c r="R20" s="18">
        <f>'[7]2020-21'!L16/100</f>
        <v>79.188594863770462</v>
      </c>
      <c r="S20" s="18">
        <f>'[7]2020-21'!M16/100</f>
        <v>449.90008214722434</v>
      </c>
      <c r="T20" s="18">
        <f>'[7]2020-21'!N16/100</f>
        <v>4798.8220477692121</v>
      </c>
      <c r="U20" s="18">
        <f>'[7]2020-21'!O16/100</f>
        <v>7889.08807378858</v>
      </c>
      <c r="V20" s="18">
        <f>'[7]2020-21'!P16/100</f>
        <v>1486.5954274503799</v>
      </c>
      <c r="W20" s="18">
        <f>'[7]2020-21'!Q16/100</f>
        <v>3073.1945625278881</v>
      </c>
      <c r="X20" s="18">
        <f t="shared" si="23"/>
        <v>22311.8102776017</v>
      </c>
      <c r="Y20" s="18">
        <f t="shared" si="24"/>
        <v>44109.213932016602</v>
      </c>
      <c r="Z20" s="18">
        <f>'[7]2020-21'!U16/100</f>
        <v>7163.6689952538363</v>
      </c>
      <c r="AA20" s="18">
        <f>'[7]2020-21'!V16/100</f>
        <v>969.50912079117609</v>
      </c>
      <c r="AB20" s="18">
        <f t="shared" si="25"/>
        <v>50303.373806479263</v>
      </c>
      <c r="AC20" s="18">
        <f>'Stmnt 41 GDDP 2020-21'!AC20</f>
        <v>3047.4317409865139</v>
      </c>
      <c r="AD20" s="18">
        <f t="shared" si="7"/>
        <v>165068.09038549644</v>
      </c>
    </row>
    <row r="21" spans="1:30">
      <c r="A21" s="5">
        <v>14</v>
      </c>
      <c r="B21" s="6" t="s">
        <v>10</v>
      </c>
      <c r="C21" s="14">
        <f>[4]NVA_Current!L18/100</f>
        <v>8810.7460585897043</v>
      </c>
      <c r="D21" s="14">
        <f>[4]NVA_Current!X18/100</f>
        <v>7104.6361787467358</v>
      </c>
      <c r="E21" s="14">
        <f>[4]NVA_Current!AV18/100</f>
        <v>1286.4250376022953</v>
      </c>
      <c r="F21" s="14">
        <f>[4]NVA_Current!AJ18/100</f>
        <v>45.339190983422334</v>
      </c>
      <c r="G21" s="14">
        <f t="shared" si="0"/>
        <v>17247.146465922156</v>
      </c>
      <c r="H21" s="14">
        <f>+[4]NVA_Current!BT18/100</f>
        <v>30.07510755097173</v>
      </c>
      <c r="I21" s="14">
        <f t="shared" si="1"/>
        <v>17277.221573473129</v>
      </c>
      <c r="J21" s="18">
        <f>'[7]2020-21'!D17/100</f>
        <v>10012.036407380183</v>
      </c>
      <c r="K21" s="18">
        <f>'[7]2020-21'!E17/100+'[7]2020-21'!F17/100</f>
        <v>1159.3303211795885</v>
      </c>
      <c r="L21" s="18">
        <f>'[7]2020-21'!G17/100</f>
        <v>3952.1040913315214</v>
      </c>
      <c r="M21" s="18">
        <f t="shared" si="21"/>
        <v>15123.470819891292</v>
      </c>
      <c r="N21" s="18">
        <f t="shared" si="22"/>
        <v>15153.545927442265</v>
      </c>
      <c r="O21" s="18">
        <f>(+'[7]2020-21'!H17+'[7]2020-21'!I17)/100</f>
        <v>5678.4614593225342</v>
      </c>
      <c r="P21" s="18">
        <f>'[7]2020-21'!J17/100</f>
        <v>346.88332071678758</v>
      </c>
      <c r="Q21" s="18">
        <f>'[7]2020-21'!K17/100</f>
        <v>1393.7170991371186</v>
      </c>
      <c r="R21" s="18">
        <f>'[7]2020-21'!L17/100</f>
        <v>129.54846781593</v>
      </c>
      <c r="S21" s="18">
        <f>'[7]2020-21'!M17/100</f>
        <v>736.01339198783262</v>
      </c>
      <c r="T21" s="18">
        <f>'[7]2020-21'!N17/100</f>
        <v>7850.6260235996369</v>
      </c>
      <c r="U21" s="18">
        <f>'[7]2020-21'!O17/100</f>
        <v>12906.142282009607</v>
      </c>
      <c r="V21" s="18">
        <f>'[7]2020-21'!P17/100</f>
        <v>2431.993650344139</v>
      </c>
      <c r="W21" s="18">
        <f>'[7]2020-21'!Q17/100</f>
        <v>5027.5882222767204</v>
      </c>
      <c r="X21" s="18">
        <f t="shared" si="23"/>
        <v>36500.973917210307</v>
      </c>
      <c r="Y21" s="18">
        <f t="shared" si="24"/>
        <v>68901.666310574728</v>
      </c>
      <c r="Z21" s="18">
        <f>'[7]2020-21'!U17/100</f>
        <v>11190.15023666916</v>
      </c>
      <c r="AA21" s="18">
        <f>'[7]2020-21'!V17/100</f>
        <v>1514.4408158252525</v>
      </c>
      <c r="AB21" s="18">
        <f t="shared" si="25"/>
        <v>78577.375731418637</v>
      </c>
      <c r="AC21" s="18">
        <f>'Stmnt 41 GDDP 2020-21'!AC21</f>
        <v>4697.6532075302539</v>
      </c>
      <c r="AD21" s="18">
        <f t="shared" si="7"/>
        <v>167269.4263711517</v>
      </c>
    </row>
    <row r="22" spans="1:30">
      <c r="A22" s="5">
        <v>15</v>
      </c>
      <c r="B22" s="6" t="s">
        <v>11</v>
      </c>
      <c r="C22" s="14">
        <f>[4]NVA_Current!L19/100</f>
        <v>5665.4023365283974</v>
      </c>
      <c r="D22" s="14">
        <f>[4]NVA_Current!X19/100</f>
        <v>2117.0263567994439</v>
      </c>
      <c r="E22" s="14">
        <f>[4]NVA_Current!AV19/100</f>
        <v>1159.506206235267</v>
      </c>
      <c r="F22" s="14">
        <f>[4]NVA_Current!AJ19/100</f>
        <v>34.092552775590072</v>
      </c>
      <c r="G22" s="14">
        <f t="shared" si="0"/>
        <v>8976.0274523386979</v>
      </c>
      <c r="H22" s="14">
        <f>+[4]NVA_Current!BT19/100</f>
        <v>129.23523855570497</v>
      </c>
      <c r="I22" s="14">
        <f t="shared" si="1"/>
        <v>9105.2626908944021</v>
      </c>
      <c r="J22" s="18">
        <f>'[7]2020-21'!D18/100</f>
        <v>10911.061949151228</v>
      </c>
      <c r="K22" s="18">
        <f>'[7]2020-21'!E18/100+'[7]2020-21'!F18/100</f>
        <v>1263.4317774349599</v>
      </c>
      <c r="L22" s="18">
        <f>'[7]2020-21'!G18/100</f>
        <v>4306.981198972263</v>
      </c>
      <c r="M22" s="18">
        <f t="shared" si="21"/>
        <v>16481.47492555845</v>
      </c>
      <c r="N22" s="18">
        <f t="shared" si="22"/>
        <v>16610.710164114156</v>
      </c>
      <c r="O22" s="18">
        <f>(+'[7]2020-21'!H18+'[7]2020-21'!I18)/100</f>
        <v>6188.355918568639</v>
      </c>
      <c r="P22" s="18">
        <f>'[7]2020-21'!J18/100</f>
        <v>378.03152600186513</v>
      </c>
      <c r="Q22" s="18">
        <f>'[7]2020-21'!K18/100</f>
        <v>1518.8651928060249</v>
      </c>
      <c r="R22" s="18">
        <f>'[7]2020-21'!L18/100</f>
        <v>141.18120432675346</v>
      </c>
      <c r="S22" s="18">
        <f>'[7]2020-21'!M18/100</f>
        <v>802.10332729758113</v>
      </c>
      <c r="T22" s="18">
        <f>'[7]2020-21'!N18/100</f>
        <v>8555.5688570981165</v>
      </c>
      <c r="U22" s="18">
        <f>'[7]2020-21'!O18/100</f>
        <v>14065.042538175772</v>
      </c>
      <c r="V22" s="18">
        <f>'[7]2020-21'!P18/100</f>
        <v>2650.3732406812946</v>
      </c>
      <c r="W22" s="18">
        <f>'[7]2020-21'!Q18/100</f>
        <v>5479.0378616330318</v>
      </c>
      <c r="X22" s="18">
        <f t="shared" si="23"/>
        <v>39778.559666589077</v>
      </c>
      <c r="Y22" s="18">
        <f t="shared" si="24"/>
        <v>65365.297283041931</v>
      </c>
      <c r="Z22" s="18">
        <f>'[7]2020-21'!U18/100</f>
        <v>10615.817240327591</v>
      </c>
      <c r="AA22" s="18">
        <f>'[7]2020-21'!V18/100</f>
        <v>1436.7123391614948</v>
      </c>
      <c r="AB22" s="18">
        <f t="shared" si="25"/>
        <v>74544.40218420804</v>
      </c>
      <c r="AC22" s="18">
        <f>'Stmnt 41 GDDP 2020-21'!AC22</f>
        <v>4213.9703555214237</v>
      </c>
      <c r="AD22" s="18">
        <f t="shared" si="7"/>
        <v>176898.25958679328</v>
      </c>
    </row>
    <row r="23" spans="1:30" s="3" customFormat="1">
      <c r="A23" s="7"/>
      <c r="B23" s="8" t="s">
        <v>29</v>
      </c>
      <c r="C23" s="19">
        <f t="shared" ref="C23:I23" si="26">SUM(C18:C22)</f>
        <v>37085.347601295623</v>
      </c>
      <c r="D23" s="19">
        <f t="shared" si="26"/>
        <v>24938.805644460837</v>
      </c>
      <c r="E23" s="19">
        <f t="shared" si="26"/>
        <v>8321.8500267862855</v>
      </c>
      <c r="F23" s="19">
        <f t="shared" si="26"/>
        <v>256.87170536052275</v>
      </c>
      <c r="G23" s="19">
        <f t="shared" si="26"/>
        <v>70602.874977903266</v>
      </c>
      <c r="H23" s="19">
        <f t="shared" si="26"/>
        <v>721.13486465900348</v>
      </c>
      <c r="I23" s="19">
        <f t="shared" si="26"/>
        <v>71324.009842562285</v>
      </c>
      <c r="J23" s="19">
        <f t="shared" ref="J23" si="27">SUM(J18:J22)</f>
        <v>72947.084346207193</v>
      </c>
      <c r="K23" s="19">
        <f t="shared" ref="K23" si="28">SUM(K18:K22)</f>
        <v>8446.8097481011846</v>
      </c>
      <c r="L23" s="19">
        <f>SUM(L18:L22)</f>
        <v>28794.788469091083</v>
      </c>
      <c r="M23" s="19">
        <f t="shared" ref="M23:AB23" si="29">SUM(M18:M22)</f>
        <v>110188.68256339947</v>
      </c>
      <c r="N23" s="19">
        <f t="shared" si="29"/>
        <v>110909.81742805845</v>
      </c>
      <c r="O23" s="19">
        <f t="shared" si="29"/>
        <v>41372.922567935122</v>
      </c>
      <c r="P23" s="19">
        <f t="shared" si="29"/>
        <v>2527.3706392005806</v>
      </c>
      <c r="Q23" s="19">
        <f t="shared" si="29"/>
        <v>10154.537463583754</v>
      </c>
      <c r="R23" s="19">
        <f t="shared" si="29"/>
        <v>943.8822057942707</v>
      </c>
      <c r="S23" s="19">
        <f t="shared" si="29"/>
        <v>5362.5485166731796</v>
      </c>
      <c r="T23" s="19">
        <f t="shared" si="29"/>
        <v>57199.180607444803</v>
      </c>
      <c r="U23" s="19">
        <f t="shared" si="29"/>
        <v>94033.362577059976</v>
      </c>
      <c r="V23" s="19">
        <f t="shared" si="29"/>
        <v>17719.356854348043</v>
      </c>
      <c r="W23" s="19">
        <f t="shared" si="29"/>
        <v>36630.700008049964</v>
      </c>
      <c r="X23" s="19">
        <f t="shared" si="29"/>
        <v>265943.86144008971</v>
      </c>
      <c r="Y23" s="19">
        <f t="shared" si="29"/>
        <v>447456.55384605139</v>
      </c>
      <c r="Z23" s="19">
        <f t="shared" si="29"/>
        <v>72670.318896591561</v>
      </c>
      <c r="AA23" s="19">
        <f t="shared" si="29"/>
        <v>9834.9793978095986</v>
      </c>
      <c r="AB23" s="19">
        <f t="shared" si="29"/>
        <v>510291.8933448334</v>
      </c>
      <c r="AC23" s="19">
        <f>'Stmnt 41 GDDP 2020-21'!AC23</f>
        <v>25756.62118741314</v>
      </c>
      <c r="AD23" s="19">
        <f t="shared" si="7"/>
        <v>198120.66560741482</v>
      </c>
    </row>
    <row r="24" spans="1:30">
      <c r="A24" s="5">
        <v>16</v>
      </c>
      <c r="B24" s="6" t="s">
        <v>197</v>
      </c>
      <c r="C24" s="14">
        <f>[4]NVA_Current!L21/100</f>
        <v>4788.5302933688918</v>
      </c>
      <c r="D24" s="14">
        <f>[4]NVA_Current!X21/100</f>
        <v>3698.7546819139334</v>
      </c>
      <c r="E24" s="14">
        <f>[4]NVA_Current!AV21/100</f>
        <v>1132.8744035416455</v>
      </c>
      <c r="F24" s="14">
        <f>[4]NVA_Current!AJ21/100</f>
        <v>5.4658913574459147</v>
      </c>
      <c r="G24" s="14">
        <f t="shared" si="0"/>
        <v>9625.6252701819176</v>
      </c>
      <c r="H24" s="14">
        <f>+[4]NVA_Current!BT21/100</f>
        <v>284.86191252778644</v>
      </c>
      <c r="I24" s="14">
        <f t="shared" si="1"/>
        <v>9910.4871827097049</v>
      </c>
      <c r="J24" s="18">
        <f>'[7]2020-21'!D19/100</f>
        <v>8754.4205807543567</v>
      </c>
      <c r="K24" s="18">
        <f>'[7]2020-21'!E19/100+'[7]2020-21'!F19/100</f>
        <v>1013.7063840624677</v>
      </c>
      <c r="L24" s="18">
        <f>'[7]2020-21'!G19/100</f>
        <v>3455.6787437301591</v>
      </c>
      <c r="M24" s="18">
        <f t="shared" ref="M24:M31" si="30">J24+K24+L24</f>
        <v>13223.805708546983</v>
      </c>
      <c r="N24" s="18">
        <f t="shared" ref="N24:N31" si="31">H24+M24</f>
        <v>13508.667621074768</v>
      </c>
      <c r="O24" s="18">
        <f>(+'[7]2020-21'!H19+'[7]2020-21'!I19)/100</f>
        <v>4965.1876844824101</v>
      </c>
      <c r="P24" s="18">
        <f>'[7]2020-21'!J19/100</f>
        <v>303.31117051921285</v>
      </c>
      <c r="Q24" s="18">
        <f>'[7]2020-21'!K19/100</f>
        <v>1218.6517467556725</v>
      </c>
      <c r="R24" s="18">
        <f>'[7]2020-21'!L19/100</f>
        <v>113.2758338770097</v>
      </c>
      <c r="S24" s="18">
        <f>'[7]2020-21'!M19/100</f>
        <v>643.56246065780329</v>
      </c>
      <c r="T24" s="18">
        <f>'[7]2020-21'!N19/100</f>
        <v>6864.505804448042</v>
      </c>
      <c r="U24" s="18">
        <f>'[7]2020-21'!O19/100</f>
        <v>11284.996679445107</v>
      </c>
      <c r="V24" s="18">
        <f>'[7]2020-21'!P19/100</f>
        <v>2126.5099724510196</v>
      </c>
      <c r="W24" s="18">
        <f>'[7]2020-21'!Q19/100</f>
        <v>4396.0708904547846</v>
      </c>
      <c r="X24" s="18">
        <f t="shared" ref="X24:X30" si="32">SUM(O24:W24)</f>
        <v>31916.072243091061</v>
      </c>
      <c r="Y24" s="18">
        <f t="shared" ref="Y24:Y31" si="33">I24+M24+X24</f>
        <v>55050.365134347747</v>
      </c>
      <c r="Z24" s="18">
        <f>'[7]2020-21'!U19/100</f>
        <v>8940.5944667757194</v>
      </c>
      <c r="AA24" s="18">
        <f>'[7]2020-21'!V19/100</f>
        <v>1209.9927965093036</v>
      </c>
      <c r="AB24" s="18">
        <f t="shared" ref="AB24:AB31" si="34">Y24+Z24-AA24</f>
        <v>62780.966804614167</v>
      </c>
      <c r="AC24" s="18">
        <f>'Stmnt 41 GDDP 2020-21'!AC24</f>
        <v>4076.5855449916758</v>
      </c>
      <c r="AD24" s="18">
        <f t="shared" si="7"/>
        <v>154003.80075856441</v>
      </c>
    </row>
    <row r="25" spans="1:30">
      <c r="A25" s="5">
        <v>17</v>
      </c>
      <c r="B25" s="6" t="s">
        <v>12</v>
      </c>
      <c r="C25" s="14">
        <f>[4]NVA_Current!L22/100</f>
        <v>4836.6471950658188</v>
      </c>
      <c r="D25" s="14">
        <f>[4]NVA_Current!X22/100</f>
        <v>1705.7856620689633</v>
      </c>
      <c r="E25" s="14">
        <f>[4]NVA_Current!AV22/100</f>
        <v>1535.9588192487083</v>
      </c>
      <c r="F25" s="14">
        <f>[4]NVA_Current!AJ22/100</f>
        <v>54.759667332200088</v>
      </c>
      <c r="G25" s="14">
        <f t="shared" si="0"/>
        <v>8133.1513437156909</v>
      </c>
      <c r="H25" s="14">
        <f>+[4]NVA_Current!BT22/100</f>
        <v>768.00649988915563</v>
      </c>
      <c r="I25" s="14">
        <f t="shared" si="1"/>
        <v>8901.1578436048458</v>
      </c>
      <c r="J25" s="18">
        <f>'[7]2020-21'!D20/100</f>
        <v>2700.4306001201039</v>
      </c>
      <c r="K25" s="18">
        <f>'[7]2020-21'!E20/100+'[7]2020-21'!F20/100</f>
        <v>312.69273777837032</v>
      </c>
      <c r="L25" s="18">
        <f>'[7]2020-21'!G20/100</f>
        <v>1065.9552551391596</v>
      </c>
      <c r="M25" s="18">
        <f t="shared" si="30"/>
        <v>4079.0785930376342</v>
      </c>
      <c r="N25" s="18">
        <f t="shared" si="31"/>
        <v>4847.0850929267899</v>
      </c>
      <c r="O25" s="18">
        <f>(+'[7]2020-21'!H20+'[7]2020-21'!I20)/100</f>
        <v>1531.585629777959</v>
      </c>
      <c r="P25" s="18">
        <f>'[7]2020-21'!J20/100</f>
        <v>93.560819779320099</v>
      </c>
      <c r="Q25" s="18">
        <f>'[7]2020-21'!K20/100</f>
        <v>375.91116824607286</v>
      </c>
      <c r="R25" s="18">
        <f>'[7]2020-21'!L20/100</f>
        <v>34.941607526610298</v>
      </c>
      <c r="S25" s="18">
        <f>'[7]2020-21'!M20/100</f>
        <v>198.51636619669586</v>
      </c>
      <c r="T25" s="18">
        <f>'[7]2020-21'!N20/100</f>
        <v>2117.458415213157</v>
      </c>
      <c r="U25" s="18">
        <f>'[7]2020-21'!O20/100</f>
        <v>3481.0242521843065</v>
      </c>
      <c r="V25" s="18">
        <f>'[7]2020-21'!P20/100</f>
        <v>655.95347494402301</v>
      </c>
      <c r="W25" s="18">
        <f>'[7]2020-21'!Q20/100</f>
        <v>1356.0331313050076</v>
      </c>
      <c r="X25" s="18">
        <f t="shared" si="32"/>
        <v>9844.9848651731536</v>
      </c>
      <c r="Y25" s="18">
        <f t="shared" si="33"/>
        <v>22825.221301815633</v>
      </c>
      <c r="Z25" s="18">
        <f>'[7]2020-21'!U20/100</f>
        <v>3706.9880762279131</v>
      </c>
      <c r="AA25" s="18">
        <f>'[7]2020-21'!V20/100</f>
        <v>501.69246414766121</v>
      </c>
      <c r="AB25" s="18">
        <f t="shared" si="34"/>
        <v>26030.516913895884</v>
      </c>
      <c r="AC25" s="18">
        <f>'Stmnt 41 GDDP 2020-21'!AC25</f>
        <v>2101.0507082397248</v>
      </c>
      <c r="AD25" s="18">
        <f t="shared" si="7"/>
        <v>123892.85423627132</v>
      </c>
    </row>
    <row r="26" spans="1:30">
      <c r="A26" s="5">
        <v>18</v>
      </c>
      <c r="B26" s="6" t="s">
        <v>13</v>
      </c>
      <c r="C26" s="14">
        <f>[4]NVA_Current!L23/100</f>
        <v>3535.903799805586</v>
      </c>
      <c r="D26" s="14">
        <f>[4]NVA_Current!X23/100</f>
        <v>1242.1063591210443</v>
      </c>
      <c r="E26" s="14">
        <f>[4]NVA_Current!AV23/100</f>
        <v>275.93239658612782</v>
      </c>
      <c r="F26" s="14">
        <f>[4]NVA_Current!AJ23/100</f>
        <v>23.223741159286327</v>
      </c>
      <c r="G26" s="14">
        <f t="shared" si="0"/>
        <v>5077.1662966720442</v>
      </c>
      <c r="H26" s="14">
        <f>+[4]NVA_Current!BT23/100</f>
        <v>543.63696153864498</v>
      </c>
      <c r="I26" s="14">
        <f t="shared" si="1"/>
        <v>5620.8032582106889</v>
      </c>
      <c r="J26" s="18">
        <f>'[7]2020-21'!D21/100</f>
        <v>2776.0476528810336</v>
      </c>
      <c r="K26" s="18">
        <f>'[7]2020-21'!E21/100+'[7]2020-21'!F21/100</f>
        <v>321.44871293636731</v>
      </c>
      <c r="L26" s="18">
        <f>'[7]2020-21'!G21/100</f>
        <v>1095.8039743638133</v>
      </c>
      <c r="M26" s="18">
        <f t="shared" si="30"/>
        <v>4193.3003401812148</v>
      </c>
      <c r="N26" s="18">
        <f t="shared" si="31"/>
        <v>4736.9373017198595</v>
      </c>
      <c r="O26" s="18">
        <f>(+'[7]2020-21'!H21+'[7]2020-21'!I21)/100</f>
        <v>1574.4728609364454</v>
      </c>
      <c r="P26" s="18">
        <f>'[7]2020-21'!J21/100</f>
        <v>96.180695826234285</v>
      </c>
      <c r="Q26" s="18">
        <f>'[7]2020-21'!K21/100</f>
        <v>386.43737641502992</v>
      </c>
      <c r="R26" s="18">
        <f>'[7]2020-21'!L21/100</f>
        <v>35.920037181411971</v>
      </c>
      <c r="S26" s="18">
        <f>'[7]2020-21'!M21/100</f>
        <v>204.07519171731317</v>
      </c>
      <c r="T26" s="18">
        <f>'[7]2020-21'!N21/100</f>
        <v>2176.7511682634022</v>
      </c>
      <c r="U26" s="18">
        <f>'[7]2020-21'!O21/100</f>
        <v>3578.4993713478161</v>
      </c>
      <c r="V26" s="18">
        <f>'[7]2020-21'!P21/100</f>
        <v>674.32138579548177</v>
      </c>
      <c r="W26" s="18">
        <f>'[7]2020-21'!Q21/100</f>
        <v>1394.0045677236658</v>
      </c>
      <c r="X26" s="18">
        <f t="shared" si="32"/>
        <v>10120.662655206801</v>
      </c>
      <c r="Y26" s="18">
        <f t="shared" si="33"/>
        <v>19934.766253598704</v>
      </c>
      <c r="Z26" s="18">
        <f>'[7]2020-21'!U21/100</f>
        <v>3237.5563790315291</v>
      </c>
      <c r="AA26" s="18">
        <f>'[7]2020-21'!V21/100</f>
        <v>438.1610094807989</v>
      </c>
      <c r="AB26" s="18">
        <f t="shared" si="34"/>
        <v>22734.161623149434</v>
      </c>
      <c r="AC26" s="18">
        <f>'Stmnt 41 GDDP 2020-21'!AC26</f>
        <v>1994.6674462062949</v>
      </c>
      <c r="AD26" s="18">
        <f t="shared" si="7"/>
        <v>113974.69621509126</v>
      </c>
    </row>
    <row r="27" spans="1:30">
      <c r="A27" s="5">
        <v>19</v>
      </c>
      <c r="B27" s="6" t="s">
        <v>14</v>
      </c>
      <c r="C27" s="14">
        <f>[4]NVA_Current!L24/100</f>
        <v>2638.1083462003098</v>
      </c>
      <c r="D27" s="14">
        <f>[4]NVA_Current!X24/100</f>
        <v>846.07691813246197</v>
      </c>
      <c r="E27" s="14">
        <f>[4]NVA_Current!AV24/100</f>
        <v>119.6500945416894</v>
      </c>
      <c r="F27" s="14">
        <f>[4]NVA_Current!AJ24/100</f>
        <v>16.145789677985398</v>
      </c>
      <c r="G27" s="14">
        <f t="shared" si="0"/>
        <v>3619.9811485524465</v>
      </c>
      <c r="H27" s="14">
        <f>+[4]NVA_Current!BT24/100</f>
        <v>346.64979556500191</v>
      </c>
      <c r="I27" s="14">
        <f t="shared" si="1"/>
        <v>3966.6309441174485</v>
      </c>
      <c r="J27" s="18">
        <f>'[7]2020-21'!D22/100</f>
        <v>1303.7121062809993</v>
      </c>
      <c r="K27" s="18">
        <f>'[7]2020-21'!E22/100+'[7]2020-21'!F22/100</f>
        <v>150.96159396567356</v>
      </c>
      <c r="L27" s="18">
        <f>'[7]2020-21'!G22/100</f>
        <v>514.62117590319315</v>
      </c>
      <c r="M27" s="18">
        <f t="shared" si="30"/>
        <v>1969.294876149866</v>
      </c>
      <c r="N27" s="18">
        <f t="shared" si="31"/>
        <v>2315.944671714868</v>
      </c>
      <c r="O27" s="18">
        <f>(+'[7]2020-21'!H22+'[7]2020-21'!I22)/100</f>
        <v>739.41790144828235</v>
      </c>
      <c r="P27" s="18">
        <f>'[7]2020-21'!J22/100</f>
        <v>45.169230942076204</v>
      </c>
      <c r="Q27" s="18">
        <f>'[7]2020-21'!K22/100</f>
        <v>181.48214618322055</v>
      </c>
      <c r="R27" s="18">
        <f>'[7]2020-21'!L22/100</f>
        <v>16.869086264736847</v>
      </c>
      <c r="S27" s="18">
        <f>'[7]2020-21'!M22/100</f>
        <v>95.839600504465395</v>
      </c>
      <c r="T27" s="18">
        <f>'[7]2020-21'!N22/100</f>
        <v>1022.2651788708042</v>
      </c>
      <c r="U27" s="18">
        <f>'[7]2020-21'!O22/100</f>
        <v>1680.5665954268918</v>
      </c>
      <c r="V27" s="18">
        <f>'[7]2020-21'!P22/100</f>
        <v>316.68078653959054</v>
      </c>
      <c r="W27" s="18">
        <f>'[7]2020-21'!Q22/100</f>
        <v>654.66478187658004</v>
      </c>
      <c r="X27" s="18">
        <f t="shared" si="32"/>
        <v>4752.9553080566475</v>
      </c>
      <c r="Y27" s="18">
        <f t="shared" si="33"/>
        <v>10688.881128323963</v>
      </c>
      <c r="Z27" s="18">
        <f>'[7]2020-21'!U22/100</f>
        <v>1735.954905725833</v>
      </c>
      <c r="AA27" s="18">
        <f>'[7]2020-21'!V22/100</f>
        <v>234.93884425682424</v>
      </c>
      <c r="AB27" s="18">
        <f t="shared" si="34"/>
        <v>12189.897189792973</v>
      </c>
      <c r="AC27" s="18">
        <f>'Stmnt 41 GDDP 2020-21'!AC27</f>
        <v>1257.0131084760717</v>
      </c>
      <c r="AD27" s="18">
        <f t="shared" si="7"/>
        <v>96975.100001711864</v>
      </c>
    </row>
    <row r="28" spans="1:30">
      <c r="A28" s="5">
        <v>20</v>
      </c>
      <c r="B28" s="6" t="s">
        <v>151</v>
      </c>
      <c r="C28" s="14">
        <f>[4]NVA_Current!L25/100</f>
        <v>5917.0012685784523</v>
      </c>
      <c r="D28" s="14">
        <f>[4]NVA_Current!X25/100</f>
        <v>2152.3266786831546</v>
      </c>
      <c r="E28" s="14">
        <f>[4]NVA_Current!AV25/100</f>
        <v>394.94475911026535</v>
      </c>
      <c r="F28" s="14">
        <f>[4]NVA_Current!AJ25/100</f>
        <v>77.718929877416443</v>
      </c>
      <c r="G28" s="14">
        <f t="shared" si="0"/>
        <v>8541.9916362492877</v>
      </c>
      <c r="H28" s="14">
        <f>+[4]NVA_Current!BT25/100</f>
        <v>513.19159984778128</v>
      </c>
      <c r="I28" s="14">
        <f t="shared" si="1"/>
        <v>9055.1832360970693</v>
      </c>
      <c r="J28" s="18">
        <f>'[7]2020-21'!D23/100</f>
        <v>3703.633840243343</v>
      </c>
      <c r="K28" s="18">
        <f>'[7]2020-21'!E23/100+'[7]2020-21'!F23/100</f>
        <v>428.85731082398598</v>
      </c>
      <c r="L28" s="18">
        <f>'[7]2020-21'!G23/100</f>
        <v>1461.9549767148364</v>
      </c>
      <c r="M28" s="18">
        <f t="shared" si="30"/>
        <v>5594.4461277821656</v>
      </c>
      <c r="N28" s="18">
        <f t="shared" si="31"/>
        <v>6107.6377276299472</v>
      </c>
      <c r="O28" s="18">
        <f>(+'[7]2020-21'!H23+'[7]2020-21'!I23)/100</f>
        <v>2100.5658754658516</v>
      </c>
      <c r="P28" s="18">
        <f>'[7]2020-21'!J23/100</f>
        <v>128.31843123099964</v>
      </c>
      <c r="Q28" s="18">
        <f>'[7]2020-21'!K23/100</f>
        <v>515.56123070877777</v>
      </c>
      <c r="R28" s="18">
        <f>'[7]2020-21'!L23/100</f>
        <v>47.922327669631549</v>
      </c>
      <c r="S28" s="18">
        <f>'[7]2020-21'!M23/100</f>
        <v>272.26470165740318</v>
      </c>
      <c r="T28" s="18">
        <f>'[7]2020-21'!N23/100</f>
        <v>2904.0889410535838</v>
      </c>
      <c r="U28" s="18">
        <f>'[7]2020-21'!O23/100</f>
        <v>4774.2160892874535</v>
      </c>
      <c r="V28" s="18">
        <f>'[7]2020-21'!P23/100</f>
        <v>899.63855665087181</v>
      </c>
      <c r="W28" s="18">
        <f>'[7]2020-21'!Q23/100</f>
        <v>1859.7960611796509</v>
      </c>
      <c r="X28" s="18">
        <f t="shared" si="32"/>
        <v>13502.372214904226</v>
      </c>
      <c r="Y28" s="18">
        <f t="shared" si="33"/>
        <v>28152.00157878346</v>
      </c>
      <c r="Z28" s="18">
        <f>'[7]2020-21'!U23/100</f>
        <v>4572.0973661557628</v>
      </c>
      <c r="AA28" s="18">
        <f>'[7]2020-21'!V23/100</f>
        <v>618.77371784906973</v>
      </c>
      <c r="AB28" s="18">
        <f t="shared" si="34"/>
        <v>32105.32522709015</v>
      </c>
      <c r="AC28" s="18">
        <f>'Stmnt 41 GDDP 2020-21'!AC28</f>
        <v>2774.3492100906974</v>
      </c>
      <c r="AD28" s="18">
        <f t="shared" si="7"/>
        <v>115722.00467885793</v>
      </c>
    </row>
    <row r="29" spans="1:30">
      <c r="A29" s="5">
        <v>21</v>
      </c>
      <c r="B29" s="6" t="s">
        <v>15</v>
      </c>
      <c r="C29" s="14">
        <f>[4]NVA_Current!L26/100</f>
        <v>4665.3416388080977</v>
      </c>
      <c r="D29" s="14">
        <f>[4]NVA_Current!X26/100</f>
        <v>2533.8141830419977</v>
      </c>
      <c r="E29" s="14">
        <f>[4]NVA_Current!AV26/100</f>
        <v>1087.3625150793525</v>
      </c>
      <c r="F29" s="14">
        <f>[4]NVA_Current!AJ26/100</f>
        <v>108.88962367851929</v>
      </c>
      <c r="G29" s="14">
        <f t="shared" si="0"/>
        <v>8395.4079606079667</v>
      </c>
      <c r="H29" s="14">
        <f>+[4]NVA_Current!BT26/100</f>
        <v>94.714448428233567</v>
      </c>
      <c r="I29" s="14">
        <f t="shared" si="1"/>
        <v>8490.1224090362011</v>
      </c>
      <c r="J29" s="18">
        <f>'[7]2020-21'!D24/100</f>
        <v>5573.7757382099117</v>
      </c>
      <c r="K29" s="18">
        <f>'[7]2020-21'!E24/100+'[7]2020-21'!F24/100</f>
        <v>645.40788245622696</v>
      </c>
      <c r="L29" s="18">
        <f>'[7]2020-21'!G24/100</f>
        <v>2200.1659805098329</v>
      </c>
      <c r="M29" s="18">
        <f t="shared" si="30"/>
        <v>8419.3496011759707</v>
      </c>
      <c r="N29" s="18">
        <f t="shared" si="31"/>
        <v>8514.0640496042051</v>
      </c>
      <c r="O29" s="18">
        <f>(+'[7]2020-21'!H24+'[7]2020-21'!I24)/100</f>
        <v>3161.2420714932123</v>
      </c>
      <c r="P29" s="18">
        <f>'[7]2020-21'!J24/100</f>
        <v>193.11254557321746</v>
      </c>
      <c r="Q29" s="18">
        <f>'[7]2020-21'!K24/100</f>
        <v>775.89275917659859</v>
      </c>
      <c r="R29" s="18">
        <f>'[7]2020-21'!L24/100</f>
        <v>72.120603387182541</v>
      </c>
      <c r="S29" s="18">
        <f>'[7]2020-21'!M24/100</f>
        <v>409.74417394600908</v>
      </c>
      <c r="T29" s="18">
        <f>'[7]2020-21'!N24/100</f>
        <v>4370.5023713101864</v>
      </c>
      <c r="U29" s="18">
        <f>'[7]2020-21'!O24/100</f>
        <v>7184.9461786139764</v>
      </c>
      <c r="V29" s="18">
        <f>'[7]2020-21'!P24/100</f>
        <v>1353.9091002282637</v>
      </c>
      <c r="W29" s="18">
        <f>'[7]2020-21'!Q24/100</f>
        <v>2798.8960601840722</v>
      </c>
      <c r="X29" s="18">
        <f t="shared" si="32"/>
        <v>20320.365863912717</v>
      </c>
      <c r="Y29" s="18">
        <f t="shared" si="33"/>
        <v>37229.837874124889</v>
      </c>
      <c r="Z29" s="18">
        <f>'[7]2020-21'!U24/100</f>
        <v>6046.4064431895886</v>
      </c>
      <c r="AA29" s="18">
        <f>'[7]2020-21'!V24/100</f>
        <v>818.30221337231478</v>
      </c>
      <c r="AB29" s="18">
        <f t="shared" si="34"/>
        <v>42457.942103942165</v>
      </c>
      <c r="AC29" s="18">
        <f>'Stmnt 41 GDDP 2020-21'!AC29</f>
        <v>3636.3581920503798</v>
      </c>
      <c r="AD29" s="18">
        <f t="shared" si="7"/>
        <v>116759.51559657007</v>
      </c>
    </row>
    <row r="30" spans="1:30">
      <c r="A30" s="5">
        <v>22</v>
      </c>
      <c r="B30" s="6" t="s">
        <v>196</v>
      </c>
      <c r="C30" s="14">
        <f>[4]NVA_Current!L27/100</f>
        <v>5289.3195172089072</v>
      </c>
      <c r="D30" s="14">
        <f>[4]NVA_Current!X27/100</f>
        <v>1727.1911152167727</v>
      </c>
      <c r="E30" s="14">
        <f>[4]NVA_Current!AV27/100</f>
        <v>445.58840051322511</v>
      </c>
      <c r="F30" s="14">
        <f>[4]NVA_Current!AJ27/100</f>
        <v>24.999526139470369</v>
      </c>
      <c r="G30" s="14">
        <f t="shared" si="0"/>
        <v>7487.0985590783748</v>
      </c>
      <c r="H30" s="14">
        <f>+[4]NVA_Current!BT27/100</f>
        <v>94.791392414420827</v>
      </c>
      <c r="I30" s="14">
        <f t="shared" si="1"/>
        <v>7581.8899514927953</v>
      </c>
      <c r="J30" s="18">
        <f>'[7]2020-21'!D25/100</f>
        <v>2341.3616801764747</v>
      </c>
      <c r="K30" s="18">
        <f>'[7]2020-21'!E25/100+'[7]2020-21'!F25/100</f>
        <v>271.1148340087633</v>
      </c>
      <c r="L30" s="18">
        <f>'[7]2020-21'!G25/100</f>
        <v>924.21808101810257</v>
      </c>
      <c r="M30" s="18">
        <f t="shared" si="30"/>
        <v>3536.6945952033407</v>
      </c>
      <c r="N30" s="18">
        <f t="shared" si="31"/>
        <v>3631.4859876177616</v>
      </c>
      <c r="O30" s="18">
        <f>(+'[7]2020-21'!H25+'[7]2020-21'!I25)/100</f>
        <v>1327.9348498389759</v>
      </c>
      <c r="P30" s="18">
        <f>'[7]2020-21'!J25/100</f>
        <v>81.120291774006134</v>
      </c>
      <c r="Q30" s="18">
        <f>'[7]2020-21'!K25/100</f>
        <v>325.92728153894473</v>
      </c>
      <c r="R30" s="18">
        <f>'[7]2020-21'!L25/100</f>
        <v>30.2955169086488</v>
      </c>
      <c r="S30" s="18">
        <f>'[7]2020-21'!M25/100</f>
        <v>172.1201843439901</v>
      </c>
      <c r="T30" s="18">
        <f>'[7]2020-21'!N25/100</f>
        <v>1835.905722786134</v>
      </c>
      <c r="U30" s="18">
        <f>'[7]2020-21'!O25/100</f>
        <v>3018.1619151652376</v>
      </c>
      <c r="V30" s="18">
        <f>'[7]2020-21'!P25/100</f>
        <v>568.73312357822795</v>
      </c>
      <c r="W30" s="18">
        <f>'[7]2020-21'!Q25/100</f>
        <v>1175.7250901193497</v>
      </c>
      <c r="X30" s="18">
        <f t="shared" si="32"/>
        <v>8535.9239760535147</v>
      </c>
      <c r="Y30" s="18">
        <f t="shared" si="33"/>
        <v>19654.508522749653</v>
      </c>
      <c r="Z30" s="18">
        <f>'[7]2020-21'!U25/100</f>
        <v>3192.0404089611493</v>
      </c>
      <c r="AA30" s="18">
        <f>'[7]2020-21'!V25/100</f>
        <v>432.00101686331095</v>
      </c>
      <c r="AB30" s="18">
        <f t="shared" si="34"/>
        <v>22414.547914847488</v>
      </c>
      <c r="AC30" s="18">
        <f>'Stmnt 41 GDDP 2020-21'!AC30</f>
        <v>1773.2109141091532</v>
      </c>
      <c r="AD30" s="18">
        <f t="shared" si="7"/>
        <v>126406.5528612448</v>
      </c>
    </row>
    <row r="31" spans="1:30">
      <c r="A31" s="5">
        <v>23</v>
      </c>
      <c r="B31" s="6" t="s">
        <v>16</v>
      </c>
      <c r="C31" s="14">
        <f>[4]NVA_Current!L28/100</f>
        <v>4617.3900306938058</v>
      </c>
      <c r="D31" s="14">
        <f>[4]NVA_Current!X28/100</f>
        <v>1145.4762837015817</v>
      </c>
      <c r="E31" s="14">
        <f>[4]NVA_Current!AV28/100</f>
        <v>2963.4878548900301</v>
      </c>
      <c r="F31" s="14">
        <f>[4]NVA_Current!AJ28/100</f>
        <v>89.8345692457643</v>
      </c>
      <c r="G31" s="14">
        <f t="shared" si="0"/>
        <v>8816.188738531182</v>
      </c>
      <c r="H31" s="14">
        <f>+[4]NVA_Current!BT28/100</f>
        <v>235.58690291145624</v>
      </c>
      <c r="I31" s="14">
        <f t="shared" si="1"/>
        <v>9051.7756414426385</v>
      </c>
      <c r="J31" s="18">
        <f>'[7]2020-21'!D26/100</f>
        <v>4117.4092713646505</v>
      </c>
      <c r="K31" s="18">
        <f>'[7]2020-21'!E26/100+'[7]2020-21'!F26/100</f>
        <v>476.76988164768807</v>
      </c>
      <c r="L31" s="18">
        <f>'[7]2020-21'!G26/100</f>
        <v>1625.2867413717809</v>
      </c>
      <c r="M31" s="18">
        <f t="shared" si="30"/>
        <v>6219.4658943841187</v>
      </c>
      <c r="N31" s="18">
        <f t="shared" si="31"/>
        <v>6455.0527972955751</v>
      </c>
      <c r="O31" s="18">
        <f>(+'[7]2020-21'!H26+'[7]2020-21'!I26)/100</f>
        <v>2335.2441909287213</v>
      </c>
      <c r="P31" s="18">
        <f>'[7]2020-21'!J26/100</f>
        <v>142.65435548638663</v>
      </c>
      <c r="Q31" s="18">
        <f>'[7]2020-21'!K26/100</f>
        <v>573.16049124797291</v>
      </c>
      <c r="R31" s="18">
        <f>'[7]2020-21'!L26/100</f>
        <v>53.276280745763806</v>
      </c>
      <c r="S31" s="18">
        <f>'[7]2020-21'!M26/100</f>
        <v>302.68251539570844</v>
      </c>
      <c r="T31" s="18">
        <f>'[7]2020-21'!N26/100</f>
        <v>3228.5380376522139</v>
      </c>
      <c r="U31" s="18">
        <f>'[7]2020-21'!O26/100</f>
        <v>5307.5985471174108</v>
      </c>
      <c r="V31" s="18">
        <f>'[7]2020-21'!P26/100</f>
        <v>1000.1475021051305</v>
      </c>
      <c r="W31" s="18">
        <f>'[7]2020-21'!Q26/100</f>
        <v>2067.575218139119</v>
      </c>
      <c r="X31" s="18">
        <f>SUM(O31:W31)</f>
        <v>15010.877138818425</v>
      </c>
      <c r="Y31" s="18">
        <f t="shared" si="33"/>
        <v>30282.118674645182</v>
      </c>
      <c r="Z31" s="18">
        <f>'[7]2020-21'!U26/100</f>
        <v>4918.0444472473637</v>
      </c>
      <c r="AA31" s="18">
        <f>'[7]2020-21'!V26/100</f>
        <v>665.59314105966246</v>
      </c>
      <c r="AB31" s="18">
        <f t="shared" si="34"/>
        <v>34534.569980832886</v>
      </c>
      <c r="AC31" s="18">
        <f>'Stmnt 41 GDDP 2020-21'!AC31</f>
        <v>2650.0425172208306</v>
      </c>
      <c r="AD31" s="18">
        <f t="shared" si="7"/>
        <v>130317.04116600439</v>
      </c>
    </row>
    <row r="32" spans="1:30" s="50" customFormat="1" ht="25.5">
      <c r="A32" s="47"/>
      <c r="B32" s="48" t="s">
        <v>198</v>
      </c>
      <c r="C32" s="49">
        <f t="shared" ref="C32:I32" si="35">SUM(C24:C31)</f>
        <v>36288.242089729873</v>
      </c>
      <c r="D32" s="49">
        <f t="shared" si="35"/>
        <v>15051.53188187991</v>
      </c>
      <c r="E32" s="49">
        <f t="shared" si="35"/>
        <v>7955.7992435110427</v>
      </c>
      <c r="F32" s="49">
        <f t="shared" si="35"/>
        <v>401.03773846808815</v>
      </c>
      <c r="G32" s="49">
        <f t="shared" si="35"/>
        <v>59696.610953588912</v>
      </c>
      <c r="H32" s="49">
        <f t="shared" si="35"/>
        <v>2881.4395131224805</v>
      </c>
      <c r="I32" s="49">
        <f t="shared" si="35"/>
        <v>62578.0504667114</v>
      </c>
      <c r="J32" s="49">
        <f t="shared" ref="J32:AB32" si="36">SUM(J24:J31)</f>
        <v>31270.791470030872</v>
      </c>
      <c r="K32" s="49">
        <f t="shared" si="36"/>
        <v>3620.9593376795433</v>
      </c>
      <c r="L32" s="49">
        <f>SUM(L24:L31)</f>
        <v>12343.684928750879</v>
      </c>
      <c r="M32" s="49">
        <f t="shared" si="36"/>
        <v>47235.435736461295</v>
      </c>
      <c r="N32" s="49">
        <f t="shared" si="36"/>
        <v>50116.875249583769</v>
      </c>
      <c r="O32" s="49">
        <f t="shared" si="36"/>
        <v>17735.651064371858</v>
      </c>
      <c r="P32" s="49">
        <f t="shared" si="36"/>
        <v>1083.4275411314534</v>
      </c>
      <c r="Q32" s="49">
        <f t="shared" si="36"/>
        <v>4353.0242002722898</v>
      </c>
      <c r="R32" s="49">
        <f t="shared" si="36"/>
        <v>404.62129356099553</v>
      </c>
      <c r="S32" s="49">
        <f t="shared" si="36"/>
        <v>2298.8051944193885</v>
      </c>
      <c r="T32" s="49">
        <f t="shared" si="36"/>
        <v>24520.015639597525</v>
      </c>
      <c r="U32" s="49">
        <f t="shared" si="36"/>
        <v>40310.009628588203</v>
      </c>
      <c r="V32" s="49">
        <f t="shared" si="36"/>
        <v>7595.8939022926079</v>
      </c>
      <c r="W32" s="49">
        <f t="shared" si="36"/>
        <v>15702.76580098223</v>
      </c>
      <c r="X32" s="49">
        <f t="shared" si="36"/>
        <v>114004.21426521653</v>
      </c>
      <c r="Y32" s="49">
        <f t="shared" si="36"/>
        <v>223817.70046838923</v>
      </c>
      <c r="Z32" s="49">
        <f t="shared" si="36"/>
        <v>36349.68249331486</v>
      </c>
      <c r="AA32" s="49">
        <f t="shared" si="36"/>
        <v>4919.4552035389461</v>
      </c>
      <c r="AB32" s="49">
        <f t="shared" si="36"/>
        <v>255247.92775816517</v>
      </c>
      <c r="AC32" s="49">
        <f>'Stmnt 41 GDDP 2020-21'!AC32</f>
        <v>20263.27764138483</v>
      </c>
      <c r="AD32" s="49">
        <f t="shared" si="7"/>
        <v>125965.7653986135</v>
      </c>
    </row>
    <row r="33" spans="1:30">
      <c r="A33" s="5">
        <v>24</v>
      </c>
      <c r="B33" s="6" t="s">
        <v>152</v>
      </c>
      <c r="C33" s="14">
        <f>[4]NVA_Current!L30/100</f>
        <v>5526.3467409879213</v>
      </c>
      <c r="D33" s="14">
        <f>[4]NVA_Current!X30/100</f>
        <v>1863.9462204377173</v>
      </c>
      <c r="E33" s="14">
        <f>[4]NVA_Current!AV30/100</f>
        <v>290.2269396076731</v>
      </c>
      <c r="F33" s="14">
        <f>[4]NVA_Current!AJ30/100</f>
        <v>8.841142241767356</v>
      </c>
      <c r="G33" s="14">
        <f t="shared" si="0"/>
        <v>7689.3610432750802</v>
      </c>
      <c r="H33" s="14">
        <f>+[4]NVA_Current!BT30/100</f>
        <v>190.82258583100784</v>
      </c>
      <c r="I33" s="14">
        <f t="shared" si="1"/>
        <v>7880.1836291060881</v>
      </c>
      <c r="J33" s="18">
        <f>'[7]2020-21'!D27/100</f>
        <v>3144.3867967829619</v>
      </c>
      <c r="K33" s="18">
        <f>'[7]2020-21'!E27/100+'[7]2020-21'!F27/100</f>
        <v>364.10004985001081</v>
      </c>
      <c r="L33" s="18">
        <f>'[7]2020-21'!G27/100</f>
        <v>1241.2004330242419</v>
      </c>
      <c r="M33" s="18">
        <f t="shared" ref="M33:M37" si="37">J33+K33+L33</f>
        <v>4749.6872796572143</v>
      </c>
      <c r="N33" s="18">
        <f t="shared" ref="N33:N37" si="38">H33+M33</f>
        <v>4940.5098654882222</v>
      </c>
      <c r="O33" s="18">
        <f>(+'[7]2020-21'!H27+'[7]2020-21'!I27)/100</f>
        <v>1783.3813734010196</v>
      </c>
      <c r="P33" s="18">
        <f>'[7]2020-21'!J27/100</f>
        <v>108.94240585082981</v>
      </c>
      <c r="Q33" s="18">
        <f>'[7]2020-21'!K27/100</f>
        <v>437.71171684383921</v>
      </c>
      <c r="R33" s="18">
        <f>'[7]2020-21'!L27/100</f>
        <v>40.68607775373269</v>
      </c>
      <c r="S33" s="18">
        <f>'[7]2020-21'!M27/100</f>
        <v>231.15285421016168</v>
      </c>
      <c r="T33" s="18">
        <f>'[7]2020-21'!N27/100</f>
        <v>2465.5728176229004</v>
      </c>
      <c r="U33" s="18">
        <f>'[7]2020-21'!O27/100</f>
        <v>4053.3116079201577</v>
      </c>
      <c r="V33" s="18">
        <f>'[7]2020-21'!P27/100</f>
        <v>763.79353938077691</v>
      </c>
      <c r="W33" s="18">
        <f>'[7]2020-21'!Q27/100</f>
        <v>1578.9676927398475</v>
      </c>
      <c r="X33" s="18">
        <f t="shared" ref="X33:X37" si="39">SUM(O33:W33)</f>
        <v>11463.520085723265</v>
      </c>
      <c r="Y33" s="18">
        <f t="shared" ref="Y33:Y37" si="40">I33+M33+X33</f>
        <v>24093.390994486566</v>
      </c>
      <c r="Z33" s="18">
        <f>'[7]2020-21'!U27/100</f>
        <v>3912.9483989826595</v>
      </c>
      <c r="AA33" s="18">
        <f>'[7]2020-21'!V27/100</f>
        <v>529.56650628502348</v>
      </c>
      <c r="AB33" s="18">
        <f t="shared" ref="AB33:AB37" si="41">Y33+Z33-AA33</f>
        <v>27476.772887184201</v>
      </c>
      <c r="AC33" s="18">
        <f>'Stmnt 41 GDDP 2020-21'!AC33</f>
        <v>2779.6957017559716</v>
      </c>
      <c r="AD33" s="18">
        <f t="shared" si="7"/>
        <v>98848.1324406364</v>
      </c>
    </row>
    <row r="34" spans="1:30">
      <c r="A34" s="5">
        <v>25</v>
      </c>
      <c r="B34" s="6" t="s">
        <v>17</v>
      </c>
      <c r="C34" s="14">
        <f>[4]NVA_Current!L31/100</f>
        <v>2793.2546150586118</v>
      </c>
      <c r="D34" s="14">
        <f>[4]NVA_Current!X31/100</f>
        <v>833.97920991454009</v>
      </c>
      <c r="E34" s="14">
        <f>[4]NVA_Current!AV31/100</f>
        <v>222.55086455502001</v>
      </c>
      <c r="F34" s="14">
        <f>[4]NVA_Current!AJ31/100</f>
        <v>24.206090297260481</v>
      </c>
      <c r="G34" s="14">
        <f t="shared" si="0"/>
        <v>3873.9907798254321</v>
      </c>
      <c r="H34" s="14">
        <f>+[4]NVA_Current!BT31/100</f>
        <v>156.5556057522017</v>
      </c>
      <c r="I34" s="14">
        <f t="shared" si="1"/>
        <v>4030.5463855776338</v>
      </c>
      <c r="J34" s="18">
        <f>'[7]2020-21'!D28/100</f>
        <v>3533.5206750572338</v>
      </c>
      <c r="K34" s="18">
        <f>'[7]2020-21'!E28/100+'[7]2020-21'!F28/100</f>
        <v>409.15928512696451</v>
      </c>
      <c r="L34" s="18">
        <f>'[7]2020-21'!G28/100</f>
        <v>1394.8053071804943</v>
      </c>
      <c r="M34" s="18">
        <f t="shared" si="37"/>
        <v>5337.4852673646928</v>
      </c>
      <c r="N34" s="18">
        <f t="shared" si="38"/>
        <v>5494.0408731168945</v>
      </c>
      <c r="O34" s="18">
        <f>(+'[7]2020-21'!H28+'[7]2020-21'!I28)/100</f>
        <v>2004.0838998788831</v>
      </c>
      <c r="P34" s="18">
        <f>'[7]2020-21'!J28/100</f>
        <v>122.4245833426816</v>
      </c>
      <c r="Q34" s="18">
        <f>'[7]2020-21'!K28/100</f>
        <v>491.8807707642402</v>
      </c>
      <c r="R34" s="18">
        <f>'[7]2020-21'!L28/100</f>
        <v>45.721187061619595</v>
      </c>
      <c r="S34" s="18">
        <f>'[7]2020-21'!M28/100</f>
        <v>259.75919701919372</v>
      </c>
      <c r="T34" s="18">
        <f>'[7]2020-21'!N28/100</f>
        <v>2770.7000092492067</v>
      </c>
      <c r="U34" s="18">
        <f>'[7]2020-21'!O28/100</f>
        <v>4554.9295600937967</v>
      </c>
      <c r="V34" s="18">
        <f>'[7]2020-21'!P28/100</f>
        <v>858.31687934778074</v>
      </c>
      <c r="W34" s="18">
        <f>'[7]2020-21'!Q28/100</f>
        <v>1774.3729852993577</v>
      </c>
      <c r="X34" s="18">
        <f t="shared" si="39"/>
        <v>12882.189072056763</v>
      </c>
      <c r="Y34" s="18">
        <f t="shared" si="40"/>
        <v>22250.22072499909</v>
      </c>
      <c r="Z34" s="18">
        <f>'[7]2020-21'!U28/100</f>
        <v>3613.6036484465644</v>
      </c>
      <c r="AA34" s="18">
        <f>'[7]2020-21'!V28/100</f>
        <v>489.05410040781413</v>
      </c>
      <c r="AB34" s="18">
        <f t="shared" si="41"/>
        <v>25374.770273037841</v>
      </c>
      <c r="AC34" s="18">
        <f>'Stmnt 41 GDDP 2020-21'!AC34</f>
        <v>1989.0718763553109</v>
      </c>
      <c r="AD34" s="18">
        <f t="shared" si="7"/>
        <v>127570.90668605435</v>
      </c>
    </row>
    <row r="35" spans="1:30">
      <c r="A35" s="5">
        <v>26</v>
      </c>
      <c r="B35" s="6" t="s">
        <v>18</v>
      </c>
      <c r="C35" s="14">
        <f>[4]NVA_Current!L32/100</f>
        <v>3024.9588855700886</v>
      </c>
      <c r="D35" s="14">
        <f>[4]NVA_Current!X32/100</f>
        <v>519.88752835862431</v>
      </c>
      <c r="E35" s="14">
        <f>[4]NVA_Current!AV32/100</f>
        <v>159.71077226173622</v>
      </c>
      <c r="F35" s="14">
        <f>[4]NVA_Current!AJ32/100</f>
        <v>27.417616325252897</v>
      </c>
      <c r="G35" s="14">
        <f t="shared" si="0"/>
        <v>3731.9748025157019</v>
      </c>
      <c r="H35" s="14">
        <f>+[4]NVA_Current!BT32/100</f>
        <v>43.423301722895822</v>
      </c>
      <c r="I35" s="14">
        <f t="shared" si="1"/>
        <v>3775.3981042385976</v>
      </c>
      <c r="J35" s="18">
        <f>'[7]2020-21'!D29/100</f>
        <v>1277.7040942082813</v>
      </c>
      <c r="K35" s="18">
        <f>'[7]2020-21'!E29/100+'[7]2020-21'!F29/100</f>
        <v>147.95003110646536</v>
      </c>
      <c r="L35" s="18">
        <f>'[7]2020-21'!G29/100</f>
        <v>504.35489572424564</v>
      </c>
      <c r="M35" s="18">
        <f t="shared" si="37"/>
        <v>1930.0090210389922</v>
      </c>
      <c r="N35" s="18">
        <f t="shared" si="38"/>
        <v>1973.4323227618879</v>
      </c>
      <c r="O35" s="18">
        <f>(+'[7]2020-21'!H29+'[7]2020-21'!I29)/100</f>
        <v>724.66710668692303</v>
      </c>
      <c r="P35" s="18">
        <f>'[7]2020-21'!J29/100</f>
        <v>44.268140971370883</v>
      </c>
      <c r="Q35" s="18">
        <f>'[7]2020-21'!K29/100</f>
        <v>177.86172275831251</v>
      </c>
      <c r="R35" s="18">
        <f>'[7]2020-21'!L29/100</f>
        <v>16.532561508147349</v>
      </c>
      <c r="S35" s="18">
        <f>'[7]2020-21'!M29/100</f>
        <v>93.927677254726589</v>
      </c>
      <c r="T35" s="18">
        <f>'[7]2020-21'!N29/100</f>
        <v>1001.8718075233263</v>
      </c>
      <c r="U35" s="18">
        <f>'[7]2020-21'!O29/100</f>
        <v>1647.0406382065114</v>
      </c>
      <c r="V35" s="18">
        <f>'[7]2020-21'!P29/100</f>
        <v>310.36325855174795</v>
      </c>
      <c r="W35" s="18">
        <f>'[7]2020-21'!Q29/100</f>
        <v>641.60474395210338</v>
      </c>
      <c r="X35" s="18">
        <f t="shared" si="39"/>
        <v>4658.1376574131691</v>
      </c>
      <c r="Y35" s="18">
        <f t="shared" si="40"/>
        <v>10363.544782690758</v>
      </c>
      <c r="Z35" s="18">
        <f>'[7]2020-21'!U29/100</f>
        <v>1683.1178296966091</v>
      </c>
      <c r="AA35" s="18">
        <f>'[7]2020-21'!V29/100</f>
        <v>227.78803547989602</v>
      </c>
      <c r="AB35" s="18">
        <f t="shared" si="41"/>
        <v>11818.874576907472</v>
      </c>
      <c r="AC35" s="18">
        <f>'Stmnt 41 GDDP 2020-21'!AC35</f>
        <v>1281.6693806726332</v>
      </c>
      <c r="AD35" s="18">
        <f t="shared" si="7"/>
        <v>92214.690895594351</v>
      </c>
    </row>
    <row r="36" spans="1:30">
      <c r="A36" s="5">
        <v>27</v>
      </c>
      <c r="B36" s="6" t="s">
        <v>19</v>
      </c>
      <c r="C36" s="14">
        <f>[4]NVA_Current!L33/100</f>
        <v>5715.8759207799294</v>
      </c>
      <c r="D36" s="14">
        <f>[4]NVA_Current!X33/100</f>
        <v>1871.6767770454144</v>
      </c>
      <c r="E36" s="14">
        <f>[4]NVA_Current!AV33/100</f>
        <v>958.63014931868031</v>
      </c>
      <c r="F36" s="14">
        <f>[4]NVA_Current!AJ33/100</f>
        <v>46.686772493207393</v>
      </c>
      <c r="G36" s="14">
        <f t="shared" si="0"/>
        <v>8592.8696196372312</v>
      </c>
      <c r="H36" s="14">
        <f>+[4]NVA_Current!BT33/100</f>
        <v>341.79859063113577</v>
      </c>
      <c r="I36" s="14">
        <f t="shared" si="1"/>
        <v>8934.6682102683662</v>
      </c>
      <c r="J36" s="18">
        <f>'[7]2020-21'!D30/100</f>
        <v>4998.3496214630277</v>
      </c>
      <c r="K36" s="18">
        <f>'[7]2020-21'!E30/100+'[7]2020-21'!F30/100</f>
        <v>578.77718740086914</v>
      </c>
      <c r="L36" s="18">
        <f>'[7]2020-21'!G30/100</f>
        <v>1973.0249856390958</v>
      </c>
      <c r="M36" s="18">
        <f t="shared" si="37"/>
        <v>7550.1517945029927</v>
      </c>
      <c r="N36" s="18">
        <f t="shared" si="38"/>
        <v>7891.9503851341287</v>
      </c>
      <c r="O36" s="18">
        <f>(+'[7]2020-21'!H30+'[7]2020-21'!I30)/100</f>
        <v>2834.8813898414542</v>
      </c>
      <c r="P36" s="18">
        <f>'[7]2020-21'!J30/100</f>
        <v>173.175969827529</v>
      </c>
      <c r="Q36" s="18">
        <f>'[7]2020-21'!K30/100</f>
        <v>695.79105103568133</v>
      </c>
      <c r="R36" s="18">
        <f>'[7]2020-21'!L30/100</f>
        <v>64.675008032487312</v>
      </c>
      <c r="S36" s="18">
        <f>'[7]2020-21'!M30/100</f>
        <v>367.44295661193405</v>
      </c>
      <c r="T36" s="18">
        <f>'[7]2020-21'!N30/100</f>
        <v>3919.2999322677138</v>
      </c>
      <c r="U36" s="18">
        <f>'[7]2020-21'!O30/100</f>
        <v>6443.1858580017542</v>
      </c>
      <c r="V36" s="18">
        <f>'[7]2020-21'!P30/100</f>
        <v>1214.1340729282185</v>
      </c>
      <c r="W36" s="18">
        <f>'[7]2020-21'!Q30/100</f>
        <v>2509.9432987643727</v>
      </c>
      <c r="X36" s="18">
        <f t="shared" si="39"/>
        <v>18222.529537311144</v>
      </c>
      <c r="Y36" s="18">
        <f t="shared" si="40"/>
        <v>34707.349542082506</v>
      </c>
      <c r="Z36" s="18">
        <f>'[7]2020-21'!U30/100</f>
        <v>5636.7353139772113</v>
      </c>
      <c r="AA36" s="18">
        <f>'[7]2020-21'!V30/100</f>
        <v>762.85857177478067</v>
      </c>
      <c r="AB36" s="18">
        <f t="shared" si="41"/>
        <v>39581.226284284938</v>
      </c>
      <c r="AC36" s="18">
        <f>'Stmnt 41 GDDP 2020-21'!AC36</f>
        <v>3154.5395218037506</v>
      </c>
      <c r="AD36" s="18">
        <f t="shared" si="7"/>
        <v>125473.86396874997</v>
      </c>
    </row>
    <row r="37" spans="1:30">
      <c r="A37" s="5">
        <v>28</v>
      </c>
      <c r="B37" s="6" t="s">
        <v>20</v>
      </c>
      <c r="C37" s="14">
        <f>[4]NVA_Current!L34/100</f>
        <v>3834.3607326467795</v>
      </c>
      <c r="D37" s="14">
        <f>[4]NVA_Current!X34/100</f>
        <v>1821.8577268138224</v>
      </c>
      <c r="E37" s="14">
        <f>[4]NVA_Current!AV34/100</f>
        <v>1597.2016149869949</v>
      </c>
      <c r="F37" s="14">
        <f>[4]NVA_Current!AJ34/100</f>
        <v>63.814911309166938</v>
      </c>
      <c r="G37" s="14">
        <f t="shared" si="0"/>
        <v>7317.2349857567642</v>
      </c>
      <c r="H37" s="14">
        <f>+[4]NVA_Current!BT34/100</f>
        <v>1553.2376912638483</v>
      </c>
      <c r="I37" s="14">
        <f t="shared" si="1"/>
        <v>8870.4726770206125</v>
      </c>
      <c r="J37" s="18">
        <f>'[7]2020-21'!D31/100</f>
        <v>3584.995782025735</v>
      </c>
      <c r="K37" s="18">
        <f>'[7]2020-21'!E31/100+'[7]2020-21'!F31/100</f>
        <v>415.11977606670558</v>
      </c>
      <c r="L37" s="18">
        <f>'[7]2020-21'!G31/100</f>
        <v>1415.1243484398715</v>
      </c>
      <c r="M37" s="18">
        <f t="shared" si="37"/>
        <v>5415.2399065323116</v>
      </c>
      <c r="N37" s="18">
        <f t="shared" si="38"/>
        <v>6968.4775977961599</v>
      </c>
      <c r="O37" s="18">
        <f>(+'[7]2020-21'!H31+'[7]2020-21'!I31)/100</f>
        <v>2033.2787009305134</v>
      </c>
      <c r="P37" s="18">
        <f>'[7]2020-21'!J31/100</f>
        <v>124.2080223268151</v>
      </c>
      <c r="Q37" s="18">
        <f>'[7]2020-21'!K31/100</f>
        <v>499.04631969382967</v>
      </c>
      <c r="R37" s="18">
        <f>'[7]2020-21'!L31/100</f>
        <v>46.387237500021413</v>
      </c>
      <c r="S37" s="18">
        <f>'[7]2020-21'!M31/100</f>
        <v>263.543279152065</v>
      </c>
      <c r="T37" s="18">
        <f>'[7]2020-21'!N31/100</f>
        <v>2811.0626086137695</v>
      </c>
      <c r="U37" s="18">
        <f>'[7]2020-21'!O31/100</f>
        <v>4621.2841983996886</v>
      </c>
      <c r="V37" s="18">
        <f>'[7]2020-21'!P31/100</f>
        <v>870.82054275894279</v>
      </c>
      <c r="W37" s="18">
        <f>'[7]2020-21'!Q31/100</f>
        <v>1800.2214372031588</v>
      </c>
      <c r="X37" s="18">
        <f t="shared" si="39"/>
        <v>13069.852346578802</v>
      </c>
      <c r="Y37" s="18">
        <f t="shared" si="40"/>
        <v>27355.564930131724</v>
      </c>
      <c r="Z37" s="18">
        <f>'[7]2020-21'!U31/100</f>
        <v>4442.7500480120307</v>
      </c>
      <c r="AA37" s="18">
        <f>'[7]2020-21'!V31/100</f>
        <v>601.26824617340878</v>
      </c>
      <c r="AB37" s="18">
        <f t="shared" si="41"/>
        <v>31197.046731970346</v>
      </c>
      <c r="AC37" s="18">
        <f>'Stmnt 41 GDDP 2020-21'!AC37</f>
        <v>2980.860398292326</v>
      </c>
      <c r="AD37" s="18">
        <f t="shared" si="7"/>
        <v>104657.85901896814</v>
      </c>
    </row>
    <row r="38" spans="1:30" s="3" customFormat="1">
      <c r="A38" s="7"/>
      <c r="B38" s="8" t="s">
        <v>30</v>
      </c>
      <c r="C38" s="19">
        <f t="shared" ref="C38:I38" si="42">SUM(C33:C37)</f>
        <v>20894.796895043331</v>
      </c>
      <c r="D38" s="19">
        <f t="shared" si="42"/>
        <v>6911.3474625701192</v>
      </c>
      <c r="E38" s="19">
        <f t="shared" si="42"/>
        <v>3228.3203407301044</v>
      </c>
      <c r="F38" s="19">
        <f t="shared" si="42"/>
        <v>170.96653266665507</v>
      </c>
      <c r="G38" s="19">
        <f t="shared" si="42"/>
        <v>31205.43123101021</v>
      </c>
      <c r="H38" s="19">
        <f t="shared" si="42"/>
        <v>2285.8377752010892</v>
      </c>
      <c r="I38" s="19">
        <f t="shared" si="42"/>
        <v>33491.269006211296</v>
      </c>
      <c r="J38" s="19">
        <f t="shared" ref="J38" si="43">SUM(J33:J37)</f>
        <v>16538.956969537241</v>
      </c>
      <c r="K38" s="19">
        <f t="shared" ref="K38" si="44">SUM(K33:K37)</f>
        <v>1915.1063295510153</v>
      </c>
      <c r="L38" s="19">
        <f>SUM(L33:L37)</f>
        <v>6528.5099700079481</v>
      </c>
      <c r="M38" s="19">
        <f t="shared" ref="M38:AB38" si="45">SUM(M33:M37)</f>
        <v>24982.573269096203</v>
      </c>
      <c r="N38" s="19">
        <f t="shared" si="45"/>
        <v>27268.411044297296</v>
      </c>
      <c r="O38" s="19">
        <f t="shared" si="45"/>
        <v>9380.2924707387938</v>
      </c>
      <c r="P38" s="19">
        <f t="shared" si="45"/>
        <v>573.01912231922643</v>
      </c>
      <c r="Q38" s="19">
        <f t="shared" si="45"/>
        <v>2302.291581095903</v>
      </c>
      <c r="R38" s="19">
        <f t="shared" si="45"/>
        <v>214.00207185600834</v>
      </c>
      <c r="S38" s="19">
        <f t="shared" si="45"/>
        <v>1215.8259642480812</v>
      </c>
      <c r="T38" s="19">
        <f t="shared" si="45"/>
        <v>12968.507175276916</v>
      </c>
      <c r="U38" s="19">
        <f t="shared" si="45"/>
        <v>21319.751862621906</v>
      </c>
      <c r="V38" s="19">
        <f t="shared" si="45"/>
        <v>4017.4282929674673</v>
      </c>
      <c r="W38" s="19">
        <f t="shared" si="45"/>
        <v>8305.1101579588412</v>
      </c>
      <c r="X38" s="19">
        <f t="shared" si="45"/>
        <v>60296.228699083142</v>
      </c>
      <c r="Y38" s="19">
        <f t="shared" si="45"/>
        <v>118770.07097439063</v>
      </c>
      <c r="Z38" s="19">
        <f t="shared" si="45"/>
        <v>19289.155239115076</v>
      </c>
      <c r="AA38" s="19">
        <f t="shared" si="45"/>
        <v>2610.5354601209233</v>
      </c>
      <c r="AB38" s="19">
        <f t="shared" si="45"/>
        <v>135448.69075338478</v>
      </c>
      <c r="AC38" s="19">
        <f>'Stmnt 41 GDDP 2020-21'!AC38</f>
        <v>12185.836878879993</v>
      </c>
      <c r="AD38" s="19">
        <f t="shared" si="7"/>
        <v>111152.55529814212</v>
      </c>
    </row>
    <row r="39" spans="1:30">
      <c r="A39" s="5">
        <v>29</v>
      </c>
      <c r="B39" s="6" t="s">
        <v>21</v>
      </c>
      <c r="C39" s="14">
        <f>[4]NVA_Current!L36/100</f>
        <v>2503.7183578658232</v>
      </c>
      <c r="D39" s="14">
        <f>[4]NVA_Current!X36/100</f>
        <v>711.7727690596879</v>
      </c>
      <c r="E39" s="14">
        <f>[4]NVA_Current!AV36/100</f>
        <v>1220.8534308591061</v>
      </c>
      <c r="F39" s="14">
        <f>[4]NVA_Current!AJ36/100</f>
        <v>9.9494335769176772</v>
      </c>
      <c r="G39" s="14">
        <f t="shared" si="0"/>
        <v>4446.2939913615355</v>
      </c>
      <c r="H39" s="14">
        <f>+[4]NVA_Current!BT36/100</f>
        <v>365.45111902939658</v>
      </c>
      <c r="I39" s="14">
        <f t="shared" si="1"/>
        <v>4811.7451103909325</v>
      </c>
      <c r="J39" s="18">
        <f>'[7]2020-21'!D32/100</f>
        <v>2582.2563436449204</v>
      </c>
      <c r="K39" s="18">
        <f>'[7]2020-21'!E32/100+'[7]2020-21'!F32/100</f>
        <v>299.00890832150333</v>
      </c>
      <c r="L39" s="18">
        <f>'[7]2020-21'!G32/100</f>
        <v>1019.3077057793344</v>
      </c>
      <c r="M39" s="18">
        <f t="shared" ref="M39:M44" si="46">J39+K39+L39</f>
        <v>3900.5729577457582</v>
      </c>
      <c r="N39" s="18">
        <f t="shared" ref="N39:N44" si="47">H39+M39</f>
        <v>4266.0240767751548</v>
      </c>
      <c r="O39" s="18">
        <f>(+'[7]2020-21'!H32+'[7]2020-21'!I32)/100</f>
        <v>1464.5615066551368</v>
      </c>
      <c r="P39" s="18">
        <f>'[7]2020-21'!J32/100</f>
        <v>89.466480042487746</v>
      </c>
      <c r="Q39" s="18">
        <f>'[7]2020-21'!K32/100</f>
        <v>359.46082036221253</v>
      </c>
      <c r="R39" s="18">
        <f>'[7]2020-21'!L32/100</f>
        <v>33.412518614152702</v>
      </c>
      <c r="S39" s="18">
        <f>'[7]2020-21'!M32/100</f>
        <v>189.82903908212145</v>
      </c>
      <c r="T39" s="18">
        <f>'[7]2020-21'!N32/100</f>
        <v>2024.7957584413789</v>
      </c>
      <c r="U39" s="18">
        <f>'[7]2020-21'!O32/100</f>
        <v>3328.6902308042841</v>
      </c>
      <c r="V39" s="18">
        <f>'[7]2020-21'!P32/100</f>
        <v>627.24812173836199</v>
      </c>
      <c r="W39" s="18">
        <f>'[7]2020-21'!Q32/100</f>
        <v>1296.6914074182478</v>
      </c>
      <c r="X39" s="18">
        <f t="shared" ref="X39:X44" si="48">SUM(O39:W39)</f>
        <v>9414.1558831583861</v>
      </c>
      <c r="Y39" s="18">
        <f t="shared" ref="Y39:Y44" si="49">I39+M39+X39</f>
        <v>18126.473951295076</v>
      </c>
      <c r="Z39" s="18">
        <f>'[7]2020-21'!U32/100</f>
        <v>2943.8760719195752</v>
      </c>
      <c r="AA39" s="18">
        <f>'[7]2020-21'!V32/100</f>
        <v>398.41521210651592</v>
      </c>
      <c r="AB39" s="18">
        <f t="shared" ref="AB39:AB44" si="50">Y39+Z39-AA39</f>
        <v>20671.934811108134</v>
      </c>
      <c r="AC39" s="18">
        <f>'Stmnt 41 GDDP 2020-21'!AC39</f>
        <v>1415.4356827832619</v>
      </c>
      <c r="AD39" s="18">
        <f t="shared" si="7"/>
        <v>146046.44395045619</v>
      </c>
    </row>
    <row r="40" spans="1:30">
      <c r="A40" s="5">
        <v>30</v>
      </c>
      <c r="B40" s="6" t="s">
        <v>22</v>
      </c>
      <c r="C40" s="14">
        <f>[4]NVA_Current!L37/100</f>
        <v>4601.1457848052178</v>
      </c>
      <c r="D40" s="14">
        <f>[4]NVA_Current!X37/100</f>
        <v>1364.5996702364164</v>
      </c>
      <c r="E40" s="14">
        <f>[4]NVA_Current!AV37/100</f>
        <v>1152.6098708272079</v>
      </c>
      <c r="F40" s="14">
        <f>[4]NVA_Current!AJ37/100</f>
        <v>111.79888843328892</v>
      </c>
      <c r="G40" s="14">
        <f t="shared" si="0"/>
        <v>7230.1542143021315</v>
      </c>
      <c r="H40" s="14">
        <f>+[4]NVA_Current!BT37/100</f>
        <v>1494.9396287155448</v>
      </c>
      <c r="I40" s="14">
        <f t="shared" si="1"/>
        <v>8725.0938430176757</v>
      </c>
      <c r="J40" s="18">
        <f>'[7]2020-21'!D33/100</f>
        <v>17158.891115977036</v>
      </c>
      <c r="K40" s="18">
        <f>'[7]2020-21'!E33/100+'[7]2020-21'!F33/100</f>
        <v>1986.8907721817334</v>
      </c>
      <c r="L40" s="18">
        <f>'[7]2020-21'!G33/100</f>
        <v>6773.2198548716151</v>
      </c>
      <c r="M40" s="18">
        <f t="shared" si="46"/>
        <v>25919.001743030385</v>
      </c>
      <c r="N40" s="18">
        <f t="shared" si="47"/>
        <v>27413.941371745928</v>
      </c>
      <c r="O40" s="18">
        <f>(+'[7]2020-21'!H33+'[7]2020-21'!I33)/100</f>
        <v>9731.8964816152929</v>
      </c>
      <c r="P40" s="18">
        <f>'[7]2020-21'!J33/100</f>
        <v>594.49775130066405</v>
      </c>
      <c r="Q40" s="18">
        <f>'[7]2020-21'!K33/100</f>
        <v>2388.5889920397171</v>
      </c>
      <c r="R40" s="18">
        <f>'[7]2020-21'!L33/100</f>
        <v>222.02356873738725</v>
      </c>
      <c r="S40" s="18">
        <f>'[7]2020-21'!M33/100</f>
        <v>1261.3990939656176</v>
      </c>
      <c r="T40" s="18">
        <f>'[7]2020-21'!N33/100</f>
        <v>13454.609197376114</v>
      </c>
      <c r="U40" s="18">
        <f>'[7]2020-21'!O33/100</f>
        <v>22118.885822375636</v>
      </c>
      <c r="V40" s="18">
        <f>'[7]2020-21'!P33/100</f>
        <v>4168.0146318926572</v>
      </c>
      <c r="W40" s="18">
        <f>'[7]2020-21'!Q33/100</f>
        <v>8616.4128227124784</v>
      </c>
      <c r="X40" s="18">
        <f t="shared" si="48"/>
        <v>62556.328362015556</v>
      </c>
      <c r="Y40" s="18">
        <f t="shared" si="49"/>
        <v>97200.423948063617</v>
      </c>
      <c r="Z40" s="18">
        <f>'[7]2020-21'!U33/100</f>
        <v>15786.081902155029</v>
      </c>
      <c r="AA40" s="18">
        <f>'[7]2020-21'!V33/100</f>
        <v>2136.4401950782085</v>
      </c>
      <c r="AB40" s="18">
        <f t="shared" si="50"/>
        <v>110850.06565514044</v>
      </c>
      <c r="AC40" s="18">
        <f>'Stmnt 41 GDDP 2020-21'!AC40</f>
        <v>5260.1269957418353</v>
      </c>
      <c r="AD40" s="18">
        <f t="shared" si="7"/>
        <v>210736.48173299903</v>
      </c>
    </row>
    <row r="41" spans="1:30">
      <c r="A41" s="5">
        <v>31</v>
      </c>
      <c r="B41" s="6" t="s">
        <v>23</v>
      </c>
      <c r="C41" s="14">
        <f>[4]NVA_Current!L38/100</f>
        <v>1634.0320855079726</v>
      </c>
      <c r="D41" s="14">
        <f>[4]NVA_Current!X38/100</f>
        <v>493.59719725113717</v>
      </c>
      <c r="E41" s="14">
        <f>[4]NVA_Current!AV38/100</f>
        <v>1173.1841138579402</v>
      </c>
      <c r="F41" s="14">
        <f>[4]NVA_Current!AJ38/100</f>
        <v>80.77932526879745</v>
      </c>
      <c r="G41" s="14">
        <f t="shared" si="0"/>
        <v>3381.5927218858474</v>
      </c>
      <c r="H41" s="14">
        <f>+[4]NVA_Current!BT38/100</f>
        <v>1798.9266863883709</v>
      </c>
      <c r="I41" s="14">
        <f t="shared" si="1"/>
        <v>5180.5194082742182</v>
      </c>
      <c r="J41" s="18">
        <f>'[7]2020-21'!D34/100</f>
        <v>1668.4611781765107</v>
      </c>
      <c r="K41" s="18">
        <f>'[7]2020-21'!E34/100+'[7]2020-21'!F34/100</f>
        <v>193.19722330865852</v>
      </c>
      <c r="L41" s="18">
        <f>'[7]2020-21'!G34/100</f>
        <v>658.60050645027673</v>
      </c>
      <c r="M41" s="18">
        <f t="shared" si="46"/>
        <v>2520.2589079354457</v>
      </c>
      <c r="N41" s="18">
        <f t="shared" si="47"/>
        <v>4319.185594323817</v>
      </c>
      <c r="O41" s="18">
        <f>(+'[7]2020-21'!H34+'[7]2020-21'!I34)/100</f>
        <v>946.29025616281081</v>
      </c>
      <c r="P41" s="18">
        <f>'[7]2020-21'!J34/100</f>
        <v>57.806557070276803</v>
      </c>
      <c r="Q41" s="18">
        <f>'[7]2020-21'!K34/100</f>
        <v>232.25673366079332</v>
      </c>
      <c r="R41" s="18">
        <f>'[7]2020-21'!L34/100</f>
        <v>21.588673916906647</v>
      </c>
      <c r="S41" s="18">
        <f>'[7]2020-21'!M34/100</f>
        <v>122.65334655040853</v>
      </c>
      <c r="T41" s="18">
        <f>'[7]2020-21'!N34/100</f>
        <v>1308.2717852586852</v>
      </c>
      <c r="U41" s="18">
        <f>'[7]2020-21'!O34/100</f>
        <v>2150.7510042295185</v>
      </c>
      <c r="V41" s="18">
        <f>'[7]2020-21'!P34/100</f>
        <v>405.28088653172767</v>
      </c>
      <c r="W41" s="18">
        <f>'[7]2020-21'!Q34/100</f>
        <v>837.82513640710113</v>
      </c>
      <c r="X41" s="18">
        <f t="shared" si="48"/>
        <v>6082.7243797882284</v>
      </c>
      <c r="Y41" s="18">
        <f t="shared" si="49"/>
        <v>13783.502695997893</v>
      </c>
      <c r="Z41" s="18">
        <f>'[7]2020-21'!U34/100</f>
        <v>2238.5447864563002</v>
      </c>
      <c r="AA41" s="18">
        <f>'[7]2020-21'!V34/100</f>
        <v>302.95782638851767</v>
      </c>
      <c r="AB41" s="18">
        <f t="shared" si="50"/>
        <v>15719.089656065675</v>
      </c>
      <c r="AC41" s="18">
        <f>'Stmnt 41 GDDP 2020-21'!AC41</f>
        <v>1287.6460004989403</v>
      </c>
      <c r="AD41" s="18">
        <f t="shared" si="7"/>
        <v>122076.17349779987</v>
      </c>
    </row>
    <row r="42" spans="1:30">
      <c r="A42" s="5">
        <v>32</v>
      </c>
      <c r="B42" s="6" t="s">
        <v>153</v>
      </c>
      <c r="C42" s="14">
        <f>[4]NVA_Current!L39/100</f>
        <v>1495.3699367699871</v>
      </c>
      <c r="D42" s="14">
        <f>[4]NVA_Current!X39/100</f>
        <v>672.59685254971191</v>
      </c>
      <c r="E42" s="14">
        <f>[4]NVA_Current!AV39/100</f>
        <v>438.85316072274657</v>
      </c>
      <c r="F42" s="14">
        <f>[4]NVA_Current!AJ39/100</f>
        <v>88.272886000779764</v>
      </c>
      <c r="G42" s="14">
        <f t="shared" si="0"/>
        <v>2695.0928360432254</v>
      </c>
      <c r="H42" s="14">
        <f>+[4]NVA_Current!BT39/100</f>
        <v>2037.1570570857439</v>
      </c>
      <c r="I42" s="14">
        <f t="shared" si="1"/>
        <v>4732.2498931289692</v>
      </c>
      <c r="J42" s="18">
        <f>'[7]2020-21'!D35/100</f>
        <v>1917.0144008793404</v>
      </c>
      <c r="K42" s="18">
        <f>'[7]2020-21'!E35/100+'[7]2020-21'!F35/100</f>
        <v>221.97811021133552</v>
      </c>
      <c r="L42" s="18">
        <f>'[7]2020-21'!G35/100</f>
        <v>756.71323480925446</v>
      </c>
      <c r="M42" s="18">
        <f t="shared" si="46"/>
        <v>2895.7057458999307</v>
      </c>
      <c r="N42" s="18">
        <f t="shared" si="47"/>
        <v>4932.8628029856745</v>
      </c>
      <c r="O42" s="18">
        <f>(+'[7]2020-21'!H35+'[7]2020-21'!I35)/100</f>
        <v>1087.2605681233269</v>
      </c>
      <c r="P42" s="18">
        <f>'[7]2020-21'!J35/100</f>
        <v>66.418088606704515</v>
      </c>
      <c r="Q42" s="18">
        <f>'[7]2020-21'!K35/100</f>
        <v>266.85637577468117</v>
      </c>
      <c r="R42" s="18">
        <f>'[7]2020-21'!L35/100</f>
        <v>24.804771807654209</v>
      </c>
      <c r="S42" s="18">
        <f>'[7]2020-21'!M35/100</f>
        <v>140.92520385170312</v>
      </c>
      <c r="T42" s="18">
        <f>'[7]2020-21'!N35/100</f>
        <v>1503.1670412289923</v>
      </c>
      <c r="U42" s="18">
        <f>'[7]2020-21'!O35/100</f>
        <v>2471.1516826060097</v>
      </c>
      <c r="V42" s="18">
        <f>'[7]2020-21'!P35/100</f>
        <v>465.65620228070691</v>
      </c>
      <c r="W42" s="18">
        <f>'[7]2020-21'!Q35/100</f>
        <v>962.63723299002345</v>
      </c>
      <c r="X42" s="18">
        <f t="shared" si="48"/>
        <v>6988.8771672698012</v>
      </c>
      <c r="Y42" s="18">
        <f t="shared" si="49"/>
        <v>14616.832806298702</v>
      </c>
      <c r="Z42" s="18">
        <f>'[7]2020-21'!U35/100</f>
        <v>2373.8838813209181</v>
      </c>
      <c r="AA42" s="18">
        <f>'[7]2020-21'!V35/100</f>
        <v>321.27420685749274</v>
      </c>
      <c r="AB42" s="18">
        <f t="shared" si="50"/>
        <v>16669.442480762129</v>
      </c>
      <c r="AC42" s="18">
        <f>'Stmnt 41 GDDP 2020-21'!AC42</f>
        <v>1414.9660286027756</v>
      </c>
      <c r="AD42" s="18">
        <f t="shared" si="7"/>
        <v>117808.07555657404</v>
      </c>
    </row>
    <row r="43" spans="1:30">
      <c r="A43" s="5">
        <v>33</v>
      </c>
      <c r="B43" s="6" t="s">
        <v>24</v>
      </c>
      <c r="C43" s="14">
        <f>[4]NVA_Current!L40/100</f>
        <v>2530.9174291508375</v>
      </c>
      <c r="D43" s="14">
        <f>[4]NVA_Current!X40/100</f>
        <v>861.9047673137145</v>
      </c>
      <c r="E43" s="14">
        <f>[4]NVA_Current!AV40/100</f>
        <v>2845.8903436172009</v>
      </c>
      <c r="F43" s="14">
        <f>[4]NVA_Current!AJ40/100</f>
        <v>136.39539954179551</v>
      </c>
      <c r="G43" s="14">
        <f t="shared" si="0"/>
        <v>6375.1079396235482</v>
      </c>
      <c r="H43" s="14">
        <f>+[4]NVA_Current!BT40/100</f>
        <v>2985.1552519462566</v>
      </c>
      <c r="I43" s="14">
        <f t="shared" si="1"/>
        <v>9360.2631915698039</v>
      </c>
      <c r="J43" s="18">
        <f>'[7]2020-21'!D36/100</f>
        <v>4199.7234764037748</v>
      </c>
      <c r="K43" s="18">
        <f>'[7]2020-21'!E36/100+'[7]2020-21'!F36/100</f>
        <v>486.30134456719037</v>
      </c>
      <c r="L43" s="18">
        <f>'[7]2020-21'!G36/100</f>
        <v>1657.7790629408503</v>
      </c>
      <c r="M43" s="18">
        <f t="shared" si="46"/>
        <v>6343.8038839118153</v>
      </c>
      <c r="N43" s="18">
        <f t="shared" si="47"/>
        <v>9328.9591358580728</v>
      </c>
      <c r="O43" s="18">
        <f>(+'[7]2020-21'!H36+'[7]2020-21'!I36)/100</f>
        <v>2381.9298023119259</v>
      </c>
      <c r="P43" s="18">
        <f>'[7]2020-21'!J36/100</f>
        <v>145.50626529017907</v>
      </c>
      <c r="Q43" s="18">
        <f>'[7]2020-21'!K36/100</f>
        <v>584.61897086160491</v>
      </c>
      <c r="R43" s="18">
        <f>'[7]2020-21'!L36/100</f>
        <v>54.341366679175344</v>
      </c>
      <c r="S43" s="18">
        <f>'[7]2020-21'!M36/100</f>
        <v>308.73366770823594</v>
      </c>
      <c r="T43" s="18">
        <f>'[7]2020-21'!N36/100</f>
        <v>3293.0821537438933</v>
      </c>
      <c r="U43" s="18">
        <f>'[7]2020-21'!O36/100</f>
        <v>5413.7067152102036</v>
      </c>
      <c r="V43" s="18">
        <f>'[7]2020-21'!P36/100</f>
        <v>1020.1421980733465</v>
      </c>
      <c r="W43" s="18">
        <f>'[7]2020-21'!Q36/100</f>
        <v>2108.9096591001726</v>
      </c>
      <c r="X43" s="18">
        <f t="shared" si="48"/>
        <v>15310.970798978738</v>
      </c>
      <c r="Y43" s="18">
        <f t="shared" si="49"/>
        <v>31015.037874460359</v>
      </c>
      <c r="Z43" s="18">
        <f>'[7]2020-21'!U36/100</f>
        <v>5037.0760526094691</v>
      </c>
      <c r="AA43" s="18">
        <f>'[7]2020-21'!V36/100</f>
        <v>681.70251561862597</v>
      </c>
      <c r="AB43" s="18">
        <f t="shared" si="50"/>
        <v>35370.411411451198</v>
      </c>
      <c r="AC43" s="18">
        <f>'Stmnt 41 GDDP 2020-21'!AC43</f>
        <v>2405.4621539872574</v>
      </c>
      <c r="AD43" s="18">
        <f t="shared" si="7"/>
        <v>147042.0615548731</v>
      </c>
    </row>
    <row r="44" spans="1:30">
      <c r="A44" s="5">
        <v>34</v>
      </c>
      <c r="B44" s="6" t="s">
        <v>55</v>
      </c>
      <c r="C44" s="14">
        <f>[4]NVA_Current!L41/100</f>
        <v>926.5470978411073</v>
      </c>
      <c r="D44" s="14">
        <f>[4]NVA_Current!X41/100</f>
        <v>767.08254988061049</v>
      </c>
      <c r="E44" s="14">
        <f>[4]NVA_Current!AV41/100</f>
        <v>846.34654978331355</v>
      </c>
      <c r="F44" s="14">
        <f>[4]NVA_Current!AJ41/100</f>
        <v>50.376878870469262</v>
      </c>
      <c r="G44" s="14">
        <f t="shared" si="0"/>
        <v>2590.3530763755007</v>
      </c>
      <c r="H44" s="14">
        <f>+[4]NVA_Current!BT41/100</f>
        <v>479.31314828008692</v>
      </c>
      <c r="I44" s="14">
        <f t="shared" si="1"/>
        <v>3069.6662246555875</v>
      </c>
      <c r="J44" s="18">
        <f>'[7]2020-21'!D37/100</f>
        <v>1216.2678625265185</v>
      </c>
      <c r="K44" s="18">
        <f>'[7]2020-21'!E37/100+'[7]2020-21'!F37/100</f>
        <v>140.83610509684959</v>
      </c>
      <c r="L44" s="18">
        <f>'[7]2020-21'!G37/100</f>
        <v>480.10384701586213</v>
      </c>
      <c r="M44" s="18">
        <f t="shared" si="46"/>
        <v>1837.2078146392303</v>
      </c>
      <c r="N44" s="18">
        <f t="shared" si="47"/>
        <v>2316.5209629193173</v>
      </c>
      <c r="O44" s="18">
        <f>(+'[7]2020-21'!H37+'[7]2020-21'!I37)/100</f>
        <v>689.82271942982698</v>
      </c>
      <c r="P44" s="18">
        <f>'[7]2020-21'!J37/100</f>
        <v>42.139582585148219</v>
      </c>
      <c r="Q44" s="18">
        <f>'[7]2020-21'!K37/100</f>
        <v>169.30954384910419</v>
      </c>
      <c r="R44" s="18">
        <f>'[7]2020-21'!L37/100</f>
        <v>15.737621362215592</v>
      </c>
      <c r="S44" s="18">
        <f>'[7]2020-21'!M37/100</f>
        <v>89.411324393912679</v>
      </c>
      <c r="T44" s="18">
        <f>'[7]2020-21'!N37/100</f>
        <v>953.69850295191907</v>
      </c>
      <c r="U44" s="18">
        <f>'[7]2020-21'!O37/100</f>
        <v>1567.8454859824485</v>
      </c>
      <c r="V44" s="18">
        <f>'[7]2020-21'!P37/100</f>
        <v>295.43996829673227</v>
      </c>
      <c r="W44" s="18">
        <f>'[7]2020-21'!Q37/100</f>
        <v>610.75426935768292</v>
      </c>
      <c r="X44" s="18">
        <f t="shared" si="48"/>
        <v>4434.1590182089913</v>
      </c>
      <c r="Y44" s="18">
        <f t="shared" si="49"/>
        <v>9341.0330575038097</v>
      </c>
      <c r="Z44" s="18">
        <f>'[7]2020-21'!U37/100</f>
        <v>1517.0542143858841</v>
      </c>
      <c r="AA44" s="18">
        <f>'[7]2020-21'!V37/100</f>
        <v>205.31349208851753</v>
      </c>
      <c r="AB44" s="18">
        <f t="shared" si="50"/>
        <v>10652.773779801177</v>
      </c>
      <c r="AC44" s="18">
        <f>'Stmnt 41 GDDP 2020-21'!AC44</f>
        <v>1140.2543168725103</v>
      </c>
      <c r="AD44" s="18">
        <f t="shared" si="7"/>
        <v>93424.542421550359</v>
      </c>
    </row>
    <row r="45" spans="1:30" s="3" customFormat="1">
      <c r="A45" s="8"/>
      <c r="B45" s="8" t="s">
        <v>31</v>
      </c>
      <c r="C45" s="19">
        <f t="shared" ref="C45:I45" si="51">SUM(C39:C44)</f>
        <v>13691.730691940944</v>
      </c>
      <c r="D45" s="19">
        <f t="shared" si="51"/>
        <v>4871.5538062912783</v>
      </c>
      <c r="E45" s="19">
        <f t="shared" si="51"/>
        <v>7677.7374696675142</v>
      </c>
      <c r="F45" s="19">
        <f t="shared" si="51"/>
        <v>477.57281169204856</v>
      </c>
      <c r="G45" s="19">
        <f t="shared" si="51"/>
        <v>26718.594779591785</v>
      </c>
      <c r="H45" s="19">
        <f t="shared" si="51"/>
        <v>9160.9428914454002</v>
      </c>
      <c r="I45" s="19">
        <f t="shared" si="51"/>
        <v>35879.537671037186</v>
      </c>
      <c r="J45" s="19">
        <f t="shared" ref="J45" si="52">SUM(J39:J44)</f>
        <v>28742.614377608101</v>
      </c>
      <c r="K45" s="19">
        <f t="shared" ref="K45" si="53">SUM(K39:K44)</f>
        <v>3328.2124636872709</v>
      </c>
      <c r="L45" s="19">
        <f>SUM(L39:L44)</f>
        <v>11345.724211867193</v>
      </c>
      <c r="M45" s="19">
        <f t="shared" ref="M45:AB45" si="54">SUM(M39:M44)</f>
        <v>43416.55105316257</v>
      </c>
      <c r="N45" s="19">
        <f t="shared" si="54"/>
        <v>52577.493944607973</v>
      </c>
      <c r="O45" s="19">
        <f t="shared" si="54"/>
        <v>16301.76133429832</v>
      </c>
      <c r="P45" s="19">
        <f t="shared" si="54"/>
        <v>995.83472489546034</v>
      </c>
      <c r="Q45" s="19">
        <f t="shared" si="54"/>
        <v>4001.0914365481131</v>
      </c>
      <c r="R45" s="19">
        <f t="shared" si="54"/>
        <v>371.90852111749172</v>
      </c>
      <c r="S45" s="19">
        <f t="shared" si="54"/>
        <v>2112.9516755519994</v>
      </c>
      <c r="T45" s="19">
        <f t="shared" si="54"/>
        <v>22537.624439000985</v>
      </c>
      <c r="U45" s="19">
        <f t="shared" si="54"/>
        <v>37051.030941208104</v>
      </c>
      <c r="V45" s="19">
        <f t="shared" si="54"/>
        <v>6981.7820088135322</v>
      </c>
      <c r="W45" s="19">
        <f t="shared" si="54"/>
        <v>14433.230527985708</v>
      </c>
      <c r="X45" s="19">
        <f t="shared" si="54"/>
        <v>104787.2156094197</v>
      </c>
      <c r="Y45" s="19">
        <f t="shared" si="54"/>
        <v>184083.30433361948</v>
      </c>
      <c r="Z45" s="19">
        <f t="shared" si="54"/>
        <v>29896.516908847174</v>
      </c>
      <c r="AA45" s="19">
        <f t="shared" si="54"/>
        <v>4046.1034481378783</v>
      </c>
      <c r="AB45" s="19">
        <f t="shared" si="54"/>
        <v>209933.71779432878</v>
      </c>
      <c r="AC45" s="19">
        <f>'Stmnt 41 GDDP 2020-21'!AC45</f>
        <v>12923.89117848658</v>
      </c>
      <c r="AD45" s="19">
        <f t="shared" si="7"/>
        <v>162438.47529743169</v>
      </c>
    </row>
    <row r="46" spans="1:30" s="3" customFormat="1">
      <c r="A46" s="8"/>
      <c r="B46" s="8" t="s">
        <v>32</v>
      </c>
      <c r="C46" s="15">
        <f>C45+C38+C32+C23+C17+C11</f>
        <v>168047.34853885189</v>
      </c>
      <c r="D46" s="15">
        <f t="shared" ref="D46:I46" si="55">D45+D38+D32+D23+D17+D11</f>
        <v>76211.886620782112</v>
      </c>
      <c r="E46" s="15">
        <f t="shared" si="55"/>
        <v>40313.468538662688</v>
      </c>
      <c r="F46" s="15">
        <f t="shared" si="55"/>
        <v>5821.5552886319883</v>
      </c>
      <c r="G46" s="15">
        <f t="shared" si="55"/>
        <v>290394.25898692867</v>
      </c>
      <c r="H46" s="15">
        <f t="shared" si="55"/>
        <v>55393.82586117016</v>
      </c>
      <c r="I46" s="15">
        <f t="shared" si="55"/>
        <v>345788.08484809881</v>
      </c>
      <c r="J46" s="15">
        <f>J45+J38+J32+J23+J17+J11</f>
        <v>317563.25267135934</v>
      </c>
      <c r="K46" s="15">
        <f>K45+K38+K32+K23+K17+K11</f>
        <v>36771.810722036433</v>
      </c>
      <c r="L46" s="15">
        <f>L45+L38+L32+L23+L17+L11</f>
        <v>125353.42252789787</v>
      </c>
      <c r="M46" s="15">
        <f t="shared" ref="M46:AA46" si="56">M45+M38+M32+M23+M17+M11</f>
        <v>479688.48592129367</v>
      </c>
      <c r="N46" s="15">
        <f t="shared" si="56"/>
        <v>535082.3117824638</v>
      </c>
      <c r="O46" s="15">
        <f t="shared" si="56"/>
        <v>180110.28104753702</v>
      </c>
      <c r="P46" s="15">
        <f t="shared" si="56"/>
        <v>11002.496509407907</v>
      </c>
      <c r="Q46" s="15">
        <f t="shared" si="56"/>
        <v>44206.125237361834</v>
      </c>
      <c r="R46" s="15">
        <f t="shared" si="56"/>
        <v>4109.0374769204973</v>
      </c>
      <c r="S46" s="15">
        <f t="shared" si="56"/>
        <v>23344.981705924085</v>
      </c>
      <c r="T46" s="15">
        <f t="shared" si="56"/>
        <v>249007.31820381724</v>
      </c>
      <c r="U46" s="15">
        <f t="shared" si="56"/>
        <v>409358.93116541073</v>
      </c>
      <c r="V46" s="15">
        <f t="shared" si="56"/>
        <v>77138.334565991201</v>
      </c>
      <c r="W46" s="15">
        <f t="shared" si="56"/>
        <v>159465.7873778331</v>
      </c>
      <c r="X46" s="15">
        <f t="shared" si="56"/>
        <v>1157743.2932902034</v>
      </c>
      <c r="Y46" s="15">
        <f t="shared" si="56"/>
        <v>1983219.8640595959</v>
      </c>
      <c r="Z46" s="15">
        <f t="shared" si="56"/>
        <v>322089.86262019054</v>
      </c>
      <c r="AA46" s="15">
        <f t="shared" si="56"/>
        <v>43590.660000000018</v>
      </c>
      <c r="AB46" s="15">
        <f>AB45+AB38+AB32+AB23+AB17+AB11</f>
        <v>2261719.0666797869</v>
      </c>
      <c r="AC46" s="19">
        <f>'Stmnt 41 GDDP 2020-21'!AC46</f>
        <v>123961</v>
      </c>
      <c r="AD46" s="19">
        <f t="shared" si="7"/>
        <v>182454.08367791376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>
    <tabColor theme="6"/>
  </sheetPr>
  <dimension ref="A1:AD90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8.28515625" style="20" customWidth="1"/>
    <col min="17" max="17" width="8.5703125" style="20" customWidth="1"/>
    <col min="18" max="18" width="6.5703125" style="20" customWidth="1"/>
    <col min="19" max="19" width="9.140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4" width="9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160</v>
      </c>
      <c r="I1" s="27"/>
      <c r="J1" s="16"/>
      <c r="K1" s="16"/>
      <c r="L1" s="16"/>
      <c r="M1" s="16"/>
      <c r="N1" s="16"/>
      <c r="U1" s="27" t="s">
        <v>161</v>
      </c>
    </row>
    <row r="2" spans="1:30">
      <c r="B2" s="10"/>
      <c r="C2" s="16"/>
      <c r="D2" s="16"/>
      <c r="E2" s="16"/>
      <c r="H2" s="28" t="s">
        <v>156</v>
      </c>
      <c r="I2" s="27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3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[4]GVA_Constant!L3/100</f>
        <v>0.78149718499522469</v>
      </c>
      <c r="D6" s="14">
        <f>[4]GVA_Constant!X3/100</f>
        <v>124.61329115058541</v>
      </c>
      <c r="E6" s="14">
        <f>[4]GVA_Constant!AV3/100</f>
        <v>40.922814158549649</v>
      </c>
      <c r="F6" s="14">
        <f>[4]GVA_Constant!AJ3/100</f>
        <v>1034.6668742001773</v>
      </c>
      <c r="G6" s="14">
        <f>+C6+D6+E6+F6</f>
        <v>1200.9844766943077</v>
      </c>
      <c r="H6" s="14">
        <f>+[4]GVA_Constant!BT3/100</f>
        <v>45446.051810109821</v>
      </c>
      <c r="I6" s="14">
        <f>+G6+H6</f>
        <v>46647.036286804127</v>
      </c>
      <c r="J6" s="18">
        <f>'[5]2020-21'!D49/100</f>
        <v>64576.98992713038</v>
      </c>
      <c r="K6" s="18">
        <f>('[5]2020-21'!E49+'[5]2020-21'!F49)/100</f>
        <v>6988.5680860459179</v>
      </c>
      <c r="L6" s="18">
        <f>'[5]2020-21'!G49/100</f>
        <v>18772.063902674341</v>
      </c>
      <c r="M6" s="18">
        <f>J6+K6+L6</f>
        <v>90337.621915850643</v>
      </c>
      <c r="N6" s="18">
        <f>H6+M6</f>
        <v>135783.67372596046</v>
      </c>
      <c r="O6" s="18">
        <f>(+'[5]2020-21'!H49+'[5]2020-21'!I49)/100</f>
        <v>24914.809487362731</v>
      </c>
      <c r="P6" s="18">
        <f>'[5]2020-21'!J49/100</f>
        <v>1392.1954930561606</v>
      </c>
      <c r="Q6" s="18">
        <f>'[5]2020-21'!K49/100</f>
        <v>11281.198122171434</v>
      </c>
      <c r="R6" s="18">
        <f>'[5]2020-21'!L49/100</f>
        <v>576.99778751935469</v>
      </c>
      <c r="S6" s="18">
        <f>'[5]2020-21'!M49/100</f>
        <v>4811.1908532667976</v>
      </c>
      <c r="T6" s="18">
        <f>'[5]2020-21'!N49/100</f>
        <v>38601.924098224219</v>
      </c>
      <c r="U6" s="18">
        <f>'[5]2020-21'!O49/100</f>
        <v>70422.176266855618</v>
      </c>
      <c r="V6" s="18">
        <f>'[5]2020-21'!P49/100</f>
        <v>11988.861305508179</v>
      </c>
      <c r="W6" s="18">
        <f>'[5]2020-21'!Q49/100</f>
        <v>22426.861130313078</v>
      </c>
      <c r="X6" s="18">
        <f>SUM(O6:W6)</f>
        <v>186416.21454427758</v>
      </c>
      <c r="Y6" s="18">
        <f>I6+M6+X6</f>
        <v>323400.87274693232</v>
      </c>
      <c r="Z6" s="18">
        <f>'[5]2020-21'!U49/100</f>
        <v>42863.913534127845</v>
      </c>
      <c r="AA6" s="18">
        <f>'[5]2020-21'!V49/100</f>
        <v>6044.7424150728484</v>
      </c>
      <c r="AB6" s="18">
        <f>Y6+Z6-AA6</f>
        <v>360220.04386598733</v>
      </c>
      <c r="AC6" s="18">
        <f>'Stmnt 41 GDDP 2020-21'!AC6</f>
        <v>14529.330856572635</v>
      </c>
      <c r="AD6" s="18">
        <f>AB6/AC6*10000</f>
        <v>247926.10714280387</v>
      </c>
    </row>
    <row r="7" spans="1:30" ht="15.75">
      <c r="A7" s="5">
        <v>2</v>
      </c>
      <c r="B7" s="6" t="s">
        <v>46</v>
      </c>
      <c r="C7" s="14">
        <f>[4]GVA_Constant!L4/100</f>
        <v>2434.2522708133956</v>
      </c>
      <c r="D7" s="14">
        <f>[4]GVA_Constant!X4/100</f>
        <v>828.13236931527035</v>
      </c>
      <c r="E7" s="14">
        <f>[4]GVA_Constant!AV4/100</f>
        <v>2095.4968562898857</v>
      </c>
      <c r="F7" s="14">
        <f>[4]GVA_Constant!AJ4/100</f>
        <v>467.944338578572</v>
      </c>
      <c r="G7" s="14">
        <f t="shared" ref="G7:G44" si="0">+C7+D7+E7+F7</f>
        <v>5825.8258349971229</v>
      </c>
      <c r="H7" s="14">
        <f>+[4]GVA_Constant!BT4/100</f>
        <v>299.09510651846097</v>
      </c>
      <c r="I7" s="14">
        <f t="shared" ref="I7:I44" si="1">+G7+H7</f>
        <v>6124.9209415155838</v>
      </c>
      <c r="J7" s="18">
        <f>'[5]2020-21'!D50/100</f>
        <v>54203.184358990453</v>
      </c>
      <c r="K7" s="18">
        <f>('[5]2020-21'!E50+'[5]2020-21'!F50)/100</f>
        <v>5865.9074199765328</v>
      </c>
      <c r="L7" s="18">
        <f>'[5]2020-21'!G50/100</f>
        <v>15756.473655145206</v>
      </c>
      <c r="M7" s="18">
        <f t="shared" ref="M7:M10" si="2">J7+K7+L7</f>
        <v>75825.565434112184</v>
      </c>
      <c r="N7" s="18">
        <f t="shared" ref="N7:N10" si="3">H7+M7</f>
        <v>76124.660540630648</v>
      </c>
      <c r="O7" s="18">
        <f>(+'[5]2020-21'!H50+'[5]2020-21'!I50)/100</f>
        <v>20912.433568621382</v>
      </c>
      <c r="P7" s="18">
        <f>'[5]2020-21'!J50/100</f>
        <v>1168.549804799364</v>
      </c>
      <c r="Q7" s="18">
        <f>'[5]2020-21'!K50/100</f>
        <v>9468.9588705877213</v>
      </c>
      <c r="R7" s="18">
        <f>'[5]2020-21'!L50/100</f>
        <v>484.30745203411442</v>
      </c>
      <c r="S7" s="18">
        <f>'[5]2020-21'!M50/100</f>
        <v>4038.3093900811864</v>
      </c>
      <c r="T7" s="18">
        <f>'[5]2020-21'!N50/100</f>
        <v>32400.816620112502</v>
      </c>
      <c r="U7" s="18">
        <f>'[5]2020-21'!O50/100</f>
        <v>59109.385672218159</v>
      </c>
      <c r="V7" s="18">
        <f>'[5]2020-21'!P50/100</f>
        <v>10062.941309746855</v>
      </c>
      <c r="W7" s="18">
        <f>'[5]2020-21'!Q50/100</f>
        <v>18824.155319279296</v>
      </c>
      <c r="X7" s="18">
        <f t="shared" ref="X7:X10" si="4">SUM(O7:W7)</f>
        <v>156469.85800748056</v>
      </c>
      <c r="Y7" s="18">
        <f t="shared" ref="Y7:Y10" si="5">I7+M7+X7</f>
        <v>238420.34438310831</v>
      </c>
      <c r="Z7" s="18">
        <f>'[5]2020-21'!U50/100</f>
        <v>31600.499241645204</v>
      </c>
      <c r="AA7" s="18">
        <f>'[5]2020-21'!V50/100</f>
        <v>4456.3564629105622</v>
      </c>
      <c r="AB7" s="18">
        <f t="shared" ref="AB7:AB10" si="6">Y7+Z7-AA7</f>
        <v>265564.48716184299</v>
      </c>
      <c r="AC7" s="18">
        <f>'Stmnt 41 GDDP 2020-21'!AC7</f>
        <v>12614.972282224953</v>
      </c>
      <c r="AD7" s="18">
        <f t="shared" ref="AD7:AD46" si="7">AB7/AC7*10000</f>
        <v>210515.31562699898</v>
      </c>
    </row>
    <row r="8" spans="1:30">
      <c r="A8" s="5">
        <v>3</v>
      </c>
      <c r="B8" s="6" t="s">
        <v>150</v>
      </c>
      <c r="C8" s="14">
        <f>[4]GVA_Constant!L5/100</f>
        <v>1325.1200515429073</v>
      </c>
      <c r="D8" s="14">
        <f>[4]GVA_Constant!X5/100</f>
        <v>513.94676837240968</v>
      </c>
      <c r="E8" s="14">
        <f>[4]GVA_Constant!AV5/100</f>
        <v>1977.6050073579929</v>
      </c>
      <c r="F8" s="14">
        <f>[4]GVA_Constant!AJ5/100</f>
        <v>191.44952539349097</v>
      </c>
      <c r="G8" s="14">
        <f t="shared" si="0"/>
        <v>4008.1213526668007</v>
      </c>
      <c r="H8" s="14">
        <f>+[4]GVA_Constant!BT5/100</f>
        <v>10067.07453372772</v>
      </c>
      <c r="I8" s="14">
        <f t="shared" si="1"/>
        <v>14075.195886394522</v>
      </c>
      <c r="J8" s="18">
        <f>'[5]2020-21'!D51/100</f>
        <v>6913.0314266720379</v>
      </c>
      <c r="K8" s="18">
        <f>('[5]2020-21'!E51+'[5]2020-21'!F51)/100</f>
        <v>748.13321061865634</v>
      </c>
      <c r="L8" s="18">
        <f>'[5]2020-21'!G51/100</f>
        <v>2009.5682355142274</v>
      </c>
      <c r="M8" s="18">
        <f t="shared" si="2"/>
        <v>9670.7328728049215</v>
      </c>
      <c r="N8" s="18">
        <f t="shared" si="3"/>
        <v>19737.807406532644</v>
      </c>
      <c r="O8" s="18">
        <f>(+'[5]2020-21'!H51+'[5]2020-21'!I51)/100</f>
        <v>2667.1553005186488</v>
      </c>
      <c r="P8" s="18">
        <f>'[5]2020-21'!J51/100</f>
        <v>149.03592140836238</v>
      </c>
      <c r="Q8" s="18">
        <f>'[5]2020-21'!K51/100</f>
        <v>1207.6635537996842</v>
      </c>
      <c r="R8" s="18">
        <f>'[5]2020-21'!L51/100</f>
        <v>61.768190848513662</v>
      </c>
      <c r="S8" s="18">
        <f>'[5]2020-21'!M51/100</f>
        <v>515.04279784303037</v>
      </c>
      <c r="T8" s="18">
        <f>'[5]2020-21'!N51/100</f>
        <v>4132.3746232544636</v>
      </c>
      <c r="U8" s="18">
        <f>'[5]2020-21'!O51/100</f>
        <v>7538.764476584578</v>
      </c>
      <c r="V8" s="18">
        <f>'[5]2020-21'!P51/100</f>
        <v>1283.4196060936363</v>
      </c>
      <c r="W8" s="18">
        <f>'[5]2020-21'!Q51/100</f>
        <v>2400.8179379436942</v>
      </c>
      <c r="X8" s="18">
        <f t="shared" si="4"/>
        <v>19956.042408294612</v>
      </c>
      <c r="Y8" s="18">
        <f t="shared" si="5"/>
        <v>43701.971167494055</v>
      </c>
      <c r="Z8" s="18">
        <f>'[5]2020-21'!U51/100</f>
        <v>5792.3081511847795</v>
      </c>
      <c r="AA8" s="18">
        <f>'[5]2020-21'!V51/100</f>
        <v>816.84120454287938</v>
      </c>
      <c r="AB8" s="18">
        <f t="shared" si="6"/>
        <v>48677.438114135955</v>
      </c>
      <c r="AC8" s="18">
        <f>'Stmnt 41 GDDP 2020-21'!AC8</f>
        <v>2879.7287716679616</v>
      </c>
      <c r="AD8" s="18">
        <f t="shared" si="7"/>
        <v>169034.80144743493</v>
      </c>
    </row>
    <row r="9" spans="1:30">
      <c r="A9" s="5">
        <v>4</v>
      </c>
      <c r="B9" s="6" t="s">
        <v>0</v>
      </c>
      <c r="C9" s="14">
        <f>[4]GVA_Constant!L6/100</f>
        <v>3096.2719174124195</v>
      </c>
      <c r="D9" s="14">
        <f>[4]GVA_Constant!X6/100</f>
        <v>518.49022619628352</v>
      </c>
      <c r="E9" s="14">
        <f>[4]GVA_Constant!AV6/100</f>
        <v>908.53805400525596</v>
      </c>
      <c r="F9" s="14">
        <f>[4]GVA_Constant!AJ6/100</f>
        <v>282.0846978816819</v>
      </c>
      <c r="G9" s="14">
        <f t="shared" si="0"/>
        <v>4805.3848954956402</v>
      </c>
      <c r="H9" s="14">
        <f>+[4]GVA_Constant!BT6/100</f>
        <v>81.757059944489058</v>
      </c>
      <c r="I9" s="14">
        <f t="shared" si="1"/>
        <v>4887.1419554401291</v>
      </c>
      <c r="J9" s="18">
        <f>'[5]2020-21'!D52/100</f>
        <v>3595.681619982608</v>
      </c>
      <c r="K9" s="18">
        <f>('[5]2020-21'!E52+'[5]2020-21'!F52)/100</f>
        <v>389.12723936727144</v>
      </c>
      <c r="L9" s="18">
        <f>'[5]2020-21'!G52/100</f>
        <v>1045.2386402672414</v>
      </c>
      <c r="M9" s="18">
        <f t="shared" si="2"/>
        <v>5030.0474996171215</v>
      </c>
      <c r="N9" s="18">
        <f t="shared" si="3"/>
        <v>5111.8045595616104</v>
      </c>
      <c r="O9" s="18">
        <f>(+'[5]2020-21'!H52+'[5]2020-21'!I52)/100</f>
        <v>1387.2700266792908</v>
      </c>
      <c r="P9" s="18">
        <f>'[5]2020-21'!J52/100</f>
        <v>77.518195745162231</v>
      </c>
      <c r="Q9" s="18">
        <f>'[5]2020-21'!K52/100</f>
        <v>628.14319442647752</v>
      </c>
      <c r="R9" s="18">
        <f>'[5]2020-21'!L52/100</f>
        <v>32.127547934567659</v>
      </c>
      <c r="S9" s="18">
        <f>'[5]2020-21'!M52/100</f>
        <v>267.88970097306924</v>
      </c>
      <c r="T9" s="18">
        <f>'[5]2020-21'!N52/100</f>
        <v>2149.3759485007395</v>
      </c>
      <c r="U9" s="18">
        <f>'[5]2020-21'!O52/100</f>
        <v>3921.1447471868928</v>
      </c>
      <c r="V9" s="18">
        <f>'[5]2020-21'!P52/100</f>
        <v>667.54626205681461</v>
      </c>
      <c r="W9" s="18">
        <f>'[5]2020-21'!Q52/100</f>
        <v>1248.7397206212972</v>
      </c>
      <c r="X9" s="18">
        <f t="shared" si="4"/>
        <v>10379.755344124311</v>
      </c>
      <c r="Y9" s="18">
        <f t="shared" si="5"/>
        <v>20296.944799181561</v>
      </c>
      <c r="Z9" s="18">
        <f>'[5]2020-21'!U52/100</f>
        <v>2690.1797727519111</v>
      </c>
      <c r="AA9" s="18">
        <f>'[5]2020-21'!V52/100</f>
        <v>379.37375371890164</v>
      </c>
      <c r="AB9" s="18">
        <f t="shared" si="6"/>
        <v>22607.750818214572</v>
      </c>
      <c r="AC9" s="18">
        <f>'Stmnt 41 GDDP 2020-21'!AC9</f>
        <v>1726.5439183424457</v>
      </c>
      <c r="AD9" s="18">
        <f t="shared" si="7"/>
        <v>130942.22844860476</v>
      </c>
    </row>
    <row r="10" spans="1:30">
      <c r="A10" s="5">
        <v>5</v>
      </c>
      <c r="B10" s="6" t="s">
        <v>1</v>
      </c>
      <c r="C10" s="14">
        <f>[4]GVA_Constant!L7/100</f>
        <v>1623.9775578249055</v>
      </c>
      <c r="D10" s="14">
        <f>[4]GVA_Constant!X7/100</f>
        <v>200.1661438520635</v>
      </c>
      <c r="E10" s="14">
        <f>[4]GVA_Constant!AV7/100</f>
        <v>2123.5935265530866</v>
      </c>
      <c r="F10" s="14">
        <f>[4]GVA_Constant!AJ7/100</f>
        <v>100.51515905599511</v>
      </c>
      <c r="G10" s="14">
        <f t="shared" si="0"/>
        <v>4048.2523872860506</v>
      </c>
      <c r="H10" s="14">
        <f>+[4]GVA_Constant!BT7/100</f>
        <v>246.1420536581175</v>
      </c>
      <c r="I10" s="14">
        <f t="shared" si="1"/>
        <v>4294.3944409441683</v>
      </c>
      <c r="J10" s="18">
        <f>'[5]2020-21'!D53/100</f>
        <v>1658.8922997832913</v>
      </c>
      <c r="K10" s="18">
        <f>('[5]2020-21'!E53+'[5]2020-21'!F53)/100</f>
        <v>179.52651242392767</v>
      </c>
      <c r="L10" s="18">
        <f>'[5]2020-21'!G53/100</f>
        <v>482.22799319581338</v>
      </c>
      <c r="M10" s="18">
        <f t="shared" si="2"/>
        <v>2320.6468054030324</v>
      </c>
      <c r="N10" s="18">
        <f t="shared" si="3"/>
        <v>2566.7888590611501</v>
      </c>
      <c r="O10" s="18">
        <f>(+'[5]2020-21'!H53+'[5]2020-21'!I53)/100</f>
        <v>640.02651185495347</v>
      </c>
      <c r="P10" s="18">
        <f>'[5]2020-21'!J53/100</f>
        <v>35.763549614652895</v>
      </c>
      <c r="Q10" s="18">
        <f>'[5]2020-21'!K53/100</f>
        <v>289.79815749104125</v>
      </c>
      <c r="R10" s="18">
        <f>'[5]2020-21'!L53/100</f>
        <v>14.822263902172367</v>
      </c>
      <c r="S10" s="18">
        <f>'[5]2020-21'!M53/100</f>
        <v>123.59274516012977</v>
      </c>
      <c r="T10" s="18">
        <f>'[5]2020-21'!N53/100</f>
        <v>991.62928955999462</v>
      </c>
      <c r="U10" s="18">
        <f>'[5]2020-21'!O53/100</f>
        <v>1809.0469387763815</v>
      </c>
      <c r="V10" s="18">
        <f>'[5]2020-21'!P53/100</f>
        <v>307.97703214906028</v>
      </c>
      <c r="W10" s="18">
        <f>'[5]2020-21'!Q53/100</f>
        <v>576.1146079953063</v>
      </c>
      <c r="X10" s="18">
        <f t="shared" si="4"/>
        <v>4788.7710965036922</v>
      </c>
      <c r="Y10" s="18">
        <f t="shared" si="5"/>
        <v>11403.812342850892</v>
      </c>
      <c r="Z10" s="18">
        <f>'[5]2020-21'!U53/100</f>
        <v>1511.4740456994998</v>
      </c>
      <c r="AA10" s="18">
        <f>'[5]2020-21'!V53/100</f>
        <v>213.15065564527023</v>
      </c>
      <c r="AB10" s="18">
        <f t="shared" si="6"/>
        <v>12702.135732905122</v>
      </c>
      <c r="AC10" s="18">
        <f>'Stmnt 41 GDDP 2020-21'!AC10</f>
        <v>904.55186219259588</v>
      </c>
      <c r="AD10" s="18">
        <f t="shared" si="7"/>
        <v>140424.62642347201</v>
      </c>
    </row>
    <row r="11" spans="1:30" s="3" customFormat="1">
      <c r="A11" s="7"/>
      <c r="B11" s="8" t="s">
        <v>27</v>
      </c>
      <c r="C11" s="19">
        <f t="shared" ref="C11:I11" si="8">SUM(C6:C10)</f>
        <v>8480.4032947786218</v>
      </c>
      <c r="D11" s="19">
        <f t="shared" si="8"/>
        <v>2185.3487988866127</v>
      </c>
      <c r="E11" s="19">
        <f t="shared" si="8"/>
        <v>7146.1562583647701</v>
      </c>
      <c r="F11" s="19">
        <f t="shared" si="8"/>
        <v>2076.6605951099173</v>
      </c>
      <c r="G11" s="19">
        <f t="shared" si="8"/>
        <v>19888.568947139924</v>
      </c>
      <c r="H11" s="19">
        <f t="shared" si="8"/>
        <v>56140.120563958611</v>
      </c>
      <c r="I11" s="19">
        <f t="shared" si="8"/>
        <v>76028.689511098521</v>
      </c>
      <c r="J11" s="19">
        <f t="shared" ref="J11" si="9">SUM(J6:J10)</f>
        <v>130947.77963255877</v>
      </c>
      <c r="K11" s="19">
        <f t="shared" ref="K11:AB11" si="10">SUM(K6:K10)</f>
        <v>14171.262468432305</v>
      </c>
      <c r="L11" s="19">
        <f>SUM(L6:L10)</f>
        <v>38065.572426796825</v>
      </c>
      <c r="M11" s="19">
        <f t="shared" si="10"/>
        <v>183184.6145277879</v>
      </c>
      <c r="N11" s="19">
        <f t="shared" si="10"/>
        <v>239324.73509174649</v>
      </c>
      <c r="O11" s="19">
        <f t="shared" si="10"/>
        <v>50521.694895037006</v>
      </c>
      <c r="P11" s="19">
        <f t="shared" si="10"/>
        <v>2823.0629646237021</v>
      </c>
      <c r="Q11" s="19">
        <f t="shared" ref="Q11:R11" si="11">SUM(Q6:Q10)</f>
        <v>22875.761898476358</v>
      </c>
      <c r="R11" s="19">
        <f t="shared" si="11"/>
        <v>1170.023242238723</v>
      </c>
      <c r="S11" s="19">
        <f t="shared" ref="S11:T11" si="12">SUM(S6:S10)</f>
        <v>9756.0254873242138</v>
      </c>
      <c r="T11" s="19">
        <f t="shared" si="12"/>
        <v>78276.120579651906</v>
      </c>
      <c r="U11" s="19">
        <f t="shared" ref="U11:V11" si="13">SUM(U6:U10)</f>
        <v>142800.51810162165</v>
      </c>
      <c r="V11" s="19">
        <f t="shared" si="13"/>
        <v>24310.745515554547</v>
      </c>
      <c r="W11" s="19">
        <f t="shared" ref="W11" si="14">SUM(W6:W10)</f>
        <v>45476.688716152668</v>
      </c>
      <c r="X11" s="19">
        <f t="shared" si="10"/>
        <v>378010.64140068082</v>
      </c>
      <c r="Y11" s="19">
        <f t="shared" si="10"/>
        <v>637223.94543956709</v>
      </c>
      <c r="Z11" s="19">
        <f t="shared" si="10"/>
        <v>84458.374745409252</v>
      </c>
      <c r="AA11" s="19">
        <f t="shared" ref="AA11" si="15">SUM(AA6:AA10)</f>
        <v>11910.464491890461</v>
      </c>
      <c r="AB11" s="19">
        <f t="shared" si="10"/>
        <v>709771.85569308605</v>
      </c>
      <c r="AC11" s="19">
        <f>'Stmnt 41 GDDP 2020-21'!AC11</f>
        <v>32655.127691000587</v>
      </c>
      <c r="AD11" s="19">
        <f t="shared" si="7"/>
        <v>217353.875449304</v>
      </c>
    </row>
    <row r="12" spans="1:30">
      <c r="A12" s="5">
        <v>6</v>
      </c>
      <c r="B12" s="6" t="s">
        <v>2</v>
      </c>
      <c r="C12" s="14">
        <f>[4]GVA_Constant!L9/100</f>
        <v>12830.804020499692</v>
      </c>
      <c r="D12" s="14">
        <f>[4]GVA_Constant!X9/100</f>
        <v>3067.1897166327817</v>
      </c>
      <c r="E12" s="14">
        <f>[4]GVA_Constant!AV9/100</f>
        <v>495.4006542448783</v>
      </c>
      <c r="F12" s="14">
        <f>[4]GVA_Constant!AJ9/100</f>
        <v>28.990035389395494</v>
      </c>
      <c r="G12" s="14">
        <f t="shared" si="0"/>
        <v>16422.384426766748</v>
      </c>
      <c r="H12" s="14">
        <f>+[4]GVA_Constant!BT9/100</f>
        <v>116.23631485867631</v>
      </c>
      <c r="I12" s="14">
        <f t="shared" si="1"/>
        <v>16538.620741625426</v>
      </c>
      <c r="J12" s="18">
        <f>'[5]2020-21'!D54/100</f>
        <v>15658.778553606395</v>
      </c>
      <c r="K12" s="18">
        <f>('[5]2020-21'!E54+'[5]2020-21'!F54)/100</f>
        <v>1694.6042265159629</v>
      </c>
      <c r="L12" s="18">
        <f>'[5]2020-21'!G54/100</f>
        <v>4551.8936695225411</v>
      </c>
      <c r="M12" s="18">
        <f t="shared" ref="M12:M16" si="16">J12+K12+L12</f>
        <v>21905.276449644898</v>
      </c>
      <c r="N12" s="18">
        <f t="shared" ref="N12:N16" si="17">H12+M12</f>
        <v>22021.512764503575</v>
      </c>
      <c r="O12" s="18">
        <f>(+'[5]2020-21'!H54+'[5]2020-21'!I54)/100</f>
        <v>6041.4008907528696</v>
      </c>
      <c r="P12" s="18">
        <f>'[5]2020-21'!J54/100</f>
        <v>337.58279773793765</v>
      </c>
      <c r="Q12" s="18">
        <f>'[5]2020-21'!K54/100</f>
        <v>2735.4911310325392</v>
      </c>
      <c r="R12" s="18">
        <f>'[5]2020-21'!L54/100</f>
        <v>139.91176409556604</v>
      </c>
      <c r="S12" s="18">
        <f>'[5]2020-21'!M54/100</f>
        <v>1166.6287362643127</v>
      </c>
      <c r="T12" s="18">
        <f>'[5]2020-21'!N54/100</f>
        <v>9360.2842417910106</v>
      </c>
      <c r="U12" s="18">
        <f>'[5]2020-21'!O54/100</f>
        <v>17076.132917778596</v>
      </c>
      <c r="V12" s="18">
        <f>'[5]2020-21'!P54/100</f>
        <v>2907.0869438896329</v>
      </c>
      <c r="W12" s="18">
        <f>'[5]2020-21'!Q54/100</f>
        <v>5438.1173927172649</v>
      </c>
      <c r="X12" s="18">
        <f t="shared" ref="X12" si="18">SUM(O12:W12)</f>
        <v>45202.636816059727</v>
      </c>
      <c r="Y12" s="18">
        <f t="shared" ref="Y12:Y16" si="19">I12+M12+X12</f>
        <v>83646.534007330047</v>
      </c>
      <c r="Z12" s="18">
        <f>'[5]2020-21'!U54/100</f>
        <v>11086.605207546398</v>
      </c>
      <c r="AA12" s="18">
        <f>'[5]2020-21'!V54/100</f>
        <v>1563.4520325323535</v>
      </c>
      <c r="AB12" s="18">
        <f t="shared" ref="AB12:AB16" si="20">Y12+Z12-AA12</f>
        <v>93169.687182344089</v>
      </c>
      <c r="AC12" s="18">
        <f>'Stmnt 41 GDDP 2020-21'!AC12</f>
        <v>6717.4864889241253</v>
      </c>
      <c r="AD12" s="18">
        <f t="shared" si="7"/>
        <v>138697.24536992135</v>
      </c>
    </row>
    <row r="13" spans="1:30">
      <c r="A13" s="5">
        <v>7</v>
      </c>
      <c r="B13" s="6" t="s">
        <v>3</v>
      </c>
      <c r="C13" s="14">
        <f>[4]GVA_Constant!L10/100</f>
        <v>2994.924261218001</v>
      </c>
      <c r="D13" s="14">
        <f>[4]GVA_Constant!X10/100</f>
        <v>780.4684923644802</v>
      </c>
      <c r="E13" s="14">
        <f>[4]GVA_Constant!AV10/100</f>
        <v>231.60421100030814</v>
      </c>
      <c r="F13" s="14">
        <f>[4]GVA_Constant!AJ10/100</f>
        <v>16.186939629752995</v>
      </c>
      <c r="G13" s="14">
        <f t="shared" si="0"/>
        <v>4023.1839042125425</v>
      </c>
      <c r="H13" s="14">
        <f>+[4]GVA_Constant!BT10/100</f>
        <v>28.22932797024313</v>
      </c>
      <c r="I13" s="14">
        <f t="shared" si="1"/>
        <v>4051.4132321827856</v>
      </c>
      <c r="J13" s="18">
        <f>'[5]2020-21'!D55/100</f>
        <v>3832.56043836043</v>
      </c>
      <c r="K13" s="18">
        <f>('[5]2020-21'!E55+'[5]2020-21'!F55)/100</f>
        <v>414.76243469371099</v>
      </c>
      <c r="L13" s="18">
        <f>'[5]2020-21'!G55/100</f>
        <v>1114.0975994846992</v>
      </c>
      <c r="M13" s="18">
        <f t="shared" si="16"/>
        <v>5361.4204725388408</v>
      </c>
      <c r="N13" s="18">
        <f t="shared" si="17"/>
        <v>5389.6498005090843</v>
      </c>
      <c r="O13" s="18">
        <f>(+'[5]2020-21'!H55+'[5]2020-21'!I55)/100</f>
        <v>1478.6615678170042</v>
      </c>
      <c r="P13" s="18">
        <f>'[5]2020-21'!J55/100</f>
        <v>82.62499344072225</v>
      </c>
      <c r="Q13" s="18">
        <f>'[5]2020-21'!K55/100</f>
        <v>669.52444932983383</v>
      </c>
      <c r="R13" s="18">
        <f>'[5]2020-21'!L55/100</f>
        <v>34.244068916242895</v>
      </c>
      <c r="S13" s="18">
        <f>'[5]2020-21'!M55/100</f>
        <v>285.53792529566527</v>
      </c>
      <c r="T13" s="18">
        <f>'[5]2020-21'!N55/100</f>
        <v>2290.974034410533</v>
      </c>
      <c r="U13" s="18">
        <f>'[5]2020-21'!O55/100</f>
        <v>4179.4646521640543</v>
      </c>
      <c r="V13" s="18">
        <f>'[5]2020-21'!P55/100</f>
        <v>711.52333969621759</v>
      </c>
      <c r="W13" s="18">
        <f>'[5]2020-21'!Q55/100</f>
        <v>1331.0050657615197</v>
      </c>
      <c r="X13" s="18">
        <f t="shared" ref="X13:X16" si="21">SUM(O13:W13)</f>
        <v>11063.560096831794</v>
      </c>
      <c r="Y13" s="18">
        <f t="shared" si="19"/>
        <v>20476.393801553422</v>
      </c>
      <c r="Z13" s="18">
        <f>'[5]2020-21'!U55/100</f>
        <v>2713.9641450294212</v>
      </c>
      <c r="AA13" s="18">
        <f>'[5]2020-21'!V55/100</f>
        <v>382.7278665860639</v>
      </c>
      <c r="AB13" s="18">
        <f t="shared" si="20"/>
        <v>22807.630079996779</v>
      </c>
      <c r="AC13" s="18">
        <f>'Stmnt 41 GDDP 2020-21'!AC13</f>
        <v>2220.275441301344</v>
      </c>
      <c r="AD13" s="18">
        <f t="shared" si="7"/>
        <v>102724.32715207987</v>
      </c>
    </row>
    <row r="14" spans="1:30">
      <c r="A14" s="5">
        <v>8</v>
      </c>
      <c r="B14" s="6" t="s">
        <v>4</v>
      </c>
      <c r="C14" s="14">
        <f>[4]GVA_Constant!L11/100</f>
        <v>2195.2850796830062</v>
      </c>
      <c r="D14" s="14">
        <f>[4]GVA_Constant!X11/100</f>
        <v>1011.2567726531619</v>
      </c>
      <c r="E14" s="14">
        <f>[4]GVA_Constant!AV11/100</f>
        <v>166.03554816208234</v>
      </c>
      <c r="F14" s="14">
        <f>[4]GVA_Constant!AJ11/100</f>
        <v>11.383913273157226</v>
      </c>
      <c r="G14" s="14">
        <f t="shared" si="0"/>
        <v>3383.9613137714077</v>
      </c>
      <c r="H14" s="14">
        <f>+[4]GVA_Constant!BT11/100</f>
        <v>9.6238160920332998</v>
      </c>
      <c r="I14" s="14">
        <f t="shared" si="1"/>
        <v>3393.5851298634411</v>
      </c>
      <c r="J14" s="18">
        <f>'[5]2020-21'!D56/100</f>
        <v>1940.2126559246512</v>
      </c>
      <c r="K14" s="18">
        <f>('[5]2020-21'!E56+'[5]2020-21'!F56)/100</f>
        <v>209.97120278659517</v>
      </c>
      <c r="L14" s="18">
        <f>'[5]2020-21'!G56/100</f>
        <v>564.00578600665574</v>
      </c>
      <c r="M14" s="18">
        <f t="shared" si="16"/>
        <v>2714.1896447179024</v>
      </c>
      <c r="N14" s="18">
        <f t="shared" si="17"/>
        <v>2723.8134608099358</v>
      </c>
      <c r="O14" s="18">
        <f>(+'[5]2020-21'!H56+'[5]2020-21'!I56)/100</f>
        <v>748.56429111794046</v>
      </c>
      <c r="P14" s="18">
        <f>'[5]2020-21'!J56/100</f>
        <v>41.828448774042371</v>
      </c>
      <c r="Q14" s="18">
        <f>'[5]2020-21'!K56/100</f>
        <v>338.94307237499112</v>
      </c>
      <c r="R14" s="18">
        <f>'[5]2020-21'!L56/100</f>
        <v>17.335871663402603</v>
      </c>
      <c r="S14" s="18">
        <f>'[5]2020-21'!M56/100</f>
        <v>144.55200519737156</v>
      </c>
      <c r="T14" s="18">
        <f>'[5]2020-21'!N56/100</f>
        <v>1159.7930123861624</v>
      </c>
      <c r="U14" s="18">
        <f>'[5]2020-21'!O56/100</f>
        <v>2115.8310073741386</v>
      </c>
      <c r="V14" s="18">
        <f>'[5]2020-21'!P56/100</f>
        <v>360.2047797724901</v>
      </c>
      <c r="W14" s="18">
        <f>'[5]2020-21'!Q56/100</f>
        <v>673.81399855890834</v>
      </c>
      <c r="X14" s="18">
        <f t="shared" si="21"/>
        <v>5600.8664872194477</v>
      </c>
      <c r="Y14" s="18">
        <f t="shared" si="19"/>
        <v>11708.641261800791</v>
      </c>
      <c r="Z14" s="18">
        <f>'[5]2020-21'!U56/100</f>
        <v>1551.8764124794668</v>
      </c>
      <c r="AA14" s="18">
        <f>'[5]2020-21'!V56/100</f>
        <v>218.84826652603476</v>
      </c>
      <c r="AB14" s="18">
        <f t="shared" si="20"/>
        <v>13041.669407754223</v>
      </c>
      <c r="AC14" s="18">
        <f>'Stmnt 41 GDDP 2020-21'!AC14</f>
        <v>1762.8094719147955</v>
      </c>
      <c r="AD14" s="18">
        <f t="shared" si="7"/>
        <v>73982.29709753106</v>
      </c>
    </row>
    <row r="15" spans="1:30">
      <c r="A15" s="5">
        <v>9</v>
      </c>
      <c r="B15" s="6" t="s">
        <v>5</v>
      </c>
      <c r="C15" s="14">
        <f>[4]GVA_Constant!L12/100</f>
        <v>6661.0209188715407</v>
      </c>
      <c r="D15" s="14">
        <f>[4]GVA_Constant!X12/100</f>
        <v>1959.399514366725</v>
      </c>
      <c r="E15" s="14">
        <f>[4]GVA_Constant!AV12/100</f>
        <v>462.57497226792316</v>
      </c>
      <c r="F15" s="14">
        <f>[4]GVA_Constant!AJ12/100</f>
        <v>40.740415876318245</v>
      </c>
      <c r="G15" s="14">
        <f t="shared" si="0"/>
        <v>9123.7358213825064</v>
      </c>
      <c r="H15" s="14">
        <f>+[4]GVA_Constant!BT12/100</f>
        <v>176.90937947589009</v>
      </c>
      <c r="I15" s="14">
        <f t="shared" si="1"/>
        <v>9300.6452008583965</v>
      </c>
      <c r="J15" s="18">
        <f>'[5]2020-21'!D57/100</f>
        <v>7596.6758813308879</v>
      </c>
      <c r="K15" s="18">
        <f>('[5]2020-21'!E57+'[5]2020-21'!F57)/100</f>
        <v>822.11770298075498</v>
      </c>
      <c r="L15" s="18">
        <f>'[5]2020-21'!G57/100</f>
        <v>2208.2987338549883</v>
      </c>
      <c r="M15" s="18">
        <f t="shared" si="16"/>
        <v>10627.092318166631</v>
      </c>
      <c r="N15" s="18">
        <f t="shared" si="17"/>
        <v>10804.001697642521</v>
      </c>
      <c r="O15" s="18">
        <f>(+'[5]2020-21'!H57+'[5]2020-21'!I57)/100</f>
        <v>2930.9159893357864</v>
      </c>
      <c r="P15" s="18">
        <f>'[5]2020-21'!J57/100</f>
        <v>163.77440224655064</v>
      </c>
      <c r="Q15" s="18">
        <f>'[5]2020-21'!K57/100</f>
        <v>1327.0919840630499</v>
      </c>
      <c r="R15" s="18">
        <f>'[5]2020-21'!L57/100</f>
        <v>67.876579273448755</v>
      </c>
      <c r="S15" s="18">
        <f>'[5]2020-21'!M57/100</f>
        <v>565.97648104586699</v>
      </c>
      <c r="T15" s="18">
        <f>'[5]2020-21'!N57/100</f>
        <v>4541.0339828605975</v>
      </c>
      <c r="U15" s="18">
        <f>'[5]2020-21'!O57/100</f>
        <v>8284.2890100781642</v>
      </c>
      <c r="V15" s="18">
        <f>'[5]2020-21'!P57/100</f>
        <v>1410.3397142998774</v>
      </c>
      <c r="W15" s="18">
        <f>'[5]2020-21'!Q57/100</f>
        <v>2638.2399556692571</v>
      </c>
      <c r="X15" s="18">
        <f t="shared" si="21"/>
        <v>21929.538098872599</v>
      </c>
      <c r="Y15" s="18">
        <f t="shared" si="19"/>
        <v>41857.275617897627</v>
      </c>
      <c r="Z15" s="18">
        <f>'[5]2020-21'!U57/100</f>
        <v>5547.8101427062638</v>
      </c>
      <c r="AA15" s="18">
        <f>'[5]2020-21'!V57/100</f>
        <v>782.36167711768974</v>
      </c>
      <c r="AB15" s="18">
        <f t="shared" si="20"/>
        <v>46622.724083486202</v>
      </c>
      <c r="AC15" s="18">
        <f>'Stmnt 41 GDDP 2020-21'!AC15</f>
        <v>4598.7922497575437</v>
      </c>
      <c r="AD15" s="18">
        <f t="shared" si="7"/>
        <v>101380.36586876529</v>
      </c>
    </row>
    <row r="16" spans="1:30">
      <c r="A16" s="5">
        <v>10</v>
      </c>
      <c r="B16" s="6" t="s">
        <v>6</v>
      </c>
      <c r="C16" s="14">
        <f>[4]GVA_Constant!L13/100</f>
        <v>8570.7205700885315</v>
      </c>
      <c r="D16" s="14">
        <f>[4]GVA_Constant!X13/100</f>
        <v>7025.8289732010035</v>
      </c>
      <c r="E16" s="14">
        <f>[4]GVA_Constant!AV13/100</f>
        <v>661.9369369424021</v>
      </c>
      <c r="F16" s="14">
        <f>[4]GVA_Constant!AJ13/100</f>
        <v>21.286349024675346</v>
      </c>
      <c r="G16" s="14">
        <f t="shared" si="0"/>
        <v>16279.772829256612</v>
      </c>
      <c r="H16" s="14">
        <f>+[4]GVA_Constant!BT13/100</f>
        <v>328.17087294062696</v>
      </c>
      <c r="I16" s="14">
        <f t="shared" si="1"/>
        <v>16607.943702197237</v>
      </c>
      <c r="J16" s="18">
        <f>'[5]2020-21'!D58/100</f>
        <v>9041.6936874166659</v>
      </c>
      <c r="K16" s="18">
        <f>('[5]2020-21'!E58+'[5]2020-21'!F58)/100</f>
        <v>978.49856456588896</v>
      </c>
      <c r="L16" s="18">
        <f>'[5]2020-21'!G58/100</f>
        <v>2628.3549586334098</v>
      </c>
      <c r="M16" s="18">
        <f t="shared" si="16"/>
        <v>12648.547210615965</v>
      </c>
      <c r="N16" s="18">
        <f t="shared" si="17"/>
        <v>12976.718083556592</v>
      </c>
      <c r="O16" s="18">
        <f>(+'[5]2020-21'!H58+'[5]2020-21'!I58)/100</f>
        <v>3488.4263871585949</v>
      </c>
      <c r="P16" s="18">
        <f>'[5]2020-21'!J58/100</f>
        <v>194.92709733637454</v>
      </c>
      <c r="Q16" s="18">
        <f>'[5]2020-21'!K58/100</f>
        <v>1579.5275989610816</v>
      </c>
      <c r="R16" s="18">
        <f>'[5]2020-21'!L58/100</f>
        <v>80.78786668369203</v>
      </c>
      <c r="S16" s="18">
        <f>'[5]2020-21'!M58/100</f>
        <v>673.63489713637523</v>
      </c>
      <c r="T16" s="18">
        <f>'[5]2020-21'!N58/100</f>
        <v>5404.8163879254544</v>
      </c>
      <c r="U16" s="18">
        <f>'[5]2020-21'!O58/100</f>
        <v>9860.102605040498</v>
      </c>
      <c r="V16" s="18">
        <f>'[5]2020-21'!P58/100</f>
        <v>1678.6104726721846</v>
      </c>
      <c r="W16" s="18">
        <f>'[5]2020-21'!Q58/100</f>
        <v>3140.0783613379667</v>
      </c>
      <c r="X16" s="18">
        <f t="shared" si="21"/>
        <v>26100.911674252224</v>
      </c>
      <c r="Y16" s="18">
        <f t="shared" si="19"/>
        <v>55357.40258706543</v>
      </c>
      <c r="Z16" s="18">
        <f>'[5]2020-21'!U58/100</f>
        <v>7337.1320723442768</v>
      </c>
      <c r="AA16" s="18">
        <f>'[5]2020-21'!V58/100</f>
        <v>1034.6949166780789</v>
      </c>
      <c r="AB16" s="18">
        <f t="shared" si="20"/>
        <v>61659.83974273163</v>
      </c>
      <c r="AC16" s="18">
        <f>'Stmnt 41 GDDP 2020-21'!AC16</f>
        <v>4876.8817709370624</v>
      </c>
      <c r="AD16" s="18">
        <f t="shared" si="7"/>
        <v>126432.91889949606</v>
      </c>
    </row>
    <row r="17" spans="1:30" s="3" customFormat="1">
      <c r="A17" s="7"/>
      <c r="B17" s="8" t="s">
        <v>28</v>
      </c>
      <c r="C17" s="19">
        <f t="shared" ref="C17:I17" si="22">SUM(C12:C16)</f>
        <v>33252.754850360769</v>
      </c>
      <c r="D17" s="19">
        <f t="shared" si="22"/>
        <v>13844.143469218152</v>
      </c>
      <c r="E17" s="19">
        <f t="shared" si="22"/>
        <v>2017.5523226175942</v>
      </c>
      <c r="F17" s="19">
        <f t="shared" si="22"/>
        <v>118.5876531932993</v>
      </c>
      <c r="G17" s="19">
        <f t="shared" si="22"/>
        <v>49233.038295389815</v>
      </c>
      <c r="H17" s="19">
        <f t="shared" si="22"/>
        <v>659.16971133746983</v>
      </c>
      <c r="I17" s="19">
        <f t="shared" si="22"/>
        <v>49892.208006727291</v>
      </c>
      <c r="J17" s="19">
        <f t="shared" ref="J17" si="23">SUM(J12:J16)</f>
        <v>38069.921216639028</v>
      </c>
      <c r="K17" s="19">
        <f t="shared" ref="K17:AB17" si="24">SUM(K12:K16)</f>
        <v>4119.9541315429133</v>
      </c>
      <c r="L17" s="19">
        <f>SUM(L12:L16)</f>
        <v>11066.650747502294</v>
      </c>
      <c r="M17" s="19">
        <f t="shared" si="24"/>
        <v>53256.526095684239</v>
      </c>
      <c r="N17" s="19">
        <f t="shared" si="24"/>
        <v>53915.695807021708</v>
      </c>
      <c r="O17" s="19">
        <f t="shared" si="24"/>
        <v>14687.969126182195</v>
      </c>
      <c r="P17" s="19">
        <f t="shared" si="24"/>
        <v>820.7377395356275</v>
      </c>
      <c r="Q17" s="19">
        <f t="shared" ref="Q17:R17" si="25">SUM(Q12:Q16)</f>
        <v>6650.5782357614953</v>
      </c>
      <c r="R17" s="19">
        <f t="shared" si="25"/>
        <v>340.15615063235231</v>
      </c>
      <c r="S17" s="19">
        <f t="shared" ref="S17:T17" si="26">SUM(S12:S16)</f>
        <v>2836.330044939592</v>
      </c>
      <c r="T17" s="19">
        <f t="shared" si="26"/>
        <v>22756.901659373758</v>
      </c>
      <c r="U17" s="19">
        <f t="shared" ref="U17:V17" si="27">SUM(U12:U16)</f>
        <v>41515.820192435451</v>
      </c>
      <c r="V17" s="19">
        <f t="shared" si="27"/>
        <v>7067.7652503304016</v>
      </c>
      <c r="W17" s="19">
        <f t="shared" ref="W17" si="28">SUM(W12:W16)</f>
        <v>13221.254774044917</v>
      </c>
      <c r="X17" s="19">
        <f t="shared" si="24"/>
        <v>109897.51317323578</v>
      </c>
      <c r="Y17" s="19">
        <f t="shared" si="24"/>
        <v>213046.2472756473</v>
      </c>
      <c r="Z17" s="19">
        <f t="shared" si="24"/>
        <v>28237.387980105825</v>
      </c>
      <c r="AA17" s="19">
        <f t="shared" ref="AA17" si="29">SUM(AA12:AA16)</f>
        <v>3982.0847594402212</v>
      </c>
      <c r="AB17" s="19">
        <f t="shared" si="24"/>
        <v>237301.55049631291</v>
      </c>
      <c r="AC17" s="19">
        <f>'Stmnt 41 GDDP 2020-21'!AC17</f>
        <v>20176.245422834872</v>
      </c>
      <c r="AD17" s="19">
        <f t="shared" si="7"/>
        <v>117614.32591801352</v>
      </c>
    </row>
    <row r="18" spans="1:30">
      <c r="A18" s="5">
        <v>11</v>
      </c>
      <c r="B18" s="6" t="s">
        <v>7</v>
      </c>
      <c r="C18" s="14">
        <f>[4]GVA_Constant!L15/100</f>
        <v>7314.4344452023934</v>
      </c>
      <c r="D18" s="14">
        <f>[4]GVA_Constant!X15/100</f>
        <v>6267.595739779229</v>
      </c>
      <c r="E18" s="14">
        <f>[4]GVA_Constant!AV15/100</f>
        <v>1675.8620195692222</v>
      </c>
      <c r="F18" s="14">
        <f>[4]GVA_Constant!AJ15/100</f>
        <v>56.568708750372842</v>
      </c>
      <c r="G18" s="14">
        <f t="shared" si="0"/>
        <v>15314.460913301216</v>
      </c>
      <c r="H18" s="14">
        <f>+[4]GVA_Constant!BT15/100</f>
        <v>156.31495667055381</v>
      </c>
      <c r="I18" s="14">
        <f t="shared" si="1"/>
        <v>15470.775869971771</v>
      </c>
      <c r="J18" s="18">
        <f>'[5]2020-21'!D59/100</f>
        <v>40902.914668522055</v>
      </c>
      <c r="K18" s="18">
        <f>('[5]2020-21'!E59+'[5]2020-21'!F59)/100</f>
        <v>4426.5427112854459</v>
      </c>
      <c r="L18" s="18">
        <f>'[5]2020-21'!G59/100</f>
        <v>11890.181453634874</v>
      </c>
      <c r="M18" s="18">
        <f t="shared" ref="M18:M22" si="30">J18+K18+L18</f>
        <v>57219.638833442375</v>
      </c>
      <c r="N18" s="18">
        <f t="shared" ref="N18:N22" si="31">H18+M18</f>
        <v>57375.95379011293</v>
      </c>
      <c r="O18" s="18">
        <f>(+'[5]2020-21'!H59+'[5]2020-21'!I59)/100</f>
        <v>15780.982167085142</v>
      </c>
      <c r="P18" s="18">
        <f>'[5]2020-21'!J59/100</f>
        <v>881.8133753003126</v>
      </c>
      <c r="Q18" s="18">
        <f>'[5]2020-21'!K59/100</f>
        <v>7145.4845552658653</v>
      </c>
      <c r="R18" s="18">
        <f>'[5]2020-21'!L59/100</f>
        <v>365.46905164613241</v>
      </c>
      <c r="S18" s="18">
        <f>'[5]2020-21'!M59/100</f>
        <v>3047.397055006873</v>
      </c>
      <c r="T18" s="18">
        <f>'[5]2020-21'!N59/100</f>
        <v>24450.36860981163</v>
      </c>
      <c r="U18" s="18">
        <f>'[5]2020-21'!O59/100</f>
        <v>44605.242050847861</v>
      </c>
      <c r="V18" s="18">
        <f>'[5]2020-21'!P59/100</f>
        <v>7593.7167635917722</v>
      </c>
      <c r="W18" s="18">
        <f>'[5]2020-21'!Q59/100</f>
        <v>14205.1214857043</v>
      </c>
      <c r="X18" s="18">
        <f t="shared" ref="X18" si="32">SUM(O18:W18)</f>
        <v>118075.59511425989</v>
      </c>
      <c r="Y18" s="18">
        <f t="shared" ref="Y18:Y22" si="33">I18+M18+X18</f>
        <v>190766.00981767406</v>
      </c>
      <c r="Z18" s="18">
        <f>'[5]2020-21'!U59/100</f>
        <v>25284.340403437909</v>
      </c>
      <c r="AA18" s="18">
        <f>'[5]2020-21'!V59/100</f>
        <v>3565.6409383178134</v>
      </c>
      <c r="AB18" s="18">
        <f t="shared" ref="AB18:AB22" si="34">Y18+Z18-AA18</f>
        <v>212484.70928279415</v>
      </c>
      <c r="AC18" s="18">
        <f>'Stmnt 41 GDDP 2020-21'!AC18</f>
        <v>10577.075421990208</v>
      </c>
      <c r="AD18" s="18">
        <f t="shared" si="7"/>
        <v>200891.74068006457</v>
      </c>
    </row>
    <row r="19" spans="1:30">
      <c r="A19" s="5">
        <v>12</v>
      </c>
      <c r="B19" s="6" t="s">
        <v>8</v>
      </c>
      <c r="C19" s="14">
        <f>[4]GVA_Constant!L16/100</f>
        <v>4387.3303608639426</v>
      </c>
      <c r="D19" s="14">
        <f>[4]GVA_Constant!X16/100</f>
        <v>2056.6882703532433</v>
      </c>
      <c r="E19" s="14">
        <f>[4]GVA_Constant!AV16/100</f>
        <v>861.49283994240989</v>
      </c>
      <c r="F19" s="14">
        <f>[4]GVA_Constant!AJ16/100</f>
        <v>21.668399424251998</v>
      </c>
      <c r="G19" s="14">
        <f t="shared" si="0"/>
        <v>7327.1798705838482</v>
      </c>
      <c r="H19" s="14">
        <f>+[4]GVA_Constant!BT16/100</f>
        <v>69.549281442695758</v>
      </c>
      <c r="I19" s="14">
        <f t="shared" si="1"/>
        <v>7396.7291520265444</v>
      </c>
      <c r="J19" s="18">
        <f>'[5]2020-21'!D60/100</f>
        <v>6701.848406740115</v>
      </c>
      <c r="K19" s="18">
        <f>('[5]2020-21'!E60+'[5]2020-21'!F60)/100</f>
        <v>725.27883299782843</v>
      </c>
      <c r="L19" s="18">
        <f>'[5]2020-21'!G60/100</f>
        <v>1948.1788590537387</v>
      </c>
      <c r="M19" s="18">
        <f t="shared" si="30"/>
        <v>9375.3060987916815</v>
      </c>
      <c r="N19" s="18">
        <f t="shared" si="31"/>
        <v>9444.8553802343777</v>
      </c>
      <c r="O19" s="18">
        <f>(+'[5]2020-21'!H60+'[5]2020-21'!I60)/100</f>
        <v>2585.677599026104</v>
      </c>
      <c r="P19" s="18">
        <f>'[5]2020-21'!J60/100</f>
        <v>144.48309153984457</v>
      </c>
      <c r="Q19" s="18">
        <f>'[5]2020-21'!K60/100</f>
        <v>1170.7711949180018</v>
      </c>
      <c r="R19" s="18">
        <f>'[5]2020-21'!L60/100</f>
        <v>59.881262773980069</v>
      </c>
      <c r="S19" s="18">
        <f>'[5]2020-21'!M60/100</f>
        <v>499.30899211736488</v>
      </c>
      <c r="T19" s="18">
        <f>'[5]2020-21'!N60/100</f>
        <v>4006.1366100636237</v>
      </c>
      <c r="U19" s="18">
        <f>'[5]2020-21'!O60/100</f>
        <v>7308.4662252880316</v>
      </c>
      <c r="V19" s="18">
        <f>'[5]2020-21'!P60/100</f>
        <v>1244.2130103867264</v>
      </c>
      <c r="W19" s="18">
        <f>'[5]2020-21'!Q60/100</f>
        <v>2327.4764541359518</v>
      </c>
      <c r="X19" s="18">
        <f t="shared" ref="X19:X22" si="35">SUM(O19:W19)</f>
        <v>19346.414440249628</v>
      </c>
      <c r="Y19" s="18">
        <f t="shared" si="33"/>
        <v>36118.449691067857</v>
      </c>
      <c r="Z19" s="18">
        <f>'[5]2020-21'!U60/100</f>
        <v>4787.179733958963</v>
      </c>
      <c r="AA19" s="18">
        <f>'[5]2020-21'!V60/100</f>
        <v>675.09627564453058</v>
      </c>
      <c r="AB19" s="18">
        <f t="shared" si="34"/>
        <v>40230.533149382289</v>
      </c>
      <c r="AC19" s="18">
        <f>'Stmnt 41 GDDP 2020-21'!AC19</f>
        <v>3220.4904613847389</v>
      </c>
      <c r="AD19" s="18">
        <f t="shared" si="7"/>
        <v>124920.51639887191</v>
      </c>
    </row>
    <row r="20" spans="1:30">
      <c r="A20" s="5">
        <v>13</v>
      </c>
      <c r="B20" s="6" t="s">
        <v>9</v>
      </c>
      <c r="C20" s="14">
        <f>[4]GVA_Constant!L17/100</f>
        <v>5134.0681237131603</v>
      </c>
      <c r="D20" s="14">
        <f>[4]GVA_Constant!X17/100</f>
        <v>2092.6326952099025</v>
      </c>
      <c r="E20" s="14">
        <f>[4]GVA_Constant!AV17/100</f>
        <v>1544.0707669412704</v>
      </c>
      <c r="F20" s="14">
        <f>[4]GVA_Constant!AJ17/100</f>
        <v>31.617697940059866</v>
      </c>
      <c r="G20" s="14">
        <f t="shared" si="0"/>
        <v>8802.3892838043939</v>
      </c>
      <c r="H20" s="14">
        <f>+[4]GVA_Constant!BT17/100</f>
        <v>65.041089514868673</v>
      </c>
      <c r="I20" s="14">
        <f t="shared" si="1"/>
        <v>8867.4303733192628</v>
      </c>
      <c r="J20" s="18">
        <f>'[5]2020-21'!D61/100</f>
        <v>6352.1803925651466</v>
      </c>
      <c r="K20" s="18">
        <f>('[5]2020-21'!E61+'[5]2020-21'!F61)/100</f>
        <v>687.43751014689155</v>
      </c>
      <c r="L20" s="18">
        <f>'[5]2020-21'!G61/100</f>
        <v>1846.5328963939639</v>
      </c>
      <c r="M20" s="18">
        <f t="shared" si="30"/>
        <v>8886.1507991060025</v>
      </c>
      <c r="N20" s="18">
        <f t="shared" si="31"/>
        <v>8951.1918886208714</v>
      </c>
      <c r="O20" s="18">
        <f>(+'[5]2020-21'!H61+'[5]2020-21'!I61)/100</f>
        <v>2450.7702277344961</v>
      </c>
      <c r="P20" s="18">
        <f>'[5]2020-21'!J61/100</f>
        <v>136.94470621173298</v>
      </c>
      <c r="Q20" s="18">
        <f>'[5]2020-21'!K61/100</f>
        <v>1109.6863696676255</v>
      </c>
      <c r="R20" s="18">
        <f>'[5]2020-21'!L61/100</f>
        <v>56.756966166583076</v>
      </c>
      <c r="S20" s="18">
        <f>'[5]2020-21'!M61/100</f>
        <v>473.25761447686278</v>
      </c>
      <c r="T20" s="18">
        <f>'[5]2020-21'!N61/100</f>
        <v>3797.1169862318202</v>
      </c>
      <c r="U20" s="18">
        <f>'[5]2020-21'!O61/100</f>
        <v>6927.1480102876494</v>
      </c>
      <c r="V20" s="18">
        <f>'[5]2020-21'!P61/100</f>
        <v>1179.2963685666814</v>
      </c>
      <c r="W20" s="18">
        <f>'[5]2020-21'!Q61/100</f>
        <v>2206.0406918859098</v>
      </c>
      <c r="X20" s="18">
        <f t="shared" si="35"/>
        <v>18337.017941229362</v>
      </c>
      <c r="Y20" s="18">
        <f t="shared" si="33"/>
        <v>36090.599113654622</v>
      </c>
      <c r="Z20" s="18">
        <f>'[5]2020-21'!U61/100</f>
        <v>4783.4883860443315</v>
      </c>
      <c r="AA20" s="18">
        <f>'[5]2020-21'!V61/100</f>
        <v>674.57571544671748</v>
      </c>
      <c r="AB20" s="18">
        <f t="shared" si="34"/>
        <v>40199.51178425223</v>
      </c>
      <c r="AC20" s="18">
        <f>'Stmnt 41 GDDP 2020-21'!AC20</f>
        <v>3047.4317409865139</v>
      </c>
      <c r="AD20" s="18">
        <f t="shared" si="7"/>
        <v>131912.75539854701</v>
      </c>
    </row>
    <row r="21" spans="1:30">
      <c r="A21" s="5">
        <v>14</v>
      </c>
      <c r="B21" s="6" t="s">
        <v>10</v>
      </c>
      <c r="C21" s="14">
        <f>[4]GVA_Constant!L18/100</f>
        <v>8041.0067607408273</v>
      </c>
      <c r="D21" s="14">
        <f>[4]GVA_Constant!X18/100</f>
        <v>4884.49450742521</v>
      </c>
      <c r="E21" s="14">
        <f>[4]GVA_Constant!AV18/100</f>
        <v>892.80561736260847</v>
      </c>
      <c r="F21" s="14">
        <f>[4]GVA_Constant!AJ18/100</f>
        <v>28.070020890428413</v>
      </c>
      <c r="G21" s="14">
        <f t="shared" si="0"/>
        <v>13846.376906419075</v>
      </c>
      <c r="H21" s="14">
        <f>+[4]GVA_Constant!BT18/100</f>
        <v>15.572494127009985</v>
      </c>
      <c r="I21" s="14">
        <f t="shared" si="1"/>
        <v>13861.949400546084</v>
      </c>
      <c r="J21" s="18">
        <f>'[5]2020-21'!D62/100</f>
        <v>10377.780284372202</v>
      </c>
      <c r="K21" s="18">
        <f>('[5]2020-21'!E62+'[5]2020-21'!F62)/100</f>
        <v>1123.0908127058767</v>
      </c>
      <c r="L21" s="18">
        <f>'[5]2020-21'!G62/100</f>
        <v>3016.7456687897334</v>
      </c>
      <c r="M21" s="18">
        <f t="shared" si="30"/>
        <v>14517.616765867813</v>
      </c>
      <c r="N21" s="18">
        <f t="shared" si="31"/>
        <v>14533.189259994822</v>
      </c>
      <c r="O21" s="18">
        <f>(+'[5]2020-21'!H62+'[5]2020-21'!I62)/100</f>
        <v>4003.9094262307017</v>
      </c>
      <c r="P21" s="18">
        <f>'[5]2020-21'!J62/100</f>
        <v>223.73137794333988</v>
      </c>
      <c r="Q21" s="18">
        <f>'[5]2020-21'!K62/100</f>
        <v>1812.9336097652613</v>
      </c>
      <c r="R21" s="18">
        <f>'[5]2020-21'!L62/100</f>
        <v>92.725849721419934</v>
      </c>
      <c r="S21" s="18">
        <f>'[5]2020-21'!M62/100</f>
        <v>773.17759216905574</v>
      </c>
      <c r="T21" s="18">
        <f>'[5]2020-21'!N62/100</f>
        <v>6203.483428035729</v>
      </c>
      <c r="U21" s="18">
        <f>'[5]2020-21'!O62/100</f>
        <v>11317.12508231543</v>
      </c>
      <c r="V21" s="18">
        <f>'[5]2020-21'!P62/100</f>
        <v>1926.6579106392289</v>
      </c>
      <c r="W21" s="18">
        <f>'[5]2020-21'!Q62/100</f>
        <v>3604.0861852053599</v>
      </c>
      <c r="X21" s="18">
        <f t="shared" si="35"/>
        <v>29957.830462025526</v>
      </c>
      <c r="Y21" s="18">
        <f t="shared" si="33"/>
        <v>58337.396628439426</v>
      </c>
      <c r="Z21" s="18">
        <f>'[5]2020-21'!U62/100</f>
        <v>7732.103819598814</v>
      </c>
      <c r="AA21" s="18">
        <f>'[5]2020-21'!V62/100</f>
        <v>1090.3945081650772</v>
      </c>
      <c r="AB21" s="18">
        <f t="shared" si="34"/>
        <v>64979.10593987316</v>
      </c>
      <c r="AC21" s="18">
        <f>'Stmnt 41 GDDP 2020-21'!AC21</f>
        <v>4697.6532075302539</v>
      </c>
      <c r="AD21" s="18">
        <f t="shared" si="7"/>
        <v>138322.48373658748</v>
      </c>
    </row>
    <row r="22" spans="1:30">
      <c r="A22" s="5">
        <v>15</v>
      </c>
      <c r="B22" s="6" t="s">
        <v>11</v>
      </c>
      <c r="C22" s="14">
        <f>[4]GVA_Constant!L19/100</f>
        <v>4257.9793116461942</v>
      </c>
      <c r="D22" s="14">
        <f>[4]GVA_Constant!X19/100</f>
        <v>1341.7137463151939</v>
      </c>
      <c r="E22" s="14">
        <f>[4]GVA_Constant!AV19/100</f>
        <v>817.13645641186406</v>
      </c>
      <c r="F22" s="14">
        <f>[4]GVA_Constant!AJ19/100</f>
        <v>21.107078500669651</v>
      </c>
      <c r="G22" s="14">
        <f t="shared" si="0"/>
        <v>6437.9365928739217</v>
      </c>
      <c r="H22" s="14">
        <f>+[4]GVA_Constant!BT19/100</f>
        <v>138.92556859431335</v>
      </c>
      <c r="I22" s="14">
        <f t="shared" si="1"/>
        <v>6576.8621614682352</v>
      </c>
      <c r="J22" s="18">
        <f>'[5]2020-21'!D63/100</f>
        <v>11300.574871737754</v>
      </c>
      <c r="K22" s="18">
        <f>('[5]2020-21'!E63+'[5]2020-21'!F63)/100</f>
        <v>1222.9563036573129</v>
      </c>
      <c r="L22" s="18">
        <f>'[5]2020-21'!G63/100</f>
        <v>3284.9953809955123</v>
      </c>
      <c r="M22" s="18">
        <f t="shared" si="30"/>
        <v>15808.526556390578</v>
      </c>
      <c r="N22" s="18">
        <f t="shared" si="31"/>
        <v>15947.452124984891</v>
      </c>
      <c r="O22" s="18">
        <f>(+'[5]2020-21'!H63+'[5]2020-21'!I63)/100</f>
        <v>4359.9379646640646</v>
      </c>
      <c r="P22" s="18">
        <f>'[5]2020-21'!J63/100</f>
        <v>243.62562304514211</v>
      </c>
      <c r="Q22" s="18">
        <f>'[5]2020-21'!K63/100</f>
        <v>1974.1400794053809</v>
      </c>
      <c r="R22" s="18">
        <f>'[5]2020-21'!L63/100</f>
        <v>100.97105340535725</v>
      </c>
      <c r="S22" s="18">
        <f>'[5]2020-21'!M63/100</f>
        <v>841.92871982593658</v>
      </c>
      <c r="T22" s="18">
        <f>'[5]2020-21'!N63/100</f>
        <v>6755.0985878617466</v>
      </c>
      <c r="U22" s="18">
        <f>'[5]2020-21'!O63/100</f>
        <v>12323.446423134932</v>
      </c>
      <c r="V22" s="18">
        <f>'[5]2020-21'!P63/100</f>
        <v>2097.9767710240685</v>
      </c>
      <c r="W22" s="18">
        <f>'[5]2020-21'!Q63/100</f>
        <v>3924.5623499508029</v>
      </c>
      <c r="X22" s="18">
        <f t="shared" si="35"/>
        <v>32621.687572317434</v>
      </c>
      <c r="Y22" s="18">
        <f t="shared" si="33"/>
        <v>55007.07629017625</v>
      </c>
      <c r="Z22" s="18">
        <f>'[5]2020-21'!U63/100</f>
        <v>7290.6994412348458</v>
      </c>
      <c r="AA22" s="18">
        <f>'[5]2020-21'!V63/100</f>
        <v>1028.1469076054323</v>
      </c>
      <c r="AB22" s="18">
        <f t="shared" si="34"/>
        <v>61269.628823805659</v>
      </c>
      <c r="AC22" s="18">
        <f>'Stmnt 41 GDDP 2020-21'!AC22</f>
        <v>4213.9703555214237</v>
      </c>
      <c r="AD22" s="18">
        <f t="shared" si="7"/>
        <v>145396.44006637618</v>
      </c>
    </row>
    <row r="23" spans="1:30" s="3" customFormat="1">
      <c r="A23" s="7"/>
      <c r="B23" s="8" t="s">
        <v>29</v>
      </c>
      <c r="C23" s="19">
        <f t="shared" ref="C23:I23" si="36">SUM(C18:C22)</f>
        <v>29134.819002166518</v>
      </c>
      <c r="D23" s="19">
        <f t="shared" si="36"/>
        <v>16643.124959082779</v>
      </c>
      <c r="E23" s="19">
        <f t="shared" si="36"/>
        <v>5791.3677002273753</v>
      </c>
      <c r="F23" s="19">
        <f t="shared" si="36"/>
        <v>159.03190550578276</v>
      </c>
      <c r="G23" s="19">
        <f t="shared" si="36"/>
        <v>51728.343566982454</v>
      </c>
      <c r="H23" s="19">
        <f t="shared" si="36"/>
        <v>445.40339034944157</v>
      </c>
      <c r="I23" s="19">
        <f t="shared" si="36"/>
        <v>52173.746957331896</v>
      </c>
      <c r="J23" s="19">
        <f t="shared" ref="J23" si="37">SUM(J18:J22)</f>
        <v>75635.298623937269</v>
      </c>
      <c r="K23" s="19">
        <f t="shared" ref="K23:AB23" si="38">SUM(K18:K22)</f>
        <v>8185.3061707933548</v>
      </c>
      <c r="L23" s="19">
        <f>SUM(L18:L22)</f>
        <v>21986.63425886782</v>
      </c>
      <c r="M23" s="19">
        <f t="shared" si="38"/>
        <v>105807.23905359846</v>
      </c>
      <c r="N23" s="19">
        <f t="shared" si="38"/>
        <v>106252.64244394789</v>
      </c>
      <c r="O23" s="19">
        <f t="shared" si="38"/>
        <v>29181.277384740504</v>
      </c>
      <c r="P23" s="19">
        <f t="shared" si="38"/>
        <v>1630.5981740403722</v>
      </c>
      <c r="Q23" s="19">
        <f t="shared" ref="Q23:R23" si="39">SUM(Q18:Q22)</f>
        <v>13213.015809022136</v>
      </c>
      <c r="R23" s="19">
        <f t="shared" si="39"/>
        <v>675.80418371347264</v>
      </c>
      <c r="S23" s="19">
        <f t="shared" ref="S23:T23" si="40">SUM(S18:S22)</f>
        <v>5635.0699735960925</v>
      </c>
      <c r="T23" s="19">
        <f t="shared" si="40"/>
        <v>45212.204222004555</v>
      </c>
      <c r="U23" s="19">
        <f t="shared" ref="U23:V23" si="41">SUM(U18:U22)</f>
        <v>82481.427791873895</v>
      </c>
      <c r="V23" s="19">
        <f t="shared" si="41"/>
        <v>14041.860824208477</v>
      </c>
      <c r="W23" s="19">
        <f t="shared" ref="W23" si="42">SUM(W18:W22)</f>
        <v>26267.287166882328</v>
      </c>
      <c r="X23" s="19">
        <f t="shared" si="38"/>
        <v>218338.54553008184</v>
      </c>
      <c r="Y23" s="19">
        <f t="shared" si="38"/>
        <v>376319.53154101223</v>
      </c>
      <c r="Z23" s="19">
        <f t="shared" si="38"/>
        <v>49877.811784274862</v>
      </c>
      <c r="AA23" s="19">
        <f t="shared" ref="AA23" si="43">SUM(AA18:AA22)</f>
        <v>7033.8543451795704</v>
      </c>
      <c r="AB23" s="19">
        <f t="shared" si="38"/>
        <v>419163.48898010748</v>
      </c>
      <c r="AC23" s="19">
        <f>'Stmnt 41 GDDP 2020-21'!AC23</f>
        <v>25756.62118741314</v>
      </c>
      <c r="AD23" s="19">
        <f t="shared" si="7"/>
        <v>162740.09154001385</v>
      </c>
    </row>
    <row r="24" spans="1:30">
      <c r="A24" s="5">
        <v>16</v>
      </c>
      <c r="B24" s="6" t="s">
        <v>197</v>
      </c>
      <c r="C24" s="14">
        <f>[4]GVA_Constant!L21/100</f>
        <v>3549.2559051260482</v>
      </c>
      <c r="D24" s="14">
        <f>[4]GVA_Constant!X21/100</f>
        <v>2653.4660870127746</v>
      </c>
      <c r="E24" s="14">
        <f>[4]GVA_Constant!AV21/100</f>
        <v>790.59720740616797</v>
      </c>
      <c r="F24" s="14">
        <f>[4]GVA_Constant!AJ21/100</f>
        <v>3.3839881196513288</v>
      </c>
      <c r="G24" s="14">
        <f t="shared" si="0"/>
        <v>6996.7031876646415</v>
      </c>
      <c r="H24" s="14">
        <f>+[4]GVA_Constant!BT21/100</f>
        <v>147.49774218860472</v>
      </c>
      <c r="I24" s="14">
        <f t="shared" si="1"/>
        <v>7144.2009298532466</v>
      </c>
      <c r="J24" s="18">
        <f>'[5]2020-21'!D64/100</f>
        <v>9094.9489870793877</v>
      </c>
      <c r="K24" s="18">
        <f>('[5]2020-21'!E64+'[5]2020-21'!F64)/100</f>
        <v>984.26189122536437</v>
      </c>
      <c r="L24" s="18">
        <f>'[5]2020-21'!G64/100</f>
        <v>2643.8358890631607</v>
      </c>
      <c r="M24" s="18">
        <f t="shared" ref="M24:M31" si="44">J24+K24+L24</f>
        <v>12723.046767367912</v>
      </c>
      <c r="N24" s="18">
        <f t="shared" ref="N24:N31" si="45">H24+M24</f>
        <v>12870.544509556517</v>
      </c>
      <c r="O24" s="18">
        <f>(+'[5]2020-21'!H64+'[5]2020-21'!I64)/100</f>
        <v>3508.9731120336069</v>
      </c>
      <c r="P24" s="18">
        <f>'[5]2020-21'!J64/100</f>
        <v>196.07521198611991</v>
      </c>
      <c r="Q24" s="18">
        <f>'[5]2020-21'!K64/100</f>
        <v>1588.8309682762001</v>
      </c>
      <c r="R24" s="18">
        <f>'[5]2020-21'!L64/100</f>
        <v>81.263704750993483</v>
      </c>
      <c r="S24" s="18">
        <f>'[5]2020-21'!M64/100</f>
        <v>677.60258610599715</v>
      </c>
      <c r="T24" s="18">
        <f>'[5]2020-21'!N64/100</f>
        <v>5436.6505913735919</v>
      </c>
      <c r="U24" s="18">
        <f>'[5]2020-21'!O64/100</f>
        <v>9918.1783082317488</v>
      </c>
      <c r="V24" s="18">
        <f>'[5]2020-21'!P64/100</f>
        <v>1688.4974370872203</v>
      </c>
      <c r="W24" s="18">
        <f>'[5]2020-21'!Q64/100</f>
        <v>3158.5733269803236</v>
      </c>
      <c r="X24" s="18">
        <f t="shared" ref="X24" si="46">SUM(O24:W24)</f>
        <v>26254.645246825803</v>
      </c>
      <c r="Y24" s="18">
        <f t="shared" ref="Y24:Y31" si="47">I24+M24+X24</f>
        <v>46121.892944046966</v>
      </c>
      <c r="Z24" s="18">
        <f>'[5]2020-21'!U64/100</f>
        <v>6113.0472971828849</v>
      </c>
      <c r="AA24" s="18">
        <f>'[5]2020-21'!V64/100</f>
        <v>862.07238760891823</v>
      </c>
      <c r="AB24" s="18">
        <f t="shared" ref="AB24:AB31" si="48">Y24+Z24-AA24</f>
        <v>51372.867853620934</v>
      </c>
      <c r="AC24" s="18">
        <f>'Stmnt 41 GDDP 2020-21'!AC24</f>
        <v>4076.5855449916758</v>
      </c>
      <c r="AD24" s="18">
        <f t="shared" si="7"/>
        <v>126019.35439999661</v>
      </c>
    </row>
    <row r="25" spans="1:30">
      <c r="A25" s="5">
        <v>17</v>
      </c>
      <c r="B25" s="6" t="s">
        <v>12</v>
      </c>
      <c r="C25" s="14">
        <f>[4]GVA_Constant!L22/100</f>
        <v>3930.8154459931143</v>
      </c>
      <c r="D25" s="14">
        <f>[4]GVA_Constant!X22/100</f>
        <v>968.09775028612592</v>
      </c>
      <c r="E25" s="14">
        <f>[4]GVA_Constant!AV22/100</f>
        <v>1056.0883460120372</v>
      </c>
      <c r="F25" s="14">
        <f>[4]GVA_Constant!AJ22/100</f>
        <v>33.902322909935236</v>
      </c>
      <c r="G25" s="14">
        <f t="shared" si="0"/>
        <v>5988.9038652012114</v>
      </c>
      <c r="H25" s="14">
        <f>+[4]GVA_Constant!BT22/100</f>
        <v>397.66363890003612</v>
      </c>
      <c r="I25" s="14">
        <f t="shared" si="1"/>
        <v>6386.5675041012473</v>
      </c>
      <c r="J25" s="18">
        <f>'[5]2020-21'!D65/100</f>
        <v>2859.9909508953197</v>
      </c>
      <c r="K25" s="18">
        <f>('[5]2020-21'!E65+'[5]2020-21'!F65)/100</f>
        <v>309.51026841543774</v>
      </c>
      <c r="L25" s="18">
        <f>'[5]2020-21'!G65/100</f>
        <v>831.37868382932572</v>
      </c>
      <c r="M25" s="18">
        <f t="shared" si="44"/>
        <v>4000.8799031400831</v>
      </c>
      <c r="N25" s="18">
        <f t="shared" si="45"/>
        <v>4398.5435420401191</v>
      </c>
      <c r="O25" s="18">
        <f>(+'[5]2020-21'!H65+'[5]2020-21'!I65)/100</f>
        <v>1103.4290969205085</v>
      </c>
      <c r="P25" s="18">
        <f>'[5]2020-21'!J65/100</f>
        <v>61.657666554462168</v>
      </c>
      <c r="Q25" s="18">
        <f>'[5]2020-21'!K65/100</f>
        <v>499.62261451137442</v>
      </c>
      <c r="R25" s="18">
        <f>'[5]2020-21'!L65/100</f>
        <v>25.554124663507761</v>
      </c>
      <c r="S25" s="18">
        <f>'[5]2020-21'!M65/100</f>
        <v>213.07840949075381</v>
      </c>
      <c r="T25" s="18">
        <f>'[5]2020-21'!N65/100</f>
        <v>1709.6051353995831</v>
      </c>
      <c r="U25" s="18">
        <f>'[5]2020-21'!O65/100</f>
        <v>3118.8630360881261</v>
      </c>
      <c r="V25" s="18">
        <f>'[5]2020-21'!P65/100</f>
        <v>530.96365878904476</v>
      </c>
      <c r="W25" s="18">
        <f>'[5]2020-21'!Q65/100</f>
        <v>993.2426389346823</v>
      </c>
      <c r="X25" s="18">
        <f t="shared" ref="X25:X31" si="49">SUM(O25:W25)</f>
        <v>8256.016381352043</v>
      </c>
      <c r="Y25" s="18">
        <f t="shared" si="47"/>
        <v>18643.463788593373</v>
      </c>
      <c r="Z25" s="18">
        <f>'[5]2020-21'!U65/100</f>
        <v>2471.0255480530886</v>
      </c>
      <c r="AA25" s="18">
        <f>'[5]2020-21'!V65/100</f>
        <v>348.46825003864063</v>
      </c>
      <c r="AB25" s="18">
        <f t="shared" si="48"/>
        <v>20766.02108660782</v>
      </c>
      <c r="AC25" s="18">
        <f>'Stmnt 41 GDDP 2020-21'!AC25</f>
        <v>2101.0507082397248</v>
      </c>
      <c r="AD25" s="18">
        <f t="shared" si="7"/>
        <v>98836.363183284324</v>
      </c>
    </row>
    <row r="26" spans="1:30">
      <c r="A26" s="5">
        <v>18</v>
      </c>
      <c r="B26" s="6" t="s">
        <v>13</v>
      </c>
      <c r="C26" s="14">
        <f>[4]GVA_Constant!L23/100</f>
        <v>2927.3003753278235</v>
      </c>
      <c r="D26" s="14">
        <f>[4]GVA_Constant!X23/100</f>
        <v>694.42056695332587</v>
      </c>
      <c r="E26" s="14">
        <f>[4]GVA_Constant!AV23/100</f>
        <v>197.7419382486938</v>
      </c>
      <c r="F26" s="14">
        <f>[4]GVA_Constant!AJ23/100</f>
        <v>14.378011605675589</v>
      </c>
      <c r="G26" s="14">
        <f t="shared" si="0"/>
        <v>3833.8408921355185</v>
      </c>
      <c r="H26" s="14">
        <f>+[4]GVA_Constant!BT23/100</f>
        <v>281.48805042303405</v>
      </c>
      <c r="I26" s="14">
        <f t="shared" si="1"/>
        <v>4115.3289425585526</v>
      </c>
      <c r="J26" s="18">
        <f>'[5]2020-21'!D66/100</f>
        <v>2920.3659446806059</v>
      </c>
      <c r="K26" s="18">
        <f>('[5]2020-21'!E66+'[5]2020-21'!F66)/100</f>
        <v>316.04409347044873</v>
      </c>
      <c r="L26" s="18">
        <f>'[5]2020-21'!G66/100</f>
        <v>848.92925784554836</v>
      </c>
      <c r="M26" s="18">
        <f t="shared" si="44"/>
        <v>4085.3392959966031</v>
      </c>
      <c r="N26" s="18">
        <f t="shared" si="45"/>
        <v>4366.8273464196373</v>
      </c>
      <c r="O26" s="18">
        <f>(+'[5]2020-21'!H66+'[5]2020-21'!I66)/100</f>
        <v>1126.7227107860435</v>
      </c>
      <c r="P26" s="18">
        <f>'[5]2020-21'!J66/100</f>
        <v>62.959272503206719</v>
      </c>
      <c r="Q26" s="18">
        <f>'[5]2020-21'!K66/100</f>
        <v>510.16975006670538</v>
      </c>
      <c r="R26" s="18">
        <f>'[5]2020-21'!L66/100</f>
        <v>26.093577460470193</v>
      </c>
      <c r="S26" s="18">
        <f>'[5]2020-21'!M66/100</f>
        <v>217.57653828544659</v>
      </c>
      <c r="T26" s="18">
        <f>'[5]2020-21'!N66/100</f>
        <v>1745.6952493884862</v>
      </c>
      <c r="U26" s="18">
        <f>'[5]2020-21'!O66/100</f>
        <v>3184.7028725260816</v>
      </c>
      <c r="V26" s="18">
        <f>'[5]2020-21'!P66/100</f>
        <v>542.17241019770438</v>
      </c>
      <c r="W26" s="18">
        <f>'[5]2020-21'!Q66/100</f>
        <v>1014.2101941411736</v>
      </c>
      <c r="X26" s="18">
        <f t="shared" si="49"/>
        <v>8430.3025753553175</v>
      </c>
      <c r="Y26" s="18">
        <f t="shared" si="47"/>
        <v>16630.970813910473</v>
      </c>
      <c r="Z26" s="18">
        <f>'[5]2020-21'!U66/100</f>
        <v>2204.2874790076253</v>
      </c>
      <c r="AA26" s="18">
        <f>'[5]2020-21'!V66/100</f>
        <v>310.85239122560915</v>
      </c>
      <c r="AB26" s="18">
        <f t="shared" si="48"/>
        <v>18524.405901692488</v>
      </c>
      <c r="AC26" s="18">
        <f>'Stmnt 41 GDDP 2020-21'!AC26</f>
        <v>1994.6674462062949</v>
      </c>
      <c r="AD26" s="18">
        <f t="shared" si="7"/>
        <v>92869.645699209112</v>
      </c>
    </row>
    <row r="27" spans="1:30">
      <c r="A27" s="5">
        <v>19</v>
      </c>
      <c r="B27" s="6" t="s">
        <v>14</v>
      </c>
      <c r="C27" s="14">
        <f>[4]GVA_Constant!L24/100</f>
        <v>1923.7346483870072</v>
      </c>
      <c r="D27" s="14">
        <f>[4]GVA_Constant!X24/100</f>
        <v>627.57668622617177</v>
      </c>
      <c r="E27" s="14">
        <f>[4]GVA_Constant!AV24/100</f>
        <v>88.95204488531536</v>
      </c>
      <c r="F27" s="14">
        <f>[4]GVA_Constant!AJ24/100</f>
        <v>9.9960160432712524</v>
      </c>
      <c r="G27" s="14">
        <f t="shared" si="0"/>
        <v>2650.2593955417656</v>
      </c>
      <c r="H27" s="14">
        <f>+[4]GVA_Constant!BT24/100</f>
        <v>179.49069330562671</v>
      </c>
      <c r="I27" s="14">
        <f t="shared" si="1"/>
        <v>2829.7500888473924</v>
      </c>
      <c r="J27" s="18">
        <f>'[5]2020-21'!D67/100</f>
        <v>1378.8085374454497</v>
      </c>
      <c r="K27" s="18">
        <f>('[5]2020-21'!E67+'[5]2020-21'!F67)/100</f>
        <v>149.21564712805915</v>
      </c>
      <c r="L27" s="18">
        <f>'[5]2020-21'!G67/100</f>
        <v>400.80966925968175</v>
      </c>
      <c r="M27" s="18">
        <f t="shared" si="44"/>
        <v>1928.8338538331905</v>
      </c>
      <c r="N27" s="18">
        <f t="shared" si="45"/>
        <v>2108.3245471388173</v>
      </c>
      <c r="O27" s="18">
        <f>(+'[5]2020-21'!H67+'[5]2020-21'!I67)/100</f>
        <v>531.96582976020966</v>
      </c>
      <c r="P27" s="18">
        <f>'[5]2020-21'!J67/100</f>
        <v>29.725309801292742</v>
      </c>
      <c r="Q27" s="18">
        <f>'[5]2020-21'!K67/100</f>
        <v>240.86926784626536</v>
      </c>
      <c r="R27" s="18">
        <f>'[5]2020-21'!L67/100</f>
        <v>12.319705152199786</v>
      </c>
      <c r="S27" s="18">
        <f>'[5]2020-21'!M67/100</f>
        <v>102.72561528880942</v>
      </c>
      <c r="T27" s="18">
        <f>'[5]2020-21'!N67/100</f>
        <v>824.20476037226706</v>
      </c>
      <c r="U27" s="18">
        <f>'[5]2020-21'!O67/100</f>
        <v>1503.6113942721151</v>
      </c>
      <c r="V27" s="18">
        <f>'[5]2020-21'!P67/100</f>
        <v>255.97886090598459</v>
      </c>
      <c r="W27" s="18">
        <f>'[5]2020-21'!Q67/100</f>
        <v>478.84467252921519</v>
      </c>
      <c r="X27" s="18">
        <f t="shared" si="49"/>
        <v>3980.2454159283593</v>
      </c>
      <c r="Y27" s="18">
        <f t="shared" si="47"/>
        <v>8738.8293586089421</v>
      </c>
      <c r="Z27" s="18">
        <f>'[5]2020-21'!U67/100</f>
        <v>1158.2542199557067</v>
      </c>
      <c r="AA27" s="18">
        <f>'[5]2020-21'!V67/100</f>
        <v>163.3389915558916</v>
      </c>
      <c r="AB27" s="18">
        <f t="shared" si="48"/>
        <v>9733.7445870087577</v>
      </c>
      <c r="AC27" s="18">
        <f>'Stmnt 41 GDDP 2020-21'!AC27</f>
        <v>1257.0131084760717</v>
      </c>
      <c r="AD27" s="18">
        <f t="shared" si="7"/>
        <v>77435.505814329765</v>
      </c>
    </row>
    <row r="28" spans="1:30">
      <c r="A28" s="5">
        <v>20</v>
      </c>
      <c r="B28" s="6" t="s">
        <v>151</v>
      </c>
      <c r="C28" s="14">
        <f>[4]GVA_Constant!L25/100</f>
        <v>4990.4479078402619</v>
      </c>
      <c r="D28" s="14">
        <f>[4]GVA_Constant!X25/100</f>
        <v>1022.3817835795618</v>
      </c>
      <c r="E28" s="14">
        <f>[4]GVA_Constant!AV25/100</f>
        <v>283.16811949678942</v>
      </c>
      <c r="F28" s="14">
        <f>[4]GVA_Constant!AJ25/100</f>
        <v>48.116577678628111</v>
      </c>
      <c r="G28" s="14">
        <f t="shared" si="0"/>
        <v>6344.1143885952415</v>
      </c>
      <c r="H28" s="14">
        <f>+[4]GVA_Constant!BT25/100</f>
        <v>265.72384358446698</v>
      </c>
      <c r="I28" s="14">
        <f t="shared" si="1"/>
        <v>6609.8382321797089</v>
      </c>
      <c r="J28" s="18">
        <f>'[5]2020-21'!D68/100</f>
        <v>3879.1731746366195</v>
      </c>
      <c r="K28" s="18">
        <f>('[5]2020-21'!E68+'[5]2020-21'!F68)/100</f>
        <v>419.80689838752272</v>
      </c>
      <c r="L28" s="18">
        <f>'[5]2020-21'!G68/100</f>
        <v>1127.6475847819781</v>
      </c>
      <c r="M28" s="18">
        <f t="shared" si="44"/>
        <v>5426.6276578061206</v>
      </c>
      <c r="N28" s="18">
        <f t="shared" si="45"/>
        <v>5692.3515013905871</v>
      </c>
      <c r="O28" s="18">
        <f>(+'[5]2020-21'!H68+'[5]2020-21'!I68)/100</f>
        <v>1496.6454881780558</v>
      </c>
      <c r="P28" s="18">
        <f>'[5]2020-21'!J68/100</f>
        <v>83.629903106470906</v>
      </c>
      <c r="Q28" s="18">
        <f>'[5]2020-21'!K68/100</f>
        <v>677.66740417399126</v>
      </c>
      <c r="R28" s="18">
        <f>'[5]2020-21'!L68/100</f>
        <v>34.660555434613201</v>
      </c>
      <c r="S28" s="18">
        <f>'[5]2020-21'!M68/100</f>
        <v>289.01072219547126</v>
      </c>
      <c r="T28" s="18">
        <f>'[5]2020-21'!N68/100</f>
        <v>2318.8375398135327</v>
      </c>
      <c r="U28" s="18">
        <f>'[5]2020-21'!O68/100</f>
        <v>4230.2965403339176</v>
      </c>
      <c r="V28" s="18">
        <f>'[5]2020-21'!P68/100</f>
        <v>720.17709749626476</v>
      </c>
      <c r="W28" s="18">
        <f>'[5]2020-21'!Q68/100</f>
        <v>1347.1931439694019</v>
      </c>
      <c r="X28" s="18">
        <f t="shared" si="49"/>
        <v>11198.118394701722</v>
      </c>
      <c r="Y28" s="18">
        <f t="shared" si="47"/>
        <v>23234.584284687553</v>
      </c>
      <c r="Z28" s="18">
        <f>'[5]2020-21'!U68/100</f>
        <v>3079.5377960733185</v>
      </c>
      <c r="AA28" s="18">
        <f>'[5]2020-21'!V68/100</f>
        <v>434.28168825329607</v>
      </c>
      <c r="AB28" s="18">
        <f t="shared" si="48"/>
        <v>25879.840392507573</v>
      </c>
      <c r="AC28" s="18">
        <f>'Stmnt 41 GDDP 2020-21'!AC28</f>
        <v>2774.3492100906974</v>
      </c>
      <c r="AD28" s="18">
        <f t="shared" si="7"/>
        <v>93282.562621817618</v>
      </c>
    </row>
    <row r="29" spans="1:30">
      <c r="A29" s="5">
        <v>21</v>
      </c>
      <c r="B29" s="6" t="s">
        <v>15</v>
      </c>
      <c r="C29" s="14">
        <f>[4]GVA_Constant!L26/100</f>
        <v>3295.0952383135077</v>
      </c>
      <c r="D29" s="14">
        <f>[4]GVA_Constant!X26/100</f>
        <v>1511.7640735684693</v>
      </c>
      <c r="E29" s="14">
        <f>[4]GVA_Constant!AV26/100</f>
        <v>763.5592247100227</v>
      </c>
      <c r="F29" s="14">
        <f>[4]GVA_Constant!AJ26/100</f>
        <v>67.414569541589529</v>
      </c>
      <c r="G29" s="14">
        <f t="shared" si="0"/>
        <v>5637.8331061335894</v>
      </c>
      <c r="H29" s="14">
        <f>+[4]GVA_Constant!BT26/100</f>
        <v>49.041892514994579</v>
      </c>
      <c r="I29" s="14">
        <f t="shared" si="1"/>
        <v>5686.8749986485836</v>
      </c>
      <c r="J29" s="18">
        <f>'[5]2020-21'!D69/100</f>
        <v>5783.637570426873</v>
      </c>
      <c r="K29" s="18">
        <f>('[5]2020-21'!E69+'[5]2020-21'!F69)/100</f>
        <v>625.90939886716876</v>
      </c>
      <c r="L29" s="18">
        <f>'[5]2020-21'!G69/100</f>
        <v>1681.2616101257479</v>
      </c>
      <c r="M29" s="18">
        <f t="shared" si="44"/>
        <v>8090.8085794197896</v>
      </c>
      <c r="N29" s="18">
        <f t="shared" si="45"/>
        <v>8139.8504719347839</v>
      </c>
      <c r="O29" s="18">
        <f>(+'[5]2020-21'!H69+'[5]2020-21'!I69)/100</f>
        <v>2231.4175432106936</v>
      </c>
      <c r="P29" s="18">
        <f>'[5]2020-21'!J69/100</f>
        <v>124.6876661192248</v>
      </c>
      <c r="Q29" s="18">
        <f>'[5]2020-21'!K69/100</f>
        <v>1010.3654780510016</v>
      </c>
      <c r="R29" s="18">
        <f>'[5]2020-21'!L69/100</f>
        <v>51.677015074809248</v>
      </c>
      <c r="S29" s="18">
        <f>'[5]2020-21'!M69/100</f>
        <v>430.8993684723838</v>
      </c>
      <c r="T29" s="18">
        <f>'[5]2020-21'!N69/100</f>
        <v>3457.2614604239907</v>
      </c>
      <c r="U29" s="18">
        <f>'[5]2020-21'!O69/100</f>
        <v>6307.1435337541889</v>
      </c>
      <c r="V29" s="18">
        <f>'[5]2020-21'!P69/100</f>
        <v>1073.7451335439678</v>
      </c>
      <c r="W29" s="18">
        <f>'[5]2020-21'!Q69/100</f>
        <v>2008.5921744941991</v>
      </c>
      <c r="X29" s="18">
        <f t="shared" si="49"/>
        <v>16695.78937314446</v>
      </c>
      <c r="Y29" s="18">
        <f t="shared" si="47"/>
        <v>30473.472951212832</v>
      </c>
      <c r="Z29" s="18">
        <f>'[5]2020-21'!U69/100</f>
        <v>4038.9882013136357</v>
      </c>
      <c r="AA29" s="18">
        <f>'[5]2020-21'!V69/100</f>
        <v>569.58502575880334</v>
      </c>
      <c r="AB29" s="18">
        <f t="shared" si="48"/>
        <v>33942.876126767667</v>
      </c>
      <c r="AC29" s="18">
        <f>'Stmnt 41 GDDP 2020-21'!AC29</f>
        <v>3636.3581920503798</v>
      </c>
      <c r="AD29" s="18">
        <f t="shared" si="7"/>
        <v>93343.049100530989</v>
      </c>
    </row>
    <row r="30" spans="1:30">
      <c r="A30" s="5">
        <v>22</v>
      </c>
      <c r="B30" s="6" t="s">
        <v>196</v>
      </c>
      <c r="C30" s="14">
        <f>[4]GVA_Constant!L27/100</f>
        <v>3736.45746501537</v>
      </c>
      <c r="D30" s="14">
        <f>[4]GVA_Constant!X27/100</f>
        <v>1024.0870467253269</v>
      </c>
      <c r="E30" s="14">
        <f>[4]GVA_Constant!AV27/100</f>
        <v>309.40131236038326</v>
      </c>
      <c r="F30" s="14">
        <f>[4]GVA_Constant!AJ27/100</f>
        <v>15.477417658949109</v>
      </c>
      <c r="G30" s="14">
        <f t="shared" si="0"/>
        <v>5085.4232417600297</v>
      </c>
      <c r="H30" s="14">
        <f>+[4]GVA_Constant!BT27/100</f>
        <v>49.081733096478104</v>
      </c>
      <c r="I30" s="14">
        <f t="shared" si="1"/>
        <v>5134.5049748565079</v>
      </c>
      <c r="J30" s="18">
        <f>'[5]2020-21'!D70/100</f>
        <v>2433.9268419835566</v>
      </c>
      <c r="K30" s="18">
        <f>('[5]2020-21'!E70+'[5]2020-21'!F70)/100</f>
        <v>263.40130549365585</v>
      </c>
      <c r="L30" s="18">
        <f>'[5]2020-21'!G70/100</f>
        <v>707.52492898332275</v>
      </c>
      <c r="M30" s="18">
        <f t="shared" si="44"/>
        <v>3404.8530764605352</v>
      </c>
      <c r="N30" s="18">
        <f t="shared" si="45"/>
        <v>3453.9348095570135</v>
      </c>
      <c r="O30" s="18">
        <f>(+'[5]2020-21'!H70+'[5]2020-21'!I70)/100</f>
        <v>939.04692124279416</v>
      </c>
      <c r="P30" s="18">
        <f>'[5]2020-21'!J70/100</f>
        <v>52.472281282567621</v>
      </c>
      <c r="Q30" s="18">
        <f>'[5]2020-21'!K70/100</f>
        <v>425.19186710732589</v>
      </c>
      <c r="R30" s="18">
        <f>'[5]2020-21'!L70/100</f>
        <v>21.747226131059907</v>
      </c>
      <c r="S30" s="18">
        <f>'[5]2020-21'!M70/100</f>
        <v>181.33528014987473</v>
      </c>
      <c r="T30" s="18">
        <f>'[5]2020-21'!N70/100</f>
        <v>1454.9185293538642</v>
      </c>
      <c r="U30" s="18">
        <f>'[5]2020-21'!O70/100</f>
        <v>2654.2337337217214</v>
      </c>
      <c r="V30" s="18">
        <f>'[5]2020-21'!P70/100</f>
        <v>451.86391266024526</v>
      </c>
      <c r="W30" s="18">
        <f>'[5]2020-21'!Q70/100</f>
        <v>845.27537359826749</v>
      </c>
      <c r="X30" s="18">
        <f t="shared" si="49"/>
        <v>7026.0851252477214</v>
      </c>
      <c r="Y30" s="18">
        <f t="shared" si="47"/>
        <v>15565.443176564764</v>
      </c>
      <c r="Z30" s="18">
        <f>'[5]2020-21'!U70/100</f>
        <v>2063.0612527402354</v>
      </c>
      <c r="AA30" s="18">
        <f>'[5]2020-21'!V70/100</f>
        <v>290.93642719774505</v>
      </c>
      <c r="AB30" s="18">
        <f t="shared" si="48"/>
        <v>17337.568002107255</v>
      </c>
      <c r="AC30" s="18">
        <f>'Stmnt 41 GDDP 2020-21'!AC30</f>
        <v>1773.2109141091532</v>
      </c>
      <c r="AD30" s="18">
        <f t="shared" si="7"/>
        <v>97774.990353121684</v>
      </c>
    </row>
    <row r="31" spans="1:30">
      <c r="A31" s="5">
        <v>23</v>
      </c>
      <c r="B31" s="6" t="s">
        <v>16</v>
      </c>
      <c r="C31" s="14">
        <f>[4]GVA_Constant!L28/100</f>
        <v>3640.9247905483608</v>
      </c>
      <c r="D31" s="14">
        <f>[4]GVA_Constant!X28/100</f>
        <v>710.47541053566022</v>
      </c>
      <c r="E31" s="14">
        <f>[4]GVA_Constant!AV28/100</f>
        <v>2027.990827823221</v>
      </c>
      <c r="F31" s="14">
        <f>[4]GVA_Constant!AJ28/100</f>
        <v>55.617508800230354</v>
      </c>
      <c r="G31" s="14">
        <f t="shared" si="0"/>
        <v>6435.0085377074729</v>
      </c>
      <c r="H31" s="14">
        <f>+[4]GVA_Constant!BT28/100</f>
        <v>121.98379193728233</v>
      </c>
      <c r="I31" s="14">
        <f t="shared" si="1"/>
        <v>6556.992329644755</v>
      </c>
      <c r="J31" s="18">
        <f>'[5]2020-21'!D71/100</f>
        <v>4285.7120760709777</v>
      </c>
      <c r="K31" s="18">
        <f>('[5]2020-21'!E71+'[5]2020-21'!F71)/100</f>
        <v>463.80282937635161</v>
      </c>
      <c r="L31" s="18">
        <f>'[5]2020-21'!G71/100</f>
        <v>1245.8255030352195</v>
      </c>
      <c r="M31" s="18">
        <f t="shared" si="44"/>
        <v>5995.3404084825488</v>
      </c>
      <c r="N31" s="18">
        <f t="shared" si="45"/>
        <v>6117.324200419831</v>
      </c>
      <c r="O31" s="18">
        <f>(+'[5]2020-21'!H71+'[5]2020-21'!I71)/100</f>
        <v>1653.4945344074993</v>
      </c>
      <c r="P31" s="18">
        <f>'[5]2020-21'!J71/100</f>
        <v>92.394350426910862</v>
      </c>
      <c r="Q31" s="18">
        <f>'[5]2020-21'!K71/100</f>
        <v>748.68721938411659</v>
      </c>
      <c r="R31" s="18">
        <f>'[5]2020-21'!L71/100</f>
        <v>38.292995517882311</v>
      </c>
      <c r="S31" s="18">
        <f>'[5]2020-21'!M71/100</f>
        <v>319.29916156505527</v>
      </c>
      <c r="T31" s="18">
        <f>'[5]2020-21'!N71/100</f>
        <v>2561.8526421565343</v>
      </c>
      <c r="U31" s="18">
        <f>'[5]2020-21'!O71/100</f>
        <v>4673.6333110389323</v>
      </c>
      <c r="V31" s="18">
        <f>'[5]2020-21'!P71/100</f>
        <v>795.65194558209259</v>
      </c>
      <c r="W31" s="18">
        <f>'[5]2020-21'!Q71/100</f>
        <v>1488.3795247038804</v>
      </c>
      <c r="X31" s="18">
        <f t="shared" si="49"/>
        <v>12371.685684782904</v>
      </c>
      <c r="Y31" s="18">
        <f t="shared" si="47"/>
        <v>24924.018422910209</v>
      </c>
      <c r="Z31" s="18">
        <f>'[5]2020-21'!U71/100</f>
        <v>3303.4572873434886</v>
      </c>
      <c r="AA31" s="18">
        <f>'[5]2020-21'!V71/100</f>
        <v>465.85919797752268</v>
      </c>
      <c r="AB31" s="18">
        <f t="shared" si="48"/>
        <v>27761.616512276174</v>
      </c>
      <c r="AC31" s="18">
        <f>'Stmnt 41 GDDP 2020-21'!AC31</f>
        <v>2650.0425172208306</v>
      </c>
      <c r="AD31" s="18">
        <f t="shared" si="7"/>
        <v>104759.13624733279</v>
      </c>
    </row>
    <row r="32" spans="1:30" s="50" customFormat="1" ht="25.5">
      <c r="A32" s="47"/>
      <c r="B32" s="48" t="s">
        <v>198</v>
      </c>
      <c r="C32" s="49">
        <f t="shared" ref="C32:I32" si="50">SUM(C24:C31)</f>
        <v>27994.031776551492</v>
      </c>
      <c r="D32" s="49">
        <f t="shared" si="50"/>
        <v>9212.2694048874164</v>
      </c>
      <c r="E32" s="49">
        <f t="shared" si="50"/>
        <v>5517.4990209426305</v>
      </c>
      <c r="F32" s="49">
        <f t="shared" si="50"/>
        <v>248.28641235793054</v>
      </c>
      <c r="G32" s="49">
        <f t="shared" si="50"/>
        <v>42972.08661473947</v>
      </c>
      <c r="H32" s="49">
        <f t="shared" si="50"/>
        <v>1491.9713859505234</v>
      </c>
      <c r="I32" s="49">
        <f t="shared" si="50"/>
        <v>44464.058000689991</v>
      </c>
      <c r="J32" s="49">
        <f t="shared" ref="J32" si="51">SUM(J24:J31)</f>
        <v>32636.564083218789</v>
      </c>
      <c r="K32" s="49">
        <f t="shared" ref="K32:AB32" si="52">SUM(K24:K31)</f>
        <v>3531.9523323640087</v>
      </c>
      <c r="L32" s="49">
        <f>SUM(L24:L31)</f>
        <v>9487.2131269239853</v>
      </c>
      <c r="M32" s="49">
        <f t="shared" si="52"/>
        <v>45655.729542506786</v>
      </c>
      <c r="N32" s="49">
        <f t="shared" si="52"/>
        <v>47147.700928457314</v>
      </c>
      <c r="O32" s="49">
        <f t="shared" si="52"/>
        <v>12591.695236539412</v>
      </c>
      <c r="P32" s="49">
        <f t="shared" si="52"/>
        <v>703.60166178025577</v>
      </c>
      <c r="Q32" s="49">
        <f t="shared" ref="Q32:R32" si="53">SUM(Q24:Q31)</f>
        <v>5701.4045694169808</v>
      </c>
      <c r="R32" s="49">
        <f t="shared" si="53"/>
        <v>291.60890418553589</v>
      </c>
      <c r="S32" s="49">
        <f t="shared" ref="S32:T32" si="54">SUM(S24:S31)</f>
        <v>2431.5276815537918</v>
      </c>
      <c r="T32" s="49">
        <f t="shared" si="54"/>
        <v>19509.025908281848</v>
      </c>
      <c r="U32" s="49">
        <f t="shared" ref="U32:V32" si="55">SUM(U24:U31)</f>
        <v>35590.662729966833</v>
      </c>
      <c r="V32" s="49">
        <f t="shared" si="55"/>
        <v>6059.0504562625247</v>
      </c>
      <c r="W32" s="49">
        <f t="shared" ref="W32" si="56">SUM(W24:W31)</f>
        <v>11334.311049351143</v>
      </c>
      <c r="X32" s="49">
        <f t="shared" si="52"/>
        <v>94212.888197338325</v>
      </c>
      <c r="Y32" s="49">
        <f t="shared" si="52"/>
        <v>184332.67574053514</v>
      </c>
      <c r="Z32" s="49">
        <f t="shared" si="52"/>
        <v>24431.659081669983</v>
      </c>
      <c r="AA32" s="49">
        <f t="shared" ref="AA32" si="57">SUM(AA24:AA31)</f>
        <v>3445.3943596164268</v>
      </c>
      <c r="AB32" s="49">
        <f t="shared" si="52"/>
        <v>205318.94046258868</v>
      </c>
      <c r="AC32" s="49">
        <f>'Stmnt 41 GDDP 2020-21'!AC32</f>
        <v>20263.27764138483</v>
      </c>
      <c r="AD32" s="49">
        <f t="shared" si="7"/>
        <v>101325.63156675814</v>
      </c>
    </row>
    <row r="33" spans="1:30">
      <c r="A33" s="5">
        <v>24</v>
      </c>
      <c r="B33" s="6" t="s">
        <v>152</v>
      </c>
      <c r="C33" s="14">
        <f>[4]GVA_Constant!L30/100</f>
        <v>3687.8918773739861</v>
      </c>
      <c r="D33" s="14">
        <f>[4]GVA_Constant!X30/100</f>
        <v>1045.9598668786355</v>
      </c>
      <c r="E33" s="14">
        <f>[4]GVA_Constant!AV30/100</f>
        <v>213.56249462240208</v>
      </c>
      <c r="F33" s="14">
        <f>[4]GVA_Constant!AJ30/100</f>
        <v>5.4736374901532123</v>
      </c>
      <c r="G33" s="14">
        <f t="shared" si="0"/>
        <v>4952.8878763651774</v>
      </c>
      <c r="H33" s="14">
        <f>+[4]GVA_Constant!BT30/100</f>
        <v>98.805418804170401</v>
      </c>
      <c r="I33" s="14">
        <f t="shared" si="1"/>
        <v>5051.6932951693479</v>
      </c>
      <c r="J33" s="18">
        <f>'[5]2020-21'!D72/100</f>
        <v>3273.7908813495637</v>
      </c>
      <c r="K33" s="18">
        <f>('[5]2020-21'!E72+'[5]2020-21'!F72)/100</f>
        <v>354.29199316358375</v>
      </c>
      <c r="L33" s="18">
        <f>'[5]2020-21'!G72/100</f>
        <v>951.66733070144937</v>
      </c>
      <c r="M33" s="18">
        <f t="shared" ref="M33:M37" si="58">J33+K33+L33</f>
        <v>4579.7502052145974</v>
      </c>
      <c r="N33" s="18">
        <f t="shared" ref="N33:N37" si="59">H33+M33</f>
        <v>4678.555624018768</v>
      </c>
      <c r="O33" s="18">
        <f>(+'[5]2020-21'!H72+'[5]2020-21'!I72)/100</f>
        <v>1263.0795613473128</v>
      </c>
      <c r="P33" s="18">
        <f>'[5]2020-21'!J72/100</f>
        <v>70.578652169546118</v>
      </c>
      <c r="Q33" s="18">
        <f>'[5]2020-21'!K72/100</f>
        <v>571.9108862884068</v>
      </c>
      <c r="R33" s="18">
        <f>'[5]2020-21'!L72/100</f>
        <v>29.251442308959863</v>
      </c>
      <c r="S33" s="18">
        <f>'[5]2020-21'!M72/100</f>
        <v>243.90781858415411</v>
      </c>
      <c r="T33" s="18">
        <f>'[5]2020-21'!N72/100</f>
        <v>1956.9606334689399</v>
      </c>
      <c r="U33" s="18">
        <f>'[5]2020-21'!O72/100</f>
        <v>3570.1180678656078</v>
      </c>
      <c r="V33" s="18">
        <f>'[5]2020-21'!P72/100</f>
        <v>607.78653300543226</v>
      </c>
      <c r="W33" s="18">
        <f>'[5]2020-21'!Q72/100</f>
        <v>1136.9506932509719</v>
      </c>
      <c r="X33" s="18">
        <f t="shared" ref="X33" si="60">SUM(O33:W33)</f>
        <v>9450.5442882893312</v>
      </c>
      <c r="Y33" s="18">
        <f t="shared" ref="Y33:Y37" si="61">I33+M33+X33</f>
        <v>19081.987788673279</v>
      </c>
      <c r="Z33" s="18">
        <f>'[5]2020-21'!U72/100</f>
        <v>2529.1480108559085</v>
      </c>
      <c r="AA33" s="18">
        <f>'[5]2020-21'!V72/100</f>
        <v>356.66477917480944</v>
      </c>
      <c r="AB33" s="18">
        <f t="shared" ref="AB33:AB37" si="62">Y33+Z33-AA33</f>
        <v>21254.471020354376</v>
      </c>
      <c r="AC33" s="18">
        <f>'Stmnt 41 GDDP 2020-21'!AC33</f>
        <v>2779.6957017559716</v>
      </c>
      <c r="AD33" s="18">
        <f t="shared" si="7"/>
        <v>76463.30138557122</v>
      </c>
    </row>
    <row r="34" spans="1:30">
      <c r="A34" s="5">
        <v>25</v>
      </c>
      <c r="B34" s="6" t="s">
        <v>17</v>
      </c>
      <c r="C34" s="14">
        <f>[4]GVA_Constant!L31/100</f>
        <v>2166.9052298925376</v>
      </c>
      <c r="D34" s="14">
        <f>[4]GVA_Constant!X31/100</f>
        <v>576.28831504741652</v>
      </c>
      <c r="E34" s="14">
        <f>[4]GVA_Constant!AV31/100</f>
        <v>162.66196884205323</v>
      </c>
      <c r="F34" s="14">
        <f>[4]GVA_Constant!AJ31/100</f>
        <v>14.986209530221696</v>
      </c>
      <c r="G34" s="14">
        <f t="shared" si="0"/>
        <v>2920.8417233122295</v>
      </c>
      <c r="H34" s="14">
        <f>+[4]GVA_Constant!BT31/100</f>
        <v>81.062428355235625</v>
      </c>
      <c r="I34" s="14">
        <f t="shared" si="1"/>
        <v>3001.9041516674652</v>
      </c>
      <c r="J34" s="18">
        <f>'[5]2020-21'!D73/100</f>
        <v>3674.2986996323311</v>
      </c>
      <c r="K34" s="18">
        <f>('[5]2020-21'!E73+'[5]2020-21'!F73)/100</f>
        <v>397.63523601558467</v>
      </c>
      <c r="L34" s="18">
        <f>'[5]2020-21'!G73/100</f>
        <v>1068.0920567038324</v>
      </c>
      <c r="M34" s="18">
        <f t="shared" si="58"/>
        <v>5140.0259923517478</v>
      </c>
      <c r="N34" s="18">
        <f t="shared" si="59"/>
        <v>5221.088420706983</v>
      </c>
      <c r="O34" s="18">
        <f>(+'[5]2020-21'!H73+'[5]2020-21'!I73)/100</f>
        <v>1417.6017216705868</v>
      </c>
      <c r="P34" s="18">
        <f>'[5]2020-21'!J73/100</f>
        <v>79.213077220577645</v>
      </c>
      <c r="Q34" s="18">
        <f>'[5]2020-21'!K73/100</f>
        <v>641.87710881790156</v>
      </c>
      <c r="R34" s="18">
        <f>'[5]2020-21'!L73/100</f>
        <v>32.829994441757144</v>
      </c>
      <c r="S34" s="18">
        <f>'[5]2020-21'!M73/100</f>
        <v>273.74692310355431</v>
      </c>
      <c r="T34" s="18">
        <f>'[5]2020-21'!N73/100</f>
        <v>2196.3705598148799</v>
      </c>
      <c r="U34" s="18">
        <f>'[5]2020-21'!O73/100</f>
        <v>4006.8778519185562</v>
      </c>
      <c r="V34" s="18">
        <f>'[5]2020-21'!P73/100</f>
        <v>682.14169713714568</v>
      </c>
      <c r="W34" s="18">
        <f>'[5]2020-21'!Q73/100</f>
        <v>1276.0425467481368</v>
      </c>
      <c r="X34" s="18">
        <f t="shared" ref="X34:X37" si="63">SUM(O34:W34)</f>
        <v>10606.701480873095</v>
      </c>
      <c r="Y34" s="18">
        <f t="shared" si="61"/>
        <v>18748.631624892307</v>
      </c>
      <c r="Z34" s="18">
        <f>'[5]2020-21'!U73/100</f>
        <v>2484.9646135671646</v>
      </c>
      <c r="AA34" s="18">
        <f>'[5]2020-21'!V73/100</f>
        <v>350.43396090338302</v>
      </c>
      <c r="AB34" s="18">
        <f t="shared" si="62"/>
        <v>20883.16227755609</v>
      </c>
      <c r="AC34" s="18">
        <f>'Stmnt 41 GDDP 2020-21'!AC34</f>
        <v>1989.0718763553109</v>
      </c>
      <c r="AD34" s="18">
        <f t="shared" si="7"/>
        <v>104989.48039937849</v>
      </c>
    </row>
    <row r="35" spans="1:30">
      <c r="A35" s="5">
        <v>26</v>
      </c>
      <c r="B35" s="6" t="s">
        <v>18</v>
      </c>
      <c r="C35" s="14">
        <f>[4]GVA_Constant!L32/100</f>
        <v>2369.5091945142244</v>
      </c>
      <c r="D35" s="14">
        <f>[4]GVA_Constant!X32/100</f>
        <v>302.75596262533759</v>
      </c>
      <c r="E35" s="14">
        <f>[4]GVA_Constant!AV32/100</f>
        <v>121.5870188357854</v>
      </c>
      <c r="F35" s="14">
        <f>[4]GVA_Constant!AJ32/100</f>
        <v>16.974541350947199</v>
      </c>
      <c r="G35" s="14">
        <f t="shared" si="0"/>
        <v>2810.8267173262943</v>
      </c>
      <c r="H35" s="14">
        <f>+[4]GVA_Constant!BT32/100</f>
        <v>22.484013063265984</v>
      </c>
      <c r="I35" s="14">
        <f t="shared" si="1"/>
        <v>2833.3107303895604</v>
      </c>
      <c r="J35" s="18">
        <f>'[5]2020-21'!D74/100</f>
        <v>1327.5528942351243</v>
      </c>
      <c r="K35" s="18">
        <f>('[5]2020-21'!E74+'[5]2020-21'!F74)/100</f>
        <v>143.66872472158531</v>
      </c>
      <c r="L35" s="18">
        <f>'[5]2020-21'!G74/100</f>
        <v>385.91002449762908</v>
      </c>
      <c r="M35" s="18">
        <f t="shared" si="58"/>
        <v>1857.1316434543387</v>
      </c>
      <c r="N35" s="18">
        <f t="shared" si="59"/>
        <v>1879.6156565176047</v>
      </c>
      <c r="O35" s="18">
        <f>(+'[5]2020-21'!H74+'[5]2020-21'!I74)/100</f>
        <v>512.19060351974076</v>
      </c>
      <c r="P35" s="18">
        <f>'[5]2020-21'!J74/100</f>
        <v>28.620305130873291</v>
      </c>
      <c r="Q35" s="18">
        <f>'[5]2020-21'!K74/100</f>
        <v>231.91522606470375</v>
      </c>
      <c r="R35" s="18">
        <f>'[5]2020-21'!L74/100</f>
        <v>11.861734089076354</v>
      </c>
      <c r="S35" s="18">
        <f>'[5]2020-21'!M74/100</f>
        <v>98.906907076022037</v>
      </c>
      <c r="T35" s="18">
        <f>'[5]2020-21'!N74/100</f>
        <v>793.56588341248175</v>
      </c>
      <c r="U35" s="18">
        <f>'[5]2020-21'!O74/100</f>
        <v>1447.7163464400371</v>
      </c>
      <c r="V35" s="18">
        <f>'[5]2020-21'!P74/100</f>
        <v>246.46313714328508</v>
      </c>
      <c r="W35" s="18">
        <f>'[5]2020-21'!Q74/100</f>
        <v>461.04416504628739</v>
      </c>
      <c r="X35" s="18">
        <f t="shared" si="63"/>
        <v>3832.2843079225077</v>
      </c>
      <c r="Y35" s="18">
        <f t="shared" si="61"/>
        <v>8522.7266817664058</v>
      </c>
      <c r="Z35" s="18">
        <f>'[5]2020-21'!U74/100</f>
        <v>1129.6117293362543</v>
      </c>
      <c r="AA35" s="18">
        <f>'[5]2020-21'!V74/100</f>
        <v>159.29977852923037</v>
      </c>
      <c r="AB35" s="18">
        <f t="shared" si="62"/>
        <v>9493.0386325734307</v>
      </c>
      <c r="AC35" s="18">
        <f>'Stmnt 41 GDDP 2020-21'!AC35</f>
        <v>1281.6693806726332</v>
      </c>
      <c r="AD35" s="18">
        <f t="shared" si="7"/>
        <v>74067.764867655555</v>
      </c>
    </row>
    <row r="36" spans="1:30">
      <c r="A36" s="5">
        <v>27</v>
      </c>
      <c r="B36" s="6" t="s">
        <v>19</v>
      </c>
      <c r="C36" s="14">
        <f>[4]GVA_Constant!L33/100</f>
        <v>4860.674546530945</v>
      </c>
      <c r="D36" s="14">
        <f>[4]GVA_Constant!X33/100</f>
        <v>1149.3994718737285</v>
      </c>
      <c r="E36" s="14">
        <f>[4]GVA_Constant!AV33/100</f>
        <v>657.64890705679386</v>
      </c>
      <c r="F36" s="14">
        <f>[4]GVA_Constant!AJ33/100</f>
        <v>28.904216263537297</v>
      </c>
      <c r="G36" s="14">
        <f t="shared" si="0"/>
        <v>6696.6271417250045</v>
      </c>
      <c r="H36" s="14">
        <f>+[4]GVA_Constant!BT33/100</f>
        <v>176.97880335765171</v>
      </c>
      <c r="I36" s="14">
        <f t="shared" si="1"/>
        <v>6873.605945082656</v>
      </c>
      <c r="J36" s="18">
        <f>'[5]2020-21'!D75/100</f>
        <v>5207.1341882222632</v>
      </c>
      <c r="K36" s="18">
        <f>('[5]2020-21'!E75+'[5]2020-21'!F75)/100</f>
        <v>563.51979007742841</v>
      </c>
      <c r="L36" s="18">
        <f>'[5]2020-21'!G75/100</f>
        <v>1513.6762466229782</v>
      </c>
      <c r="M36" s="18">
        <f t="shared" si="58"/>
        <v>7284.3302249226699</v>
      </c>
      <c r="N36" s="18">
        <f t="shared" si="59"/>
        <v>7461.3090282803214</v>
      </c>
      <c r="O36" s="18">
        <f>(+'[5]2020-21'!H75+'[5]2020-21'!I75)/100</f>
        <v>2008.9935505059223</v>
      </c>
      <c r="P36" s="18">
        <f>'[5]2020-21'!J75/100</f>
        <v>112.25900675708104</v>
      </c>
      <c r="Q36" s="18">
        <f>'[5]2020-21'!K75/100</f>
        <v>909.65392614852124</v>
      </c>
      <c r="R36" s="18">
        <f>'[5]2020-21'!L75/100</f>
        <v>46.525936085143691</v>
      </c>
      <c r="S36" s="18">
        <f>'[5]2020-21'!M75/100</f>
        <v>387.94803545933939</v>
      </c>
      <c r="T36" s="18">
        <f>'[5]2020-21'!N75/100</f>
        <v>3112.6473830669656</v>
      </c>
      <c r="U36" s="18">
        <f>'[5]2020-21'!O75/100</f>
        <v>5678.4579470480958</v>
      </c>
      <c r="V36" s="18">
        <f>'[5]2020-21'!P75/100</f>
        <v>966.71600290151105</v>
      </c>
      <c r="W36" s="18">
        <f>'[5]2020-21'!Q75/100</f>
        <v>1808.379044268587</v>
      </c>
      <c r="X36" s="18">
        <f t="shared" si="63"/>
        <v>15031.580832241167</v>
      </c>
      <c r="Y36" s="18">
        <f t="shared" si="61"/>
        <v>29189.517002246495</v>
      </c>
      <c r="Z36" s="18">
        <f>'[5]2020-21'!U75/100</f>
        <v>3868.8112420549705</v>
      </c>
      <c r="AA36" s="18">
        <f>'[5]2020-21'!V75/100</f>
        <v>545.5863798376846</v>
      </c>
      <c r="AB36" s="18">
        <f t="shared" si="62"/>
        <v>32512.741864463784</v>
      </c>
      <c r="AC36" s="18">
        <f>'Stmnt 41 GDDP 2020-21'!AC36</f>
        <v>3154.5395218037506</v>
      </c>
      <c r="AD36" s="18">
        <f t="shared" si="7"/>
        <v>103066.52251379356</v>
      </c>
    </row>
    <row r="37" spans="1:30">
      <c r="A37" s="5">
        <v>28</v>
      </c>
      <c r="B37" s="6" t="s">
        <v>20</v>
      </c>
      <c r="C37" s="14">
        <f>[4]GVA_Constant!L34/100</f>
        <v>2932.8523377568599</v>
      </c>
      <c r="D37" s="14">
        <f>[4]GVA_Constant!X34/100</f>
        <v>1137.7961998992353</v>
      </c>
      <c r="E37" s="14">
        <f>[4]GVA_Constant!AV34/100</f>
        <v>1103.5174878218943</v>
      </c>
      <c r="F37" s="14">
        <f>[4]GVA_Constant!AJ34/100</f>
        <v>39.508424578212292</v>
      </c>
      <c r="G37" s="14">
        <f t="shared" si="0"/>
        <v>5213.6744500562017</v>
      </c>
      <c r="H37" s="14">
        <f>+[4]GVA_Constant!BT34/100</f>
        <v>1195.4815484387641</v>
      </c>
      <c r="I37" s="14">
        <f t="shared" si="1"/>
        <v>6409.1559984949654</v>
      </c>
      <c r="J37" s="18">
        <f>'[5]2020-21'!D76/100</f>
        <v>3748.3111591931979</v>
      </c>
      <c r="K37" s="18">
        <f>('[5]2020-21'!E76+'[5]2020-21'!F76)/100</f>
        <v>405.64491738104465</v>
      </c>
      <c r="L37" s="18">
        <f>'[5]2020-21'!G76/100</f>
        <v>1089.6069433846526</v>
      </c>
      <c r="M37" s="18">
        <f t="shared" si="58"/>
        <v>5243.563019958895</v>
      </c>
      <c r="N37" s="18">
        <f t="shared" si="59"/>
        <v>6439.0445683976595</v>
      </c>
      <c r="O37" s="18">
        <f>(+'[5]2020-21'!H76+'[5]2020-21'!I76)/100</f>
        <v>1446.1568824442757</v>
      </c>
      <c r="P37" s="18">
        <f>'[5]2020-21'!J76/100</f>
        <v>80.808689105661017</v>
      </c>
      <c r="Q37" s="18">
        <f>'[5]2020-21'!K76/100</f>
        <v>654.8066247454401</v>
      </c>
      <c r="R37" s="18">
        <f>'[5]2020-21'!L76/100</f>
        <v>33.491298498568625</v>
      </c>
      <c r="S37" s="18">
        <f>'[5]2020-21'!M76/100</f>
        <v>279.26108641263437</v>
      </c>
      <c r="T37" s="18">
        <f>'[5]2020-21'!N76/100</f>
        <v>2240.612686143706</v>
      </c>
      <c r="U37" s="18">
        <f>'[5]2020-21'!O76/100</f>
        <v>4087.589549367141</v>
      </c>
      <c r="V37" s="18">
        <f>'[5]2020-21'!P76/100</f>
        <v>695.88227429250753</v>
      </c>
      <c r="W37" s="18">
        <f>'[5]2020-21'!Q76/100</f>
        <v>1301.7462401899877</v>
      </c>
      <c r="X37" s="18">
        <f t="shared" si="63"/>
        <v>10820.355331199922</v>
      </c>
      <c r="Y37" s="18">
        <f t="shared" si="61"/>
        <v>22473.074349653783</v>
      </c>
      <c r="Z37" s="18">
        <f>'[5]2020-21'!U76/100</f>
        <v>2978.6064172892193</v>
      </c>
      <c r="AA37" s="18">
        <f>'[5]2020-21'!V76/100</f>
        <v>420.04817255104285</v>
      </c>
      <c r="AB37" s="18">
        <f t="shared" si="62"/>
        <v>25031.632594391958</v>
      </c>
      <c r="AC37" s="18">
        <f>'Stmnt 41 GDDP 2020-21'!AC37</f>
        <v>2980.860398292326</v>
      </c>
      <c r="AD37" s="18">
        <f t="shared" si="7"/>
        <v>83974.52161373297</v>
      </c>
    </row>
    <row r="38" spans="1:30" s="3" customFormat="1">
      <c r="A38" s="7"/>
      <c r="B38" s="8" t="s">
        <v>30</v>
      </c>
      <c r="C38" s="19">
        <f t="shared" ref="C38:I38" si="64">SUM(C33:C37)</f>
        <v>16017.833186068554</v>
      </c>
      <c r="D38" s="19">
        <f t="shared" si="64"/>
        <v>4212.1998163243534</v>
      </c>
      <c r="E38" s="19">
        <f t="shared" si="64"/>
        <v>2258.9778771789288</v>
      </c>
      <c r="F38" s="19">
        <f t="shared" si="64"/>
        <v>105.84702921307169</v>
      </c>
      <c r="G38" s="19">
        <f t="shared" si="64"/>
        <v>22594.857908784907</v>
      </c>
      <c r="H38" s="19">
        <f t="shared" si="64"/>
        <v>1574.8122120190878</v>
      </c>
      <c r="I38" s="19">
        <f t="shared" si="64"/>
        <v>24169.670120803996</v>
      </c>
      <c r="J38" s="19">
        <f t="shared" ref="J38" si="65">SUM(J33:J37)</f>
        <v>17231.087822632482</v>
      </c>
      <c r="K38" s="19">
        <f t="shared" ref="K38:AB38" si="66">SUM(K33:K37)</f>
        <v>1864.760661359227</v>
      </c>
      <c r="L38" s="19">
        <f>SUM(L33:L37)</f>
        <v>5008.9526019105415</v>
      </c>
      <c r="M38" s="19">
        <f t="shared" si="66"/>
        <v>24104.801085902251</v>
      </c>
      <c r="N38" s="19">
        <f t="shared" si="66"/>
        <v>25679.613297921336</v>
      </c>
      <c r="O38" s="19">
        <f t="shared" si="66"/>
        <v>6648.0223194878381</v>
      </c>
      <c r="P38" s="19">
        <f t="shared" si="66"/>
        <v>371.47973038373908</v>
      </c>
      <c r="Q38" s="19">
        <f t="shared" ref="Q38:R38" si="67">SUM(Q33:Q37)</f>
        <v>3010.1637720649733</v>
      </c>
      <c r="R38" s="19">
        <f t="shared" si="67"/>
        <v>153.96040542350568</v>
      </c>
      <c r="S38" s="19">
        <f t="shared" ref="S38:T38" si="68">SUM(S33:S37)</f>
        <v>1283.7707706357044</v>
      </c>
      <c r="T38" s="19">
        <f t="shared" si="68"/>
        <v>10300.157145906973</v>
      </c>
      <c r="U38" s="19">
        <f t="shared" ref="U38:V38" si="69">SUM(U33:U37)</f>
        <v>18790.759762639438</v>
      </c>
      <c r="V38" s="19">
        <f t="shared" si="69"/>
        <v>3198.9896444798815</v>
      </c>
      <c r="W38" s="19">
        <f t="shared" ref="W38" si="70">SUM(W33:W37)</f>
        <v>5984.1626895039699</v>
      </c>
      <c r="X38" s="19">
        <f t="shared" si="66"/>
        <v>49741.466240526024</v>
      </c>
      <c r="Y38" s="19">
        <f t="shared" si="66"/>
        <v>98015.937447232282</v>
      </c>
      <c r="Z38" s="19">
        <f t="shared" si="66"/>
        <v>12991.142013103516</v>
      </c>
      <c r="AA38" s="19">
        <f t="shared" ref="AA38" si="71">SUM(AA33:AA37)</f>
        <v>1832.0330709961502</v>
      </c>
      <c r="AB38" s="19">
        <f t="shared" si="66"/>
        <v>109175.04638933964</v>
      </c>
      <c r="AC38" s="19">
        <f>'Stmnt 41 GDDP 2020-21'!AC38</f>
        <v>12185.836878879993</v>
      </c>
      <c r="AD38" s="19">
        <f t="shared" si="7"/>
        <v>89591.751042193486</v>
      </c>
    </row>
    <row r="39" spans="1:30">
      <c r="A39" s="5">
        <v>29</v>
      </c>
      <c r="B39" s="6" t="s">
        <v>21</v>
      </c>
      <c r="C39" s="14">
        <f>[4]GVA_Constant!L36/100</f>
        <v>1922.6369856814615</v>
      </c>
      <c r="D39" s="14">
        <f>[4]GVA_Constant!X36/100</f>
        <v>410.42933052712232</v>
      </c>
      <c r="E39" s="14">
        <f>[4]GVA_Constant!AV36/100</f>
        <v>835.04862074922539</v>
      </c>
      <c r="F39" s="14">
        <f>[4]GVA_Constant!AJ36/100</f>
        <v>6.1598030303883311</v>
      </c>
      <c r="G39" s="14">
        <f t="shared" si="0"/>
        <v>3174.2747399881978</v>
      </c>
      <c r="H39" s="14">
        <f>+[4]GVA_Constant!BT36/100</f>
        <v>189.22577068591835</v>
      </c>
      <c r="I39" s="14">
        <f t="shared" si="1"/>
        <v>3363.500510674116</v>
      </c>
      <c r="J39" s="18">
        <f>'[5]2020-21'!D77/100</f>
        <v>2705.2574979655324</v>
      </c>
      <c r="K39" s="18">
        <f>('[5]2020-21'!E77+'[5]2020-21'!F77)/100</f>
        <v>292.76490335260303</v>
      </c>
      <c r="L39" s="18">
        <f>'[5]2020-21'!G77/100</f>
        <v>786.39878821082323</v>
      </c>
      <c r="M39" s="18">
        <f t="shared" ref="M39:M44" si="72">J39+K39+L39</f>
        <v>3784.4211895289586</v>
      </c>
      <c r="N39" s="18">
        <f t="shared" ref="N39:N44" si="73">H39+M39</f>
        <v>3973.6469602148768</v>
      </c>
      <c r="O39" s="18">
        <f>(+'[5]2020-21'!H77+'[5]2020-21'!I77)/100</f>
        <v>1043.7305184420495</v>
      </c>
      <c r="P39" s="18">
        <f>'[5]2020-21'!J77/100</f>
        <v>58.321815564241824</v>
      </c>
      <c r="Q39" s="18">
        <f>'[5]2020-21'!K77/100</f>
        <v>472.59164356338886</v>
      </c>
      <c r="R39" s="18">
        <f>'[5]2020-21'!L77/100</f>
        <v>24.171575552803418</v>
      </c>
      <c r="S39" s="18">
        <f>'[5]2020-21'!M77/100</f>
        <v>201.55027579684469</v>
      </c>
      <c r="T39" s="18">
        <f>'[5]2020-21'!N77/100</f>
        <v>1617.1107498267677</v>
      </c>
      <c r="U39" s="18">
        <f>'[5]2020-21'!O77/100</f>
        <v>2950.1238844352442</v>
      </c>
      <c r="V39" s="18">
        <f>'[5]2020-21'!P77/100</f>
        <v>502.23705030836317</v>
      </c>
      <c r="W39" s="18">
        <f>'[5]2020-21'!Q77/100</f>
        <v>939.50545383228007</v>
      </c>
      <c r="X39" s="18">
        <f t="shared" ref="X39" si="74">SUM(O39:W39)</f>
        <v>7809.3429673219844</v>
      </c>
      <c r="Y39" s="18">
        <f t="shared" ref="Y39:Y44" si="75">I39+M39+X39</f>
        <v>14957.264667525058</v>
      </c>
      <c r="Z39" s="18">
        <f>'[5]2020-21'!U77/100</f>
        <v>1982.4525940424314</v>
      </c>
      <c r="AA39" s="18">
        <f>'[5]2020-21'!V77/100</f>
        <v>279.56885624870432</v>
      </c>
      <c r="AB39" s="18">
        <f t="shared" ref="AB39:AB44" si="76">Y39+Z39-AA39</f>
        <v>16660.148405318785</v>
      </c>
      <c r="AC39" s="18">
        <f>'Stmnt 41 GDDP 2020-21'!AC39</f>
        <v>1415.4356827832619</v>
      </c>
      <c r="AD39" s="18">
        <f t="shared" si="7"/>
        <v>117703.32349230356</v>
      </c>
    </row>
    <row r="40" spans="1:30">
      <c r="A40" s="5">
        <v>30</v>
      </c>
      <c r="B40" s="6" t="s">
        <v>22</v>
      </c>
      <c r="C40" s="14">
        <f>[4]GVA_Constant!L37/100</f>
        <v>3363.9764189428529</v>
      </c>
      <c r="D40" s="14">
        <f>[4]GVA_Constant!X37/100</f>
        <v>815.58777284894143</v>
      </c>
      <c r="E40" s="14">
        <f>[4]GVA_Constant!AV37/100</f>
        <v>826.25314849646497</v>
      </c>
      <c r="F40" s="14">
        <f>[4]GVA_Constant!AJ37/100</f>
        <v>69.215798372851168</v>
      </c>
      <c r="G40" s="14">
        <f t="shared" si="0"/>
        <v>5075.0331386611106</v>
      </c>
      <c r="H40" s="14">
        <f>+[4]GVA_Constant!BT37/100</f>
        <v>1039.7039054195529</v>
      </c>
      <c r="I40" s="14">
        <f t="shared" si="1"/>
        <v>6114.7370440806635</v>
      </c>
      <c r="J40" s="18">
        <f>'[5]2020-21'!D78/100</f>
        <v>17839.425736662051</v>
      </c>
      <c r="K40" s="18">
        <f>('[5]2020-21'!E78+'[5]2020-21'!F78)/100</f>
        <v>1930.5954259761002</v>
      </c>
      <c r="L40" s="18">
        <f>'[5]2020-21'!G78/100</f>
        <v>5185.7920335636582</v>
      </c>
      <c r="M40" s="18">
        <f t="shared" si="72"/>
        <v>24955.813196201809</v>
      </c>
      <c r="N40" s="18">
        <f t="shared" si="73"/>
        <v>25995.517101621361</v>
      </c>
      <c r="O40" s="18">
        <f>(+'[5]2020-21'!H78+'[5]2020-21'!I78)/100</f>
        <v>6882.7285708800036</v>
      </c>
      <c r="P40" s="18">
        <f>'[5]2020-21'!J78/100</f>
        <v>384.5947006405263</v>
      </c>
      <c r="Q40" s="18">
        <f>'[5]2020-21'!K78/100</f>
        <v>3116.436618494331</v>
      </c>
      <c r="R40" s="18">
        <f>'[5]2020-21'!L78/100</f>
        <v>159.39592712953885</v>
      </c>
      <c r="S40" s="18">
        <f>'[5]2020-21'!M78/100</f>
        <v>1329.0938773797188</v>
      </c>
      <c r="T40" s="18">
        <f>'[5]2020-21'!N78/100</f>
        <v>10663.800821617784</v>
      </c>
      <c r="U40" s="18">
        <f>'[5]2020-21'!O78/100</f>
        <v>19454.161383866187</v>
      </c>
      <c r="V40" s="18">
        <f>'[5]2020-21'!P78/100</f>
        <v>3311.9289265122666</v>
      </c>
      <c r="W40" s="18">
        <f>'[5]2020-21'!Q78/100</f>
        <v>6195.431594010679</v>
      </c>
      <c r="X40" s="18">
        <f t="shared" ref="X40:X44" si="77">SUM(O40:W40)</f>
        <v>51497.57242053104</v>
      </c>
      <c r="Y40" s="18">
        <f t="shared" si="75"/>
        <v>82568.122660813504</v>
      </c>
      <c r="Z40" s="18">
        <f>'[5]2020-21'!U78/100</f>
        <v>10943.671369527607</v>
      </c>
      <c r="AA40" s="18">
        <f>'[5]2020-21'!V78/100</f>
        <v>1543.2952581740474</v>
      </c>
      <c r="AB40" s="18">
        <f t="shared" si="76"/>
        <v>91968.498772167062</v>
      </c>
      <c r="AC40" s="18">
        <f>'Stmnt 41 GDDP 2020-21'!AC40</f>
        <v>5260.1269957418353</v>
      </c>
      <c r="AD40" s="18">
        <f t="shared" si="7"/>
        <v>174840.83339930227</v>
      </c>
    </row>
    <row r="41" spans="1:30">
      <c r="A41" s="5">
        <v>31</v>
      </c>
      <c r="B41" s="6" t="s">
        <v>23</v>
      </c>
      <c r="C41" s="14">
        <f>[4]GVA_Constant!L38/100</f>
        <v>1054.8548097667808</v>
      </c>
      <c r="D41" s="14">
        <f>[4]GVA_Constant!X38/100</f>
        <v>270.12901897844449</v>
      </c>
      <c r="E41" s="14">
        <f>[4]GVA_Constant!AV38/100</f>
        <v>847.91651352321571</v>
      </c>
      <c r="F41" s="14">
        <f>[4]GVA_Constant!AJ38/100</f>
        <v>50.011280556742193</v>
      </c>
      <c r="G41" s="14">
        <f t="shared" si="0"/>
        <v>2222.9116228251833</v>
      </c>
      <c r="H41" s="14">
        <f>+[4]GVA_Constant!BT38/100</f>
        <v>2072.7894901221816</v>
      </c>
      <c r="I41" s="14">
        <f t="shared" si="1"/>
        <v>4295.7011129473649</v>
      </c>
      <c r="J41" s="18">
        <f>'[5]2020-21'!D79/100</f>
        <v>1606.8936834173903</v>
      </c>
      <c r="K41" s="18">
        <f>('[5]2020-21'!E79+'[5]2020-21'!F79)/100</f>
        <v>173.89918493060009</v>
      </c>
      <c r="L41" s="18">
        <f>'[5]2020-21'!G79/100</f>
        <v>467.11237151117297</v>
      </c>
      <c r="M41" s="18">
        <f t="shared" si="72"/>
        <v>2247.9052398591634</v>
      </c>
      <c r="N41" s="18">
        <f t="shared" si="73"/>
        <v>4320.6947299813455</v>
      </c>
      <c r="O41" s="18">
        <f>(+'[5]2020-21'!H79+'[5]2020-21'!I79)/100</f>
        <v>619.96463498790229</v>
      </c>
      <c r="P41" s="18">
        <f>'[5]2020-21'!J79/100</f>
        <v>34.642527414153115</v>
      </c>
      <c r="Q41" s="18">
        <f>'[5]2020-21'!K79/100</f>
        <v>280.71432292451141</v>
      </c>
      <c r="R41" s="18">
        <f>'[5]2020-21'!L79/100</f>
        <v>14.357654346492417</v>
      </c>
      <c r="S41" s="18">
        <f>'[5]2020-21'!M79/100</f>
        <v>119.71868308748667</v>
      </c>
      <c r="T41" s="18">
        <f>'[5]2020-21'!N79/100</f>
        <v>960.54628856483851</v>
      </c>
      <c r="U41" s="18">
        <f>'[5]2020-21'!O79/100</f>
        <v>1752.3416675724404</v>
      </c>
      <c r="V41" s="18">
        <f>'[5]2020-21'!P79/100</f>
        <v>298.32337377333585</v>
      </c>
      <c r="W41" s="18">
        <f>'[5]2020-21'!Q79/100</f>
        <v>558.05607430517296</v>
      </c>
      <c r="X41" s="18">
        <f t="shared" si="77"/>
        <v>4638.6652269763335</v>
      </c>
      <c r="Y41" s="18">
        <f t="shared" si="75"/>
        <v>11182.27157978286</v>
      </c>
      <c r="Z41" s="18">
        <f>'[5]2020-21'!U79/100</f>
        <v>1482.1107850481453</v>
      </c>
      <c r="AA41" s="18">
        <f>'[5]2020-21'!V79/100</f>
        <v>209.00979839566881</v>
      </c>
      <c r="AB41" s="18">
        <f t="shared" si="76"/>
        <v>12455.372566435337</v>
      </c>
      <c r="AC41" s="18">
        <f>'Stmnt 41 GDDP 2020-21'!AC41</f>
        <v>1287.6460004989403</v>
      </c>
      <c r="AD41" s="18">
        <f t="shared" si="7"/>
        <v>96729.788789846716</v>
      </c>
    </row>
    <row r="42" spans="1:30">
      <c r="A42" s="5">
        <v>32</v>
      </c>
      <c r="B42" s="6" t="s">
        <v>153</v>
      </c>
      <c r="C42" s="14">
        <f>[4]GVA_Constant!L39/100</f>
        <v>919.6928139451469</v>
      </c>
      <c r="D42" s="14">
        <f>[4]GVA_Constant!X39/100</f>
        <v>419.4439146413543</v>
      </c>
      <c r="E42" s="14">
        <f>[4]GVA_Constant!AV39/100</f>
        <v>385.85142113471011</v>
      </c>
      <c r="F42" s="14">
        <f>[4]GVA_Constant!AJ39/100</f>
        <v>54.650573261722386</v>
      </c>
      <c r="G42" s="14">
        <f t="shared" si="0"/>
        <v>1779.6387229829338</v>
      </c>
      <c r="H42" s="14">
        <f>+[4]GVA_Constant!BT39/100</f>
        <v>1055.9256738146109</v>
      </c>
      <c r="I42" s="14">
        <f t="shared" si="1"/>
        <v>2835.5643967975448</v>
      </c>
      <c r="J42" s="18">
        <f>'[5]2020-21'!D80/100</f>
        <v>2149.6184378033022</v>
      </c>
      <c r="K42" s="18">
        <f>('[5]2020-21'!E80+'[5]2020-21'!F80)/100</f>
        <v>232.63324643282283</v>
      </c>
      <c r="L42" s="18">
        <f>'[5]2020-21'!G80/100</f>
        <v>624.87853221937473</v>
      </c>
      <c r="M42" s="18">
        <f t="shared" si="72"/>
        <v>3007.1302164555</v>
      </c>
      <c r="N42" s="18">
        <f t="shared" si="73"/>
        <v>4063.0558902701109</v>
      </c>
      <c r="O42" s="18">
        <f>(+'[5]2020-21'!H80+'[5]2020-21'!I80)/100</f>
        <v>829.35630646189054</v>
      </c>
      <c r="P42" s="18">
        <f>'[5]2020-21'!J80/100</f>
        <v>46.342963713192219</v>
      </c>
      <c r="Q42" s="18">
        <f>'[5]2020-21'!K80/100</f>
        <v>375.52495883279897</v>
      </c>
      <c r="R42" s="18">
        <f>'[5]2020-21'!L80/100</f>
        <v>19.206920050360324</v>
      </c>
      <c r="S42" s="18">
        <f>'[5]2020-21'!M80/100</f>
        <v>160.15340104336275</v>
      </c>
      <c r="T42" s="18">
        <f>'[5]2020-21'!N80/100</f>
        <v>1284.9686532286746</v>
      </c>
      <c r="U42" s="18">
        <f>'[5]2020-21'!O80/100</f>
        <v>2344.1911539123653</v>
      </c>
      <c r="V42" s="18">
        <f>'[5]2020-21'!P80/100</f>
        <v>399.08142729581942</v>
      </c>
      <c r="W42" s="18">
        <f>'[5]2020-21'!Q80/100</f>
        <v>746.53826761165487</v>
      </c>
      <c r="X42" s="18">
        <f t="shared" si="77"/>
        <v>6205.3640521501202</v>
      </c>
      <c r="Y42" s="18">
        <f t="shared" si="75"/>
        <v>12048.058665403165</v>
      </c>
      <c r="Z42" s="18">
        <f>'[5]2020-21'!U80/100</f>
        <v>1596.8631754372427</v>
      </c>
      <c r="AA42" s="18">
        <f>'[5]2020-21'!V80/100</f>
        <v>225.19237679844807</v>
      </c>
      <c r="AB42" s="18">
        <f t="shared" si="76"/>
        <v>13419.72946404196</v>
      </c>
      <c r="AC42" s="18">
        <f>'Stmnt 41 GDDP 2020-21'!AC42</f>
        <v>1414.9660286027756</v>
      </c>
      <c r="AD42" s="18">
        <f t="shared" si="7"/>
        <v>94841.354440808907</v>
      </c>
    </row>
    <row r="43" spans="1:30">
      <c r="A43" s="5">
        <v>33</v>
      </c>
      <c r="B43" s="6" t="s">
        <v>24</v>
      </c>
      <c r="C43" s="14">
        <f>[4]GVA_Constant!L40/100</f>
        <v>1591.3184961196082</v>
      </c>
      <c r="D43" s="14">
        <f>[4]GVA_Constant!X40/100</f>
        <v>572.43146554529335</v>
      </c>
      <c r="E43" s="14">
        <f>[4]GVA_Constant!AV40/100</f>
        <v>2069.3092818071154</v>
      </c>
      <c r="F43" s="14">
        <f>[4]GVA_Constant!AJ40/100</f>
        <v>84.443679873123529</v>
      </c>
      <c r="G43" s="14">
        <f t="shared" si="0"/>
        <v>4317.5029233451405</v>
      </c>
      <c r="H43" s="14">
        <f>+[4]GVA_Constant!BT40/100</f>
        <v>2433.7769736378505</v>
      </c>
      <c r="I43" s="14">
        <f t="shared" si="1"/>
        <v>6751.279896982991</v>
      </c>
      <c r="J43" s="18">
        <f>'[5]2020-21'!D81/100</f>
        <v>4384.1890025065959</v>
      </c>
      <c r="K43" s="18">
        <f>('[5]2020-21'!E81+'[5]2020-21'!F81)/100</f>
        <v>474.46007286317928</v>
      </c>
      <c r="L43" s="18">
        <f>'[5]2020-21'!G81/100</f>
        <v>1274.4520332911879</v>
      </c>
      <c r="M43" s="18">
        <f t="shared" si="72"/>
        <v>6133.1011086609633</v>
      </c>
      <c r="N43" s="18">
        <f t="shared" si="73"/>
        <v>8566.8780822988138</v>
      </c>
      <c r="O43" s="18">
        <f>(+'[5]2020-21'!H81+'[5]2020-21'!I81)/100</f>
        <v>1691.4884679094023</v>
      </c>
      <c r="P43" s="18">
        <f>'[5]2020-21'!J81/100</f>
        <v>94.517384239858714</v>
      </c>
      <c r="Q43" s="18">
        <f>'[5]2020-21'!K81/100</f>
        <v>765.8905253733908</v>
      </c>
      <c r="R43" s="18">
        <f>'[5]2020-21'!L81/100</f>
        <v>39.172890488818169</v>
      </c>
      <c r="S43" s="18">
        <f>'[5]2020-21'!M81/100</f>
        <v>326.63600535816948</v>
      </c>
      <c r="T43" s="18">
        <f>'[5]2020-21'!N81/100</f>
        <v>2620.7187931490726</v>
      </c>
      <c r="U43" s="18">
        <f>'[5]2020-21'!O81/100</f>
        <v>4781.0238766179837</v>
      </c>
      <c r="V43" s="18">
        <f>'[5]2020-21'!P81/100</f>
        <v>813.93440523469599</v>
      </c>
      <c r="W43" s="18">
        <f>'[5]2020-21'!Q81/100</f>
        <v>1522.5794518947232</v>
      </c>
      <c r="X43" s="18">
        <f t="shared" si="77"/>
        <v>12655.961800266115</v>
      </c>
      <c r="Y43" s="18">
        <f t="shared" si="75"/>
        <v>25540.34280591007</v>
      </c>
      <c r="Z43" s="18">
        <f>'[5]2020-21'!U81/100</f>
        <v>3385.1456105977022</v>
      </c>
      <c r="AA43" s="18">
        <f>'[5]2020-21'!V81/100</f>
        <v>477.37902506932056</v>
      </c>
      <c r="AB43" s="18">
        <f t="shared" si="76"/>
        <v>28448.109391438451</v>
      </c>
      <c r="AC43" s="18">
        <f>'Stmnt 41 GDDP 2020-21'!AC43</f>
        <v>2405.4621539872574</v>
      </c>
      <c r="AD43" s="18">
        <f t="shared" si="7"/>
        <v>118264.63095369552</v>
      </c>
    </row>
    <row r="44" spans="1:30">
      <c r="A44" s="5">
        <v>34</v>
      </c>
      <c r="B44" s="6" t="s">
        <v>55</v>
      </c>
      <c r="C44" s="14">
        <f>[4]GVA_Constant!L41/100</f>
        <v>558.04333352201581</v>
      </c>
      <c r="D44" s="14">
        <f>[4]GVA_Constant!X41/100</f>
        <v>544.9611023344022</v>
      </c>
      <c r="E44" s="14">
        <f>[4]GVA_Constant!AV41/100</f>
        <v>637.38387220620734</v>
      </c>
      <c r="F44" s="14">
        <f>[4]GVA_Constant!AJ41/100</f>
        <v>31.188863104227288</v>
      </c>
      <c r="G44" s="14">
        <f t="shared" si="0"/>
        <v>1771.5771711668526</v>
      </c>
      <c r="H44" s="14">
        <f>+[4]GVA_Constant!BT41/100</f>
        <v>248.21369893079034</v>
      </c>
      <c r="I44" s="14">
        <f t="shared" si="1"/>
        <v>2019.7908700976429</v>
      </c>
      <c r="J44" s="18">
        <f>'[5]2020-21'!D82/100</f>
        <v>1298.8174805700039</v>
      </c>
      <c r="K44" s="18">
        <f>('[5]2020-21'!E82+'[5]2020-21'!F82)/100</f>
        <v>140.55895768063158</v>
      </c>
      <c r="L44" s="18">
        <f>'[5]2020-21'!G82/100</f>
        <v>377.55684758120532</v>
      </c>
      <c r="M44" s="18">
        <f t="shared" si="72"/>
        <v>1816.933285831841</v>
      </c>
      <c r="N44" s="18">
        <f t="shared" si="73"/>
        <v>2065.1469847626313</v>
      </c>
      <c r="O44" s="18">
        <f>(+'[5]2020-21'!H82+'[5]2020-21'!I82)/100</f>
        <v>501.10403293453817</v>
      </c>
      <c r="P44" s="18">
        <f>'[5]2020-21'!J82/100</f>
        <v>28.000807172841675</v>
      </c>
      <c r="Q44" s="18">
        <f>'[5]2020-21'!K82/100</f>
        <v>226.89532818707616</v>
      </c>
      <c r="R44" s="18">
        <f>'[5]2020-21'!L82/100</f>
        <v>11.604982107806594</v>
      </c>
      <c r="S44" s="18">
        <f>'[5]2020-21'!M82/100</f>
        <v>96.766027491103742</v>
      </c>
      <c r="T44" s="18">
        <f>'[5]2020-21'!N82/100</f>
        <v>776.38883229127373</v>
      </c>
      <c r="U44" s="18">
        <f>'[5]2020-21'!O82/100</f>
        <v>1416.3799467640902</v>
      </c>
      <c r="V44" s="18">
        <f>'[5]2020-21'!P82/100</f>
        <v>241.12834390847681</v>
      </c>
      <c r="W44" s="18">
        <f>'[5]2020-21'!Q82/100</f>
        <v>451.06467958998223</v>
      </c>
      <c r="X44" s="18">
        <f t="shared" si="77"/>
        <v>3749.3329804471896</v>
      </c>
      <c r="Y44" s="18">
        <f t="shared" si="75"/>
        <v>7586.057136376674</v>
      </c>
      <c r="Z44" s="18">
        <f>'[5]2020-21'!U82/100</f>
        <v>1005.4645002924366</v>
      </c>
      <c r="AA44" s="18">
        <f>'[5]2020-21'!V82/100</f>
        <v>141.79232390735041</v>
      </c>
      <c r="AB44" s="18">
        <f t="shared" si="76"/>
        <v>8449.7293127617613</v>
      </c>
      <c r="AC44" s="18">
        <f>'Stmnt 41 GDDP 2020-21'!AC44</f>
        <v>1140.2543168725103</v>
      </c>
      <c r="AD44" s="18">
        <f t="shared" si="7"/>
        <v>74103.901101095413</v>
      </c>
    </row>
    <row r="45" spans="1:30" s="3" customFormat="1">
      <c r="A45" s="8"/>
      <c r="B45" s="8" t="s">
        <v>31</v>
      </c>
      <c r="C45" s="19">
        <f t="shared" ref="C45:I45" si="78">SUM(C39:C44)</f>
        <v>9410.522857977865</v>
      </c>
      <c r="D45" s="19">
        <f t="shared" si="78"/>
        <v>3032.9826048755581</v>
      </c>
      <c r="E45" s="19">
        <f t="shared" si="78"/>
        <v>5601.7628579169386</v>
      </c>
      <c r="F45" s="19">
        <f t="shared" si="78"/>
        <v>295.66999819905487</v>
      </c>
      <c r="G45" s="19">
        <f t="shared" si="78"/>
        <v>18340.938318969416</v>
      </c>
      <c r="H45" s="19">
        <f t="shared" si="78"/>
        <v>7039.6355126109038</v>
      </c>
      <c r="I45" s="19">
        <f t="shared" si="78"/>
        <v>25380.573831580321</v>
      </c>
      <c r="J45" s="19">
        <f t="shared" ref="J45" si="79">SUM(J39:J44)</f>
        <v>29984.201838924877</v>
      </c>
      <c r="K45" s="19">
        <f t="shared" ref="K45:AB45" si="80">SUM(K39:K44)</f>
        <v>3244.9117912359375</v>
      </c>
      <c r="L45" s="19">
        <f>SUM(L39:L44)</f>
        <v>8716.1906063774204</v>
      </c>
      <c r="M45" s="19">
        <f t="shared" si="80"/>
        <v>41945.304236538235</v>
      </c>
      <c r="N45" s="19">
        <f t="shared" si="80"/>
        <v>48984.939749149133</v>
      </c>
      <c r="O45" s="19">
        <f t="shared" si="80"/>
        <v>11568.372531615787</v>
      </c>
      <c r="P45" s="19">
        <f t="shared" si="80"/>
        <v>646.42019874481389</v>
      </c>
      <c r="Q45" s="19">
        <f t="shared" ref="Q45:R45" si="81">SUM(Q39:Q44)</f>
        <v>5238.0533973754973</v>
      </c>
      <c r="R45" s="19">
        <f t="shared" si="81"/>
        <v>267.90994967581975</v>
      </c>
      <c r="S45" s="19">
        <f t="shared" ref="S45:T45" si="82">SUM(S39:S44)</f>
        <v>2233.918270156686</v>
      </c>
      <c r="T45" s="19">
        <f t="shared" si="82"/>
        <v>17923.534138678413</v>
      </c>
      <c r="U45" s="19">
        <f t="shared" ref="U45:V45" si="83">SUM(U39:U44)</f>
        <v>32698.221913168309</v>
      </c>
      <c r="V45" s="19">
        <f t="shared" si="83"/>
        <v>5566.6335270329573</v>
      </c>
      <c r="W45" s="19">
        <f t="shared" ref="W45" si="84">SUM(W39:W44)</f>
        <v>10413.175521244493</v>
      </c>
      <c r="X45" s="19">
        <f t="shared" si="80"/>
        <v>86556.239447692788</v>
      </c>
      <c r="Y45" s="19">
        <f t="shared" si="80"/>
        <v>153882.11751581135</v>
      </c>
      <c r="Z45" s="19">
        <f t="shared" si="80"/>
        <v>20395.708034945565</v>
      </c>
      <c r="AA45" s="19">
        <f t="shared" ref="AA45" si="85">SUM(AA39:AA44)</f>
        <v>2876.2376385935395</v>
      </c>
      <c r="AB45" s="19">
        <f t="shared" si="80"/>
        <v>171401.58791216338</v>
      </c>
      <c r="AC45" s="19">
        <f>'Stmnt 41 GDDP 2020-21'!AC45</f>
        <v>12923.89117848658</v>
      </c>
      <c r="AD45" s="19">
        <f t="shared" si="7"/>
        <v>132623.82477924495</v>
      </c>
    </row>
    <row r="46" spans="1:30" s="3" customFormat="1">
      <c r="A46" s="8"/>
      <c r="B46" s="8" t="s">
        <v>32</v>
      </c>
      <c r="C46" s="15">
        <f>C45+C38+C32+C23+C17+C11</f>
        <v>124290.36496790382</v>
      </c>
      <c r="D46" s="15">
        <f t="shared" ref="D46:I46" si="86">D45+D38+D32+D23+D17+D11</f>
        <v>49130.06905327487</v>
      </c>
      <c r="E46" s="15">
        <f t="shared" si="86"/>
        <v>28333.316037248238</v>
      </c>
      <c r="F46" s="15">
        <f t="shared" si="86"/>
        <v>3004.0835935790565</v>
      </c>
      <c r="G46" s="15">
        <f t="shared" si="86"/>
        <v>204757.833652006</v>
      </c>
      <c r="H46" s="15">
        <f t="shared" si="86"/>
        <v>67351.112776226044</v>
      </c>
      <c r="I46" s="15">
        <f t="shared" si="86"/>
        <v>272108.94642823201</v>
      </c>
      <c r="J46" s="15">
        <f>J45+J38+J32+J23+J17+J11</f>
        <v>324504.85321791121</v>
      </c>
      <c r="K46" s="15">
        <f t="shared" ref="K46:Z46" si="87">K45+K38+K32+K23+K17+K11</f>
        <v>35118.147555727744</v>
      </c>
      <c r="L46" s="15">
        <f>L45+L38+L32+L23+L17+L11</f>
        <v>94331.21376837889</v>
      </c>
      <c r="M46" s="15">
        <f t="shared" si="87"/>
        <v>453954.2145420179</v>
      </c>
      <c r="N46" s="15">
        <f t="shared" si="87"/>
        <v>521305.32731824386</v>
      </c>
      <c r="O46" s="15">
        <f t="shared" si="87"/>
        <v>125199.03149360276</v>
      </c>
      <c r="P46" s="15">
        <f t="shared" si="87"/>
        <v>6995.9004691085111</v>
      </c>
      <c r="Q46" s="15">
        <f t="shared" ref="Q46:R46" si="88">Q45+Q38+Q32+Q23+Q17+Q11</f>
        <v>56688.977682117446</v>
      </c>
      <c r="R46" s="15">
        <f t="shared" si="88"/>
        <v>2899.4628358694094</v>
      </c>
      <c r="S46" s="15">
        <f t="shared" ref="S46:T46" si="89">S45+S38+S32+S23+S17+S11</f>
        <v>24176.642228206081</v>
      </c>
      <c r="T46" s="15">
        <f t="shared" si="89"/>
        <v>193977.94365389744</v>
      </c>
      <c r="U46" s="15">
        <f t="shared" ref="U46:V46" si="90">U45+U38+U32+U23+U17+U11</f>
        <v>353877.41049170558</v>
      </c>
      <c r="V46" s="15">
        <f t="shared" si="90"/>
        <v>60245.045217868785</v>
      </c>
      <c r="W46" s="15">
        <f t="shared" ref="W46" si="91">W45+W38+W32+W23+W17+W11</f>
        <v>112696.87991717953</v>
      </c>
      <c r="X46" s="15">
        <f t="shared" si="87"/>
        <v>936757.29398955568</v>
      </c>
      <c r="Y46" s="15">
        <f t="shared" si="87"/>
        <v>1662820.4549598054</v>
      </c>
      <c r="Z46" s="15">
        <f t="shared" si="87"/>
        <v>220392.08363950899</v>
      </c>
      <c r="AA46" s="15">
        <f t="shared" ref="AA46" si="92">AA45+AA38+AA32+AA23+AA17+AA11</f>
        <v>31080.068665716368</v>
      </c>
      <c r="AB46" s="15">
        <f>AB45+AB38+AB32+AB23+AB17+AB11</f>
        <v>1852132.4699335983</v>
      </c>
      <c r="AC46" s="19">
        <f>'Stmnt 41 GDDP 2020-21'!AC46</f>
        <v>123961</v>
      </c>
      <c r="AD46" s="19">
        <f t="shared" si="7"/>
        <v>149412.5144145012</v>
      </c>
    </row>
    <row r="47" spans="1:30">
      <c r="C47" s="12" t="s">
        <v>51</v>
      </c>
      <c r="D47" s="12"/>
      <c r="E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E48" s="12"/>
      <c r="F48" s="12"/>
      <c r="G48" s="12"/>
      <c r="H48" s="12"/>
      <c r="I48" s="12"/>
    </row>
    <row r="49" spans="15:15">
      <c r="O49" s="40"/>
    </row>
    <row r="75" spans="10:10">
      <c r="J75" s="40"/>
    </row>
    <row r="76" spans="10:10">
      <c r="J76" s="40"/>
    </row>
    <row r="77" spans="10:10">
      <c r="J77" s="40"/>
    </row>
    <row r="78" spans="10:10">
      <c r="J78" s="40"/>
    </row>
    <row r="79" spans="10:10">
      <c r="J79" s="40"/>
    </row>
    <row r="80" spans="10:10">
      <c r="J80" s="40"/>
    </row>
    <row r="81" spans="10:10">
      <c r="J81" s="40"/>
    </row>
    <row r="82" spans="10:10">
      <c r="J82" s="40"/>
    </row>
    <row r="83" spans="10:10">
      <c r="J83" s="40"/>
    </row>
    <row r="84" spans="10:10">
      <c r="J84" s="40"/>
    </row>
    <row r="85" spans="10:10">
      <c r="J85" s="40"/>
    </row>
    <row r="86" spans="10:10">
      <c r="J86" s="40"/>
    </row>
    <row r="87" spans="10:10">
      <c r="J87" s="40"/>
    </row>
    <row r="88" spans="10:10">
      <c r="J88" s="40"/>
    </row>
    <row r="89" spans="10:10">
      <c r="J89" s="40"/>
    </row>
    <row r="90" spans="10:10">
      <c r="J90" s="40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7.425781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162</v>
      </c>
      <c r="I1" s="16"/>
      <c r="J1" s="16"/>
      <c r="K1" s="16"/>
      <c r="L1" s="16"/>
      <c r="M1" s="16"/>
      <c r="N1" s="16"/>
      <c r="U1" s="27" t="s">
        <v>163</v>
      </c>
    </row>
    <row r="2" spans="1:30">
      <c r="B2" s="10"/>
      <c r="C2" s="16"/>
      <c r="D2" s="16"/>
      <c r="E2" s="10"/>
      <c r="H2" s="28" t="s">
        <v>158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[4]NVA_Constant!L3/100</f>
        <v>0.72440415581354001</v>
      </c>
      <c r="D6" s="14">
        <f>[4]NVA_Constant!X3/100</f>
        <v>123.15027982480447</v>
      </c>
      <c r="E6" s="14">
        <f>[4]NVA_Constant!AV3/100</f>
        <v>40.51164211784198</v>
      </c>
      <c r="F6" s="14">
        <f>[4]NVA_Constant!AJ3/100</f>
        <v>898.63177875149586</v>
      </c>
      <c r="G6" s="14">
        <f>+C6+D6+E6+F6</f>
        <v>1063.0181048499558</v>
      </c>
      <c r="H6" s="14">
        <f>+[4]NVA_Constant!BT3/100</f>
        <v>43907.599569097896</v>
      </c>
      <c r="I6" s="14">
        <f>+G6+H6</f>
        <v>44970.617673947854</v>
      </c>
      <c r="J6" s="18">
        <f>'[7]2020-21'!D49/100</f>
        <v>53291.239312134385</v>
      </c>
      <c r="K6" s="18">
        <f>('[7]2020-21'!E49+'[7]2020-21'!F49)/100</f>
        <v>3972.9659068670576</v>
      </c>
      <c r="L6" s="18">
        <f>'[7]2020-21'!G49/100</f>
        <v>16228.670384044661</v>
      </c>
      <c r="M6" s="18">
        <f>J6+K6+L6</f>
        <v>73492.875603046108</v>
      </c>
      <c r="N6" s="18">
        <f>H6+M6</f>
        <v>117400.47517214401</v>
      </c>
      <c r="O6" s="18">
        <f>(+'[7]2020-21'!H49+'[7]2020-21'!I49)/100</f>
        <v>20720.598028752654</v>
      </c>
      <c r="P6" s="18">
        <f>'[7]2020-21'!J49/100</f>
        <v>949.29469808434226</v>
      </c>
      <c r="Q6" s="18">
        <f>'[7]2020-21'!K49/100</f>
        <v>8849.5521172381268</v>
      </c>
      <c r="R6" s="18">
        <f>'[7]2020-21'!L49/100</f>
        <v>494.58349865542948</v>
      </c>
      <c r="S6" s="18">
        <f>'[7]2020-21'!M49/100</f>
        <v>2750.978352809741</v>
      </c>
      <c r="T6" s="18">
        <f>'[7]2020-21'!N49/100</f>
        <v>36771.596435924614</v>
      </c>
      <c r="U6" s="18">
        <f>'[7]2020-21'!O49/100</f>
        <v>49121.681354278502</v>
      </c>
      <c r="V6" s="18">
        <f>'[7]2020-21'!P49/100</f>
        <v>8625.1889941636418</v>
      </c>
      <c r="W6" s="18">
        <f>'[7]2020-21'!Q49/100</f>
        <v>18912.717642821815</v>
      </c>
      <c r="X6" s="18">
        <f>SUM(O6:W6)</f>
        <v>147196.19112272887</v>
      </c>
      <c r="Y6" s="18">
        <f>I6+M6+X6</f>
        <v>265659.68439972284</v>
      </c>
      <c r="Z6" s="18">
        <f>'[7]2020-21'!U49/100</f>
        <v>42067.016046533216</v>
      </c>
      <c r="AA6" s="18">
        <f>'[7]2020-21'!V49/100</f>
        <v>5932.3625680975374</v>
      </c>
      <c r="AB6" s="18">
        <f>Y6+Z6-AA6</f>
        <v>301794.33787815855</v>
      </c>
      <c r="AC6" s="18">
        <f>'Stmnt 41 GDDP 2020-21'!AC6</f>
        <v>14529.330856572635</v>
      </c>
      <c r="AD6" s="18">
        <f>AB6/AC6*10000</f>
        <v>207713.85885375156</v>
      </c>
    </row>
    <row r="7" spans="1:30" ht="15.75">
      <c r="A7" s="5">
        <v>2</v>
      </c>
      <c r="B7" s="6" t="s">
        <v>46</v>
      </c>
      <c r="C7" s="14">
        <f>[4]NVA_Constant!L4/100</f>
        <v>2256.4156277626848</v>
      </c>
      <c r="D7" s="14">
        <f>[4]NVA_Constant!X4/100</f>
        <v>818.40975446121001</v>
      </c>
      <c r="E7" s="14">
        <f>[4]NVA_Constant!AV4/100</f>
        <v>2074.4423482748934</v>
      </c>
      <c r="F7" s="14">
        <f>[4]NVA_Constant!AJ4/100</f>
        <v>406.42033085153003</v>
      </c>
      <c r="G7" s="14">
        <f t="shared" ref="G7:G44" si="0">+C7+D7+E7+F7</f>
        <v>5555.6880613503181</v>
      </c>
      <c r="H7" s="14">
        <f>+[4]NVA_Constant!BT4/100</f>
        <v>288.97005673808241</v>
      </c>
      <c r="I7" s="14">
        <f t="shared" ref="I7:I44" si="1">+G7+H7</f>
        <v>5844.6581180884004</v>
      </c>
      <c r="J7" s="18">
        <f>'[7]2020-21'!D50/100</f>
        <v>46054.910882568161</v>
      </c>
      <c r="K7" s="18">
        <f>('[7]2020-21'!E50+'[7]2020-21'!F50)/100</f>
        <v>3433.4834982638645</v>
      </c>
      <c r="L7" s="18">
        <f>'[7]2020-21'!G50/100</f>
        <v>14025.00632237249</v>
      </c>
      <c r="M7" s="18">
        <f t="shared" ref="M7:M10" si="2">J7+K7+L7</f>
        <v>63513.400703204519</v>
      </c>
      <c r="N7" s="18">
        <f t="shared" ref="N7:N10" si="3">H7+M7</f>
        <v>63802.370759942605</v>
      </c>
      <c r="O7" s="18">
        <f>(+'[7]2020-21'!H50+'[7]2020-21'!I50)/100</f>
        <v>17906.982610374962</v>
      </c>
      <c r="P7" s="18">
        <f>'[7]2020-21'!J50/100</f>
        <v>820.39155564569285</v>
      </c>
      <c r="Q7" s="18">
        <f>'[7]2020-21'!K50/100</f>
        <v>7647.8862073909759</v>
      </c>
      <c r="R7" s="18">
        <f>'[7]2020-21'!L50/100</f>
        <v>427.4248309586232</v>
      </c>
      <c r="S7" s="18">
        <f>'[7]2020-21'!M50/100</f>
        <v>2377.4275943640546</v>
      </c>
      <c r="T7" s="18">
        <f>'[7]2020-21'!N50/100</f>
        <v>31778.442737034587</v>
      </c>
      <c r="U7" s="18">
        <f>'[7]2020-21'!O50/100</f>
        <v>42451.530239757121</v>
      </c>
      <c r="V7" s="18">
        <f>'[7]2020-21'!P50/100</f>
        <v>7453.9889782796754</v>
      </c>
      <c r="W7" s="18">
        <f>'[7]2020-21'!Q50/100</f>
        <v>16344.591284237627</v>
      </c>
      <c r="X7" s="18">
        <f t="shared" ref="X7:X10" si="4">SUM(O7:W7)</f>
        <v>127208.66603804332</v>
      </c>
      <c r="Y7" s="18">
        <f t="shared" ref="Y7:Y10" si="5">I7+M7+X7</f>
        <v>196566.72485933622</v>
      </c>
      <c r="Z7" s="18">
        <f>'[7]2020-21'!U50/100</f>
        <v>31126.196686295043</v>
      </c>
      <c r="AA7" s="18">
        <f>'[7]2020-21'!V50/100</f>
        <v>4389.4695051524968</v>
      </c>
      <c r="AB7" s="18">
        <f t="shared" ref="AB7:AB10" si="6">Y7+Z7-AA7</f>
        <v>223303.45204047876</v>
      </c>
      <c r="AC7" s="18">
        <f>'Stmnt 41 GDDP 2020-21'!AC7</f>
        <v>12614.972282224953</v>
      </c>
      <c r="AD7" s="18">
        <f t="shared" ref="AD7:AD46" si="7">AB7/AC7*10000</f>
        <v>177014.61964773643</v>
      </c>
    </row>
    <row r="8" spans="1:30">
      <c r="A8" s="5">
        <v>3</v>
      </c>
      <c r="B8" s="6" t="s">
        <v>150</v>
      </c>
      <c r="C8" s="14">
        <f>[4]NVA_Constant!L5/100</f>
        <v>1228.3121305106174</v>
      </c>
      <c r="D8" s="14">
        <f>[4]NVA_Constant!X5/100</f>
        <v>507.9128217842507</v>
      </c>
      <c r="E8" s="14">
        <f>[4]NVA_Constant!AV5/100</f>
        <v>1957.7350178836934</v>
      </c>
      <c r="F8" s="14">
        <f>[4]NVA_Constant!AJ5/100</f>
        <v>166.27827935293243</v>
      </c>
      <c r="G8" s="14">
        <f t="shared" si="0"/>
        <v>3860.2382495314941</v>
      </c>
      <c r="H8" s="14">
        <f>+[4]NVA_Constant!BT5/100</f>
        <v>9726.281158726506</v>
      </c>
      <c r="I8" s="14">
        <f t="shared" si="1"/>
        <v>13586.519408258</v>
      </c>
      <c r="J8" s="18">
        <f>'[7]2020-21'!D51/100</f>
        <v>5522.8247944151299</v>
      </c>
      <c r="K8" s="18">
        <f>('[7]2020-21'!E51+'[7]2020-21'!F51)/100</f>
        <v>411.73736811212046</v>
      </c>
      <c r="L8" s="18">
        <f>'[7]2020-21'!G51/100</f>
        <v>1681.8543598212791</v>
      </c>
      <c r="M8" s="18">
        <f t="shared" si="2"/>
        <v>7616.4165223485297</v>
      </c>
      <c r="N8" s="18">
        <f t="shared" si="3"/>
        <v>17342.697681075035</v>
      </c>
      <c r="O8" s="18">
        <f>(+'[7]2020-21'!H51+'[7]2020-21'!I51)/100</f>
        <v>2147.3742030661942</v>
      </c>
      <c r="P8" s="18">
        <f>'[7]2020-21'!J51/100</f>
        <v>98.379928173170669</v>
      </c>
      <c r="Q8" s="18">
        <f>'[7]2020-21'!K51/100</f>
        <v>917.12120947847677</v>
      </c>
      <c r="R8" s="18">
        <f>'[7]2020-21'!L51/100</f>
        <v>51.256042166405905</v>
      </c>
      <c r="S8" s="18">
        <f>'[7]2020-21'!M51/100</f>
        <v>285.09698126568907</v>
      </c>
      <c r="T8" s="18">
        <f>'[7]2020-21'!N51/100</f>
        <v>3810.8155702115478</v>
      </c>
      <c r="U8" s="18">
        <f>'[7]2020-21'!O51/100</f>
        <v>5090.7136562875166</v>
      </c>
      <c r="V8" s="18">
        <f>'[7]2020-21'!P51/100</f>
        <v>893.8693910733823</v>
      </c>
      <c r="W8" s="18">
        <f>'[7]2020-21'!Q51/100</f>
        <v>1960.0149532226246</v>
      </c>
      <c r="X8" s="18">
        <f t="shared" si="4"/>
        <v>15254.641934945008</v>
      </c>
      <c r="Y8" s="18">
        <f t="shared" si="5"/>
        <v>36457.577865551539</v>
      </c>
      <c r="Z8" s="18">
        <f>'[7]2020-21'!U51/100</f>
        <v>5773.0306776370217</v>
      </c>
      <c r="AA8" s="18">
        <f>'[7]2020-21'!V51/100</f>
        <v>814.12266224466407</v>
      </c>
      <c r="AB8" s="18">
        <f t="shared" si="6"/>
        <v>41416.485880943896</v>
      </c>
      <c r="AC8" s="18">
        <f>'Stmnt 41 GDDP 2020-21'!AC8</f>
        <v>2879.7287716679616</v>
      </c>
      <c r="AD8" s="18">
        <f t="shared" si="7"/>
        <v>143820.78718113143</v>
      </c>
    </row>
    <row r="9" spans="1:30">
      <c r="A9" s="5">
        <v>4</v>
      </c>
      <c r="B9" s="6" t="s">
        <v>0</v>
      </c>
      <c r="C9" s="14">
        <f>[4]NVA_Constant!L6/100</f>
        <v>2870.070791766218</v>
      </c>
      <c r="D9" s="14">
        <f>[4]NVA_Constant!X6/100</f>
        <v>512.40293754330003</v>
      </c>
      <c r="E9" s="14">
        <f>[4]NVA_Constant!AV6/100</f>
        <v>899.40951645457358</v>
      </c>
      <c r="F9" s="14">
        <f>[4]NVA_Constant!AJ6/100</f>
        <v>244.99699385074865</v>
      </c>
      <c r="G9" s="14">
        <f t="shared" si="0"/>
        <v>4526.8802396148403</v>
      </c>
      <c r="H9" s="14">
        <f>+[4]NVA_Constant!BT6/100</f>
        <v>78.989397472604878</v>
      </c>
      <c r="I9" s="14">
        <f t="shared" si="1"/>
        <v>4605.869637087445</v>
      </c>
      <c r="J9" s="18">
        <f>'[7]2020-21'!D52/100</f>
        <v>3052.9811498142221</v>
      </c>
      <c r="K9" s="18">
        <f>('[7]2020-21'!E52+'[7]2020-21'!F52)/100</f>
        <v>227.60570365939751</v>
      </c>
      <c r="L9" s="18">
        <f>'[7]2020-21'!G52/100</f>
        <v>929.71800634696683</v>
      </c>
      <c r="M9" s="18">
        <f t="shared" si="2"/>
        <v>4210.304859820586</v>
      </c>
      <c r="N9" s="18">
        <f t="shared" si="3"/>
        <v>4289.2942572931906</v>
      </c>
      <c r="O9" s="18">
        <f>(+'[7]2020-21'!H52+'[7]2020-21'!I52)/100</f>
        <v>1187.0543078223254</v>
      </c>
      <c r="P9" s="18">
        <f>'[7]2020-21'!J52/100</f>
        <v>54.383775950396533</v>
      </c>
      <c r="Q9" s="18">
        <f>'[7]2020-21'!K52/100</f>
        <v>506.97856058443489</v>
      </c>
      <c r="R9" s="18">
        <f>'[7]2020-21'!L52/100</f>
        <v>28.334002321848391</v>
      </c>
      <c r="S9" s="18">
        <f>'[7]2020-21'!M52/100</f>
        <v>157.59973239659189</v>
      </c>
      <c r="T9" s="18">
        <f>'[7]2020-21'!N52/100</f>
        <v>2106.5937331634068</v>
      </c>
      <c r="U9" s="18">
        <f>'[7]2020-21'!O52/100</f>
        <v>2814.1129603575478</v>
      </c>
      <c r="V9" s="18">
        <f>'[7]2020-21'!P52/100</f>
        <v>494.12510860431024</v>
      </c>
      <c r="W9" s="18">
        <f>'[7]2020-21'!Q52/100</f>
        <v>1083.4833492443563</v>
      </c>
      <c r="X9" s="18">
        <f t="shared" si="4"/>
        <v>8432.6655304452179</v>
      </c>
      <c r="Y9" s="18">
        <f t="shared" si="5"/>
        <v>17248.84002735325</v>
      </c>
      <c r="Z9" s="18">
        <f>'[7]2020-21'!U52/100</f>
        <v>2731.3411542423564</v>
      </c>
      <c r="AA9" s="18">
        <f>'[7]2020-21'!V52/100</f>
        <v>385.17840215260543</v>
      </c>
      <c r="AB9" s="18">
        <f t="shared" si="6"/>
        <v>19595.002779443003</v>
      </c>
      <c r="AC9" s="18">
        <f>'Stmnt 41 GDDP 2020-21'!AC9</f>
        <v>1726.5439183424457</v>
      </c>
      <c r="AD9" s="18">
        <f t="shared" si="7"/>
        <v>113492.64024662068</v>
      </c>
    </row>
    <row r="10" spans="1:30">
      <c r="A10" s="5">
        <v>5</v>
      </c>
      <c r="B10" s="6" t="s">
        <v>1</v>
      </c>
      <c r="C10" s="14">
        <f>[4]NVA_Constant!L7/100</f>
        <v>1505.3363139669832</v>
      </c>
      <c r="D10" s="14">
        <f>[4]NVA_Constant!X7/100</f>
        <v>197.81611093992748</v>
      </c>
      <c r="E10" s="14">
        <f>[4]NVA_Constant!AV7/100</f>
        <v>2102.2567171986884</v>
      </c>
      <c r="F10" s="14">
        <f>[4]NVA_Constant!AJ7/100</f>
        <v>87.29970817303176</v>
      </c>
      <c r="G10" s="14">
        <f t="shared" si="0"/>
        <v>3892.708850278631</v>
      </c>
      <c r="H10" s="14">
        <f>+[4]NVA_Constant!BT7/100</f>
        <v>237.80958518231105</v>
      </c>
      <c r="I10" s="14">
        <f t="shared" si="1"/>
        <v>4130.5184354609419</v>
      </c>
      <c r="J10" s="18">
        <f>'[7]2020-21'!D53/100</f>
        <v>1401.2210105542074</v>
      </c>
      <c r="K10" s="18">
        <f>('[7]2020-21'!E53+'[7]2020-21'!F53)/100</f>
        <v>104.46376130063214</v>
      </c>
      <c r="L10" s="18">
        <f>'[7]2020-21'!G53/100</f>
        <v>426.7109230147762</v>
      </c>
      <c r="M10" s="18">
        <f t="shared" si="2"/>
        <v>1932.3956948696157</v>
      </c>
      <c r="N10" s="18">
        <f t="shared" si="3"/>
        <v>2170.2052800519268</v>
      </c>
      <c r="O10" s="18">
        <f>(+'[7]2020-21'!H53+'[7]2020-21'!I53)/100</f>
        <v>544.82008082190066</v>
      </c>
      <c r="P10" s="18">
        <f>'[7]2020-21'!J53/100</f>
        <v>24.960419260893669</v>
      </c>
      <c r="Q10" s="18">
        <f>'[7]2020-21'!K53/100</f>
        <v>232.6869954747894</v>
      </c>
      <c r="R10" s="18">
        <f>'[7]2020-21'!L53/100</f>
        <v>13.004403701896942</v>
      </c>
      <c r="S10" s="18">
        <f>'[7]2020-21'!M53/100</f>
        <v>72.333252468742899</v>
      </c>
      <c r="T10" s="18">
        <f>'[7]2020-21'!N53/100</f>
        <v>966.85935967538137</v>
      </c>
      <c r="U10" s="18">
        <f>'[7]2020-21'!O53/100</f>
        <v>1291.5881273508169</v>
      </c>
      <c r="V10" s="18">
        <f>'[7]2020-21'!P53/100</f>
        <v>226.78767081836421</v>
      </c>
      <c r="W10" s="18">
        <f>'[7]2020-21'!Q53/100</f>
        <v>497.28431295398536</v>
      </c>
      <c r="X10" s="18">
        <f t="shared" si="4"/>
        <v>3870.3246225267721</v>
      </c>
      <c r="Y10" s="18">
        <f t="shared" si="5"/>
        <v>9933.2387528573308</v>
      </c>
      <c r="Z10" s="18">
        <f>'[7]2020-21'!U53/100</f>
        <v>1572.921059606897</v>
      </c>
      <c r="AA10" s="18">
        <f>'[7]2020-21'!V53/100</f>
        <v>221.81601866560865</v>
      </c>
      <c r="AB10" s="18">
        <f t="shared" si="6"/>
        <v>11284.34379379862</v>
      </c>
      <c r="AC10" s="18">
        <f>'Stmnt 41 GDDP 2020-21'!AC10</f>
        <v>904.55186219259588</v>
      </c>
      <c r="AD10" s="18">
        <f t="shared" si="7"/>
        <v>124750.65571636593</v>
      </c>
    </row>
    <row r="11" spans="1:30" s="3" customFormat="1">
      <c r="A11" s="7"/>
      <c r="B11" s="8" t="s">
        <v>27</v>
      </c>
      <c r="C11" s="19">
        <f t="shared" ref="C11:I11" si="8">SUM(C6:C10)</f>
        <v>7860.8592681623177</v>
      </c>
      <c r="D11" s="19">
        <f t="shared" si="8"/>
        <v>2159.6919045534928</v>
      </c>
      <c r="E11" s="19">
        <f t="shared" si="8"/>
        <v>7074.3552419296902</v>
      </c>
      <c r="F11" s="19">
        <f t="shared" si="8"/>
        <v>1803.6270909797388</v>
      </c>
      <c r="G11" s="19">
        <f t="shared" si="8"/>
        <v>18898.533505625241</v>
      </c>
      <c r="H11" s="19">
        <f t="shared" si="8"/>
        <v>54239.649767217401</v>
      </c>
      <c r="I11" s="19">
        <f t="shared" si="8"/>
        <v>73138.183272842638</v>
      </c>
      <c r="J11" s="19">
        <f t="shared" ref="J11" si="9">SUM(J6:J10)</f>
        <v>109323.1771494861</v>
      </c>
      <c r="K11" s="19">
        <f t="shared" ref="K11:AB11" si="10">SUM(K6:K10)</f>
        <v>8150.2562382030728</v>
      </c>
      <c r="L11" s="19">
        <f>SUM(L6:L10)</f>
        <v>33291.959995600169</v>
      </c>
      <c r="M11" s="19">
        <f t="shared" si="10"/>
        <v>150765.39338328937</v>
      </c>
      <c r="N11" s="19">
        <f t="shared" si="10"/>
        <v>205005.04315050677</v>
      </c>
      <c r="O11" s="19">
        <f t="shared" si="10"/>
        <v>42506.829230838033</v>
      </c>
      <c r="P11" s="19">
        <f t="shared" si="10"/>
        <v>1947.4103771144958</v>
      </c>
      <c r="Q11" s="19">
        <f t="shared" si="10"/>
        <v>18154.225090166801</v>
      </c>
      <c r="R11" s="19">
        <f t="shared" si="10"/>
        <v>1014.6027778042039</v>
      </c>
      <c r="S11" s="19">
        <f t="shared" si="10"/>
        <v>5643.4359133048201</v>
      </c>
      <c r="T11" s="19">
        <f t="shared" si="10"/>
        <v>75434.307836009524</v>
      </c>
      <c r="U11" s="19">
        <f t="shared" si="10"/>
        <v>100769.62633803151</v>
      </c>
      <c r="V11" s="19">
        <f t="shared" si="10"/>
        <v>17693.960142939373</v>
      </c>
      <c r="W11" s="19">
        <f t="shared" si="10"/>
        <v>38798.091542480412</v>
      </c>
      <c r="X11" s="19">
        <f t="shared" si="10"/>
        <v>301962.48924868921</v>
      </c>
      <c r="Y11" s="19">
        <f t="shared" si="10"/>
        <v>525866.06590482115</v>
      </c>
      <c r="Z11" s="19">
        <f t="shared" si="10"/>
        <v>83270.505624314537</v>
      </c>
      <c r="AA11" s="19">
        <f t="shared" si="10"/>
        <v>11742.949156312912</v>
      </c>
      <c r="AB11" s="19">
        <f t="shared" si="10"/>
        <v>597393.62237282295</v>
      </c>
      <c r="AC11" s="19">
        <f>'Stmnt 41 GDDP 2020-21'!AC11</f>
        <v>32655.127691000587</v>
      </c>
      <c r="AD11" s="19">
        <f t="shared" si="7"/>
        <v>182940.21938167413</v>
      </c>
    </row>
    <row r="12" spans="1:30">
      <c r="A12" s="5">
        <v>6</v>
      </c>
      <c r="B12" s="6" t="s">
        <v>2</v>
      </c>
      <c r="C12" s="14">
        <f>[4]NVA_Constant!L9/100</f>
        <v>11893.437280821237</v>
      </c>
      <c r="D12" s="14">
        <f>[4]NVA_Constant!X9/100</f>
        <v>3031.1796469819451</v>
      </c>
      <c r="E12" s="14">
        <f>[4]NVA_Constant!AV9/100</f>
        <v>490.42311537903703</v>
      </c>
      <c r="F12" s="14">
        <f>[4]NVA_Constant!AJ9/100</f>
        <v>25.178506935558008</v>
      </c>
      <c r="G12" s="14">
        <f t="shared" si="0"/>
        <v>15440.218550117777</v>
      </c>
      <c r="H12" s="14">
        <f>+[4]NVA_Constant!BT9/100</f>
        <v>112.30145116956004</v>
      </c>
      <c r="I12" s="14">
        <f t="shared" si="1"/>
        <v>15552.520001287337</v>
      </c>
      <c r="J12" s="18">
        <f>'[7]2020-21'!D54/100</f>
        <v>13303.776872202419</v>
      </c>
      <c r="K12" s="18">
        <f>('[7]2020-21'!E54+'[7]2020-21'!F54)/100</f>
        <v>991.82253271020318</v>
      </c>
      <c r="L12" s="18">
        <f>'[7]2020-21'!G54/100</f>
        <v>4051.3715295168381</v>
      </c>
      <c r="M12" s="18">
        <f t="shared" ref="M12:M16" si="11">J12+K12+L12</f>
        <v>18346.970934429461</v>
      </c>
      <c r="N12" s="18">
        <f t="shared" ref="N12:N16" si="12">H12+M12</f>
        <v>18459.272385599019</v>
      </c>
      <c r="O12" s="18">
        <f>(+'[7]2020-21'!H54+'[7]2020-21'!I54)/100</f>
        <v>5172.7491496028033</v>
      </c>
      <c r="P12" s="18">
        <f>'[7]2020-21'!J54/100</f>
        <v>236.9846341029488</v>
      </c>
      <c r="Q12" s="18">
        <f>'[7]2020-21'!K54/100</f>
        <v>2209.2274134794784</v>
      </c>
      <c r="R12" s="18">
        <f>'[7]2020-21'!L54/100</f>
        <v>123.46923426280378</v>
      </c>
      <c r="S12" s="18">
        <f>'[7]2020-21'!M54/100</f>
        <v>686.76207681487153</v>
      </c>
      <c r="T12" s="18">
        <f>'[7]2020-21'!N54/100</f>
        <v>9179.7661404136998</v>
      </c>
      <c r="U12" s="18">
        <f>'[7]2020-21'!O54/100</f>
        <v>12262.876539558065</v>
      </c>
      <c r="V12" s="18">
        <f>'[7]2020-21'!P54/100</f>
        <v>2153.2167639569443</v>
      </c>
      <c r="W12" s="18">
        <f>'[7]2020-21'!Q54/100</f>
        <v>4721.4247372508735</v>
      </c>
      <c r="X12" s="18">
        <f t="shared" ref="X12" si="13">SUM(O12:W12)</f>
        <v>36746.47668944249</v>
      </c>
      <c r="Y12" s="18">
        <f t="shared" ref="Y12:Y16" si="14">I12+M12+X12</f>
        <v>70645.96762515929</v>
      </c>
      <c r="Z12" s="18">
        <f>'[7]2020-21'!U54/100</f>
        <v>11186.737114016925</v>
      </c>
      <c r="AA12" s="18">
        <f>'[7]2020-21'!V54/100</f>
        <v>1577.5728052812669</v>
      </c>
      <c r="AB12" s="18">
        <f t="shared" ref="AB12:AB16" si="15">Y12+Z12-AA12</f>
        <v>80255.131933894954</v>
      </c>
      <c r="AC12" s="18">
        <f>'Stmnt 41 GDDP 2020-21'!AC12</f>
        <v>6717.4864889241253</v>
      </c>
      <c r="AD12" s="18">
        <f t="shared" si="7"/>
        <v>119471.96628712332</v>
      </c>
    </row>
    <row r="13" spans="1:30">
      <c r="A13" s="5">
        <v>7</v>
      </c>
      <c r="B13" s="6" t="s">
        <v>3</v>
      </c>
      <c r="C13" s="14">
        <f>[4]NVA_Constant!L10/100</f>
        <v>2776.1271861604637</v>
      </c>
      <c r="D13" s="14">
        <f>[4]NVA_Constant!X10/100</f>
        <v>771.30547104306606</v>
      </c>
      <c r="E13" s="14">
        <f>[4]NVA_Constant!AV10/100</f>
        <v>229.2771673198678</v>
      </c>
      <c r="F13" s="14">
        <f>[4]NVA_Constant!AJ10/100</f>
        <v>14.058726257446391</v>
      </c>
      <c r="G13" s="14">
        <f t="shared" si="0"/>
        <v>3790.7685507808437</v>
      </c>
      <c r="H13" s="14">
        <f>+[4]NVA_Constant!BT10/100</f>
        <v>27.273700998299663</v>
      </c>
      <c r="I13" s="14">
        <f t="shared" si="1"/>
        <v>3818.0422517791435</v>
      </c>
      <c r="J13" s="18">
        <f>'[7]2020-21'!D55/100</f>
        <v>3256.1705687166768</v>
      </c>
      <c r="K13" s="18">
        <f>('[7]2020-21'!E55+'[7]2020-21'!F55)/100</f>
        <v>242.75387143247775</v>
      </c>
      <c r="L13" s="18">
        <f>'[7]2020-21'!G55/100</f>
        <v>991.59485791687712</v>
      </c>
      <c r="M13" s="18">
        <f t="shared" si="11"/>
        <v>4490.5192980660322</v>
      </c>
      <c r="N13" s="18">
        <f t="shared" si="12"/>
        <v>4517.7929990643315</v>
      </c>
      <c r="O13" s="18">
        <f>(+'[7]2020-21'!H55+'[7]2020-21'!I55)/100</f>
        <v>1266.0580301436212</v>
      </c>
      <c r="P13" s="18">
        <f>'[7]2020-21'!J55/100</f>
        <v>58.003257136434883</v>
      </c>
      <c r="Q13" s="18">
        <f>'[7]2020-21'!K55/100</f>
        <v>540.72022948645952</v>
      </c>
      <c r="R13" s="18">
        <f>'[7]2020-21'!L55/100</f>
        <v>30.219755683708321</v>
      </c>
      <c r="S13" s="18">
        <f>'[7]2020-21'!M55/100</f>
        <v>168.08869268604354</v>
      </c>
      <c r="T13" s="18">
        <f>'[7]2020-21'!N55/100</f>
        <v>2246.7968774019719</v>
      </c>
      <c r="U13" s="18">
        <f>'[7]2020-21'!O55/100</f>
        <v>3001.4046431691859</v>
      </c>
      <c r="V13" s="18">
        <f>'[7]2020-21'!P55/100</f>
        <v>527.01132334184024</v>
      </c>
      <c r="W13" s="18">
        <f>'[7]2020-21'!Q55/100</f>
        <v>1155.5939654978638</v>
      </c>
      <c r="X13" s="18">
        <f t="shared" ref="X13:X16" si="16">SUM(O13:W13)</f>
        <v>8993.8967745471309</v>
      </c>
      <c r="Y13" s="18">
        <f t="shared" si="14"/>
        <v>17302.458324392304</v>
      </c>
      <c r="Z13" s="18">
        <f>'[7]2020-21'!U55/100</f>
        <v>2739.8315743444759</v>
      </c>
      <c r="AA13" s="18">
        <f>'[7]2020-21'!V55/100</f>
        <v>386.37573572020437</v>
      </c>
      <c r="AB13" s="18">
        <f t="shared" si="15"/>
        <v>19655.914163016576</v>
      </c>
      <c r="AC13" s="18">
        <f>'Stmnt 41 GDDP 2020-21'!AC13</f>
        <v>2220.275441301344</v>
      </c>
      <c r="AD13" s="18">
        <f t="shared" si="7"/>
        <v>88529.169838026428</v>
      </c>
    </row>
    <row r="14" spans="1:30">
      <c r="A14" s="5">
        <v>8</v>
      </c>
      <c r="B14" s="6" t="s">
        <v>4</v>
      </c>
      <c r="C14" s="14">
        <f>[4]NVA_Constant!L11/100</f>
        <v>2034.9064148293069</v>
      </c>
      <c r="D14" s="14">
        <f>[4]NVA_Constant!X11/100</f>
        <v>999.38420193455033</v>
      </c>
      <c r="E14" s="14">
        <f>[4]NVA_Constant!AV11/100</f>
        <v>164.36730572637592</v>
      </c>
      <c r="F14" s="14">
        <f>[4]NVA_Constant!AJ11/100</f>
        <v>9.8871883201228812</v>
      </c>
      <c r="G14" s="14">
        <f t="shared" si="0"/>
        <v>3208.5451108103557</v>
      </c>
      <c r="H14" s="14">
        <f>+[4]NVA_Constant!BT11/100</f>
        <v>9.298028023671737</v>
      </c>
      <c r="I14" s="14">
        <f t="shared" si="1"/>
        <v>3217.8431388340273</v>
      </c>
      <c r="J14" s="18">
        <f>'[7]2020-21'!D56/100</f>
        <v>1648.5827384843492</v>
      </c>
      <c r="K14" s="18">
        <f>('[7]2020-21'!E56+'[7]2020-21'!F56)/100</f>
        <v>122.90506092915115</v>
      </c>
      <c r="L14" s="18">
        <f>'[7]2020-21'!G56/100</f>
        <v>502.03947607569074</v>
      </c>
      <c r="M14" s="18">
        <f t="shared" si="11"/>
        <v>2273.5272754891912</v>
      </c>
      <c r="N14" s="18">
        <f t="shared" si="12"/>
        <v>2282.8253035128628</v>
      </c>
      <c r="O14" s="18">
        <f>(+'[7]2020-21'!H56+'[7]2020-21'!I56)/100</f>
        <v>640.99879609098025</v>
      </c>
      <c r="P14" s="18">
        <f>'[7]2020-21'!J56/100</f>
        <v>29.366756585077404</v>
      </c>
      <c r="Q14" s="18">
        <f>'[7]2020-21'!K56/100</f>
        <v>273.76392540517344</v>
      </c>
      <c r="R14" s="18">
        <f>'[7]2020-21'!L56/100</f>
        <v>15.300109908250549</v>
      </c>
      <c r="S14" s="18">
        <f>'[7]2020-21'!M56/100</f>
        <v>85.102457456897241</v>
      </c>
      <c r="T14" s="18">
        <f>'[7]2020-21'!N56/100</f>
        <v>1137.5419287157497</v>
      </c>
      <c r="U14" s="18">
        <f>'[7]2020-21'!O56/100</f>
        <v>1519.5960351320389</v>
      </c>
      <c r="V14" s="18">
        <f>'[7]2020-21'!P56/100</f>
        <v>266.82317535643489</v>
      </c>
      <c r="W14" s="18">
        <f>'[7]2020-21'!Q56/100</f>
        <v>585.07139721715896</v>
      </c>
      <c r="X14" s="18">
        <f t="shared" si="16"/>
        <v>4553.5645818677613</v>
      </c>
      <c r="Y14" s="18">
        <f t="shared" si="14"/>
        <v>10044.934996190979</v>
      </c>
      <c r="Z14" s="18">
        <f>'[7]2020-21'!U56/100</f>
        <v>1590.6080802371073</v>
      </c>
      <c r="AA14" s="18">
        <f>'[7]2020-21'!V56/100</f>
        <v>224.31027257255948</v>
      </c>
      <c r="AB14" s="18">
        <f t="shared" si="15"/>
        <v>11411.232803855526</v>
      </c>
      <c r="AC14" s="18">
        <f>'Stmnt 41 GDDP 2020-21'!AC14</f>
        <v>1762.8094719147955</v>
      </c>
      <c r="AD14" s="18">
        <f t="shared" si="7"/>
        <v>64733.216979260033</v>
      </c>
    </row>
    <row r="15" spans="1:30">
      <c r="A15" s="5">
        <v>9</v>
      </c>
      <c r="B15" s="6" t="s">
        <v>5</v>
      </c>
      <c r="C15" s="14">
        <f>[4]NVA_Constant!L12/100</f>
        <v>6174.393623210497</v>
      </c>
      <c r="D15" s="14">
        <f>[4]NVA_Constant!X12/100</f>
        <v>1936.3953576288689</v>
      </c>
      <c r="E15" s="14">
        <f>[4]NVA_Constant!AV12/100</f>
        <v>457.92724949424485</v>
      </c>
      <c r="F15" s="14">
        <f>[4]NVA_Constant!AJ12/100</f>
        <v>35.383980389159035</v>
      </c>
      <c r="G15" s="14">
        <f t="shared" si="0"/>
        <v>8604.1002107227687</v>
      </c>
      <c r="H15" s="14">
        <f>+[4]NVA_Constant!BT12/100</f>
        <v>170.92059452163437</v>
      </c>
      <c r="I15" s="14">
        <f t="shared" si="1"/>
        <v>8775.0208052444032</v>
      </c>
      <c r="J15" s="18">
        <f>'[7]2020-21'!D57/100</f>
        <v>6449.9548951830084</v>
      </c>
      <c r="K15" s="18">
        <f>('[7]2020-21'!E57+'[7]2020-21'!F57)/100</f>
        <v>480.85672673702442</v>
      </c>
      <c r="L15" s="18">
        <f>'[7]2020-21'!G57/100</f>
        <v>1964.1913631017044</v>
      </c>
      <c r="M15" s="18">
        <f t="shared" si="11"/>
        <v>8895.0029850217379</v>
      </c>
      <c r="N15" s="18">
        <f t="shared" si="12"/>
        <v>9065.9235795433724</v>
      </c>
      <c r="O15" s="18">
        <f>(+'[7]2020-21'!H57+'[7]2020-21'!I57)/100</f>
        <v>2507.8591605626489</v>
      </c>
      <c r="P15" s="18">
        <f>'[7]2020-21'!J57/100</f>
        <v>114.89520724068046</v>
      </c>
      <c r="Q15" s="18">
        <f>'[7]2020-21'!K57/100</f>
        <v>1071.080589145922</v>
      </c>
      <c r="R15" s="18">
        <f>'[7]2020-21'!L57/100</f>
        <v>59.860519278690447</v>
      </c>
      <c r="S15" s="18">
        <f>'[7]2020-21'!M57/100</f>
        <v>332.95690853275852</v>
      </c>
      <c r="T15" s="18">
        <f>'[7]2020-21'!N57/100</f>
        <v>4450.5464968907445</v>
      </c>
      <c r="U15" s="18">
        <f>'[7]2020-21'!O57/100</f>
        <v>5945.3042038469903</v>
      </c>
      <c r="V15" s="18">
        <f>'[7]2020-21'!P57/100</f>
        <v>1043.9254311377404</v>
      </c>
      <c r="W15" s="18">
        <f>'[7]2020-21'!Q57/100</f>
        <v>2289.0474553808399</v>
      </c>
      <c r="X15" s="18">
        <f t="shared" si="16"/>
        <v>17815.475972017015</v>
      </c>
      <c r="Y15" s="18">
        <f t="shared" si="14"/>
        <v>35485.499762283158</v>
      </c>
      <c r="Z15" s="18">
        <f>'[7]2020-21'!U57/100</f>
        <v>5619.1028357850437</v>
      </c>
      <c r="AA15" s="18">
        <f>'[7]2020-21'!V57/100</f>
        <v>792.41549465805406</v>
      </c>
      <c r="AB15" s="18">
        <f t="shared" si="15"/>
        <v>40312.18710341015</v>
      </c>
      <c r="AC15" s="18">
        <f>'Stmnt 41 GDDP 2020-21'!AC15</f>
        <v>4598.7922497575437</v>
      </c>
      <c r="AD15" s="18">
        <f t="shared" si="7"/>
        <v>87658.204402548246</v>
      </c>
    </row>
    <row r="16" spans="1:30">
      <c r="A16" s="5">
        <v>10</v>
      </c>
      <c r="B16" s="6" t="s">
        <v>6</v>
      </c>
      <c r="C16" s="14">
        <f>[4]NVA_Constant!L13/100</f>
        <v>7944.5783279778079</v>
      </c>
      <c r="D16" s="14">
        <f>[4]NVA_Constant!X13/100</f>
        <v>6943.3428494024465</v>
      </c>
      <c r="E16" s="14">
        <f>[4]NVA_Constant!AV13/100</f>
        <v>655.2861245098087</v>
      </c>
      <c r="F16" s="14">
        <f>[4]NVA_Constant!AJ13/100</f>
        <v>18.4876796234112</v>
      </c>
      <c r="G16" s="14">
        <f t="shared" si="0"/>
        <v>15561.694981513474</v>
      </c>
      <c r="H16" s="14">
        <f>+[4]NVA_Constant!BT13/100</f>
        <v>317.06154232110691</v>
      </c>
      <c r="I16" s="14">
        <f t="shared" si="1"/>
        <v>15878.756523834581</v>
      </c>
      <c r="J16" s="18">
        <f>'[7]2020-21'!D58/100</f>
        <v>7672.731637277735</v>
      </c>
      <c r="K16" s="18">
        <f>('[7]2020-21'!E58+'[7]2020-21'!F58)/100</f>
        <v>572.01711952875576</v>
      </c>
      <c r="L16" s="18">
        <f>'[7]2020-21'!G58/100</f>
        <v>2336.5610237977507</v>
      </c>
      <c r="M16" s="18">
        <f t="shared" si="11"/>
        <v>10581.309780604241</v>
      </c>
      <c r="N16" s="18">
        <f t="shared" si="12"/>
        <v>10898.371322925348</v>
      </c>
      <c r="O16" s="18">
        <f>(+'[7]2020-21'!H58+'[7]2020-21'!I58)/100</f>
        <v>2983.2968812628956</v>
      </c>
      <c r="P16" s="18">
        <f>'[7]2020-21'!J58/100</f>
        <v>136.67693896984034</v>
      </c>
      <c r="Q16" s="18">
        <f>'[7]2020-21'!K58/100</f>
        <v>1274.1350995417793</v>
      </c>
      <c r="R16" s="18">
        <f>'[7]2020-21'!L58/100</f>
        <v>71.208823558827405</v>
      </c>
      <c r="S16" s="18">
        <f>'[7]2020-21'!M58/100</f>
        <v>396.07858465140475</v>
      </c>
      <c r="T16" s="18">
        <f>'[7]2020-21'!N58/100</f>
        <v>5294.2771639181055</v>
      </c>
      <c r="U16" s="18">
        <f>'[7]2020-21'!O58/100</f>
        <v>7072.4097143942599</v>
      </c>
      <c r="V16" s="18">
        <f>'[7]2020-21'!P58/100</f>
        <v>1241.8318907053495</v>
      </c>
      <c r="W16" s="18">
        <f>'[7]2020-21'!Q58/100</f>
        <v>2723.0030466177905</v>
      </c>
      <c r="X16" s="18">
        <f t="shared" si="16"/>
        <v>21192.918143620256</v>
      </c>
      <c r="Y16" s="18">
        <f t="shared" si="14"/>
        <v>47652.984448059076</v>
      </c>
      <c r="Z16" s="18">
        <f>'[7]2020-21'!U58/100</f>
        <v>7545.8150921691777</v>
      </c>
      <c r="AA16" s="18">
        <f>'[7]2020-21'!V58/100</f>
        <v>1064.123753133638</v>
      </c>
      <c r="AB16" s="18">
        <f t="shared" si="15"/>
        <v>54134.675787094617</v>
      </c>
      <c r="AC16" s="18">
        <f>'Stmnt 41 GDDP 2020-21'!AC16</f>
        <v>4876.8817709370624</v>
      </c>
      <c r="AD16" s="18">
        <f t="shared" si="7"/>
        <v>111002.64129776714</v>
      </c>
    </row>
    <row r="17" spans="1:30" s="3" customFormat="1">
      <c r="A17" s="7"/>
      <c r="B17" s="8" t="s">
        <v>28</v>
      </c>
      <c r="C17" s="19">
        <f t="shared" ref="C17:I17" si="17">SUM(C12:C16)</f>
        <v>30823.442832999313</v>
      </c>
      <c r="D17" s="19">
        <f t="shared" si="17"/>
        <v>13681.607526990876</v>
      </c>
      <c r="E17" s="19">
        <f t="shared" si="17"/>
        <v>1997.2809624293345</v>
      </c>
      <c r="F17" s="19">
        <f t="shared" si="17"/>
        <v>102.99608152569752</v>
      </c>
      <c r="G17" s="19">
        <f t="shared" si="17"/>
        <v>46605.327403945223</v>
      </c>
      <c r="H17" s="19">
        <f t="shared" si="17"/>
        <v>636.85531703427273</v>
      </c>
      <c r="I17" s="19">
        <f t="shared" si="17"/>
        <v>47242.182720979494</v>
      </c>
      <c r="J17" s="19">
        <f t="shared" ref="J17" si="18">SUM(J12:J16)</f>
        <v>32331.216711864188</v>
      </c>
      <c r="K17" s="19">
        <f t="shared" ref="K17:AB17" si="19">SUM(K12:K16)</f>
        <v>2410.3553113376124</v>
      </c>
      <c r="L17" s="19">
        <f>SUM(L12:L16)</f>
        <v>9845.7582504088605</v>
      </c>
      <c r="M17" s="19">
        <f t="shared" si="19"/>
        <v>44587.330273610663</v>
      </c>
      <c r="N17" s="19">
        <f t="shared" si="19"/>
        <v>45224.185590644935</v>
      </c>
      <c r="O17" s="19">
        <f t="shared" si="19"/>
        <v>12570.962017662949</v>
      </c>
      <c r="P17" s="19">
        <f t="shared" si="19"/>
        <v>575.92679403498187</v>
      </c>
      <c r="Q17" s="19">
        <f t="shared" si="19"/>
        <v>5368.9272570588128</v>
      </c>
      <c r="R17" s="19">
        <f t="shared" si="19"/>
        <v>300.05844269228049</v>
      </c>
      <c r="S17" s="19">
        <f t="shared" si="19"/>
        <v>1668.9887201419756</v>
      </c>
      <c r="T17" s="19">
        <f t="shared" si="19"/>
        <v>22308.928607340269</v>
      </c>
      <c r="U17" s="19">
        <f t="shared" si="19"/>
        <v>29801.591136100538</v>
      </c>
      <c r="V17" s="19">
        <f t="shared" si="19"/>
        <v>5232.8085844983088</v>
      </c>
      <c r="W17" s="19">
        <f t="shared" si="19"/>
        <v>11474.140601964527</v>
      </c>
      <c r="X17" s="19">
        <f t="shared" si="19"/>
        <v>89302.332161494647</v>
      </c>
      <c r="Y17" s="19">
        <f t="shared" si="19"/>
        <v>181131.84515608483</v>
      </c>
      <c r="Z17" s="19">
        <f t="shared" si="19"/>
        <v>28682.094696552729</v>
      </c>
      <c r="AA17" s="19">
        <f t="shared" si="19"/>
        <v>4044.7980613657228</v>
      </c>
      <c r="AB17" s="19">
        <f t="shared" si="19"/>
        <v>205769.14179127186</v>
      </c>
      <c r="AC17" s="19">
        <f>'Stmnt 41 GDDP 2020-21'!AC17</f>
        <v>20176.245422834872</v>
      </c>
      <c r="AD17" s="19">
        <f t="shared" si="7"/>
        <v>101985.84398581336</v>
      </c>
    </row>
    <row r="18" spans="1:30">
      <c r="A18" s="5">
        <v>11</v>
      </c>
      <c r="B18" s="6" t="s">
        <v>7</v>
      </c>
      <c r="C18" s="14">
        <f>[4]NVA_Constant!L15/100</f>
        <v>6780.0713953469931</v>
      </c>
      <c r="D18" s="14">
        <f>[4]NVA_Constant!X15/100</f>
        <v>6194.0115862106286</v>
      </c>
      <c r="E18" s="14">
        <f>[4]NVA_Constant!AV15/100</f>
        <v>1659.0237932473212</v>
      </c>
      <c r="F18" s="14">
        <f>[4]NVA_Constant!AJ15/100</f>
        <v>49.131213759326272</v>
      </c>
      <c r="G18" s="14">
        <f t="shared" si="0"/>
        <v>14682.237988564269</v>
      </c>
      <c r="H18" s="14">
        <f>+[4]NVA_Constant!BT15/100</f>
        <v>151.02333977942493</v>
      </c>
      <c r="I18" s="14">
        <f t="shared" si="1"/>
        <v>14833.261328343695</v>
      </c>
      <c r="J18" s="18">
        <f>'[7]2020-21'!D59/100</f>
        <v>34756.477440486407</v>
      </c>
      <c r="K18" s="18">
        <f>('[7]2020-21'!E59+'[7]2020-21'!F59)/100</f>
        <v>2591.1632323852591</v>
      </c>
      <c r="L18" s="18">
        <f>'[7]2020-21'!G59/100</f>
        <v>10584.317861110503</v>
      </c>
      <c r="M18" s="18">
        <f t="shared" ref="M18:M22" si="20">J18+K18+L18</f>
        <v>47931.958533982172</v>
      </c>
      <c r="N18" s="18">
        <f t="shared" ref="N18:N22" si="21">H18+M18</f>
        <v>48082.981873761593</v>
      </c>
      <c r="O18" s="18">
        <f>(+'[7]2020-21'!H59+'[7]2020-21'!I59)/100</f>
        <v>13513.947268547483</v>
      </c>
      <c r="P18" s="18">
        <f>'[7]2020-21'!J59/100</f>
        <v>619.1287758404419</v>
      </c>
      <c r="Q18" s="18">
        <f>'[7]2020-21'!K59/100</f>
        <v>5771.6664594655067</v>
      </c>
      <c r="R18" s="18">
        <f>'[7]2020-21'!L59/100</f>
        <v>322.56671894549328</v>
      </c>
      <c r="S18" s="18">
        <f>'[7]2020-21'!M59/100</f>
        <v>1794.1845281298777</v>
      </c>
      <c r="T18" s="18">
        <f>'[7]2020-21'!N59/100</f>
        <v>23982.387695849146</v>
      </c>
      <c r="U18" s="18">
        <f>'[7]2020-21'!O59/100</f>
        <v>32037.097126393761</v>
      </c>
      <c r="V18" s="18">
        <f>'[7]2020-21'!P59/100</f>
        <v>5625.3371204170935</v>
      </c>
      <c r="W18" s="18">
        <f>'[7]2020-21'!Q59/100</f>
        <v>12334.85001617048</v>
      </c>
      <c r="X18" s="18">
        <f t="shared" ref="X18" si="22">SUM(O18:W18)</f>
        <v>96001.165709759283</v>
      </c>
      <c r="Y18" s="18">
        <f t="shared" ref="Y18:Y22" si="23">I18+M18+X18</f>
        <v>158766.38557208516</v>
      </c>
      <c r="Z18" s="18">
        <f>'[7]2020-21'!U59/100</f>
        <v>25140.540662417203</v>
      </c>
      <c r="AA18" s="18">
        <f>'[7]2020-21'!V59/100</f>
        <v>3545.3620528368538</v>
      </c>
      <c r="AB18" s="18">
        <f t="shared" ref="AB18:AB22" si="24">Y18+Z18-AA18</f>
        <v>180361.56418166548</v>
      </c>
      <c r="AC18" s="18">
        <f>'Stmnt 41 GDDP 2020-21'!AC18</f>
        <v>10577.075421990208</v>
      </c>
      <c r="AD18" s="18">
        <f t="shared" si="7"/>
        <v>170521.20457294444</v>
      </c>
    </row>
    <row r="19" spans="1:30">
      <c r="A19" s="5">
        <v>12</v>
      </c>
      <c r="B19" s="6" t="s">
        <v>8</v>
      </c>
      <c r="C19" s="14">
        <f>[4]NVA_Constant!L16/100</f>
        <v>4066.8097177550021</v>
      </c>
      <c r="D19" s="14">
        <f>[4]NVA_Constant!X16/100</f>
        <v>2032.5419035785185</v>
      </c>
      <c r="E19" s="14">
        <f>[4]NVA_Constant!AV16/100</f>
        <v>852.83698925526551</v>
      </c>
      <c r="F19" s="14">
        <f>[4]NVA_Constant!AJ16/100</f>
        <v>18.819499109184999</v>
      </c>
      <c r="G19" s="14">
        <f t="shared" si="0"/>
        <v>6971.0081096979711</v>
      </c>
      <c r="H19" s="14">
        <f>+[4]NVA_Constant!BT16/100</f>
        <v>67.19488004511426</v>
      </c>
      <c r="I19" s="14">
        <f t="shared" si="1"/>
        <v>7038.2029897430857</v>
      </c>
      <c r="J19" s="18">
        <f>'[7]2020-21'!D60/100</f>
        <v>5693.2314950418122</v>
      </c>
      <c r="K19" s="18">
        <f>('[7]2020-21'!E60+'[7]2020-21'!F60)/100</f>
        <v>424.4415202510134</v>
      </c>
      <c r="L19" s="18">
        <f>'[7]2020-21'!G60/100</f>
        <v>1733.7479583076126</v>
      </c>
      <c r="M19" s="18">
        <f t="shared" si="20"/>
        <v>7851.4209736004386</v>
      </c>
      <c r="N19" s="18">
        <f t="shared" si="21"/>
        <v>7918.6158536455532</v>
      </c>
      <c r="O19" s="18">
        <f>(+'[7]2020-21'!H60+'[7]2020-21'!I60)/100</f>
        <v>2213.6314113928825</v>
      </c>
      <c r="P19" s="18">
        <f>'[7]2020-21'!J60/100</f>
        <v>101.41543981656609</v>
      </c>
      <c r="Q19" s="18">
        <f>'[7]2020-21'!K60/100</f>
        <v>945.41897469819173</v>
      </c>
      <c r="R19" s="18">
        <f>'[7]2020-21'!L60/100</f>
        <v>52.837546805407285</v>
      </c>
      <c r="S19" s="18">
        <f>'[7]2020-21'!M60/100</f>
        <v>293.89364560768331</v>
      </c>
      <c r="T19" s="18">
        <f>'[7]2020-21'!N60/100</f>
        <v>3928.3982443302748</v>
      </c>
      <c r="U19" s="18">
        <f>'[7]2020-21'!O60/100</f>
        <v>5247.7875723169363</v>
      </c>
      <c r="V19" s="18">
        <f>'[7]2020-21'!P60/100</f>
        <v>921.44972168210074</v>
      </c>
      <c r="W19" s="18">
        <f>'[7]2020-21'!Q60/100</f>
        <v>2020.4911938767518</v>
      </c>
      <c r="X19" s="18">
        <f t="shared" ref="X19:X22" si="25">SUM(O19:W19)</f>
        <v>15725.323750526793</v>
      </c>
      <c r="Y19" s="18">
        <f t="shared" si="23"/>
        <v>30614.947713870319</v>
      </c>
      <c r="Z19" s="18">
        <f>'[7]2020-21'!U60/100</f>
        <v>4847.854496035352</v>
      </c>
      <c r="AA19" s="18">
        <f>'[7]2020-21'!V60/100</f>
        <v>683.65273439054761</v>
      </c>
      <c r="AB19" s="18">
        <f t="shared" si="24"/>
        <v>34779.149475515122</v>
      </c>
      <c r="AC19" s="18">
        <f>'Stmnt 41 GDDP 2020-21'!AC19</f>
        <v>3220.4904613847389</v>
      </c>
      <c r="AD19" s="18">
        <f t="shared" si="7"/>
        <v>107993.33173792686</v>
      </c>
    </row>
    <row r="20" spans="1:30">
      <c r="A20" s="5">
        <v>13</v>
      </c>
      <c r="B20" s="6" t="s">
        <v>9</v>
      </c>
      <c r="C20" s="14">
        <f>[4]NVA_Constant!L17/100</f>
        <v>4758.9938344696193</v>
      </c>
      <c r="D20" s="14">
        <f>[4]NVA_Constant!X17/100</f>
        <v>2068.0643260935458</v>
      </c>
      <c r="E20" s="14">
        <f>[4]NVA_Constant!AV17/100</f>
        <v>1528.5567134409284</v>
      </c>
      <c r="F20" s="14">
        <f>[4]NVA_Constant!AJ17/100</f>
        <v>27.460691792097037</v>
      </c>
      <c r="G20" s="14">
        <f t="shared" si="0"/>
        <v>8383.0755657961909</v>
      </c>
      <c r="H20" s="14">
        <f>+[4]NVA_Constant!BT17/100</f>
        <v>62.839300669929962</v>
      </c>
      <c r="I20" s="14">
        <f t="shared" si="1"/>
        <v>8445.9148664661207</v>
      </c>
      <c r="J20" s="18">
        <f>'[7]2020-21'!D61/100</f>
        <v>5396.2190785151088</v>
      </c>
      <c r="K20" s="18">
        <f>('[7]2020-21'!E61+'[7]2020-21'!F61)/100</f>
        <v>402.29866487725781</v>
      </c>
      <c r="L20" s="18">
        <f>'[7]2020-21'!G61/100</f>
        <v>1643.2993842080625</v>
      </c>
      <c r="M20" s="18">
        <f t="shared" si="20"/>
        <v>7441.8171276004286</v>
      </c>
      <c r="N20" s="18">
        <f t="shared" si="21"/>
        <v>7504.6564282703584</v>
      </c>
      <c r="O20" s="18">
        <f>(+'[7]2020-21'!H61+'[7]2020-21'!I61)/100</f>
        <v>2098.147610080779</v>
      </c>
      <c r="P20" s="18">
        <f>'[7]2020-21'!J61/100</f>
        <v>96.124658143755227</v>
      </c>
      <c r="Q20" s="18">
        <f>'[7]2020-21'!K61/100</f>
        <v>896.0970431115602</v>
      </c>
      <c r="R20" s="18">
        <f>'[7]2020-21'!L61/100</f>
        <v>50.081044198112266</v>
      </c>
      <c r="S20" s="18">
        <f>'[7]2020-21'!M61/100</f>
        <v>278.56139327264287</v>
      </c>
      <c r="T20" s="18">
        <f>'[7]2020-21'!N61/100</f>
        <v>3723.4561026583724</v>
      </c>
      <c r="U20" s="18">
        <f>'[7]2020-21'!O61/100</f>
        <v>4974.0136936980743</v>
      </c>
      <c r="V20" s="18">
        <f>'[7]2020-21'!P61/100</f>
        <v>873.37825141376425</v>
      </c>
      <c r="W20" s="18">
        <f>'[7]2020-21'!Q61/100</f>
        <v>1915.0833999750125</v>
      </c>
      <c r="X20" s="18">
        <f t="shared" si="25"/>
        <v>14904.943196552073</v>
      </c>
      <c r="Y20" s="18">
        <f t="shared" si="23"/>
        <v>30792.675190618622</v>
      </c>
      <c r="Z20" s="18">
        <f>'[7]2020-21'!U61/100</f>
        <v>4875.9975078747793</v>
      </c>
      <c r="AA20" s="18">
        <f>'[7]2020-21'!V61/100</f>
        <v>687.62151006517729</v>
      </c>
      <c r="AB20" s="18">
        <f t="shared" si="24"/>
        <v>34981.051188428224</v>
      </c>
      <c r="AC20" s="18">
        <f>'Stmnt 41 GDDP 2020-21'!AC20</f>
        <v>3047.4317409865139</v>
      </c>
      <c r="AD20" s="18">
        <f t="shared" si="7"/>
        <v>114788.6291198902</v>
      </c>
    </row>
    <row r="21" spans="1:30">
      <c r="A21" s="5">
        <v>14</v>
      </c>
      <c r="B21" s="6" t="s">
        <v>10</v>
      </c>
      <c r="C21" s="14">
        <f>[4]NVA_Constant!L18/100</f>
        <v>7453.5632709169913</v>
      </c>
      <c r="D21" s="14">
        <f>[4]NVA_Constant!X18/100</f>
        <v>4827.1485315738673</v>
      </c>
      <c r="E21" s="14">
        <f>[4]NVA_Constant!AV18/100</f>
        <v>883.83515149425466</v>
      </c>
      <c r="F21" s="14">
        <f>[4]NVA_Constant!AJ18/100</f>
        <v>24.379453359668613</v>
      </c>
      <c r="G21" s="14">
        <f t="shared" si="0"/>
        <v>13188.926407344783</v>
      </c>
      <c r="H21" s="14">
        <f>+[4]NVA_Constant!BT18/100</f>
        <v>15.045329774252856</v>
      </c>
      <c r="I21" s="14">
        <f t="shared" si="1"/>
        <v>13203.971737119036</v>
      </c>
      <c r="J21" s="18">
        <f>'[7]2020-21'!D62/100</f>
        <v>8819.1648767046645</v>
      </c>
      <c r="K21" s="18">
        <f>('[7]2020-21'!E62+'[7]2020-21'!F62)/100</f>
        <v>657.48595518604998</v>
      </c>
      <c r="L21" s="18">
        <f>'[7]2020-21'!G62/100</f>
        <v>2685.681956245945</v>
      </c>
      <c r="M21" s="18">
        <f t="shared" si="20"/>
        <v>12162.33278813666</v>
      </c>
      <c r="N21" s="18">
        <f t="shared" si="21"/>
        <v>12177.378117910914</v>
      </c>
      <c r="O21" s="18">
        <f>(+'[7]2020-21'!H62+'[7]2020-21'!I62)/100</f>
        <v>3429.0508668632497</v>
      </c>
      <c r="P21" s="18">
        <f>'[7]2020-21'!J62/100</f>
        <v>157.09873831140374</v>
      </c>
      <c r="Q21" s="18">
        <f>'[7]2020-21'!K62/100</f>
        <v>1464.5119951102909</v>
      </c>
      <c r="R21" s="18">
        <f>'[7]2020-21'!L62/100</f>
        <v>81.848601688392151</v>
      </c>
      <c r="S21" s="18">
        <f>'[7]2020-21'!M62/100</f>
        <v>455.25928799614587</v>
      </c>
      <c r="T21" s="18">
        <f>'[7]2020-21'!N62/100</f>
        <v>6085.3298953815665</v>
      </c>
      <c r="U21" s="18">
        <f>'[7]2020-21'!O62/100</f>
        <v>8129.14491154814</v>
      </c>
      <c r="V21" s="18">
        <f>'[7]2020-21'!P62/100</f>
        <v>1427.3821516278235</v>
      </c>
      <c r="W21" s="18">
        <f>'[7]2020-21'!Q62/100</f>
        <v>3129.8648204007482</v>
      </c>
      <c r="X21" s="18">
        <f t="shared" si="25"/>
        <v>24359.491268927759</v>
      </c>
      <c r="Y21" s="18">
        <f t="shared" si="23"/>
        <v>49725.795794183461</v>
      </c>
      <c r="Z21" s="18">
        <f>'[7]2020-21'!U62/100</f>
        <v>7874.0432555534107</v>
      </c>
      <c r="AA21" s="18">
        <f>'[7]2020-21'!V62/100</f>
        <v>1110.4110502431388</v>
      </c>
      <c r="AB21" s="18">
        <f t="shared" si="24"/>
        <v>56489.427999493739</v>
      </c>
      <c r="AC21" s="18">
        <f>'Stmnt 41 GDDP 2020-21'!AC21</f>
        <v>4697.6532075302539</v>
      </c>
      <c r="AD21" s="18">
        <f t="shared" si="7"/>
        <v>120250.31543184626</v>
      </c>
    </row>
    <row r="22" spans="1:30">
      <c r="A22" s="5">
        <v>15</v>
      </c>
      <c r="B22" s="6" t="s">
        <v>11</v>
      </c>
      <c r="C22" s="14">
        <f>[4]NVA_Constant!L19/100</f>
        <v>3946.9085339615494</v>
      </c>
      <c r="D22" s="14">
        <f>[4]NVA_Constant!X19/100</f>
        <v>1325.9614747180735</v>
      </c>
      <c r="E22" s="14">
        <f>[4]NVA_Constant!AV19/100</f>
        <v>808.92627655918386</v>
      </c>
      <c r="F22" s="14">
        <f>[4]NVA_Constant!AJ19/100</f>
        <v>18.33197908454019</v>
      </c>
      <c r="G22" s="14">
        <f t="shared" si="0"/>
        <v>6100.1282643233471</v>
      </c>
      <c r="H22" s="14">
        <f>+[4]NVA_Constant!BT19/100</f>
        <v>134.22262204945571</v>
      </c>
      <c r="I22" s="14">
        <f t="shared" si="1"/>
        <v>6234.350886372803</v>
      </c>
      <c r="J22" s="18">
        <f>'[7]2020-21'!D63/100</f>
        <v>9599.0986235559812</v>
      </c>
      <c r="K22" s="18">
        <f>('[7]2020-21'!E63+'[7]2020-21'!F63)/100</f>
        <v>715.63153832225976</v>
      </c>
      <c r="L22" s="18">
        <f>'[7]2020-21'!G63/100</f>
        <v>2923.1935596993267</v>
      </c>
      <c r="M22" s="18">
        <f t="shared" si="20"/>
        <v>13237.923721577567</v>
      </c>
      <c r="N22" s="18">
        <f t="shared" si="21"/>
        <v>13372.146343627022</v>
      </c>
      <c r="O22" s="18">
        <f>(+'[7]2020-21'!H63+'[7]2020-21'!I63)/100</f>
        <v>3732.3032187725303</v>
      </c>
      <c r="P22" s="18">
        <f>'[7]2020-21'!J63/100</f>
        <v>170.99195941678008</v>
      </c>
      <c r="Q22" s="18">
        <f>'[7]2020-21'!K63/100</f>
        <v>1594.027923616422</v>
      </c>
      <c r="R22" s="18">
        <f>'[7]2020-21'!L63/100</f>
        <v>89.086983948144336</v>
      </c>
      <c r="S22" s="18">
        <f>'[7]2020-21'!M63/100</f>
        <v>495.52070585597062</v>
      </c>
      <c r="T22" s="18">
        <f>'[7]2020-21'!N63/100</f>
        <v>6623.4935664869754</v>
      </c>
      <c r="U22" s="18">
        <f>'[7]2020-21'!O63/100</f>
        <v>8848.0558898776544</v>
      </c>
      <c r="V22" s="18">
        <f>'[7]2020-21'!P63/100</f>
        <v>1553.614456531024</v>
      </c>
      <c r="W22" s="18">
        <f>'[7]2020-21'!Q63/100</f>
        <v>3406.6582844804675</v>
      </c>
      <c r="X22" s="18">
        <f t="shared" si="25"/>
        <v>26513.752988985969</v>
      </c>
      <c r="Y22" s="18">
        <f t="shared" si="23"/>
        <v>45986.027596936343</v>
      </c>
      <c r="Z22" s="18">
        <f>'[7]2020-21'!U63/100</f>
        <v>7281.853723129112</v>
      </c>
      <c r="AA22" s="18">
        <f>'[7]2020-21'!V63/100</f>
        <v>1026.8994693055456</v>
      </c>
      <c r="AB22" s="18">
        <f t="shared" si="24"/>
        <v>52240.981850759912</v>
      </c>
      <c r="AC22" s="18">
        <f>'Stmnt 41 GDDP 2020-21'!AC22</f>
        <v>4213.9703555214237</v>
      </c>
      <c r="AD22" s="18">
        <f t="shared" si="7"/>
        <v>123970.92870458927</v>
      </c>
    </row>
    <row r="23" spans="1:30" s="3" customFormat="1">
      <c r="A23" s="7"/>
      <c r="B23" s="8" t="s">
        <v>29</v>
      </c>
      <c r="C23" s="19">
        <f t="shared" ref="C23:I23" si="26">SUM(C18:C22)</f>
        <v>27006.346752450154</v>
      </c>
      <c r="D23" s="19">
        <f t="shared" si="26"/>
        <v>16447.727822174635</v>
      </c>
      <c r="E23" s="19">
        <f t="shared" si="26"/>
        <v>5733.1789239969539</v>
      </c>
      <c r="F23" s="19">
        <f t="shared" si="26"/>
        <v>138.12283710481711</v>
      </c>
      <c r="G23" s="19">
        <f t="shared" si="26"/>
        <v>49325.376335726563</v>
      </c>
      <c r="H23" s="19">
        <f t="shared" si="26"/>
        <v>430.32547231817773</v>
      </c>
      <c r="I23" s="19">
        <f t="shared" si="26"/>
        <v>49755.701808044738</v>
      </c>
      <c r="J23" s="19">
        <f t="shared" ref="J23" si="27">SUM(J18:J22)</f>
        <v>64264.191514303981</v>
      </c>
      <c r="K23" s="19">
        <f t="shared" ref="K23:AB23" si="28">SUM(K18:K22)</f>
        <v>4791.0209110218402</v>
      </c>
      <c r="L23" s="19">
        <f>SUM(L18:L22)</f>
        <v>19570.240719571451</v>
      </c>
      <c r="M23" s="19">
        <f t="shared" si="28"/>
        <v>88625.45314489727</v>
      </c>
      <c r="N23" s="19">
        <f t="shared" si="28"/>
        <v>89055.778617215445</v>
      </c>
      <c r="O23" s="19">
        <f t="shared" si="28"/>
        <v>24987.080375656922</v>
      </c>
      <c r="P23" s="19">
        <f t="shared" si="28"/>
        <v>1144.7595715289469</v>
      </c>
      <c r="Q23" s="19">
        <f t="shared" si="28"/>
        <v>10671.722396001973</v>
      </c>
      <c r="R23" s="19">
        <f t="shared" si="28"/>
        <v>596.42089558554926</v>
      </c>
      <c r="S23" s="19">
        <f t="shared" si="28"/>
        <v>3317.4195608623204</v>
      </c>
      <c r="T23" s="19">
        <f t="shared" si="28"/>
        <v>44343.065504706334</v>
      </c>
      <c r="U23" s="19">
        <f t="shared" si="28"/>
        <v>59236.099193834554</v>
      </c>
      <c r="V23" s="19">
        <f t="shared" si="28"/>
        <v>10401.161701671806</v>
      </c>
      <c r="W23" s="19">
        <f t="shared" si="28"/>
        <v>22806.947714903461</v>
      </c>
      <c r="X23" s="19">
        <f t="shared" si="28"/>
        <v>177504.67691475188</v>
      </c>
      <c r="Y23" s="19">
        <f t="shared" si="28"/>
        <v>315885.83186769387</v>
      </c>
      <c r="Z23" s="19">
        <f t="shared" si="28"/>
        <v>50020.289645009863</v>
      </c>
      <c r="AA23" s="19">
        <f t="shared" si="28"/>
        <v>7053.9468168412623</v>
      </c>
      <c r="AB23" s="19">
        <f t="shared" si="28"/>
        <v>358852.17469586246</v>
      </c>
      <c r="AC23" s="19">
        <f>'Stmnt 41 GDDP 2020-21'!AC23</f>
        <v>25756.62118741314</v>
      </c>
      <c r="AD23" s="19">
        <f t="shared" si="7"/>
        <v>139324.24291398434</v>
      </c>
    </row>
    <row r="24" spans="1:30">
      <c r="A24" s="5">
        <v>16</v>
      </c>
      <c r="B24" s="6" t="s">
        <v>197</v>
      </c>
      <c r="C24" s="14">
        <f>[4]NVA_Constant!L21/100</f>
        <v>3289.9615981787156</v>
      </c>
      <c r="D24" s="14">
        <f>[4]NVA_Constant!X21/100</f>
        <v>2622.3133030518393</v>
      </c>
      <c r="E24" s="14">
        <f>[4]NVA_Constant!AV21/100</f>
        <v>782.65368070031798</v>
      </c>
      <c r="F24" s="14">
        <f>[4]NVA_Constant!AJ21/100</f>
        <v>2.9390708633510081</v>
      </c>
      <c r="G24" s="14">
        <f t="shared" si="0"/>
        <v>6697.8676527942234</v>
      </c>
      <c r="H24" s="14">
        <f>+[4]NVA_Constant!BT21/100</f>
        <v>142.50460806636227</v>
      </c>
      <c r="I24" s="14">
        <f t="shared" si="1"/>
        <v>6840.3722608605858</v>
      </c>
      <c r="J24" s="18">
        <f>'[7]2020-21'!D64/100</f>
        <v>7724.3151214179634</v>
      </c>
      <c r="K24" s="18">
        <f>('[7]2020-21'!E64+'[7]2020-21'!F64)/100</f>
        <v>575.86276895428671</v>
      </c>
      <c r="L24" s="18">
        <f>'[7]2020-21'!G64/100</f>
        <v>2352.269635047513</v>
      </c>
      <c r="M24" s="18">
        <f t="shared" ref="M24:M31" si="29">J24+K24+L24</f>
        <v>10652.447525419762</v>
      </c>
      <c r="N24" s="18">
        <f t="shared" ref="N24:N31" si="30">H24+M24</f>
        <v>10794.952133486124</v>
      </c>
      <c r="O24" s="18">
        <f>(+'[7]2020-21'!H64+'[7]2020-21'!I64)/100</f>
        <v>3003.3534731828522</v>
      </c>
      <c r="P24" s="18">
        <f>'[7]2020-21'!J64/100</f>
        <v>137.59581285296065</v>
      </c>
      <c r="Q24" s="18">
        <f>'[7]2020-21'!K64/100</f>
        <v>1282.7010615494173</v>
      </c>
      <c r="R24" s="18">
        <f>'[7]2020-21'!L64/100</f>
        <v>71.687557782092156</v>
      </c>
      <c r="S24" s="18">
        <f>'[7]2020-21'!M64/100</f>
        <v>398.74140597183066</v>
      </c>
      <c r="T24" s="18">
        <f>'[7]2020-21'!N64/100</f>
        <v>5329.870388734168</v>
      </c>
      <c r="U24" s="18">
        <f>'[7]2020-21'!O64/100</f>
        <v>7119.9572569882412</v>
      </c>
      <c r="V24" s="18">
        <f>'[7]2020-21'!P64/100</f>
        <v>1250.1806794636848</v>
      </c>
      <c r="W24" s="18">
        <f>'[7]2020-21'!Q64/100</f>
        <v>2741.309692947837</v>
      </c>
      <c r="X24" s="18">
        <f t="shared" ref="X24" si="31">SUM(O24:W24)</f>
        <v>21335.397329473082</v>
      </c>
      <c r="Y24" s="18">
        <f t="shared" ref="Y24:Y31" si="32">I24+M24+X24</f>
        <v>38828.217115753432</v>
      </c>
      <c r="Z24" s="18">
        <f>'[7]2020-21'!U64/100</f>
        <v>6148.4196820020261</v>
      </c>
      <c r="AA24" s="18">
        <f>'[7]2020-21'!V64/100</f>
        <v>867.06066182863697</v>
      </c>
      <c r="AB24" s="18">
        <f t="shared" ref="AB24:AB31" si="33">Y24+Z24-AA24</f>
        <v>44109.576135926822</v>
      </c>
      <c r="AC24" s="18">
        <f>'Stmnt 41 GDDP 2020-21'!AC24</f>
        <v>4076.5855449916758</v>
      </c>
      <c r="AD24" s="18">
        <f t="shared" si="7"/>
        <v>108202.25811308686</v>
      </c>
    </row>
    <row r="25" spans="1:30">
      <c r="A25" s="5">
        <v>17</v>
      </c>
      <c r="B25" s="6" t="s">
        <v>12</v>
      </c>
      <c r="C25" s="14">
        <f>[4]NVA_Constant!L22/100</f>
        <v>3643.6459394679277</v>
      </c>
      <c r="D25" s="14">
        <f>[4]NVA_Constant!X22/100</f>
        <v>956.73188425326339</v>
      </c>
      <c r="E25" s="14">
        <f>[4]NVA_Constant!AV22/100</f>
        <v>1045.4772966664332</v>
      </c>
      <c r="F25" s="14">
        <f>[4]NVA_Constant!AJ22/100</f>
        <v>29.444940685777173</v>
      </c>
      <c r="G25" s="14">
        <f t="shared" si="0"/>
        <v>5675.3000610734016</v>
      </c>
      <c r="H25" s="14">
        <f>+[4]NVA_Constant!BT22/100</f>
        <v>384.20182006061339</v>
      </c>
      <c r="I25" s="14">
        <f t="shared" si="1"/>
        <v>6059.5018811340151</v>
      </c>
      <c r="J25" s="18">
        <f>'[7]2020-21'!D65/100</f>
        <v>2416.6898082629068</v>
      </c>
      <c r="K25" s="18">
        <f>('[7]2020-21'!E65+'[7]2020-21'!F65)/100</f>
        <v>180.16894220576654</v>
      </c>
      <c r="L25" s="18">
        <f>'[7]2020-21'!G65/100</f>
        <v>735.94952613249723</v>
      </c>
      <c r="M25" s="18">
        <f t="shared" si="29"/>
        <v>3332.8082766011707</v>
      </c>
      <c r="N25" s="18">
        <f t="shared" si="30"/>
        <v>3717.0100966617842</v>
      </c>
      <c r="O25" s="18">
        <f>(+'[7]2020-21'!H65+'[7]2020-21'!I65)/100</f>
        <v>939.6527219774548</v>
      </c>
      <c r="P25" s="18">
        <f>'[7]2020-21'!J65/100</f>
        <v>43.049305129897135</v>
      </c>
      <c r="Q25" s="18">
        <f>'[7]2020-21'!K65/100</f>
        <v>401.31591393767957</v>
      </c>
      <c r="R25" s="18">
        <f>'[7]2020-21'!L65/100</f>
        <v>22.428731550692774</v>
      </c>
      <c r="S25" s="18">
        <f>'[7]2020-21'!M65/100</f>
        <v>124.75336347588701</v>
      </c>
      <c r="T25" s="18">
        <f>'[7]2020-21'!N65/100</f>
        <v>1667.5450503178859</v>
      </c>
      <c r="U25" s="18">
        <f>'[7]2020-21'!O65/100</f>
        <v>2227.6056670086164</v>
      </c>
      <c r="V25" s="18">
        <f>'[7]2020-21'!P65/100</f>
        <v>391.1413321512004</v>
      </c>
      <c r="W25" s="18">
        <f>'[7]2020-21'!Q65/100</f>
        <v>857.66764976610841</v>
      </c>
      <c r="X25" s="18">
        <f t="shared" ref="X25:X31" si="34">SUM(O25:W25)</f>
        <v>6675.159735315422</v>
      </c>
      <c r="Y25" s="18">
        <f t="shared" si="32"/>
        <v>16067.469893050609</v>
      </c>
      <c r="Z25" s="18">
        <f>'[7]2020-21'!U65/100</f>
        <v>2544.2720561337105</v>
      </c>
      <c r="AA25" s="18">
        <f>'[7]2020-21'!V65/100</f>
        <v>358.79759791301035</v>
      </c>
      <c r="AB25" s="18">
        <f t="shared" si="33"/>
        <v>18252.944351271311</v>
      </c>
      <c r="AC25" s="18">
        <f>'Stmnt 41 GDDP 2020-21'!AC25</f>
        <v>2101.0507082397248</v>
      </c>
      <c r="AD25" s="18">
        <f t="shared" si="7"/>
        <v>86875.315667958144</v>
      </c>
    </row>
    <row r="26" spans="1:30">
      <c r="A26" s="5">
        <v>18</v>
      </c>
      <c r="B26" s="6" t="s">
        <v>13</v>
      </c>
      <c r="C26" s="14">
        <f>[4]NVA_Constant!L23/100</f>
        <v>2713.4436283541681</v>
      </c>
      <c r="D26" s="14">
        <f>[4]NVA_Constant!X23/100</f>
        <v>686.26778369138435</v>
      </c>
      <c r="E26" s="14">
        <f>[4]NVA_Constant!AV23/100</f>
        <v>195.75512580788276</v>
      </c>
      <c r="F26" s="14">
        <f>[4]NVA_Constant!AJ23/100</f>
        <v>12.487631010807993</v>
      </c>
      <c r="G26" s="14">
        <f t="shared" si="0"/>
        <v>3607.9541688642435</v>
      </c>
      <c r="H26" s="14">
        <f>+[4]NVA_Constant!BT23/100</f>
        <v>271.95903954655881</v>
      </c>
      <c r="I26" s="14">
        <f t="shared" si="1"/>
        <v>3879.9132084108023</v>
      </c>
      <c r="J26" s="18">
        <f>'[7]2020-21'!D66/100</f>
        <v>2472.065886254612</v>
      </c>
      <c r="K26" s="18">
        <f>('[7]2020-21'!E66+'[7]2020-21'!F66)/100</f>
        <v>184.29733690547403</v>
      </c>
      <c r="L26" s="18">
        <f>'[7]2020-21'!G66/100</f>
        <v>752.81308810794371</v>
      </c>
      <c r="M26" s="18">
        <f t="shared" si="29"/>
        <v>3409.1763112680296</v>
      </c>
      <c r="N26" s="18">
        <f t="shared" si="30"/>
        <v>3681.1353508145885</v>
      </c>
      <c r="O26" s="18">
        <f>(+'[7]2020-21'!H66+'[7]2020-21'!I66)/100</f>
        <v>961.18394300525517</v>
      </c>
      <c r="P26" s="18">
        <f>'[7]2020-21'!J66/100</f>
        <v>44.035737757788027</v>
      </c>
      <c r="Q26" s="18">
        <f>'[7]2020-21'!K66/100</f>
        <v>410.51167471489708</v>
      </c>
      <c r="R26" s="18">
        <f>'[7]2020-21'!L66/100</f>
        <v>22.94266394837145</v>
      </c>
      <c r="S26" s="18">
        <f>'[7]2020-21'!M66/100</f>
        <v>127.61196451022244</v>
      </c>
      <c r="T26" s="18">
        <f>'[7]2020-21'!N66/100</f>
        <v>1705.7552105318107</v>
      </c>
      <c r="U26" s="18">
        <f>'[7]2020-21'!O66/100</f>
        <v>2278.6490672535574</v>
      </c>
      <c r="V26" s="18">
        <f>'[7]2020-21'!P66/100</f>
        <v>400.10395236043331</v>
      </c>
      <c r="W26" s="18">
        <f>'[7]2020-21'!Q66/100</f>
        <v>877.32026323020409</v>
      </c>
      <c r="X26" s="18">
        <f t="shared" si="34"/>
        <v>6828.1144773125397</v>
      </c>
      <c r="Y26" s="18">
        <f t="shared" si="32"/>
        <v>14117.203996991371</v>
      </c>
      <c r="Z26" s="18">
        <f>'[7]2020-21'!U66/100</f>
        <v>2235.4488877868853</v>
      </c>
      <c r="AA26" s="18">
        <f>'[7]2020-21'!V66/100</f>
        <v>315.2468264003499</v>
      </c>
      <c r="AB26" s="18">
        <f t="shared" si="33"/>
        <v>16037.406058377908</v>
      </c>
      <c r="AC26" s="18">
        <f>'Stmnt 41 GDDP 2020-21'!AC26</f>
        <v>1994.6674462062949</v>
      </c>
      <c r="AD26" s="18">
        <f t="shared" si="7"/>
        <v>80401.40269436808</v>
      </c>
    </row>
    <row r="27" spans="1:30">
      <c r="A27" s="5">
        <v>19</v>
      </c>
      <c r="B27" s="6" t="s">
        <v>14</v>
      </c>
      <c r="C27" s="14">
        <f>[4]NVA_Constant!L24/100</f>
        <v>1783.1943617078578</v>
      </c>
      <c r="D27" s="14">
        <f>[4]NVA_Constant!X24/100</f>
        <v>620.2086776352146</v>
      </c>
      <c r="E27" s="14">
        <f>[4]NVA_Constant!AV24/100</f>
        <v>88.058299072065253</v>
      </c>
      <c r="F27" s="14">
        <f>[4]NVA_Constant!AJ24/100</f>
        <v>8.6817679210395244</v>
      </c>
      <c r="G27" s="14">
        <f t="shared" si="0"/>
        <v>2500.143106336177</v>
      </c>
      <c r="H27" s="14">
        <f>+[4]NVA_Constant!BT24/100</f>
        <v>173.41452500588903</v>
      </c>
      <c r="I27" s="14">
        <f t="shared" si="1"/>
        <v>2673.5576313420661</v>
      </c>
      <c r="J27" s="18">
        <f>'[7]2020-21'!D67/100</f>
        <v>1165.5193692561388</v>
      </c>
      <c r="K27" s="18">
        <f>('[7]2020-21'!E67+'[7]2020-21'!F67)/100</f>
        <v>86.891743889196036</v>
      </c>
      <c r="L27" s="18">
        <f>'[7]2020-21'!G67/100</f>
        <v>354.93319190966196</v>
      </c>
      <c r="M27" s="18">
        <f t="shared" si="29"/>
        <v>1607.3443050549968</v>
      </c>
      <c r="N27" s="18">
        <f t="shared" si="30"/>
        <v>1780.7588300608859</v>
      </c>
      <c r="O27" s="18">
        <f>(+'[7]2020-21'!H67+'[7]2020-21'!I67)/100</f>
        <v>453.17501819821234</v>
      </c>
      <c r="P27" s="18">
        <f>'[7]2020-21'!J67/100</f>
        <v>20.761786965939969</v>
      </c>
      <c r="Q27" s="18">
        <f>'[7]2020-21'!K67/100</f>
        <v>193.54634148157527</v>
      </c>
      <c r="R27" s="18">
        <f>'[7]2020-21'!L67/100</f>
        <v>10.816912026028151</v>
      </c>
      <c r="S27" s="18">
        <f>'[7]2020-21'!M67/100</f>
        <v>60.165959658476623</v>
      </c>
      <c r="T27" s="18">
        <f>'[7]2020-21'!N67/100</f>
        <v>804.2223907294532</v>
      </c>
      <c r="U27" s="18">
        <f>'[7]2020-21'!O67/100</f>
        <v>1074.3280097785869</v>
      </c>
      <c r="V27" s="18">
        <f>'[7]2020-21'!P67/100</f>
        <v>188.6393517199285</v>
      </c>
      <c r="W27" s="18">
        <f>'[7]2020-21'!Q67/100</f>
        <v>413.63531834700484</v>
      </c>
      <c r="X27" s="18">
        <f t="shared" si="34"/>
        <v>3219.2910889052055</v>
      </c>
      <c r="Y27" s="18">
        <f t="shared" si="32"/>
        <v>7500.1930253022683</v>
      </c>
      <c r="Z27" s="18">
        <f>'[7]2020-21'!U67/100</f>
        <v>1187.6500571355662</v>
      </c>
      <c r="AA27" s="18">
        <f>'[7]2020-21'!V67/100</f>
        <v>167.4844428032724</v>
      </c>
      <c r="AB27" s="18">
        <f t="shared" si="33"/>
        <v>8520.3586396345618</v>
      </c>
      <c r="AC27" s="18">
        <f>'Stmnt 41 GDDP 2020-21'!AC27</f>
        <v>1257.0131084760717</v>
      </c>
      <c r="AD27" s="18">
        <f t="shared" si="7"/>
        <v>67782.575871178793</v>
      </c>
    </row>
    <row r="28" spans="1:30">
      <c r="A28" s="5">
        <v>20</v>
      </c>
      <c r="B28" s="6" t="s">
        <v>151</v>
      </c>
      <c r="C28" s="14">
        <f>[4]NVA_Constant!L25/100</f>
        <v>4625.8659317276515</v>
      </c>
      <c r="D28" s="14">
        <f>[4]NVA_Constant!X25/100</f>
        <v>1010.3786006539017</v>
      </c>
      <c r="E28" s="14">
        <f>[4]NVA_Constant!AV25/100</f>
        <v>280.32298736326231</v>
      </c>
      <c r="F28" s="14">
        <f>[4]NVA_Constant!AJ25/100</f>
        <v>41.790345148727191</v>
      </c>
      <c r="G28" s="14">
        <f t="shared" si="0"/>
        <v>5958.3578648935436</v>
      </c>
      <c r="H28" s="14">
        <f>+[4]NVA_Constant!BT25/100</f>
        <v>256.72848697217086</v>
      </c>
      <c r="I28" s="14">
        <f t="shared" si="1"/>
        <v>6215.0863518657143</v>
      </c>
      <c r="J28" s="18">
        <f>'[7]2020-21'!D68/100</f>
        <v>3287.4744352854073</v>
      </c>
      <c r="K28" s="18">
        <f>('[7]2020-21'!E68+'[7]2020-21'!F68)/100</f>
        <v>245.08763578541829</v>
      </c>
      <c r="L28" s="18">
        <f>'[7]2020-21'!G68/100</f>
        <v>1001.127759362732</v>
      </c>
      <c r="M28" s="18">
        <f t="shared" si="29"/>
        <v>4533.6898304335573</v>
      </c>
      <c r="N28" s="18">
        <f t="shared" si="30"/>
        <v>4790.418317405728</v>
      </c>
      <c r="O28" s="18">
        <f>(+'[7]2020-21'!H68+'[7]2020-21'!I68)/100</f>
        <v>1278.2295398380616</v>
      </c>
      <c r="P28" s="18">
        <f>'[7]2020-21'!J68/100</f>
        <v>58.560883398214635</v>
      </c>
      <c r="Q28" s="18">
        <f>'[7]2020-21'!K68/100</f>
        <v>545.91855480684615</v>
      </c>
      <c r="R28" s="18">
        <f>'[7]2020-21'!L68/100</f>
        <v>30.510279530570333</v>
      </c>
      <c r="S28" s="18">
        <f>'[7]2020-21'!M68/100</f>
        <v>169.70464796127041</v>
      </c>
      <c r="T28" s="18">
        <f>'[7]2020-21'!N68/100</f>
        <v>2268.3969220473459</v>
      </c>
      <c r="U28" s="18">
        <f>'[7]2020-21'!O68/100</f>
        <v>3030.2592650281281</v>
      </c>
      <c r="V28" s="18">
        <f>'[7]2020-21'!P68/100</f>
        <v>532.07785526882253</v>
      </c>
      <c r="W28" s="18">
        <f>'[7]2020-21'!Q68/100</f>
        <v>1166.7035061500392</v>
      </c>
      <c r="X28" s="18">
        <f t="shared" si="34"/>
        <v>9080.3614540292983</v>
      </c>
      <c r="Y28" s="18">
        <f t="shared" si="32"/>
        <v>19829.137636328571</v>
      </c>
      <c r="Z28" s="18">
        <f>'[7]2020-21'!U68/100</f>
        <v>3139.9293837240925</v>
      </c>
      <c r="AA28" s="18">
        <f>'[7]2020-21'!V68/100</f>
        <v>442.79821325737839</v>
      </c>
      <c r="AB28" s="18">
        <f t="shared" si="33"/>
        <v>22526.268806795284</v>
      </c>
      <c r="AC28" s="18">
        <f>'Stmnt 41 GDDP 2020-21'!AC28</f>
        <v>2774.3492100906974</v>
      </c>
      <c r="AD28" s="18">
        <f t="shared" si="7"/>
        <v>81194.7851584944</v>
      </c>
    </row>
    <row r="29" spans="1:30">
      <c r="A29" s="5">
        <v>21</v>
      </c>
      <c r="B29" s="6" t="s">
        <v>15</v>
      </c>
      <c r="C29" s="14">
        <f>[4]NVA_Constant!L26/100</f>
        <v>3054.368883555605</v>
      </c>
      <c r="D29" s="14">
        <f>[4]NVA_Constant!X26/100</f>
        <v>1494.0153411409892</v>
      </c>
      <c r="E29" s="14">
        <f>[4]NVA_Constant!AV26/100</f>
        <v>755.88736217855524</v>
      </c>
      <c r="F29" s="14">
        <f>[4]NVA_Constant!AJ26/100</f>
        <v>58.551091227072973</v>
      </c>
      <c r="G29" s="14">
        <f t="shared" si="0"/>
        <v>5362.8226781022222</v>
      </c>
      <c r="H29" s="14">
        <f>+[4]NVA_Constant!BT26/100</f>
        <v>47.381712885784744</v>
      </c>
      <c r="I29" s="14">
        <f t="shared" si="1"/>
        <v>5410.2043909880067</v>
      </c>
      <c r="J29" s="18">
        <f>'[7]2020-21'!D69/100</f>
        <v>4913.5937682502527</v>
      </c>
      <c r="K29" s="18">
        <f>('[7]2020-21'!E69+'[7]2020-21'!F69)/100</f>
        <v>366.3180059880433</v>
      </c>
      <c r="L29" s="18">
        <f>'[7]2020-21'!G69/100</f>
        <v>1496.3265012279849</v>
      </c>
      <c r="M29" s="18">
        <f t="shared" si="29"/>
        <v>6776.2382754662813</v>
      </c>
      <c r="N29" s="18">
        <f t="shared" si="30"/>
        <v>6823.6199883520658</v>
      </c>
      <c r="O29" s="18">
        <f>(+'[7]2020-21'!H69+'[7]2020-21'!I69)/100</f>
        <v>1910.4941574386478</v>
      </c>
      <c r="P29" s="18">
        <f>'[7]2020-21'!J69/100</f>
        <v>87.527491815678914</v>
      </c>
      <c r="Q29" s="18">
        <f>'[7]2020-21'!K69/100</f>
        <v>815.95220333271573</v>
      </c>
      <c r="R29" s="18">
        <f>'[7]2020-21'!L69/100</f>
        <v>45.601911838431853</v>
      </c>
      <c r="S29" s="18">
        <f>'[7]2020-21'!M69/100</f>
        <v>253.64750877316209</v>
      </c>
      <c r="T29" s="18">
        <f>'[7]2020-21'!N69/100</f>
        <v>3390.4388306284231</v>
      </c>
      <c r="U29" s="18">
        <f>'[7]2020-21'!O69/100</f>
        <v>4529.1494531522194</v>
      </c>
      <c r="V29" s="18">
        <f>'[7]2020-21'!P69/100</f>
        <v>795.26532763618957</v>
      </c>
      <c r="W29" s="18">
        <f>'[7]2020-21'!Q69/100</f>
        <v>1743.8027854099068</v>
      </c>
      <c r="X29" s="18">
        <f t="shared" si="34"/>
        <v>13571.879670025375</v>
      </c>
      <c r="Y29" s="18">
        <f t="shared" si="32"/>
        <v>25758.322336479665</v>
      </c>
      <c r="Z29" s="18">
        <f>'[7]2020-21'!U69/100</f>
        <v>4078.8114341376604</v>
      </c>
      <c r="AA29" s="18">
        <f>'[7]2020-21'!V69/100</f>
        <v>575.2009661783602</v>
      </c>
      <c r="AB29" s="18">
        <f t="shared" si="33"/>
        <v>29261.932804438966</v>
      </c>
      <c r="AC29" s="18">
        <f>'Stmnt 41 GDDP 2020-21'!AC29</f>
        <v>3636.3581920503798</v>
      </c>
      <c r="AD29" s="18">
        <f t="shared" si="7"/>
        <v>80470.435691428589</v>
      </c>
    </row>
    <row r="30" spans="1:30">
      <c r="A30" s="5">
        <v>22</v>
      </c>
      <c r="B30" s="6" t="s">
        <v>196</v>
      </c>
      <c r="C30" s="14">
        <f>[4]NVA_Constant!L27/100</f>
        <v>3463.4869678950904</v>
      </c>
      <c r="D30" s="14">
        <f>[4]NVA_Constant!X27/100</f>
        <v>1012.0638433084926</v>
      </c>
      <c r="E30" s="14">
        <f>[4]NVA_Constant!AV27/100</f>
        <v>306.29260217960331</v>
      </c>
      <c r="F30" s="14">
        <f>[4]NVA_Constant!AJ27/100</f>
        <v>13.442490243145032</v>
      </c>
      <c r="G30" s="14">
        <f t="shared" si="0"/>
        <v>4795.2859036263308</v>
      </c>
      <c r="H30" s="14">
        <f>+[4]NVA_Constant!BT27/100</f>
        <v>47.420204772949937</v>
      </c>
      <c r="I30" s="14">
        <f t="shared" si="1"/>
        <v>4842.7061083992803</v>
      </c>
      <c r="J30" s="18">
        <f>'[7]2020-21'!D70/100</f>
        <v>2066.7906513548232</v>
      </c>
      <c r="K30" s="18">
        <f>('[7]2020-21'!E70+'[7]2020-21'!F70)/100</f>
        <v>154.08327710995019</v>
      </c>
      <c r="L30" s="18">
        <f>'[7]2020-21'!G70/100</f>
        <v>629.39546286785389</v>
      </c>
      <c r="M30" s="18">
        <f t="shared" si="29"/>
        <v>2850.2693913326275</v>
      </c>
      <c r="N30" s="18">
        <f t="shared" si="30"/>
        <v>2897.6895961055775</v>
      </c>
      <c r="O30" s="18">
        <f>(+'[7]2020-21'!H70+'[7]2020-21'!I70)/100</f>
        <v>803.60559913936731</v>
      </c>
      <c r="P30" s="18">
        <f>'[7]2020-21'!J70/100</f>
        <v>36.816434233959967</v>
      </c>
      <c r="Q30" s="18">
        <f>'[7]2020-21'!K70/100</f>
        <v>343.21160139393453</v>
      </c>
      <c r="R30" s="18">
        <f>'[7]2020-21'!L70/100</f>
        <v>19.181399504489438</v>
      </c>
      <c r="S30" s="18">
        <f>'[7]2020-21'!M70/100</f>
        <v>106.69101366483014</v>
      </c>
      <c r="T30" s="18">
        <f>'[7]2020-21'!N70/100</f>
        <v>1426.1104213400481</v>
      </c>
      <c r="U30" s="18">
        <f>'[7]2020-21'!O70/100</f>
        <v>1905.08295757979</v>
      </c>
      <c r="V30" s="18">
        <f>'[7]2020-21'!P70/100</f>
        <v>334.51014105515185</v>
      </c>
      <c r="W30" s="18">
        <f>'[7]2020-21'!Q70/100</f>
        <v>733.49069228714836</v>
      </c>
      <c r="X30" s="18">
        <f t="shared" si="34"/>
        <v>5708.7002601987197</v>
      </c>
      <c r="Y30" s="18">
        <f t="shared" si="32"/>
        <v>13401.675759930627</v>
      </c>
      <c r="Z30" s="18">
        <f>'[7]2020-21'!U70/100</f>
        <v>2122.1455137212224</v>
      </c>
      <c r="AA30" s="18">
        <f>'[7]2020-21'!V70/100</f>
        <v>299.26859075837388</v>
      </c>
      <c r="AB30" s="18">
        <f t="shared" si="33"/>
        <v>15224.552682893476</v>
      </c>
      <c r="AC30" s="18">
        <f>'Stmnt 41 GDDP 2020-21'!AC30</f>
        <v>1773.2109141091532</v>
      </c>
      <c r="AD30" s="18">
        <f t="shared" si="7"/>
        <v>85858.667808517115</v>
      </c>
    </row>
    <row r="31" spans="1:30">
      <c r="A31" s="5">
        <v>23</v>
      </c>
      <c r="B31" s="6" t="s">
        <v>16</v>
      </c>
      <c r="C31" s="14">
        <f>[4]NVA_Constant!L28/100</f>
        <v>3374.9335249286819</v>
      </c>
      <c r="D31" s="14">
        <f>[4]NVA_Constant!X28/100</f>
        <v>702.1341368022953</v>
      </c>
      <c r="E31" s="14">
        <f>[4]NVA_Constant!AV28/100</f>
        <v>2007.6145867372129</v>
      </c>
      <c r="F31" s="14">
        <f>[4]NVA_Constant!AJ28/100</f>
        <v>48.305074907818501</v>
      </c>
      <c r="G31" s="14">
        <f t="shared" si="0"/>
        <v>6132.987323376009</v>
      </c>
      <c r="H31" s="14">
        <f>+[4]NVA_Constant!BT28/100</f>
        <v>117.85436307386462</v>
      </c>
      <c r="I31" s="14">
        <f t="shared" si="1"/>
        <v>6250.841686449874</v>
      </c>
      <c r="J31" s="18">
        <f>'[7]2020-21'!D71/100</f>
        <v>3638.0052319147753</v>
      </c>
      <c r="K31" s="18">
        <f>('[7]2020-21'!E71+'[7]2020-21'!F71)/100</f>
        <v>271.22039085531816</v>
      </c>
      <c r="L31" s="18">
        <f>'[7]2020-21'!G71/100</f>
        <v>1107.8741745593345</v>
      </c>
      <c r="M31" s="18">
        <f t="shared" si="29"/>
        <v>5017.0997973294279</v>
      </c>
      <c r="N31" s="18">
        <f t="shared" si="30"/>
        <v>5134.9541604032929</v>
      </c>
      <c r="O31" s="18">
        <f>(+'[7]2020-21'!H71+'[7]2020-21'!I71)/100</f>
        <v>1414.5222556278732</v>
      </c>
      <c r="P31" s="18">
        <f>'[7]2020-21'!J71/100</f>
        <v>64.805005904102231</v>
      </c>
      <c r="Q31" s="18">
        <f>'[7]2020-21'!K71/100</f>
        <v>604.12775754839799</v>
      </c>
      <c r="R31" s="18">
        <f>'[7]2020-21'!L71/100</f>
        <v>33.76347367694764</v>
      </c>
      <c r="S31" s="18">
        <f>'[7]2020-21'!M71/100</f>
        <v>187.79960401722718</v>
      </c>
      <c r="T31" s="18">
        <f>'[7]2020-21'!N71/100</f>
        <v>2510.2673900340665</v>
      </c>
      <c r="U31" s="18">
        <f>'[7]2020-21'!O71/100</f>
        <v>3353.3641940772923</v>
      </c>
      <c r="V31" s="18">
        <f>'[7]2020-21'!P71/100</f>
        <v>588.81127727641729</v>
      </c>
      <c r="W31" s="18">
        <f>'[7]2020-21'!Q71/100</f>
        <v>1291.1046284984006</v>
      </c>
      <c r="X31" s="18">
        <f t="shared" si="34"/>
        <v>10048.565586660725</v>
      </c>
      <c r="Y31" s="18">
        <f t="shared" si="32"/>
        <v>21316.507070440028</v>
      </c>
      <c r="Z31" s="18">
        <f>'[7]2020-21'!U71/100</f>
        <v>3375.4532425506163</v>
      </c>
      <c r="AA31" s="18">
        <f>'[7]2020-21'!V71/100</f>
        <v>476.01219074631672</v>
      </c>
      <c r="AB31" s="18">
        <f t="shared" si="33"/>
        <v>24215.948122244325</v>
      </c>
      <c r="AC31" s="18">
        <f>'Stmnt 41 GDDP 2020-21'!AC31</f>
        <v>2650.0425172208306</v>
      </c>
      <c r="AD31" s="18">
        <f t="shared" si="7"/>
        <v>91379.470196728114</v>
      </c>
    </row>
    <row r="32" spans="1:30" s="50" customFormat="1" ht="25.5">
      <c r="A32" s="47"/>
      <c r="B32" s="48" t="s">
        <v>198</v>
      </c>
      <c r="C32" s="49">
        <f t="shared" ref="C32:I32" si="35">SUM(C24:C31)</f>
        <v>25948.900835815697</v>
      </c>
      <c r="D32" s="49">
        <f t="shared" si="35"/>
        <v>9104.1135705373799</v>
      </c>
      <c r="E32" s="49">
        <f t="shared" si="35"/>
        <v>5462.0619407053327</v>
      </c>
      <c r="F32" s="49">
        <f t="shared" si="35"/>
        <v>215.64241200773941</v>
      </c>
      <c r="G32" s="49">
        <f t="shared" si="35"/>
        <v>40730.718759066149</v>
      </c>
      <c r="H32" s="49">
        <f t="shared" si="35"/>
        <v>1441.4647603841936</v>
      </c>
      <c r="I32" s="49">
        <f t="shared" si="35"/>
        <v>42172.183519450344</v>
      </c>
      <c r="J32" s="49">
        <f t="shared" ref="J32" si="36">SUM(J24:J31)</f>
        <v>27684.454271996878</v>
      </c>
      <c r="K32" s="49">
        <f t="shared" ref="K32:AB32" si="37">SUM(K24:K31)</f>
        <v>2063.9301016934533</v>
      </c>
      <c r="L32" s="49">
        <f>SUM(L24:L31)</f>
        <v>8430.6893392155216</v>
      </c>
      <c r="M32" s="49">
        <f t="shared" si="37"/>
        <v>38179.073712905862</v>
      </c>
      <c r="N32" s="49">
        <f t="shared" si="37"/>
        <v>39620.538473290049</v>
      </c>
      <c r="O32" s="49">
        <f t="shared" si="37"/>
        <v>10764.216708407726</v>
      </c>
      <c r="P32" s="49">
        <f t="shared" si="37"/>
        <v>493.15245805854153</v>
      </c>
      <c r="Q32" s="49">
        <f t="shared" si="37"/>
        <v>4597.2851087654635</v>
      </c>
      <c r="R32" s="49">
        <f t="shared" si="37"/>
        <v>256.93292985762378</v>
      </c>
      <c r="S32" s="49">
        <f t="shared" si="37"/>
        <v>1429.1154680329066</v>
      </c>
      <c r="T32" s="49">
        <f t="shared" si="37"/>
        <v>19102.606604363202</v>
      </c>
      <c r="U32" s="49">
        <f t="shared" si="37"/>
        <v>25518.395870866436</v>
      </c>
      <c r="V32" s="49">
        <f t="shared" si="37"/>
        <v>4480.7299169318285</v>
      </c>
      <c r="W32" s="49">
        <f t="shared" si="37"/>
        <v>9825.0345366366491</v>
      </c>
      <c r="X32" s="49">
        <f t="shared" si="37"/>
        <v>76467.469601920369</v>
      </c>
      <c r="Y32" s="49">
        <f t="shared" si="37"/>
        <v>156818.72683427657</v>
      </c>
      <c r="Z32" s="49">
        <f t="shared" si="37"/>
        <v>24832.130257191777</v>
      </c>
      <c r="AA32" s="49">
        <f t="shared" si="37"/>
        <v>3501.8694898856988</v>
      </c>
      <c r="AB32" s="49">
        <f t="shared" si="37"/>
        <v>178148.98760158266</v>
      </c>
      <c r="AC32" s="49">
        <f>'Stmnt 41 GDDP 2020-21'!AC32</f>
        <v>20263.27764138483</v>
      </c>
      <c r="AD32" s="49">
        <f t="shared" si="7"/>
        <v>87917.162639936883</v>
      </c>
    </row>
    <row r="33" spans="1:30">
      <c r="A33" s="5">
        <v>24</v>
      </c>
      <c r="B33" s="6" t="s">
        <v>152</v>
      </c>
      <c r="C33" s="14">
        <f>[4]NVA_Constant!L30/100</f>
        <v>3418.4693860119769</v>
      </c>
      <c r="D33" s="14">
        <f>[4]NVA_Constant!X30/100</f>
        <v>1033.6798675509026</v>
      </c>
      <c r="E33" s="14">
        <f>[4]NVA_Constant!AV30/100</f>
        <v>211.41672511612367</v>
      </c>
      <c r="F33" s="14">
        <f>[4]NVA_Constant!AJ30/100</f>
        <v>4.7539790020044812</v>
      </c>
      <c r="G33" s="14">
        <f t="shared" si="0"/>
        <v>4668.3199576810075</v>
      </c>
      <c r="H33" s="14">
        <f>+[4]NVA_Constant!BT30/100</f>
        <v>95.460630600818007</v>
      </c>
      <c r="I33" s="14">
        <f t="shared" si="1"/>
        <v>4763.7805882818257</v>
      </c>
      <c r="J33" s="18">
        <f>'[7]2020-21'!D72/100</f>
        <v>2778.8204306185407</v>
      </c>
      <c r="K33" s="18">
        <f>('[7]2020-21'!E72+'[7]2020-21'!F72)/100</f>
        <v>207.16648692460151</v>
      </c>
      <c r="L33" s="18">
        <f>'[7]2020-21'!G72/100</f>
        <v>846.22841215645894</v>
      </c>
      <c r="M33" s="18">
        <f t="shared" ref="M33:M37" si="38">J33+K33+L33</f>
        <v>3832.2153296996012</v>
      </c>
      <c r="N33" s="18">
        <f t="shared" ref="N33:N37" si="39">H33+M33</f>
        <v>3927.6759603004193</v>
      </c>
      <c r="O33" s="18">
        <f>(+'[7]2020-21'!H72+'[7]2020-21'!I72)/100</f>
        <v>1080.4556598821951</v>
      </c>
      <c r="P33" s="18">
        <f>'[7]2020-21'!J72/100</f>
        <v>49.500059217312604</v>
      </c>
      <c r="Q33" s="18">
        <f>'[7]2020-21'!K72/100</f>
        <v>461.45138568029967</v>
      </c>
      <c r="R33" s="18">
        <f>'[7]2020-21'!L72/100</f>
        <v>25.789580960215432</v>
      </c>
      <c r="S33" s="18">
        <f>'[7]2020-21'!M72/100</f>
        <v>143.4471209461328</v>
      </c>
      <c r="T33" s="18">
        <f>'[7]2020-21'!N72/100</f>
        <v>1917.4195376488556</v>
      </c>
      <c r="U33" s="18">
        <f>'[7]2020-21'!O72/100</f>
        <v>2561.4028402323511</v>
      </c>
      <c r="V33" s="18">
        <f>'[7]2020-21'!P72/100</f>
        <v>449.75218636866356</v>
      </c>
      <c r="W33" s="18">
        <f>'[7]2020-21'!Q72/100</f>
        <v>986.1854755632645</v>
      </c>
      <c r="X33" s="18">
        <f t="shared" ref="X33" si="40">SUM(O33:W33)</f>
        <v>7675.40384649929</v>
      </c>
      <c r="Y33" s="18">
        <f t="shared" ref="Y33:Y37" si="41">I33+M33+X33</f>
        <v>16271.399764480717</v>
      </c>
      <c r="Z33" s="18">
        <f>'[7]2020-21'!U72/100</f>
        <v>2576.5642051389227</v>
      </c>
      <c r="AA33" s="18">
        <f>'[7]2020-21'!V72/100</f>
        <v>363.35149200880369</v>
      </c>
      <c r="AB33" s="18">
        <f t="shared" ref="AB33:AB37" si="42">Y33+Z33-AA33</f>
        <v>18484.612477610834</v>
      </c>
      <c r="AC33" s="18">
        <f>'Stmnt 41 GDDP 2020-21'!AC33</f>
        <v>2779.6957017559716</v>
      </c>
      <c r="AD33" s="18">
        <f t="shared" si="7"/>
        <v>66498.69072335455</v>
      </c>
    </row>
    <row r="34" spans="1:30">
      <c r="A34" s="5">
        <v>25</v>
      </c>
      <c r="B34" s="6" t="s">
        <v>17</v>
      </c>
      <c r="C34" s="14">
        <f>[4]NVA_Constant!L31/100</f>
        <v>2008.5998822860001</v>
      </c>
      <c r="D34" s="14">
        <f>[4]NVA_Constant!X31/100</f>
        <v>569.5224530430919</v>
      </c>
      <c r="E34" s="14">
        <f>[4]NVA_Constant!AV31/100</f>
        <v>161.02762244996032</v>
      </c>
      <c r="F34" s="14">
        <f>[4]NVA_Constant!AJ31/100</f>
        <v>13.015864779952608</v>
      </c>
      <c r="G34" s="14">
        <f t="shared" si="0"/>
        <v>2752.1658225590049</v>
      </c>
      <c r="H34" s="14">
        <f>+[4]NVA_Constant!BT31/100</f>
        <v>78.318280742895894</v>
      </c>
      <c r="I34" s="14">
        <f t="shared" si="1"/>
        <v>2830.4841033019006</v>
      </c>
      <c r="J34" s="18">
        <f>'[7]2020-21'!D73/100</f>
        <v>3119.8197187216679</v>
      </c>
      <c r="K34" s="18">
        <f>('[7]2020-21'!E73+'[7]2020-21'!F73)/100</f>
        <v>232.58864942985929</v>
      </c>
      <c r="L34" s="18">
        <f>'[7]2020-21'!G73/100</f>
        <v>950.07221686526498</v>
      </c>
      <c r="M34" s="18">
        <f t="shared" si="38"/>
        <v>4302.4805850167922</v>
      </c>
      <c r="N34" s="18">
        <f t="shared" si="39"/>
        <v>4380.7988657596879</v>
      </c>
      <c r="O34" s="18">
        <f>(+'[7]2020-21'!H73+'[7]2020-21'!I73)/100</f>
        <v>1213.04235270596</v>
      </c>
      <c r="P34" s="18">
        <f>'[7]2020-21'!J73/100</f>
        <v>55.574393768829125</v>
      </c>
      <c r="Q34" s="18">
        <f>'[7]2020-21'!K73/100</f>
        <v>518.07778452110472</v>
      </c>
      <c r="R34" s="18">
        <f>'[7]2020-21'!L73/100</f>
        <v>28.9543154104922</v>
      </c>
      <c r="S34" s="18">
        <f>'[7]2020-21'!M73/100</f>
        <v>161.0500454043304</v>
      </c>
      <c r="T34" s="18">
        <f>'[7]2020-21'!N73/100</f>
        <v>2152.7131500496207</v>
      </c>
      <c r="U34" s="18">
        <f>'[7]2020-21'!O73/100</f>
        <v>2875.7220151745546</v>
      </c>
      <c r="V34" s="18">
        <f>'[7]2020-21'!P73/100</f>
        <v>504.94293337940189</v>
      </c>
      <c r="W34" s="18">
        <f>'[7]2020-21'!Q73/100</f>
        <v>1107.2039269174102</v>
      </c>
      <c r="X34" s="18">
        <f t="shared" ref="X34:X37" si="43">SUM(O34:W34)</f>
        <v>8617.2809173317037</v>
      </c>
      <c r="Y34" s="18">
        <f t="shared" si="41"/>
        <v>15750.245605650396</v>
      </c>
      <c r="Z34" s="18">
        <f>'[7]2020-21'!U73/100</f>
        <v>2494.0398314889703</v>
      </c>
      <c r="AA34" s="18">
        <f>'[7]2020-21'!V73/100</f>
        <v>351.71376365994399</v>
      </c>
      <c r="AB34" s="18">
        <f t="shared" si="42"/>
        <v>17892.571673479422</v>
      </c>
      <c r="AC34" s="18">
        <f>'Stmnt 41 GDDP 2020-21'!AC34</f>
        <v>1989.0718763553109</v>
      </c>
      <c r="AD34" s="18">
        <f t="shared" si="7"/>
        <v>89954.374631574363</v>
      </c>
    </row>
    <row r="35" spans="1:30">
      <c r="A35" s="5">
        <v>26</v>
      </c>
      <c r="B35" s="6" t="s">
        <v>18</v>
      </c>
      <c r="C35" s="14">
        <f>[4]NVA_Constant!L32/100</f>
        <v>2196.4024192294264</v>
      </c>
      <c r="D35" s="14">
        <f>[4]NVA_Constant!X32/100</f>
        <v>299.20148301743347</v>
      </c>
      <c r="E35" s="14">
        <f>[4]NVA_Constant!AV32/100</f>
        <v>120.36537306957342</v>
      </c>
      <c r="F35" s="14">
        <f>[4]NVA_Constant!AJ32/100</f>
        <v>14.742776315791602</v>
      </c>
      <c r="G35" s="14">
        <f t="shared" si="0"/>
        <v>2630.7120516322248</v>
      </c>
      <c r="H35" s="14">
        <f>+[4]NVA_Constant!BT32/100</f>
        <v>21.722878071195495</v>
      </c>
      <c r="I35" s="14">
        <f t="shared" si="1"/>
        <v>2652.43492970342</v>
      </c>
      <c r="J35" s="18">
        <f>'[7]2020-21'!D74/100</f>
        <v>1127.4534007803495</v>
      </c>
      <c r="K35" s="18">
        <f>('[7]2020-21'!E74+'[7]2020-21'!F74)/100</f>
        <v>84.053851640521117</v>
      </c>
      <c r="L35" s="18">
        <f>'[7]2020-21'!G74/100</f>
        <v>343.34104161972942</v>
      </c>
      <c r="M35" s="18">
        <f t="shared" si="38"/>
        <v>1554.8482940406</v>
      </c>
      <c r="N35" s="18">
        <f t="shared" si="39"/>
        <v>1576.5711721117955</v>
      </c>
      <c r="O35" s="18">
        <f>(+'[7]2020-21'!H74+'[7]2020-21'!I74)/100</f>
        <v>438.37428093739936</v>
      </c>
      <c r="P35" s="18">
        <f>'[7]2020-21'!J74/100</f>
        <v>20.08370511762978</v>
      </c>
      <c r="Q35" s="18">
        <f>'[7]2020-21'!K74/100</f>
        <v>187.22510038702003</v>
      </c>
      <c r="R35" s="18">
        <f>'[7]2020-21'!L74/100</f>
        <v>10.463630696648814</v>
      </c>
      <c r="S35" s="18">
        <f>'[7]2020-21'!M74/100</f>
        <v>58.200933950549604</v>
      </c>
      <c r="T35" s="18">
        <f>'[7]2020-21'!N74/100</f>
        <v>777.95641439259532</v>
      </c>
      <c r="U35" s="18">
        <f>'[7]2020-21'!O74/100</f>
        <v>1039.2403593871654</v>
      </c>
      <c r="V35" s="18">
        <f>'[7]2020-21'!P74/100</f>
        <v>182.47837335674001</v>
      </c>
      <c r="W35" s="18">
        <f>'[7]2020-21'!Q74/100</f>
        <v>400.12595127512242</v>
      </c>
      <c r="X35" s="18">
        <f t="shared" si="43"/>
        <v>3114.148749500871</v>
      </c>
      <c r="Y35" s="18">
        <f t="shared" si="41"/>
        <v>7321.4319732448912</v>
      </c>
      <c r="Z35" s="18">
        <f>'[7]2020-21'!U74/100</f>
        <v>1159.3433757178029</v>
      </c>
      <c r="AA35" s="18">
        <f>'[7]2020-21'!V74/100</f>
        <v>163.49258616471153</v>
      </c>
      <c r="AB35" s="18">
        <f t="shared" si="42"/>
        <v>8317.2827627979823</v>
      </c>
      <c r="AC35" s="18">
        <f>'Stmnt 41 GDDP 2020-21'!AC35</f>
        <v>1281.6693806726332</v>
      </c>
      <c r="AD35" s="18">
        <f t="shared" si="7"/>
        <v>64894.13641475141</v>
      </c>
    </row>
    <row r="36" spans="1:30">
      <c r="A36" s="5">
        <v>27</v>
      </c>
      <c r="B36" s="6" t="s">
        <v>19</v>
      </c>
      <c r="C36" s="14">
        <f>[4]NVA_Constant!L33/100</f>
        <v>4505.573288259031</v>
      </c>
      <c r="D36" s="14">
        <f>[4]NVA_Constant!X33/100</f>
        <v>1135.9050490102331</v>
      </c>
      <c r="E36" s="14">
        <f>[4]NVA_Constant!AV33/100</f>
        <v>651.04117861133409</v>
      </c>
      <c r="F36" s="14">
        <f>[4]NVA_Constant!AJ33/100</f>
        <v>25.103971067401925</v>
      </c>
      <c r="G36" s="14">
        <f t="shared" si="0"/>
        <v>6317.6234869480004</v>
      </c>
      <c r="H36" s="14">
        <f>+[4]NVA_Constant!BT33/100</f>
        <v>170.98766824706291</v>
      </c>
      <c r="I36" s="14">
        <f t="shared" si="1"/>
        <v>6488.6111551950635</v>
      </c>
      <c r="J36" s="18">
        <f>'[7]2020-21'!D75/100</f>
        <v>4419.1666425229951</v>
      </c>
      <c r="K36" s="18">
        <f>('[7]2020-21'!E75+'[7]2020-21'!F75)/100</f>
        <v>329.45749872081245</v>
      </c>
      <c r="L36" s="18">
        <f>'[7]2020-21'!G75/100</f>
        <v>1345.7596359058787</v>
      </c>
      <c r="M36" s="18">
        <f t="shared" si="38"/>
        <v>6094.3837771496865</v>
      </c>
      <c r="N36" s="18">
        <f t="shared" si="39"/>
        <v>6265.3714453967496</v>
      </c>
      <c r="O36" s="18">
        <f>(+'[7]2020-21'!H75+'[7]2020-21'!I75)/100</f>
        <v>1718.2519454176311</v>
      </c>
      <c r="P36" s="18">
        <f>'[7]2020-21'!J75/100</f>
        <v>78.7200957952397</v>
      </c>
      <c r="Q36" s="18">
        <f>'[7]2020-21'!K75/100</f>
        <v>733.847552103422</v>
      </c>
      <c r="R36" s="18">
        <f>'[7]2020-21'!L75/100</f>
        <v>41.013249596218721</v>
      </c>
      <c r="S36" s="18">
        <f>'[7]2020-21'!M75/100</f>
        <v>228.12439582863132</v>
      </c>
      <c r="T36" s="18">
        <f>'[7]2020-21'!N75/100</f>
        <v>3049.2781639055333</v>
      </c>
      <c r="U36" s="18">
        <f>'[7]2020-21'!O75/100</f>
        <v>4073.4067825674124</v>
      </c>
      <c r="V36" s="18">
        <f>'[7]2020-21'!P75/100</f>
        <v>715.24227960270775</v>
      </c>
      <c r="W36" s="18">
        <f>'[7]2020-21'!Q75/100</f>
        <v>1568.3337825394412</v>
      </c>
      <c r="X36" s="18">
        <f t="shared" si="43"/>
        <v>12206.218247356237</v>
      </c>
      <c r="Y36" s="18">
        <f t="shared" si="41"/>
        <v>24789.213179700986</v>
      </c>
      <c r="Z36" s="18">
        <f>'[7]2020-21'!U75/100</f>
        <v>3925.3537071262613</v>
      </c>
      <c r="AA36" s="18">
        <f>'[7]2020-21'!V75/100</f>
        <v>553.5600949908071</v>
      </c>
      <c r="AB36" s="18">
        <f t="shared" si="42"/>
        <v>28161.00679183644</v>
      </c>
      <c r="AC36" s="18">
        <f>'Stmnt 41 GDDP 2020-21'!AC36</f>
        <v>3154.5395218037506</v>
      </c>
      <c r="AD36" s="18">
        <f t="shared" si="7"/>
        <v>89271.370978842926</v>
      </c>
    </row>
    <row r="37" spans="1:30">
      <c r="A37" s="5">
        <v>28</v>
      </c>
      <c r="B37" s="6" t="s">
        <v>20</v>
      </c>
      <c r="C37" s="14">
        <f>[4]NVA_Constant!L34/100</f>
        <v>2718.5899868231872</v>
      </c>
      <c r="D37" s="14">
        <f>[4]NVA_Constant!X34/100</f>
        <v>1124.4380042243331</v>
      </c>
      <c r="E37" s="14">
        <f>[4]NVA_Constant!AV34/100</f>
        <v>1092.4298940981002</v>
      </c>
      <c r="F37" s="14">
        <f>[4]NVA_Constant!AJ34/100</f>
        <v>34.31396784770299</v>
      </c>
      <c r="G37" s="14">
        <f t="shared" si="0"/>
        <v>4969.7718529933236</v>
      </c>
      <c r="H37" s="14">
        <f>+[4]NVA_Constant!BT34/100</f>
        <v>1155.0117783700939</v>
      </c>
      <c r="I37" s="14">
        <f t="shared" si="1"/>
        <v>6124.783631363418</v>
      </c>
      <c r="J37" s="18">
        <f>'[7]2020-21'!D76/100</f>
        <v>3143.7178100568485</v>
      </c>
      <c r="K37" s="18">
        <f>('[7]2020-21'!E76+'[7]2020-21'!F76)/100</f>
        <v>234.37029878422604</v>
      </c>
      <c r="L37" s="18">
        <f>'[7]2020-21'!G76/100</f>
        <v>957.34985296629168</v>
      </c>
      <c r="M37" s="18">
        <f t="shared" si="38"/>
        <v>4335.4379618073663</v>
      </c>
      <c r="N37" s="18">
        <f t="shared" si="39"/>
        <v>5490.4497401774606</v>
      </c>
      <c r="O37" s="18">
        <f>(+'[7]2020-21'!H76+'[7]2020-21'!I76)/100</f>
        <v>1222.3343629988779</v>
      </c>
      <c r="P37" s="18">
        <f>'[7]2020-21'!J76/100</f>
        <v>56.000098475487292</v>
      </c>
      <c r="Q37" s="18">
        <f>'[7]2020-21'!K76/100</f>
        <v>522.04630556702182</v>
      </c>
      <c r="R37" s="18">
        <f>'[7]2020-21'!L76/100</f>
        <v>29.176107993594115</v>
      </c>
      <c r="S37" s="18">
        <f>'[7]2020-21'!M76/100</f>
        <v>162.28370280815784</v>
      </c>
      <c r="T37" s="18">
        <f>'[7]2020-21'!N76/100</f>
        <v>2169.203120662221</v>
      </c>
      <c r="U37" s="18">
        <f>'[7]2020-21'!O76/100</f>
        <v>2897.7502967963501</v>
      </c>
      <c r="V37" s="18">
        <f>'[7]2020-21'!P76/100</f>
        <v>508.81084031919761</v>
      </c>
      <c r="W37" s="18">
        <f>'[7]2020-21'!Q76/100</f>
        <v>1115.6852056314847</v>
      </c>
      <c r="X37" s="18">
        <f t="shared" si="43"/>
        <v>8683.2900412523923</v>
      </c>
      <c r="Y37" s="18">
        <f t="shared" si="41"/>
        <v>19143.511634423176</v>
      </c>
      <c r="Z37" s="18">
        <f>'[7]2020-21'!U76/100</f>
        <v>3031.3610094619658</v>
      </c>
      <c r="AA37" s="18">
        <f>'[7]2020-21'!V76/100</f>
        <v>427.48771538799309</v>
      </c>
      <c r="AB37" s="18">
        <f t="shared" si="42"/>
        <v>21747.384928497147</v>
      </c>
      <c r="AC37" s="18">
        <f>'Stmnt 41 GDDP 2020-21'!AC37</f>
        <v>2980.860398292326</v>
      </c>
      <c r="AD37" s="18">
        <f t="shared" si="7"/>
        <v>72956.737393524978</v>
      </c>
    </row>
    <row r="38" spans="1:30" s="3" customFormat="1">
      <c r="A38" s="7"/>
      <c r="B38" s="8" t="s">
        <v>30</v>
      </c>
      <c r="C38" s="19">
        <f t="shared" ref="C38:I38" si="44">SUM(C33:C37)</f>
        <v>14847.63496260962</v>
      </c>
      <c r="D38" s="19">
        <f t="shared" si="44"/>
        <v>4162.7468568459944</v>
      </c>
      <c r="E38" s="19">
        <f t="shared" si="44"/>
        <v>2236.2807933450918</v>
      </c>
      <c r="F38" s="19">
        <f t="shared" si="44"/>
        <v>91.930559012853621</v>
      </c>
      <c r="G38" s="19">
        <f t="shared" si="44"/>
        <v>21338.593171813562</v>
      </c>
      <c r="H38" s="19">
        <f t="shared" si="44"/>
        <v>1521.5012360320661</v>
      </c>
      <c r="I38" s="19">
        <f t="shared" si="44"/>
        <v>22860.09440784563</v>
      </c>
      <c r="J38" s="19">
        <f t="shared" ref="J38" si="45">SUM(J33:J37)</f>
        <v>14588.978002700402</v>
      </c>
      <c r="K38" s="19">
        <f t="shared" ref="K38:AB38" si="46">SUM(K33:K37)</f>
        <v>1087.6367855000203</v>
      </c>
      <c r="L38" s="19">
        <f>SUM(L33:L37)</f>
        <v>4442.7511595136239</v>
      </c>
      <c r="M38" s="19">
        <f t="shared" si="46"/>
        <v>20119.365947714046</v>
      </c>
      <c r="N38" s="19">
        <f t="shared" si="46"/>
        <v>21640.867183746115</v>
      </c>
      <c r="O38" s="19">
        <f t="shared" si="46"/>
        <v>5672.4586019420631</v>
      </c>
      <c r="P38" s="19">
        <f t="shared" si="46"/>
        <v>259.87835237449849</v>
      </c>
      <c r="Q38" s="19">
        <f t="shared" si="46"/>
        <v>2422.6481282588684</v>
      </c>
      <c r="R38" s="19">
        <f t="shared" si="46"/>
        <v>135.39688465716927</v>
      </c>
      <c r="S38" s="19">
        <f t="shared" si="46"/>
        <v>753.10619893780199</v>
      </c>
      <c r="T38" s="19">
        <f t="shared" si="46"/>
        <v>10066.570386658826</v>
      </c>
      <c r="U38" s="19">
        <f t="shared" si="46"/>
        <v>13447.522294157834</v>
      </c>
      <c r="V38" s="19">
        <f t="shared" si="46"/>
        <v>2361.2266130267108</v>
      </c>
      <c r="W38" s="19">
        <f t="shared" si="46"/>
        <v>5177.5343419267228</v>
      </c>
      <c r="X38" s="19">
        <f t="shared" si="46"/>
        <v>40296.341801940493</v>
      </c>
      <c r="Y38" s="19">
        <f t="shared" si="46"/>
        <v>83275.802157500162</v>
      </c>
      <c r="Z38" s="19">
        <f t="shared" si="46"/>
        <v>13186.662128933922</v>
      </c>
      <c r="AA38" s="19">
        <f t="shared" si="46"/>
        <v>1859.6056522122594</v>
      </c>
      <c r="AB38" s="19">
        <f t="shared" si="46"/>
        <v>94602.858634221833</v>
      </c>
      <c r="AC38" s="19">
        <f>'Stmnt 41 GDDP 2020-21'!AC38</f>
        <v>12185.836878879993</v>
      </c>
      <c r="AD38" s="19">
        <f t="shared" si="7"/>
        <v>77633.4523221657</v>
      </c>
    </row>
    <row r="39" spans="1:30">
      <c r="A39" s="5">
        <v>29</v>
      </c>
      <c r="B39" s="6" t="s">
        <v>21</v>
      </c>
      <c r="C39" s="14">
        <f>[4]NVA_Constant!L36/100</f>
        <v>1782.176889807964</v>
      </c>
      <c r="D39" s="14">
        <f>[4]NVA_Constant!X36/100</f>
        <v>405.61072126442127</v>
      </c>
      <c r="E39" s="14">
        <f>[4]NVA_Constant!AV36/100</f>
        <v>826.65846839671781</v>
      </c>
      <c r="F39" s="14">
        <f>[4]NVA_Constant!AJ36/100</f>
        <v>5.3499294236473123</v>
      </c>
      <c r="G39" s="14">
        <f t="shared" si="0"/>
        <v>3019.7960088927503</v>
      </c>
      <c r="H39" s="14">
        <f>+[4]NVA_Constant!BT36/100</f>
        <v>182.82004787009836</v>
      </c>
      <c r="I39" s="14">
        <f t="shared" si="1"/>
        <v>3202.6160567628485</v>
      </c>
      <c r="J39" s="18">
        <f>'[7]2020-21'!D77/100</f>
        <v>2292.4819339480064</v>
      </c>
      <c r="K39" s="18">
        <f>('[7]2020-21'!E77+'[7]2020-21'!F77)/100</f>
        <v>170.90900274128569</v>
      </c>
      <c r="L39" s="18">
        <f>'[7]2020-21'!G77/100</f>
        <v>698.12476023518047</v>
      </c>
      <c r="M39" s="18">
        <f t="shared" ref="M39:M44" si="47">J39+K39+L39</f>
        <v>3161.5156969244726</v>
      </c>
      <c r="N39" s="18">
        <f t="shared" ref="N39:N44" si="48">H39+M39</f>
        <v>3344.3357447945709</v>
      </c>
      <c r="O39" s="18">
        <f>(+'[7]2020-21'!H77+'[7]2020-21'!I77)/100</f>
        <v>891.35845318384338</v>
      </c>
      <c r="P39" s="18">
        <f>'[7]2020-21'!J77/100</f>
        <v>40.836748655898731</v>
      </c>
      <c r="Q39" s="18">
        <f>'[7]2020-21'!K77/100</f>
        <v>380.68993354561178</v>
      </c>
      <c r="R39" s="18">
        <f>'[7]2020-21'!L77/100</f>
        <v>21.275987388009558</v>
      </c>
      <c r="S39" s="18">
        <f>'[7]2020-21'!M77/100</f>
        <v>118.34155587112372</v>
      </c>
      <c r="T39" s="18">
        <f>'[7]2020-21'!N77/100</f>
        <v>1581.8401223142396</v>
      </c>
      <c r="U39" s="18">
        <f>'[7]2020-21'!O77/100</f>
        <v>2113.1159365661956</v>
      </c>
      <c r="V39" s="18">
        <f>'[7]2020-21'!P77/100</f>
        <v>371.03828323814196</v>
      </c>
      <c r="W39" s="18">
        <f>'[7]2020-21'!Q77/100</f>
        <v>813.58707505524933</v>
      </c>
      <c r="X39" s="18">
        <f t="shared" ref="X39" si="49">SUM(O39:W39)</f>
        <v>6332.0840958183144</v>
      </c>
      <c r="Y39" s="18">
        <f t="shared" ref="Y39:Y44" si="50">I39+M39+X39</f>
        <v>12696.215849505636</v>
      </c>
      <c r="Z39" s="18">
        <f>'[7]2020-21'!U77/100</f>
        <v>2010.4364587131079</v>
      </c>
      <c r="AA39" s="18">
        <f>'[7]2020-21'!V77/100</f>
        <v>283.51518871733947</v>
      </c>
      <c r="AB39" s="18">
        <f t="shared" ref="AB39:AB44" si="51">Y39+Z39-AA39</f>
        <v>14423.137119501404</v>
      </c>
      <c r="AC39" s="18">
        <f>'Stmnt 41 GDDP 2020-21'!AC39</f>
        <v>1415.4356827832619</v>
      </c>
      <c r="AD39" s="18">
        <f t="shared" si="7"/>
        <v>101898.92267757631</v>
      </c>
    </row>
    <row r="40" spans="1:30">
      <c r="A40" s="5">
        <v>30</v>
      </c>
      <c r="B40" s="6" t="s">
        <v>22</v>
      </c>
      <c r="C40" s="14">
        <f>[4]NVA_Constant!L37/100</f>
        <v>3118.217883223525</v>
      </c>
      <c r="D40" s="14">
        <f>[4]NVA_Constant!X37/100</f>
        <v>806.01243672043381</v>
      </c>
      <c r="E40" s="14">
        <f>[4]NVA_Constant!AV37/100</f>
        <v>817.9513686654841</v>
      </c>
      <c r="F40" s="14">
        <f>[4]NVA_Constant!AJ37/100</f>
        <v>60.115499549148979</v>
      </c>
      <c r="G40" s="14">
        <f t="shared" si="0"/>
        <v>4802.2971881585918</v>
      </c>
      <c r="H40" s="14">
        <f>+[4]NVA_Constant!BT37/100</f>
        <v>1004.5075629525552</v>
      </c>
      <c r="I40" s="14">
        <f t="shared" si="1"/>
        <v>5806.8047511111472</v>
      </c>
      <c r="J40" s="18">
        <f>'[7]2020-21'!D78/100</f>
        <v>15124.71397378961</v>
      </c>
      <c r="K40" s="18">
        <f>('[7]2020-21'!E78+'[7]2020-21'!F78)/100</f>
        <v>1127.576947817377</v>
      </c>
      <c r="L40" s="18">
        <f>'[7]2020-21'!G78/100</f>
        <v>4605.8977216860512</v>
      </c>
      <c r="M40" s="18">
        <f t="shared" si="47"/>
        <v>20858.188643293041</v>
      </c>
      <c r="N40" s="18">
        <f t="shared" si="48"/>
        <v>21862.696206245597</v>
      </c>
      <c r="O40" s="18">
        <f>(+'[7]2020-21'!H78+'[7]2020-21'!I78)/100</f>
        <v>5880.7624404297412</v>
      </c>
      <c r="P40" s="18">
        <f>'[7]2020-21'!J78/100</f>
        <v>269.42159669556372</v>
      </c>
      <c r="Q40" s="18">
        <f>'[7]2020-21'!K78/100</f>
        <v>2511.6125332610541</v>
      </c>
      <c r="R40" s="18">
        <f>'[7]2020-21'!L78/100</f>
        <v>140.36892460889419</v>
      </c>
      <c r="S40" s="18">
        <f>'[7]2020-21'!M78/100</f>
        <v>780.76174004195377</v>
      </c>
      <c r="T40" s="18">
        <f>'[7]2020-21'!N78/100</f>
        <v>10436.234653795036</v>
      </c>
      <c r="U40" s="18">
        <f>'[7]2020-21'!O78/100</f>
        <v>13941.34176620522</v>
      </c>
      <c r="V40" s="18">
        <f>'[7]2020-21'!P78/100</f>
        <v>2447.9354991637247</v>
      </c>
      <c r="W40" s="18">
        <f>'[7]2020-21'!Q78/100</f>
        <v>5367.6635879922405</v>
      </c>
      <c r="X40" s="18">
        <f t="shared" ref="X40:X44" si="52">SUM(O40:W40)</f>
        <v>41776.102742193427</v>
      </c>
      <c r="Y40" s="18">
        <f t="shared" si="50"/>
        <v>68441.096136597611</v>
      </c>
      <c r="Z40" s="18">
        <f>'[7]2020-21'!U78/100</f>
        <v>10837.597356962511</v>
      </c>
      <c r="AA40" s="18">
        <f>'[7]2020-21'!V78/100</f>
        <v>1528.3365194583516</v>
      </c>
      <c r="AB40" s="18">
        <f t="shared" si="51"/>
        <v>77750.356974101771</v>
      </c>
      <c r="AC40" s="18">
        <f>'Stmnt 41 GDDP 2020-21'!AC40</f>
        <v>5260.1269957418353</v>
      </c>
      <c r="AD40" s="18">
        <f t="shared" si="7"/>
        <v>147810.79817472477</v>
      </c>
    </row>
    <row r="41" spans="1:30">
      <c r="A41" s="5">
        <v>31</v>
      </c>
      <c r="B41" s="6" t="s">
        <v>23</v>
      </c>
      <c r="C41" s="14">
        <f>[4]NVA_Constant!L38/100</f>
        <v>977.79137615144009</v>
      </c>
      <c r="D41" s="14">
        <f>[4]NVA_Constant!X38/100</f>
        <v>266.95759311737817</v>
      </c>
      <c r="E41" s="14">
        <f>[4]NVA_Constant!AV38/100</f>
        <v>839.39707099748136</v>
      </c>
      <c r="F41" s="14">
        <f>[4]NVA_Constant!AJ38/100</f>
        <v>43.435937812434943</v>
      </c>
      <c r="G41" s="14">
        <f t="shared" si="0"/>
        <v>2127.5819780787347</v>
      </c>
      <c r="H41" s="14">
        <f>+[4]NVA_Constant!BT38/100</f>
        <v>2002.6208504007652</v>
      </c>
      <c r="I41" s="14">
        <f t="shared" si="1"/>
        <v>4130.2028284794997</v>
      </c>
      <c r="J41" s="18">
        <f>'[7]2020-21'!D79/100</f>
        <v>1293.1019864988439</v>
      </c>
      <c r="K41" s="18">
        <f>('[7]2020-21'!E79+'[7]2020-21'!F79)/100</f>
        <v>96.403277025914065</v>
      </c>
      <c r="L41" s="18">
        <f>'[7]2020-21'!G79/100</f>
        <v>393.78566125904968</v>
      </c>
      <c r="M41" s="18">
        <f t="shared" si="47"/>
        <v>1783.2909247838077</v>
      </c>
      <c r="N41" s="18">
        <f t="shared" si="48"/>
        <v>3785.9117751845729</v>
      </c>
      <c r="O41" s="18">
        <f>(+'[7]2020-21'!H79+'[7]2020-21'!I79)/100</f>
        <v>502.7814481004786</v>
      </c>
      <c r="P41" s="18">
        <f>'[7]2020-21'!J79/100</f>
        <v>23.034458866228206</v>
      </c>
      <c r="Q41" s="18">
        <f>'[7]2020-21'!K79/100</f>
        <v>214.73273224891997</v>
      </c>
      <c r="R41" s="18">
        <f>'[7]2020-21'!L79/100</f>
        <v>12.000976386662108</v>
      </c>
      <c r="S41" s="18">
        <f>'[7]2020-21'!M79/100</f>
        <v>66.751976849290472</v>
      </c>
      <c r="T41" s="18">
        <f>'[7]2020-21'!N79/100</f>
        <v>892.25593196518003</v>
      </c>
      <c r="U41" s="18">
        <f>'[7]2020-21'!O79/100</f>
        <v>1191.9284400075385</v>
      </c>
      <c r="V41" s="18">
        <f>'[7]2020-21'!P79/100</f>
        <v>209.28860289690019</v>
      </c>
      <c r="W41" s="18">
        <f>'[7]2020-21'!Q79/100</f>
        <v>458.91356759001064</v>
      </c>
      <c r="X41" s="18">
        <f t="shared" si="52"/>
        <v>3571.6881349112086</v>
      </c>
      <c r="Y41" s="18">
        <f t="shared" si="50"/>
        <v>9485.1818881745166</v>
      </c>
      <c r="Z41" s="18">
        <f>'[7]2020-21'!U79/100</f>
        <v>1501.9715837302501</v>
      </c>
      <c r="AA41" s="18">
        <f>'[7]2020-21'!V79/100</f>
        <v>211.81060220224043</v>
      </c>
      <c r="AB41" s="18">
        <f t="shared" si="51"/>
        <v>10775.342869702527</v>
      </c>
      <c r="AC41" s="18">
        <f>'Stmnt 41 GDDP 2020-21'!AC41</f>
        <v>1287.6460004989403</v>
      </c>
      <c r="AD41" s="18">
        <f t="shared" si="7"/>
        <v>83682.493989242939</v>
      </c>
    </row>
    <row r="42" spans="1:30">
      <c r="A42" s="5">
        <v>32</v>
      </c>
      <c r="B42" s="6" t="s">
        <v>153</v>
      </c>
      <c r="C42" s="14">
        <f>[4]NVA_Constant!L39/100</f>
        <v>852.50377005233133</v>
      </c>
      <c r="D42" s="14">
        <f>[4]NVA_Constant!X39/100</f>
        <v>414.51947045097785</v>
      </c>
      <c r="E42" s="14">
        <f>[4]NVA_Constant!AV39/100</f>
        <v>381.97457836375014</v>
      </c>
      <c r="F42" s="14">
        <f>[4]NVA_Constant!AJ39/100</f>
        <v>47.465269338920635</v>
      </c>
      <c r="G42" s="14">
        <f t="shared" si="0"/>
        <v>1696.4630882059801</v>
      </c>
      <c r="H42" s="14">
        <f>+[4]NVA_Constant!BT39/100</f>
        <v>1020.1801875838196</v>
      </c>
      <c r="I42" s="14">
        <f t="shared" si="1"/>
        <v>2716.6432757897996</v>
      </c>
      <c r="J42" s="18">
        <f>'[7]2020-21'!D80/100</f>
        <v>1789.9305260517815</v>
      </c>
      <c r="K42" s="18">
        <f>('[7]2020-21'!E80+'[7]2020-21'!F80)/100</f>
        <v>133.44281438103278</v>
      </c>
      <c r="L42" s="18">
        <f>'[7]2020-21'!G80/100</f>
        <v>545.08382414405162</v>
      </c>
      <c r="M42" s="18">
        <f t="shared" si="47"/>
        <v>2468.457164576866</v>
      </c>
      <c r="N42" s="18">
        <f t="shared" si="48"/>
        <v>3488.6373521606856</v>
      </c>
      <c r="O42" s="18">
        <f>(+'[7]2020-21'!H80+'[7]2020-21'!I80)/100</f>
        <v>695.95737326505991</v>
      </c>
      <c r="P42" s="18">
        <f>'[7]2020-21'!J80/100</f>
        <v>31.884632075602216</v>
      </c>
      <c r="Q42" s="18">
        <f>'[7]2020-21'!K80/100</f>
        <v>297.23616265992746</v>
      </c>
      <c r="R42" s="18">
        <f>'[7]2020-21'!L80/100</f>
        <v>16.61192558761282</v>
      </c>
      <c r="S42" s="18">
        <f>'[7]2020-21'!M80/100</f>
        <v>92.399054586831426</v>
      </c>
      <c r="T42" s="18">
        <f>'[7]2020-21'!N80/100</f>
        <v>1235.0736031265742</v>
      </c>
      <c r="U42" s="18">
        <f>'[7]2020-21'!O80/100</f>
        <v>1649.8846354843802</v>
      </c>
      <c r="V42" s="18">
        <f>'[7]2020-21'!P80/100</f>
        <v>289.70031984420427</v>
      </c>
      <c r="W42" s="18">
        <f>'[7]2020-21'!Q80/100</f>
        <v>635.2348167623993</v>
      </c>
      <c r="X42" s="18">
        <f t="shared" si="52"/>
        <v>4943.9825233925922</v>
      </c>
      <c r="Y42" s="18">
        <f t="shared" si="50"/>
        <v>10129.082963759258</v>
      </c>
      <c r="Z42" s="18">
        <f>'[7]2020-21'!U80/100</f>
        <v>1603.9328505123326</v>
      </c>
      <c r="AA42" s="18">
        <f>'[7]2020-21'!V80/100</f>
        <v>226.18935447182719</v>
      </c>
      <c r="AB42" s="18">
        <f t="shared" si="51"/>
        <v>11506.826459799762</v>
      </c>
      <c r="AC42" s="18">
        <f>'Stmnt 41 GDDP 2020-21'!AC42</f>
        <v>1414.9660286027756</v>
      </c>
      <c r="AD42" s="18">
        <f t="shared" si="7"/>
        <v>81322.280727561418</v>
      </c>
    </row>
    <row r="43" spans="1:30">
      <c r="A43" s="5">
        <v>33</v>
      </c>
      <c r="B43" s="6" t="s">
        <v>24</v>
      </c>
      <c r="C43" s="14">
        <f>[4]NVA_Constant!L40/100</f>
        <v>1475.0631914547982</v>
      </c>
      <c r="D43" s="14">
        <f>[4]NVA_Constant!X40/100</f>
        <v>565.71088454150527</v>
      </c>
      <c r="E43" s="14">
        <f>[4]NVA_Constant!AV40/100</f>
        <v>2048.5178934886221</v>
      </c>
      <c r="F43" s="14">
        <f>[4]NVA_Constant!AJ40/100</f>
        <v>73.341261947104371</v>
      </c>
      <c r="G43" s="14">
        <f t="shared" si="0"/>
        <v>4162.6332314320298</v>
      </c>
      <c r="H43" s="14">
        <f>+[4]NVA_Constant!BT40/100</f>
        <v>2351.3880863729851</v>
      </c>
      <c r="I43" s="14">
        <f t="shared" si="1"/>
        <v>6514.0213178050144</v>
      </c>
      <c r="J43" s="18">
        <f>'[7]2020-21'!D81/100</f>
        <v>3640.793387185126</v>
      </c>
      <c r="K43" s="18">
        <f>('[7]2020-21'!E81+'[7]2020-21'!F81)/100</f>
        <v>271.42825327276501</v>
      </c>
      <c r="L43" s="18">
        <f>'[7]2020-21'!G81/100</f>
        <v>1108.7232456908396</v>
      </c>
      <c r="M43" s="18">
        <f t="shared" si="47"/>
        <v>5020.9448861487308</v>
      </c>
      <c r="N43" s="18">
        <f t="shared" si="48"/>
        <v>7372.3329725217154</v>
      </c>
      <c r="O43" s="18">
        <f>(+'[7]2020-21'!H81+'[7]2020-21'!I81)/100</f>
        <v>1415.6063408423363</v>
      </c>
      <c r="P43" s="18">
        <f>'[7]2020-21'!J81/100</f>
        <v>64.854672247946795</v>
      </c>
      <c r="Q43" s="18">
        <f>'[7]2020-21'!K81/100</f>
        <v>604.59075907912631</v>
      </c>
      <c r="R43" s="18">
        <f>'[7]2020-21'!L81/100</f>
        <v>33.789349892366985</v>
      </c>
      <c r="S43" s="18">
        <f>'[7]2020-21'!M81/100</f>
        <v>187.9435330174158</v>
      </c>
      <c r="T43" s="18">
        <f>'[7]2020-21'!N81/100</f>
        <v>2512.191250723467</v>
      </c>
      <c r="U43" s="18">
        <f>'[7]2020-21'!O81/100</f>
        <v>3355.9342013903947</v>
      </c>
      <c r="V43" s="18">
        <f>'[7]2020-21'!P81/100</f>
        <v>589.26254030693133</v>
      </c>
      <c r="W43" s="18">
        <f>'[7]2020-21'!Q81/100</f>
        <v>1292.0941268484698</v>
      </c>
      <c r="X43" s="18">
        <f t="shared" si="52"/>
        <v>10056.266774348454</v>
      </c>
      <c r="Y43" s="18">
        <f t="shared" si="50"/>
        <v>21591.2329783022</v>
      </c>
      <c r="Z43" s="18">
        <f>'[7]2020-21'!U81/100</f>
        <v>3418.9558878523371</v>
      </c>
      <c r="AA43" s="18">
        <f>'[7]2020-21'!V81/100</f>
        <v>482.14700820795173</v>
      </c>
      <c r="AB43" s="18">
        <f t="shared" si="51"/>
        <v>24528.041857946588</v>
      </c>
      <c r="AC43" s="18">
        <f>'Stmnt 41 GDDP 2020-21'!AC43</f>
        <v>2405.4621539872574</v>
      </c>
      <c r="AD43" s="18">
        <f t="shared" si="7"/>
        <v>101968.10545237339</v>
      </c>
    </row>
    <row r="44" spans="1:30">
      <c r="A44" s="5">
        <v>34</v>
      </c>
      <c r="B44" s="6" t="s">
        <v>55</v>
      </c>
      <c r="C44" s="14">
        <f>[4]NVA_Constant!L41/100</f>
        <v>517.27494057430272</v>
      </c>
      <c r="D44" s="14">
        <f>[4]NVA_Constant!X41/100</f>
        <v>538.56303470081536</v>
      </c>
      <c r="E44" s="14">
        <f>[4]NVA_Constant!AV41/100</f>
        <v>630.97975673081964</v>
      </c>
      <c r="F44" s="14">
        <f>[4]NVA_Constant!AJ41/100</f>
        <v>27.088238956383389</v>
      </c>
      <c r="G44" s="14">
        <f t="shared" si="0"/>
        <v>1713.9059709623209</v>
      </c>
      <c r="H44" s="14">
        <f>+[4]NVA_Constant!BT41/100</f>
        <v>239.81110054962616</v>
      </c>
      <c r="I44" s="14">
        <f t="shared" si="1"/>
        <v>1953.7170715119471</v>
      </c>
      <c r="J44" s="18">
        <f>'[7]2020-21'!D82/100</f>
        <v>1095.1321913898048</v>
      </c>
      <c r="K44" s="18">
        <f>('[7]2020-21'!E82+'[7]2020-21'!F82)/100</f>
        <v>81.644242394520589</v>
      </c>
      <c r="L44" s="18">
        <f>'[7]2020-21'!G82/100</f>
        <v>333.49833087808969</v>
      </c>
      <c r="M44" s="18">
        <f t="shared" si="47"/>
        <v>1510.2747646624152</v>
      </c>
      <c r="N44" s="18">
        <f t="shared" si="48"/>
        <v>1750.0858652120414</v>
      </c>
      <c r="O44" s="18">
        <f>(+'[7]2020-21'!H82+'[7]2020-21'!I82)/100</f>
        <v>425.80720994732525</v>
      </c>
      <c r="P44" s="18">
        <f>'[7]2020-21'!J82/100</f>
        <v>19.50795658736185</v>
      </c>
      <c r="Q44" s="18">
        <f>'[7]2020-21'!K82/100</f>
        <v>181.85783494741401</v>
      </c>
      <c r="R44" s="18">
        <f>'[7]2020-21'!L82/100</f>
        <v>10.16366512955962</v>
      </c>
      <c r="S44" s="18">
        <f>'[7]2020-21'!M82/100</f>
        <v>56.532461824216952</v>
      </c>
      <c r="T44" s="18">
        <f>'[7]2020-21'!N82/100</f>
        <v>755.65439095739418</v>
      </c>
      <c r="U44" s="18">
        <f>'[7]2020-21'!O82/100</f>
        <v>1009.4479925899134</v>
      </c>
      <c r="V44" s="18">
        <f>'[7]2020-21'!P82/100</f>
        <v>177.24718445755622</v>
      </c>
      <c r="W44" s="18">
        <f>'[7]2020-21'!Q82/100</f>
        <v>388.65536220704814</v>
      </c>
      <c r="X44" s="18">
        <f t="shared" si="52"/>
        <v>3024.8740586477898</v>
      </c>
      <c r="Y44" s="18">
        <f t="shared" si="50"/>
        <v>6488.8658948221519</v>
      </c>
      <c r="Z44" s="18">
        <f>'[7]2020-21'!U82/100</f>
        <v>1027.5071497356469</v>
      </c>
      <c r="AA44" s="18">
        <f>'[7]2020-21'!V82/100</f>
        <v>144.90081604080598</v>
      </c>
      <c r="AB44" s="18">
        <f t="shared" si="51"/>
        <v>7371.4722285169928</v>
      </c>
      <c r="AC44" s="18">
        <f>'Stmnt 41 GDDP 2020-21'!AC44</f>
        <v>1140.2543168725103</v>
      </c>
      <c r="AD44" s="18">
        <f t="shared" si="7"/>
        <v>64647.615180580658</v>
      </c>
    </row>
    <row r="45" spans="1:30" s="3" customFormat="1">
      <c r="A45" s="8"/>
      <c r="B45" s="8" t="s">
        <v>31</v>
      </c>
      <c r="C45" s="19">
        <f t="shared" ref="C45:I45" si="53">SUM(C39:C44)</f>
        <v>8723.0280512643621</v>
      </c>
      <c r="D45" s="19">
        <f t="shared" si="53"/>
        <v>2997.3741407955317</v>
      </c>
      <c r="E45" s="19">
        <f t="shared" si="53"/>
        <v>5545.4791366428744</v>
      </c>
      <c r="F45" s="19">
        <f t="shared" si="53"/>
        <v>256.79613702763965</v>
      </c>
      <c r="G45" s="19">
        <f t="shared" si="53"/>
        <v>17522.677465730405</v>
      </c>
      <c r="H45" s="19">
        <f t="shared" si="53"/>
        <v>6801.3278357298486</v>
      </c>
      <c r="I45" s="19">
        <f t="shared" si="53"/>
        <v>24324.005301460256</v>
      </c>
      <c r="J45" s="19">
        <f t="shared" ref="J45" si="54">SUM(J39:J44)</f>
        <v>25236.153998863178</v>
      </c>
      <c r="K45" s="19">
        <f t="shared" ref="K45:AB45" si="55">SUM(K39:K44)</f>
        <v>1881.4045376328954</v>
      </c>
      <c r="L45" s="19">
        <f>SUM(L39:L44)</f>
        <v>7685.1135438932615</v>
      </c>
      <c r="M45" s="19">
        <f t="shared" si="55"/>
        <v>34802.672080389326</v>
      </c>
      <c r="N45" s="19">
        <f t="shared" si="55"/>
        <v>41603.999916119188</v>
      </c>
      <c r="O45" s="19">
        <f t="shared" si="55"/>
        <v>9812.2732657687848</v>
      </c>
      <c r="P45" s="19">
        <f t="shared" si="55"/>
        <v>449.5400651286015</v>
      </c>
      <c r="Q45" s="19">
        <f t="shared" si="55"/>
        <v>4190.7199557420536</v>
      </c>
      <c r="R45" s="19">
        <f t="shared" si="55"/>
        <v>234.21082899310531</v>
      </c>
      <c r="S45" s="19">
        <f t="shared" si="55"/>
        <v>1302.7303221908321</v>
      </c>
      <c r="T45" s="19">
        <f t="shared" si="55"/>
        <v>17413.249952881892</v>
      </c>
      <c r="U45" s="19">
        <f t="shared" si="55"/>
        <v>23261.652972243643</v>
      </c>
      <c r="V45" s="19">
        <f t="shared" si="55"/>
        <v>4084.4724299074587</v>
      </c>
      <c r="W45" s="19">
        <f t="shared" si="55"/>
        <v>8956.1485364554173</v>
      </c>
      <c r="X45" s="19">
        <f t="shared" si="55"/>
        <v>69704.998329311784</v>
      </c>
      <c r="Y45" s="19">
        <f t="shared" si="55"/>
        <v>128831.67571116137</v>
      </c>
      <c r="Z45" s="19">
        <f t="shared" si="55"/>
        <v>20400.401287506185</v>
      </c>
      <c r="AA45" s="19">
        <f t="shared" si="55"/>
        <v>2876.8994890985168</v>
      </c>
      <c r="AB45" s="19">
        <f t="shared" si="55"/>
        <v>146355.17750956904</v>
      </c>
      <c r="AC45" s="19">
        <f>'Stmnt 41 GDDP 2020-21'!AC45</f>
        <v>12923.89117848658</v>
      </c>
      <c r="AD45" s="19">
        <f t="shared" si="7"/>
        <v>113243.89496036255</v>
      </c>
    </row>
    <row r="46" spans="1:30" s="3" customFormat="1">
      <c r="A46" s="8"/>
      <c r="B46" s="8" t="s">
        <v>32</v>
      </c>
      <c r="C46" s="15">
        <f>C45+C38+C32+C23+C17+C11</f>
        <v>115210.21270330145</v>
      </c>
      <c r="D46" s="15">
        <f t="shared" ref="D46:I46" si="56">D45+D38+D32+D23+D17+D11</f>
        <v>48553.261821897911</v>
      </c>
      <c r="E46" s="15">
        <f t="shared" si="56"/>
        <v>28048.636999049275</v>
      </c>
      <c r="F46" s="15">
        <f t="shared" si="56"/>
        <v>2609.1151176584863</v>
      </c>
      <c r="G46" s="15">
        <f t="shared" si="56"/>
        <v>194421.22664190715</v>
      </c>
      <c r="H46" s="15">
        <f t="shared" si="56"/>
        <v>65071.124388715958</v>
      </c>
      <c r="I46" s="15">
        <f t="shared" si="56"/>
        <v>259492.3510306231</v>
      </c>
      <c r="J46" s="15">
        <f>J45+J38+J32+J23+J17+J11</f>
        <v>273428.17164921475</v>
      </c>
      <c r="K46" s="15">
        <f t="shared" ref="K46:AA46" si="57">K45+K38+K32+K23+K17+K11</f>
        <v>20384.603885388893</v>
      </c>
      <c r="L46" s="15">
        <f>L45+L38+L32+L23+L17+L11</f>
        <v>83266.513008202892</v>
      </c>
      <c r="M46" s="15">
        <f t="shared" si="57"/>
        <v>377079.28854280652</v>
      </c>
      <c r="N46" s="15">
        <f t="shared" si="57"/>
        <v>442150.41293152247</v>
      </c>
      <c r="O46" s="15">
        <f t="shared" si="57"/>
        <v>106313.82020027647</v>
      </c>
      <c r="P46" s="15">
        <f t="shared" si="57"/>
        <v>4870.6676182400661</v>
      </c>
      <c r="Q46" s="15">
        <f t="shared" si="57"/>
        <v>45405.527935993974</v>
      </c>
      <c r="R46" s="15">
        <f t="shared" si="57"/>
        <v>2537.6227595899322</v>
      </c>
      <c r="S46" s="15">
        <f t="shared" si="57"/>
        <v>14114.796183470657</v>
      </c>
      <c r="T46" s="15">
        <f t="shared" si="57"/>
        <v>188668.72889196005</v>
      </c>
      <c r="U46" s="15">
        <f t="shared" si="57"/>
        <v>252034.88780523452</v>
      </c>
      <c r="V46" s="15">
        <f t="shared" si="57"/>
        <v>44254.359388975485</v>
      </c>
      <c r="W46" s="15">
        <f t="shared" si="57"/>
        <v>97037.897274367191</v>
      </c>
      <c r="X46" s="15">
        <f t="shared" si="57"/>
        <v>755238.30805810844</v>
      </c>
      <c r="Y46" s="15">
        <f t="shared" si="57"/>
        <v>1391809.9476315379</v>
      </c>
      <c r="Z46" s="15">
        <f t="shared" si="57"/>
        <v>220392.08363950902</v>
      </c>
      <c r="AA46" s="15">
        <f t="shared" si="57"/>
        <v>31080.068665716371</v>
      </c>
      <c r="AB46" s="15">
        <f>AB45+AB38+AB32+AB23+AB17+AB11</f>
        <v>1581121.9626053309</v>
      </c>
      <c r="AC46" s="19">
        <f>'Stmnt 41 GDDP 2020-21'!AC46</f>
        <v>123961</v>
      </c>
      <c r="AD46" s="19">
        <f t="shared" si="7"/>
        <v>127549.95221120602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>
    <tabColor theme="6"/>
  </sheetPr>
  <dimension ref="A1:AF47"/>
  <sheetViews>
    <sheetView zoomScaleSheetLayoutView="110" workbookViewId="0">
      <selection activeCell="F58" sqref="F58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7109375" style="12" bestFit="1" customWidth="1"/>
    <col min="17" max="17" width="8.5703125" style="12" customWidth="1"/>
    <col min="18" max="18" width="6.5703125" style="12" customWidth="1"/>
    <col min="19" max="19" width="9.42578125" style="12" bestFit="1" customWidth="1"/>
    <col min="20" max="20" width="9.28515625" style="12" bestFit="1" customWidth="1"/>
    <col min="21" max="21" width="11.140625" style="12" customWidth="1"/>
    <col min="22" max="23" width="9.28515625" style="12" bestFit="1" customWidth="1"/>
    <col min="24" max="24" width="10.28515625" style="12" bestFit="1" customWidth="1"/>
    <col min="25" max="25" width="9.7109375" style="12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31" width="9.140625" style="12"/>
    <col min="32" max="32" width="13.5703125" style="12" customWidth="1"/>
    <col min="33" max="16384" width="9.140625" style="12"/>
  </cols>
  <sheetData>
    <row r="1" spans="1:32">
      <c r="B1" s="10"/>
      <c r="C1" s="10"/>
      <c r="D1" s="10"/>
      <c r="E1" s="10"/>
      <c r="H1" s="24" t="s">
        <v>182</v>
      </c>
      <c r="I1" s="10"/>
      <c r="J1" s="10"/>
      <c r="K1" s="10"/>
      <c r="L1" s="10"/>
      <c r="M1" s="10"/>
      <c r="N1" s="10"/>
      <c r="U1" s="24" t="s">
        <v>183</v>
      </c>
    </row>
    <row r="2" spans="1:32">
      <c r="B2" s="10"/>
      <c r="C2" s="10"/>
      <c r="D2" s="10"/>
      <c r="E2" s="10"/>
      <c r="H2" s="42" t="s">
        <v>184</v>
      </c>
      <c r="I2" s="10"/>
      <c r="J2" s="10"/>
      <c r="K2" s="10"/>
      <c r="L2" s="10"/>
      <c r="M2" s="10"/>
      <c r="N2" s="10"/>
    </row>
    <row r="3" spans="1:32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2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2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2" ht="15.75">
      <c r="A6" s="5">
        <v>1</v>
      </c>
      <c r="B6" s="6" t="s">
        <v>45</v>
      </c>
      <c r="C6" s="14">
        <f>[4]GVA_Current!M3/100</f>
        <v>0.34376074169846632</v>
      </c>
      <c r="D6" s="14">
        <f>[4]GVA_Current!Y3/100</f>
        <v>338.49567204873159</v>
      </c>
      <c r="E6" s="14">
        <f>[4]GVA_Current!AW3/100</f>
        <v>50.227088665264766</v>
      </c>
      <c r="F6" s="14">
        <f>[4]GVA_Current!AK3/100</f>
        <v>2657.9231670654135</v>
      </c>
      <c r="G6" s="14">
        <f>+C6+D6+E6+F6</f>
        <v>3046.9896885211083</v>
      </c>
      <c r="H6" s="14">
        <f>+[4]GVA_Current!BU3/100</f>
        <v>32995.348157206543</v>
      </c>
      <c r="I6" s="14">
        <f>+G6+H6</f>
        <v>36042.337845727649</v>
      </c>
      <c r="J6" s="18">
        <f>'[5]2021-22'!D4/100</f>
        <v>100183.75498504977</v>
      </c>
      <c r="K6" s="18">
        <f>'[5]2021-22'!E4/100+'[5]2021-22'!F4/100</f>
        <v>12858.15363869825</v>
      </c>
      <c r="L6" s="18">
        <f>'[5]2021-22'!G4/100</f>
        <v>40244.283209322741</v>
      </c>
      <c r="M6" s="18">
        <f>J6+K6+L6</f>
        <v>153286.19183307077</v>
      </c>
      <c r="N6" s="18">
        <f>H6+M6</f>
        <v>186281.53999027732</v>
      </c>
      <c r="O6" s="18">
        <f>(+'[5]2021-22'!H4+'[5]2021-22'!I4)/100</f>
        <v>53757.246953978181</v>
      </c>
      <c r="P6" s="18">
        <f>'[5]2021-22'!J4/100</f>
        <v>3054.3443720611021</v>
      </c>
      <c r="Q6" s="18">
        <f>'[5]2021-22'!K4/100</f>
        <v>17440.297645111681</v>
      </c>
      <c r="R6" s="18">
        <f>'[5]2021-22'!L4/100</f>
        <v>1054.7570022800573</v>
      </c>
      <c r="S6" s="18">
        <f>'[5]2021-22'!M4/100</f>
        <v>8922.9233906618083</v>
      </c>
      <c r="T6" s="18">
        <f>'[5]2021-22'!N4/100</f>
        <v>60821.259760859612</v>
      </c>
      <c r="U6" s="18">
        <f>'[5]2021-22'!O4/100</f>
        <v>138342.37823972225</v>
      </c>
      <c r="V6" s="18">
        <f>'[5]2021-22'!P4/100</f>
        <v>22311.401236440808</v>
      </c>
      <c r="W6" s="18">
        <f>'[5]2021-22'!Q4/100</f>
        <v>44784.739843285701</v>
      </c>
      <c r="X6" s="18">
        <f>SUM(O6:W6)</f>
        <v>350489.34844440117</v>
      </c>
      <c r="Y6" s="18">
        <f>I6+M6+X6</f>
        <v>539817.87812319957</v>
      </c>
      <c r="Z6" s="18">
        <f>'[5]2021-22'!U4/100</f>
        <v>79219.63358226612</v>
      </c>
      <c r="AA6" s="18">
        <f>'[5]2021-22'!V4/100</f>
        <v>11257.194087687631</v>
      </c>
      <c r="AB6" s="18">
        <f>Y6+Z6-AA6</f>
        <v>607780.31761777808</v>
      </c>
      <c r="AC6" s="18">
        <f>(+[6]Pop_Proj!AO6+[6]Pop_Proj!AO7)/1000</f>
        <v>14735.241800766924</v>
      </c>
      <c r="AD6" s="18">
        <f>AB6/AC6*10000</f>
        <v>412467.14905360085</v>
      </c>
      <c r="AF6" s="43"/>
    </row>
    <row r="7" spans="1:32" ht="15.75">
      <c r="A7" s="5">
        <v>2</v>
      </c>
      <c r="B7" s="6" t="s">
        <v>46</v>
      </c>
      <c r="C7" s="14">
        <f>[4]GVA_Current!M4/100</f>
        <v>4578.239421449277</v>
      </c>
      <c r="D7" s="14">
        <f>[4]GVA_Current!Y4/100</f>
        <v>1783.2298849784208</v>
      </c>
      <c r="E7" s="14">
        <f>[4]GVA_Current!AW4/100</f>
        <v>3523.8220543588527</v>
      </c>
      <c r="F7" s="14">
        <f>[4]GVA_Current!AK4/100</f>
        <v>776.38866449137288</v>
      </c>
      <c r="G7" s="14">
        <f t="shared" ref="G7:G44" si="0">+C7+D7+E7+F7</f>
        <v>10661.680025277923</v>
      </c>
      <c r="H7" s="14">
        <f>+[4]GVA_Current!BU4/100</f>
        <v>506.35549204826543</v>
      </c>
      <c r="I7" s="14">
        <f t="shared" ref="I7:I44" si="1">+G7+H7</f>
        <v>11168.035517326189</v>
      </c>
      <c r="J7" s="18">
        <f>'[5]2021-22'!D5/100</f>
        <v>76958.289605698053</v>
      </c>
      <c r="K7" s="18">
        <f>'[5]2021-22'!E5/100+'[5]2021-22'!F5/100</f>
        <v>9877.2651481187477</v>
      </c>
      <c r="L7" s="18">
        <f>'[5]2021-22'!G5/100</f>
        <v>30914.505077784015</v>
      </c>
      <c r="M7" s="18">
        <f t="shared" ref="M7:M10" si="2">J7+K7+L7</f>
        <v>117750.05983160081</v>
      </c>
      <c r="N7" s="18">
        <f t="shared" ref="N7:N10" si="3">H7+M7</f>
        <v>118256.41532364908</v>
      </c>
      <c r="O7" s="18">
        <f>(+'[5]2021-22'!H5+'[5]2021-22'!I5)/100</f>
        <v>41294.776584353909</v>
      </c>
      <c r="P7" s="18">
        <f>'[5]2021-22'!J5/100</f>
        <v>2346.2598180282757</v>
      </c>
      <c r="Q7" s="18">
        <f>'[5]2021-22'!K5/100</f>
        <v>13397.136862981117</v>
      </c>
      <c r="R7" s="18">
        <f>'[5]2021-22'!L5/100</f>
        <v>810.23410289642027</v>
      </c>
      <c r="S7" s="18">
        <f>'[5]2021-22'!M5/100</f>
        <v>6854.3340437826737</v>
      </c>
      <c r="T7" s="18">
        <f>'[5]2021-22'!N5/100</f>
        <v>46721.14878862461</v>
      </c>
      <c r="U7" s="18">
        <f>'[5]2021-22'!O5/100</f>
        <v>106270.65047524255</v>
      </c>
      <c r="V7" s="18">
        <f>'[5]2021-22'!P5/100</f>
        <v>17138.979050237966</v>
      </c>
      <c r="W7" s="18">
        <f>'[5]2021-22'!Q5/100</f>
        <v>34402.353747768269</v>
      </c>
      <c r="X7" s="18">
        <f t="shared" ref="X7:X10" si="4">SUM(O7:W7)</f>
        <v>269235.8734739158</v>
      </c>
      <c r="Y7" s="18">
        <f t="shared" ref="Y7:Y10" si="5">I7+M7+X7</f>
        <v>398153.96882284281</v>
      </c>
      <c r="Z7" s="18">
        <f>'[5]2021-22'!U5/100</f>
        <v>58430.098004398867</v>
      </c>
      <c r="AA7" s="18">
        <f>'[5]2021-22'!V5/100</f>
        <v>8302.9789971834944</v>
      </c>
      <c r="AB7" s="18">
        <f t="shared" ref="AB7:AB10" si="6">Y7+Z7-AA7</f>
        <v>448281.08783005818</v>
      </c>
      <c r="AC7" s="18">
        <f>[6]Pop_Proj!AO8/1000</f>
        <v>12764.277601365078</v>
      </c>
      <c r="AD7" s="18">
        <f t="shared" ref="AD7:AD46" si="7">AB7/AC7*10000</f>
        <v>351199.73243304947</v>
      </c>
      <c r="AF7" s="43"/>
    </row>
    <row r="8" spans="1:32">
      <c r="A8" s="5">
        <v>3</v>
      </c>
      <c r="B8" s="6" t="s">
        <v>150</v>
      </c>
      <c r="C8" s="14">
        <f>[4]GVA_Current!M5/100</f>
        <v>2273.8397847284</v>
      </c>
      <c r="D8" s="14">
        <f>[4]GVA_Current!Y5/100</f>
        <v>732.5059757848444</v>
      </c>
      <c r="E8" s="14">
        <f>[4]GVA_Current!AW5/100</f>
        <v>3354.0615997083059</v>
      </c>
      <c r="F8" s="14">
        <f>[4]GVA_Current!AK5/100</f>
        <v>495.34928598488784</v>
      </c>
      <c r="G8" s="14">
        <f t="shared" si="0"/>
        <v>6855.7566462064378</v>
      </c>
      <c r="H8" s="14">
        <f>+[4]GVA_Current!BU5/100</f>
        <v>7529.6178431664885</v>
      </c>
      <c r="I8" s="14">
        <f t="shared" si="1"/>
        <v>14385.374489372927</v>
      </c>
      <c r="J8" s="18">
        <f>'[5]2021-22'!D6/100</f>
        <v>11653.251307684239</v>
      </c>
      <c r="K8" s="18">
        <f>'[5]2021-22'!E6/100+'[5]2021-22'!F6/100</f>
        <v>1495.6446354693478</v>
      </c>
      <c r="L8" s="18">
        <f>'[5]2021-22'!G6/100</f>
        <v>4681.1655842390765</v>
      </c>
      <c r="M8" s="18">
        <f t="shared" si="2"/>
        <v>17830.061527392663</v>
      </c>
      <c r="N8" s="18">
        <f t="shared" si="3"/>
        <v>25359.679370559152</v>
      </c>
      <c r="O8" s="18">
        <f>(+'[5]2021-22'!H6+'[5]2021-22'!I6)/100</f>
        <v>6252.9769268224609</v>
      </c>
      <c r="P8" s="18">
        <f>'[5]2021-22'!J6/100</f>
        <v>355.27758520481206</v>
      </c>
      <c r="Q8" s="18">
        <f>'[5]2021-22'!K6/100</f>
        <v>2028.6339972945573</v>
      </c>
      <c r="R8" s="18">
        <f>'[5]2021-22'!L6/100</f>
        <v>122.68803877378522</v>
      </c>
      <c r="S8" s="18">
        <f>'[5]2021-22'!M6/100</f>
        <v>1037.9034873080261</v>
      </c>
      <c r="T8" s="18">
        <f>'[5]2021-22'!N6/100</f>
        <v>7074.6542186306324</v>
      </c>
      <c r="U8" s="18">
        <f>'[5]2021-22'!O6/100</f>
        <v>16091.815488157405</v>
      </c>
      <c r="V8" s="18">
        <f>'[5]2021-22'!P6/100</f>
        <v>2595.2347830605968</v>
      </c>
      <c r="W8" s="18">
        <f>'[5]2021-22'!Q6/100</f>
        <v>5209.3059221123003</v>
      </c>
      <c r="X8" s="18">
        <f t="shared" si="4"/>
        <v>40768.490447364573</v>
      </c>
      <c r="Y8" s="18">
        <f t="shared" si="5"/>
        <v>72983.926464130171</v>
      </c>
      <c r="Z8" s="18">
        <f>'[5]2021-22'!U6/100</f>
        <v>10710.575073288755</v>
      </c>
      <c r="AA8" s="18">
        <f>'[5]2021-22'!V6/100</f>
        <v>1521.9840958435257</v>
      </c>
      <c r="AB8" s="18">
        <f t="shared" si="6"/>
        <v>82172.517441575401</v>
      </c>
      <c r="AC8" s="18">
        <f>[6]Pop_Proj!AO9/1000</f>
        <v>2901.2722594554984</v>
      </c>
      <c r="AD8" s="18">
        <f t="shared" si="7"/>
        <v>283229.25286921288</v>
      </c>
      <c r="AF8" s="43"/>
    </row>
    <row r="9" spans="1:32">
      <c r="A9" s="5">
        <v>4</v>
      </c>
      <c r="B9" s="6" t="s">
        <v>0</v>
      </c>
      <c r="C9" s="14">
        <f>[4]GVA_Current!M6/100</f>
        <v>5493.1099501860781</v>
      </c>
      <c r="D9" s="14">
        <f>[4]GVA_Current!Y6/100</f>
        <v>476.6133978198294</v>
      </c>
      <c r="E9" s="14">
        <f>[4]GVA_Current!AW6/100</f>
        <v>1530.817442144255</v>
      </c>
      <c r="F9" s="14">
        <f>[4]GVA_Current!AK6/100</f>
        <v>1004.9636066679902</v>
      </c>
      <c r="G9" s="14">
        <f t="shared" si="0"/>
        <v>8505.5043968181526</v>
      </c>
      <c r="H9" s="14">
        <f>+[4]GVA_Current!BU6/100</f>
        <v>160.1652611513104</v>
      </c>
      <c r="I9" s="14">
        <f t="shared" si="1"/>
        <v>8665.6696579694635</v>
      </c>
      <c r="J9" s="18">
        <f>'[5]2021-22'!D7/100</f>
        <v>5100.5462560792585</v>
      </c>
      <c r="K9" s="18">
        <f>'[5]2021-22'!E7/100+'[5]2021-22'!F7/100</f>
        <v>654.63315296717678</v>
      </c>
      <c r="L9" s="18">
        <f>'[5]2021-22'!G7/100</f>
        <v>2048.9133001905966</v>
      </c>
      <c r="M9" s="18">
        <f t="shared" si="2"/>
        <v>7804.0927092370321</v>
      </c>
      <c r="N9" s="18">
        <f t="shared" si="3"/>
        <v>7964.2579703883421</v>
      </c>
      <c r="O9" s="18">
        <f>(+'[5]2021-22'!H7+'[5]2021-22'!I7)/100</f>
        <v>2736.8840859394677</v>
      </c>
      <c r="P9" s="18">
        <f>'[5]2021-22'!J7/100</f>
        <v>155.50250391411069</v>
      </c>
      <c r="Q9" s="18">
        <f>'[5]2021-22'!K7/100</f>
        <v>887.91885343044783</v>
      </c>
      <c r="R9" s="18">
        <f>'[5]2021-22'!L7/100</f>
        <v>53.699692927817999</v>
      </c>
      <c r="S9" s="18">
        <f>'[5]2021-22'!M7/100</f>
        <v>454.28306715309054</v>
      </c>
      <c r="T9" s="18">
        <f>'[5]2021-22'!N7/100</f>
        <v>3096.5264658883102</v>
      </c>
      <c r="U9" s="18">
        <f>'[5]2021-22'!O7/100</f>
        <v>7043.2746256417968</v>
      </c>
      <c r="V9" s="18">
        <f>'[5]2021-22'!P7/100</f>
        <v>1135.916038098118</v>
      </c>
      <c r="W9" s="18">
        <f>'[5]2021-22'!Q7/100</f>
        <v>2280.076616924991</v>
      </c>
      <c r="X9" s="18">
        <f t="shared" si="4"/>
        <v>17844.081949918153</v>
      </c>
      <c r="Y9" s="18">
        <f t="shared" si="5"/>
        <v>34313.844317124647</v>
      </c>
      <c r="Z9" s="18">
        <f>'[5]2021-22'!U7/100</f>
        <v>5035.6430977857308</v>
      </c>
      <c r="AA9" s="18">
        <f>'[5]2021-22'!V7/100</f>
        <v>715.57023359911614</v>
      </c>
      <c r="AB9" s="18">
        <f t="shared" si="6"/>
        <v>38633.917181311263</v>
      </c>
      <c r="AC9" s="18">
        <f>[6]Pop_Proj!AO10/1000</f>
        <v>1735.3647922270927</v>
      </c>
      <c r="AD9" s="18">
        <f t="shared" si="7"/>
        <v>222627.06581554041</v>
      </c>
      <c r="AF9" s="43"/>
    </row>
    <row r="10" spans="1:32">
      <c r="A10" s="5">
        <v>5</v>
      </c>
      <c r="B10" s="6" t="s">
        <v>1</v>
      </c>
      <c r="C10" s="14">
        <f>[4]GVA_Current!M7/100</f>
        <v>3784.1185232706835</v>
      </c>
      <c r="D10" s="14">
        <f>[4]GVA_Current!Y7/100</f>
        <v>460.85274955581389</v>
      </c>
      <c r="E10" s="14">
        <f>[4]GVA_Current!AW7/100</f>
        <v>3627.4010425262554</v>
      </c>
      <c r="F10" s="14">
        <f>[4]GVA_Current!AK7/100</f>
        <v>125.07699288912805</v>
      </c>
      <c r="G10" s="14">
        <f t="shared" si="0"/>
        <v>7997.4493082418812</v>
      </c>
      <c r="H10" s="14">
        <f>+[4]GVA_Current!BU7/100</f>
        <v>531.80218946607829</v>
      </c>
      <c r="I10" s="14">
        <f t="shared" si="1"/>
        <v>8529.2514977079591</v>
      </c>
      <c r="J10" s="18">
        <f>'[5]2021-22'!D8/100</f>
        <v>2331.1488936443625</v>
      </c>
      <c r="K10" s="18">
        <f>'[5]2021-22'!E8/100+'[5]2021-22'!F8/100</f>
        <v>299.19292437814551</v>
      </c>
      <c r="L10" s="18">
        <f>'[5]2021-22'!G8/100</f>
        <v>936.43341969886217</v>
      </c>
      <c r="M10" s="18">
        <f t="shared" si="2"/>
        <v>3566.7752377213701</v>
      </c>
      <c r="N10" s="18">
        <f t="shared" si="3"/>
        <v>4098.5774271874488</v>
      </c>
      <c r="O10" s="18">
        <f>(+'[5]2021-22'!H8+'[5]2021-22'!I8)/100</f>
        <v>1250.862944604479</v>
      </c>
      <c r="P10" s="18">
        <f>'[5]2021-22'!J8/100</f>
        <v>71.070719048229378</v>
      </c>
      <c r="Q10" s="18">
        <f>'[5]2021-22'!K8/100</f>
        <v>405.81360287700818</v>
      </c>
      <c r="R10" s="18">
        <f>'[5]2021-22'!L8/100</f>
        <v>24.542857465221992</v>
      </c>
      <c r="S10" s="18">
        <f>'[5]2021-22'!M8/100</f>
        <v>207.62510841521882</v>
      </c>
      <c r="T10" s="18">
        <f>'[5]2021-22'!N8/100</f>
        <v>1415.233561795945</v>
      </c>
      <c r="U10" s="18">
        <f>'[5]2021-22'!O8/100</f>
        <v>3219.0516518949003</v>
      </c>
      <c r="V10" s="18">
        <f>'[5]2021-22'!P8/100</f>
        <v>519.15800436653603</v>
      </c>
      <c r="W10" s="18">
        <f>'[5]2021-22'!Q8/100</f>
        <v>1042.0840859219686</v>
      </c>
      <c r="X10" s="18">
        <f t="shared" si="4"/>
        <v>8155.442536389507</v>
      </c>
      <c r="Y10" s="18">
        <f t="shared" si="5"/>
        <v>20251.469271818834</v>
      </c>
      <c r="Z10" s="18">
        <f>'[5]2021-22'!U8/100</f>
        <v>2971.9541320623375</v>
      </c>
      <c r="AA10" s="18">
        <f>'[5]2021-22'!V8/100</f>
        <v>422.31783929659969</v>
      </c>
      <c r="AB10" s="18">
        <f t="shared" si="6"/>
        <v>22801.10556458457</v>
      </c>
      <c r="AC10" s="18">
        <f>[6]Pop_Proj!AO11/1000</f>
        <v>908.77182191767531</v>
      </c>
      <c r="AD10" s="18">
        <f t="shared" si="7"/>
        <v>250900.22615875184</v>
      </c>
      <c r="AF10" s="43"/>
    </row>
    <row r="11" spans="1:32" s="3" customFormat="1">
      <c r="A11" s="7"/>
      <c r="B11" s="8" t="s">
        <v>27</v>
      </c>
      <c r="C11" s="19">
        <f t="shared" ref="C11:I11" si="8">SUM(C6:C10)</f>
        <v>16129.651440376138</v>
      </c>
      <c r="D11" s="19">
        <f t="shared" si="8"/>
        <v>3791.6976801876399</v>
      </c>
      <c r="E11" s="19">
        <f t="shared" si="8"/>
        <v>12086.329227402934</v>
      </c>
      <c r="F11" s="19">
        <f t="shared" si="8"/>
        <v>5059.701717098792</v>
      </c>
      <c r="G11" s="19">
        <f t="shared" si="8"/>
        <v>37067.380065065503</v>
      </c>
      <c r="H11" s="19">
        <f t="shared" si="8"/>
        <v>41723.288943038686</v>
      </c>
      <c r="I11" s="19">
        <f t="shared" si="8"/>
        <v>78790.669008104189</v>
      </c>
      <c r="J11" s="19">
        <f t="shared" ref="J11" si="9">SUM(J6:J10)</f>
        <v>196226.99104815567</v>
      </c>
      <c r="K11" s="19">
        <f t="shared" ref="K11" si="10">SUM(K6:K10)</f>
        <v>25184.889499631667</v>
      </c>
      <c r="L11" s="19">
        <f>SUM(L6:L10)</f>
        <v>78825.300591235296</v>
      </c>
      <c r="M11" s="19">
        <f t="shared" ref="M11:AA11" si="11">SUM(M6:M10)</f>
        <v>300237.18113902264</v>
      </c>
      <c r="N11" s="19">
        <f t="shared" si="11"/>
        <v>341960.47008206137</v>
      </c>
      <c r="O11" s="19">
        <f t="shared" si="11"/>
        <v>105292.7474956985</v>
      </c>
      <c r="P11" s="19">
        <f t="shared" si="11"/>
        <v>5982.4549982565295</v>
      </c>
      <c r="Q11" s="19">
        <f t="shared" si="11"/>
        <v>34159.800961694811</v>
      </c>
      <c r="R11" s="19">
        <f t="shared" si="11"/>
        <v>2065.9216943433025</v>
      </c>
      <c r="S11" s="19">
        <f t="shared" si="11"/>
        <v>17477.069097320815</v>
      </c>
      <c r="T11" s="19">
        <f t="shared" si="11"/>
        <v>119128.8227957991</v>
      </c>
      <c r="U11" s="19">
        <f t="shared" si="11"/>
        <v>270967.17048065888</v>
      </c>
      <c r="V11" s="19">
        <f t="shared" si="11"/>
        <v>43700.689112204025</v>
      </c>
      <c r="W11" s="19">
        <f t="shared" si="11"/>
        <v>87718.56021601324</v>
      </c>
      <c r="X11" s="19">
        <f t="shared" si="11"/>
        <v>686493.23685198918</v>
      </c>
      <c r="Y11" s="19">
        <f t="shared" si="11"/>
        <v>1065521.086999116</v>
      </c>
      <c r="Z11" s="19">
        <f t="shared" si="11"/>
        <v>156367.90388980179</v>
      </c>
      <c r="AA11" s="19">
        <f t="shared" si="11"/>
        <v>22220.045253610366</v>
      </c>
      <c r="AB11" s="19">
        <f>SUM(AB6:AB10)</f>
        <v>1199668.9456353073</v>
      </c>
      <c r="AC11" s="19">
        <f>SUM(AC6:AC10)</f>
        <v>33044.928275732273</v>
      </c>
      <c r="AD11" s="19">
        <f t="shared" si="7"/>
        <v>363041.77622207982</v>
      </c>
      <c r="AF11" s="43"/>
    </row>
    <row r="12" spans="1:32">
      <c r="A12" s="5">
        <v>6</v>
      </c>
      <c r="B12" s="6" t="s">
        <v>2</v>
      </c>
      <c r="C12" s="14">
        <f>[4]GVA_Current!M9/100</f>
        <v>19678.154916241601</v>
      </c>
      <c r="D12" s="14">
        <f>[4]GVA_Current!Y9/100</f>
        <v>5090.8686559095349</v>
      </c>
      <c r="E12" s="14">
        <f>[4]GVA_Current!AW9/100</f>
        <v>802.92829969404602</v>
      </c>
      <c r="F12" s="14">
        <f>[4]GVA_Current!AK9/100</f>
        <v>48.928113909578649</v>
      </c>
      <c r="G12" s="14">
        <f t="shared" si="0"/>
        <v>25620.87998575476</v>
      </c>
      <c r="H12" s="14">
        <f>+[4]GVA_Current!BU9/100</f>
        <v>81.047820510806929</v>
      </c>
      <c r="I12" s="14">
        <f t="shared" si="1"/>
        <v>25701.927806265569</v>
      </c>
      <c r="J12" s="18">
        <f>'[5]2021-22'!D9/100</f>
        <v>22255.356929340564</v>
      </c>
      <c r="K12" s="18">
        <f>'[5]2021-22'!E9/100+'[5]2021-22'!F9/100</f>
        <v>2856.3792475559749</v>
      </c>
      <c r="L12" s="18">
        <f>'[5]2021-22'!G9/100</f>
        <v>8940.081027334234</v>
      </c>
      <c r="M12" s="18">
        <f t="shared" ref="M12:M16" si="12">J12+K12+L12</f>
        <v>34051.817204230771</v>
      </c>
      <c r="N12" s="18">
        <f t="shared" ref="N12:N16" si="13">H12+M12</f>
        <v>34132.865024741579</v>
      </c>
      <c r="O12" s="18">
        <f>(+'[5]2021-22'!H9+'[5]2021-22'!I9)/100</f>
        <v>11941.923305610026</v>
      </c>
      <c r="P12" s="18">
        <f>'[5]2021-22'!J9/100</f>
        <v>678.50844875485313</v>
      </c>
      <c r="Q12" s="18">
        <f>'[5]2021-22'!K9/100</f>
        <v>3874.2813054254116</v>
      </c>
      <c r="R12" s="18">
        <f>'[5]2021-22'!L9/100</f>
        <v>234.30938042766448</v>
      </c>
      <c r="S12" s="18">
        <f>'[5]2021-22'!M9/100</f>
        <v>1982.1860833822252</v>
      </c>
      <c r="T12" s="18">
        <f>'[5]2021-22'!N9/100</f>
        <v>13511.161016794231</v>
      </c>
      <c r="U12" s="18">
        <f>'[5]2021-22'!O9/100</f>
        <v>30732.118262469874</v>
      </c>
      <c r="V12" s="18">
        <f>'[5]2021-22'!P9/100</f>
        <v>4956.3743960766842</v>
      </c>
      <c r="W12" s="18">
        <f>'[5]2021-22'!Q9/100</f>
        <v>9948.7224285885313</v>
      </c>
      <c r="X12" s="18">
        <f t="shared" ref="X12:X16" si="14">SUM(O12:W12)</f>
        <v>77859.584627529504</v>
      </c>
      <c r="Y12" s="18">
        <f t="shared" ref="Y12:Y16" si="15">I12+M12+X12</f>
        <v>137613.32963802584</v>
      </c>
      <c r="Z12" s="18">
        <f>'[5]2021-22'!U9/100</f>
        <v>20195.102807260322</v>
      </c>
      <c r="AA12" s="18">
        <f>'[5]2021-22'!V9/100</f>
        <v>2869.7455623302271</v>
      </c>
      <c r="AB12" s="18">
        <f t="shared" ref="AB12:AB16" si="16">Y12+Z12-AA12</f>
        <v>154938.68688295592</v>
      </c>
      <c r="AC12" s="18">
        <f>[6]Pop_Proj!AO13/1000</f>
        <v>6772.0455421100432</v>
      </c>
      <c r="AD12" s="18">
        <f t="shared" si="7"/>
        <v>228791.56071753163</v>
      </c>
      <c r="AF12" s="43"/>
    </row>
    <row r="13" spans="1:32">
      <c r="A13" s="5">
        <v>7</v>
      </c>
      <c r="B13" s="6" t="s">
        <v>3</v>
      </c>
      <c r="C13" s="14">
        <f>[4]GVA_Current!M10/100</f>
        <v>5324.2193077801021</v>
      </c>
      <c r="D13" s="14">
        <f>[4]GVA_Current!Y10/100</f>
        <v>1650.1298472878518</v>
      </c>
      <c r="E13" s="14">
        <f>[4]GVA_Current!AW10/100</f>
        <v>381.13268752032889</v>
      </c>
      <c r="F13" s="14">
        <f>[4]GVA_Current!AK10/100</f>
        <v>26.115850058642103</v>
      </c>
      <c r="G13" s="14">
        <f t="shared" si="0"/>
        <v>7381.5976926469248</v>
      </c>
      <c r="H13" s="14">
        <f>+[4]GVA_Current!BU10/100</f>
        <v>10.599799680348374</v>
      </c>
      <c r="I13" s="14">
        <f t="shared" si="1"/>
        <v>7392.1974923272728</v>
      </c>
      <c r="J13" s="18">
        <f>'[5]2021-22'!D10/100</f>
        <v>5448.8589024764333</v>
      </c>
      <c r="K13" s="18">
        <f>'[5]2021-22'!E10/100+'[5]2021-22'!F10/100</f>
        <v>699.3375815678495</v>
      </c>
      <c r="L13" s="18">
        <f>'[5]2021-22'!G10/100</f>
        <v>2188.8321202536736</v>
      </c>
      <c r="M13" s="18">
        <f t="shared" si="12"/>
        <v>8337.0286042979569</v>
      </c>
      <c r="N13" s="18">
        <f t="shared" si="13"/>
        <v>8347.6284039783059</v>
      </c>
      <c r="O13" s="18">
        <f>(+'[5]2021-22'!H10+'[5]2021-22'!I10)/100</f>
        <v>2923.7839376405823</v>
      </c>
      <c r="P13" s="18">
        <f>'[5]2021-22'!J10/100</f>
        <v>166.12165840078046</v>
      </c>
      <c r="Q13" s="18">
        <f>'[5]2021-22'!K10/100</f>
        <v>948.55419523441367</v>
      </c>
      <c r="R13" s="18">
        <f>'[5]2021-22'!L10/100</f>
        <v>57.366806451611772</v>
      </c>
      <c r="S13" s="18">
        <f>'[5]2021-22'!M10/100</f>
        <v>485.30573205783941</v>
      </c>
      <c r="T13" s="18">
        <f>'[5]2021-22'!N10/100</f>
        <v>3307.9860378286544</v>
      </c>
      <c r="U13" s="18">
        <f>'[5]2021-22'!O10/100</f>
        <v>7524.2547993311064</v>
      </c>
      <c r="V13" s="18">
        <f>'[5]2021-22'!P10/100</f>
        <v>1213.4869298125839</v>
      </c>
      <c r="W13" s="18">
        <f>'[5]2021-22'!Q10/100</f>
        <v>2435.7814141284061</v>
      </c>
      <c r="X13" s="18">
        <f t="shared" si="14"/>
        <v>19062.64151088598</v>
      </c>
      <c r="Y13" s="18">
        <f t="shared" si="15"/>
        <v>34791.867607511209</v>
      </c>
      <c r="Z13" s="18">
        <f>'[5]2021-22'!U10/100</f>
        <v>5105.7942205332638</v>
      </c>
      <c r="AA13" s="18">
        <f>'[5]2021-22'!V10/100</f>
        <v>725.53878266363699</v>
      </c>
      <c r="AB13" s="18">
        <f t="shared" si="16"/>
        <v>39172.123045380838</v>
      </c>
      <c r="AC13" s="18">
        <f>[6]Pop_Proj!AO14/1000</f>
        <v>2234.6057923574754</v>
      </c>
      <c r="AD13" s="18">
        <f t="shared" si="7"/>
        <v>175297.68865431446</v>
      </c>
      <c r="AF13" s="43"/>
    </row>
    <row r="14" spans="1:32">
      <c r="A14" s="5">
        <v>8</v>
      </c>
      <c r="B14" s="6" t="s">
        <v>4</v>
      </c>
      <c r="C14" s="14">
        <f>[4]GVA_Current!M11/100</f>
        <v>3244.10377766793</v>
      </c>
      <c r="D14" s="14">
        <f>[4]GVA_Current!Y11/100</f>
        <v>1198.7089818379991</v>
      </c>
      <c r="E14" s="14">
        <f>[4]GVA_Current!AW11/100</f>
        <v>201.17934730760066</v>
      </c>
      <c r="F14" s="14">
        <f>[4]GVA_Current!AK11/100</f>
        <v>67.26051464552053</v>
      </c>
      <c r="G14" s="14">
        <f t="shared" si="0"/>
        <v>4711.2526214590498</v>
      </c>
      <c r="H14" s="14">
        <f>+[4]GVA_Current!BU11/100</f>
        <v>80.419547669092154</v>
      </c>
      <c r="I14" s="14">
        <f t="shared" si="1"/>
        <v>4791.6721691281418</v>
      </c>
      <c r="J14" s="18">
        <f>'[5]2021-22'!D11/100</f>
        <v>2741.9883821380154</v>
      </c>
      <c r="K14" s="18">
        <f>'[5]2021-22'!E11/100+'[5]2021-22'!F11/100</f>
        <v>351.92240396976104</v>
      </c>
      <c r="L14" s="18">
        <f>'[5]2021-22'!G11/100</f>
        <v>1101.4695648401496</v>
      </c>
      <c r="M14" s="18">
        <f t="shared" si="12"/>
        <v>4195.3803509479258</v>
      </c>
      <c r="N14" s="18">
        <f t="shared" si="13"/>
        <v>4275.7998986170178</v>
      </c>
      <c r="O14" s="18">
        <f>(+'[5]2021-22'!H11+'[5]2021-22'!I11)/100</f>
        <v>1471.3138534838195</v>
      </c>
      <c r="P14" s="18">
        <f>'[5]2021-22'!J11/100</f>
        <v>83.596155728939848</v>
      </c>
      <c r="Q14" s="18">
        <f>'[5]2021-22'!K11/100</f>
        <v>477.33381056700722</v>
      </c>
      <c r="R14" s="18">
        <f>'[5]2021-22'!L11/100</f>
        <v>28.86826758152781</v>
      </c>
      <c r="S14" s="18">
        <f>'[5]2021-22'!M11/100</f>
        <v>244.21676224407162</v>
      </c>
      <c r="T14" s="18">
        <f>'[5]2021-22'!N11/100</f>
        <v>1664.652993653136</v>
      </c>
      <c r="U14" s="18">
        <f>'[5]2021-22'!O11/100</f>
        <v>3786.3742874008713</v>
      </c>
      <c r="V14" s="18">
        <f>'[5]2021-22'!P11/100</f>
        <v>610.65392277091098</v>
      </c>
      <c r="W14" s="18">
        <f>'[5]2021-22'!Q11/100</f>
        <v>1225.7400051104889</v>
      </c>
      <c r="X14" s="18">
        <f t="shared" si="14"/>
        <v>9592.7500585407724</v>
      </c>
      <c r="Y14" s="18">
        <f t="shared" si="15"/>
        <v>18579.80257861684</v>
      </c>
      <c r="Z14" s="18">
        <f>'[5]2021-22'!U11/100</f>
        <v>2726.6328350444824</v>
      </c>
      <c r="AA14" s="18">
        <f>'[5]2021-22'!V11/100</f>
        <v>387.45742238359503</v>
      </c>
      <c r="AB14" s="18">
        <f t="shared" si="16"/>
        <v>20918.977991277727</v>
      </c>
      <c r="AC14" s="18">
        <f>[6]Pop_Proj!AO15/1000</f>
        <v>1771.8956354817037</v>
      </c>
      <c r="AD14" s="18">
        <f t="shared" si="7"/>
        <v>118059.87650954814</v>
      </c>
      <c r="AF14" s="43"/>
    </row>
    <row r="15" spans="1:32">
      <c r="A15" s="5">
        <v>9</v>
      </c>
      <c r="B15" s="6" t="s">
        <v>5</v>
      </c>
      <c r="C15" s="14">
        <f>[4]GVA_Current!M12/100</f>
        <v>9202.6309726219406</v>
      </c>
      <c r="D15" s="14">
        <f>[4]GVA_Current!Y12/100</f>
        <v>2709.5530067641184</v>
      </c>
      <c r="E15" s="14">
        <f>[4]GVA_Current!AW12/100</f>
        <v>762.38519099352334</v>
      </c>
      <c r="F15" s="14">
        <f>[4]GVA_Current!AK12/100</f>
        <v>10.586492165601927</v>
      </c>
      <c r="G15" s="14">
        <f t="shared" si="0"/>
        <v>12685.155662545185</v>
      </c>
      <c r="H15" s="14">
        <f>+[4]GVA_Current!BU12/100</f>
        <v>593.4935220348583</v>
      </c>
      <c r="I15" s="14">
        <f t="shared" si="1"/>
        <v>13278.649184580043</v>
      </c>
      <c r="J15" s="18">
        <f>'[5]2021-22'!D12/100</f>
        <v>10726.650625810593</v>
      </c>
      <c r="K15" s="18">
        <f>'[5]2021-22'!E12/100+'[5]2021-22'!F12/100</f>
        <v>1376.7194271755295</v>
      </c>
      <c r="L15" s="18">
        <f>'[5]2021-22'!G12/100</f>
        <v>4308.9457540995554</v>
      </c>
      <c r="M15" s="18">
        <f t="shared" si="12"/>
        <v>16412.315807085677</v>
      </c>
      <c r="N15" s="18">
        <f t="shared" si="13"/>
        <v>17005.809329120537</v>
      </c>
      <c r="O15" s="18">
        <f>(+'[5]2021-22'!H12+'[5]2021-22'!I12)/100</f>
        <v>5755.775542320157</v>
      </c>
      <c r="P15" s="18">
        <f>'[5]2021-22'!J12/100</f>
        <v>327.02791959534181</v>
      </c>
      <c r="Q15" s="18">
        <f>'[5]2021-22'!K12/100</f>
        <v>1867.328487309916</v>
      </c>
      <c r="R15" s="18">
        <f>'[5]2021-22'!L12/100</f>
        <v>112.93257934156939</v>
      </c>
      <c r="S15" s="18">
        <f>'[5]2021-22'!M12/100</f>
        <v>955.37526804406104</v>
      </c>
      <c r="T15" s="18">
        <f>'[5]2021-22'!N12/100</f>
        <v>6512.1176998583342</v>
      </c>
      <c r="U15" s="18">
        <f>'[5]2021-22'!O12/100</f>
        <v>14812.28526863152</v>
      </c>
      <c r="V15" s="18">
        <f>'[5]2021-22'!P12/100</f>
        <v>2388.8763809191746</v>
      </c>
      <c r="W15" s="18">
        <f>'[5]2021-22'!Q12/100</f>
        <v>4795.0913572607942</v>
      </c>
      <c r="X15" s="18">
        <f t="shared" si="14"/>
        <v>37526.810503280867</v>
      </c>
      <c r="Y15" s="18">
        <f t="shared" si="15"/>
        <v>67217.775494946589</v>
      </c>
      <c r="Z15" s="18">
        <f>'[5]2021-22'!U12/100</f>
        <v>9864.3778921778958</v>
      </c>
      <c r="AA15" s="18">
        <f>'[5]2021-22'!V12/100</f>
        <v>1401.7385774856684</v>
      </c>
      <c r="AB15" s="18">
        <f t="shared" si="16"/>
        <v>75680.414809638823</v>
      </c>
      <c r="AC15" s="18">
        <f>[6]Pop_Proj!AO16/1000</f>
        <v>4630.534447895594</v>
      </c>
      <c r="AD15" s="18">
        <f t="shared" si="7"/>
        <v>163437.75359242337</v>
      </c>
      <c r="AF15" s="43"/>
    </row>
    <row r="16" spans="1:32">
      <c r="A16" s="5">
        <v>10</v>
      </c>
      <c r="B16" s="6" t="s">
        <v>6</v>
      </c>
      <c r="C16" s="14">
        <f>[4]GVA_Current!M13/100</f>
        <v>20301.955688447048</v>
      </c>
      <c r="D16" s="14">
        <f>[4]GVA_Current!Y13/100</f>
        <v>9232.9045702307976</v>
      </c>
      <c r="E16" s="14">
        <f>[4]GVA_Current!AW13/100</f>
        <v>1128.0939071593289</v>
      </c>
      <c r="F16" s="14">
        <f>[4]GVA_Current!AK13/100</f>
        <v>27.730102410134599</v>
      </c>
      <c r="G16" s="14">
        <f t="shared" si="0"/>
        <v>30690.684268247307</v>
      </c>
      <c r="H16" s="14">
        <f>+[4]GVA_Current!BU13/100</f>
        <v>303.01547131218069</v>
      </c>
      <c r="I16" s="14">
        <f t="shared" si="1"/>
        <v>30993.699739559488</v>
      </c>
      <c r="J16" s="18">
        <f>'[5]2021-22'!D13/100</f>
        <v>12886.228048886594</v>
      </c>
      <c r="K16" s="18">
        <f>'[5]2021-22'!E13/100+'[5]2021-22'!F13/100</f>
        <v>1653.8918919600553</v>
      </c>
      <c r="L16" s="18">
        <f>'[5]2021-22'!G13/100</f>
        <v>5176.4581111648258</v>
      </c>
      <c r="M16" s="18">
        <f t="shared" si="12"/>
        <v>19716.578052011475</v>
      </c>
      <c r="N16" s="18">
        <f t="shared" si="13"/>
        <v>20019.593523323656</v>
      </c>
      <c r="O16" s="18">
        <f>(+'[5]2021-22'!H13+'[5]2021-22'!I13)/100</f>
        <v>6914.5755580098939</v>
      </c>
      <c r="P16" s="18">
        <f>'[5]2021-22'!J13/100</f>
        <v>392.867866892054</v>
      </c>
      <c r="Q16" s="18">
        <f>'[5]2021-22'!K13/100</f>
        <v>2243.2743984182507</v>
      </c>
      <c r="R16" s="18">
        <f>'[5]2021-22'!L13/100</f>
        <v>135.6690939520993</v>
      </c>
      <c r="S16" s="18">
        <f>'[5]2021-22'!M13/100</f>
        <v>1147.7192653836055</v>
      </c>
      <c r="T16" s="18">
        <f>'[5]2021-22'!N13/100</f>
        <v>7823.1907320300079</v>
      </c>
      <c r="U16" s="18">
        <f>'[5]2021-22'!O13/100</f>
        <v>17794.41622135662</v>
      </c>
      <c r="V16" s="18">
        <f>'[5]2021-22'!P13/100</f>
        <v>2869.8245984679961</v>
      </c>
      <c r="W16" s="18">
        <f>'[5]2021-22'!Q13/100</f>
        <v>5760.4785408248836</v>
      </c>
      <c r="X16" s="18">
        <f t="shared" si="14"/>
        <v>45082.016275335416</v>
      </c>
      <c r="Y16" s="18">
        <f t="shared" si="15"/>
        <v>95792.294066906383</v>
      </c>
      <c r="Z16" s="18">
        <f>'[5]2021-22'!U13/100</f>
        <v>14057.760473428294</v>
      </c>
      <c r="AA16" s="18">
        <f>'[5]2021-22'!V13/100</f>
        <v>1997.6226969450599</v>
      </c>
      <c r="AB16" s="18">
        <f t="shared" si="16"/>
        <v>107852.43184338961</v>
      </c>
      <c r="AC16" s="18">
        <f>[6]Pop_Proj!AO17/1000</f>
        <v>4903.9576484543495</v>
      </c>
      <c r="AD16" s="18">
        <f t="shared" si="7"/>
        <v>219929.37046954923</v>
      </c>
      <c r="AF16" s="43"/>
    </row>
    <row r="17" spans="1:32" s="3" customFormat="1">
      <c r="A17" s="7"/>
      <c r="B17" s="8" t="s">
        <v>28</v>
      </c>
      <c r="C17" s="19">
        <f t="shared" ref="C17:I17" si="17">SUM(C12:C16)</f>
        <v>57751.064662758625</v>
      </c>
      <c r="D17" s="19">
        <f t="shared" si="17"/>
        <v>19882.165062030304</v>
      </c>
      <c r="E17" s="19">
        <f t="shared" si="17"/>
        <v>3275.7194326748281</v>
      </c>
      <c r="F17" s="19">
        <f t="shared" si="17"/>
        <v>180.62107318947781</v>
      </c>
      <c r="G17" s="19">
        <f t="shared" si="17"/>
        <v>81089.570230653218</v>
      </c>
      <c r="H17" s="19">
        <f t="shared" si="17"/>
        <v>1068.5761612072865</v>
      </c>
      <c r="I17" s="19">
        <f t="shared" si="17"/>
        <v>82158.146391860515</v>
      </c>
      <c r="J17" s="19">
        <f t="shared" ref="J17" si="18">SUM(J12:J16)</f>
        <v>54059.082888652199</v>
      </c>
      <c r="K17" s="19">
        <f t="shared" ref="K17" si="19">SUM(K12:K16)</f>
        <v>6938.2505522291704</v>
      </c>
      <c r="L17" s="19">
        <f>SUM(L12:L16)</f>
        <v>21715.786577692441</v>
      </c>
      <c r="M17" s="19">
        <f t="shared" ref="M17:AC17" si="20">SUM(M12:M16)</f>
        <v>82713.120018573813</v>
      </c>
      <c r="N17" s="19">
        <f t="shared" si="20"/>
        <v>83781.696179781095</v>
      </c>
      <c r="O17" s="19">
        <f t="shared" si="20"/>
        <v>29007.372197064476</v>
      </c>
      <c r="P17" s="19">
        <f t="shared" si="20"/>
        <v>1648.1220493719693</v>
      </c>
      <c r="Q17" s="19">
        <f t="shared" si="20"/>
        <v>9410.7721969549984</v>
      </c>
      <c r="R17" s="19">
        <f t="shared" si="20"/>
        <v>569.14612775447279</v>
      </c>
      <c r="S17" s="19">
        <f t="shared" si="20"/>
        <v>4814.8031111118034</v>
      </c>
      <c r="T17" s="19">
        <f t="shared" si="20"/>
        <v>32819.108480164366</v>
      </c>
      <c r="U17" s="19">
        <f t="shared" si="20"/>
        <v>74649.448839189979</v>
      </c>
      <c r="V17" s="19">
        <f t="shared" si="20"/>
        <v>12039.216228047349</v>
      </c>
      <c r="W17" s="19">
        <f t="shared" si="20"/>
        <v>24165.813745913103</v>
      </c>
      <c r="X17" s="19">
        <f t="shared" si="20"/>
        <v>189123.80297557256</v>
      </c>
      <c r="Y17" s="19">
        <f t="shared" si="20"/>
        <v>353995.06938600686</v>
      </c>
      <c r="Z17" s="19">
        <f t="shared" si="20"/>
        <v>51949.668228444258</v>
      </c>
      <c r="AA17" s="19">
        <f t="shared" si="20"/>
        <v>7382.1030418081873</v>
      </c>
      <c r="AB17" s="19">
        <f t="shared" si="20"/>
        <v>398562.63457264297</v>
      </c>
      <c r="AC17" s="19">
        <f t="shared" si="20"/>
        <v>20313.039066299167</v>
      </c>
      <c r="AD17" s="19">
        <f t="shared" si="7"/>
        <v>196210.24371182738</v>
      </c>
      <c r="AF17" s="43"/>
    </row>
    <row r="18" spans="1:32">
      <c r="A18" s="5">
        <v>11</v>
      </c>
      <c r="B18" s="6" t="s">
        <v>7</v>
      </c>
      <c r="C18" s="14">
        <f>[4]GVA_Current!M15/100</f>
        <v>14417.004041665023</v>
      </c>
      <c r="D18" s="14">
        <f>[4]GVA_Current!Y15/100</f>
        <v>10275.676032401729</v>
      </c>
      <c r="E18" s="14">
        <f>[4]GVA_Current!AW15/100</f>
        <v>2819.6986291124917</v>
      </c>
      <c r="F18" s="14">
        <f>[4]GVA_Current!AK15/100</f>
        <v>98.506934193402344</v>
      </c>
      <c r="G18" s="14">
        <f t="shared" si="0"/>
        <v>27610.885637372648</v>
      </c>
      <c r="H18" s="14">
        <f>+[4]GVA_Current!BU15/100</f>
        <v>103.16618450693095</v>
      </c>
      <c r="I18" s="14">
        <f t="shared" si="1"/>
        <v>27714.051821879581</v>
      </c>
      <c r="J18" s="18">
        <f>'[5]2021-22'!D14/100</f>
        <v>58106.909907159185</v>
      </c>
      <c r="K18" s="18">
        <f>'[5]2021-22'!E14/100+'[5]2021-22'!F14/100</f>
        <v>7457.7717232474006</v>
      </c>
      <c r="L18" s="18">
        <f>'[5]2021-22'!G14/100</f>
        <v>23341.817633719962</v>
      </c>
      <c r="M18" s="18">
        <f t="shared" ref="M18:M22" si="21">J18+K18+L18</f>
        <v>88906.499264126556</v>
      </c>
      <c r="N18" s="18">
        <f t="shared" ref="N18:N22" si="22">H18+M18</f>
        <v>89009.665448633488</v>
      </c>
      <c r="O18" s="18">
        <f>(+'[5]2021-22'!H14+'[5]2021-22'!I14)/100</f>
        <v>31179.381388508114</v>
      </c>
      <c r="P18" s="18">
        <f>'[5]2021-22'!J14/100</f>
        <v>1771.5298581020234</v>
      </c>
      <c r="Q18" s="18">
        <f>'[5]2021-22'!K14/100</f>
        <v>10115.430432506475</v>
      </c>
      <c r="R18" s="18">
        <f>'[5]2021-22'!L14/100</f>
        <v>611.76255685942851</v>
      </c>
      <c r="S18" s="18">
        <f>'[5]2021-22'!M14/100</f>
        <v>5175.3251377635142</v>
      </c>
      <c r="T18" s="18">
        <f>'[5]2021-22'!N14/100</f>
        <v>35276.532227121919</v>
      </c>
      <c r="U18" s="18">
        <f>'[5]2021-22'!O14/100</f>
        <v>80239.037855161936</v>
      </c>
      <c r="V18" s="18">
        <f>'[5]2021-22'!P14/100</f>
        <v>12940.686658648519</v>
      </c>
      <c r="W18" s="18">
        <f>'[5]2021-22'!Q14/100</f>
        <v>25975.297528802956</v>
      </c>
      <c r="X18" s="18">
        <f t="shared" ref="X18:X22" si="23">SUM(O18:W18)</f>
        <v>203284.98364347487</v>
      </c>
      <c r="Y18" s="18">
        <f t="shared" ref="Y18:Y22" si="24">I18+M18+X18</f>
        <v>319905.53472948098</v>
      </c>
      <c r="Z18" s="18">
        <f>'[5]2021-22'!U14/100</f>
        <v>46946.943159337781</v>
      </c>
      <c r="AA18" s="18">
        <f>'[5]2021-22'!V14/100</f>
        <v>6671.2104950534758</v>
      </c>
      <c r="AB18" s="18">
        <f t="shared" ref="AB18:AB22" si="25">Y18+Z18-AA18</f>
        <v>360181.26739376527</v>
      </c>
      <c r="AC18" s="18">
        <f>[6]Pop_Proj!AO19/1000</f>
        <v>10684.382786142878</v>
      </c>
      <c r="AD18" s="18">
        <f t="shared" si="7"/>
        <v>337110.03677339485</v>
      </c>
      <c r="AF18" s="43"/>
    </row>
    <row r="19" spans="1:32">
      <c r="A19" s="5">
        <v>12</v>
      </c>
      <c r="B19" s="6" t="s">
        <v>8</v>
      </c>
      <c r="C19" s="14">
        <f>[4]GVA_Current!M16/100</f>
        <v>7822.3532087800068</v>
      </c>
      <c r="D19" s="14">
        <f>[4]GVA_Current!Y16/100</f>
        <v>5271.2521252044653</v>
      </c>
      <c r="E19" s="14">
        <f>[4]GVA_Current!AW16/100</f>
        <v>1451.9313034975157</v>
      </c>
      <c r="F19" s="14">
        <f>[4]GVA_Current!AK16/100</f>
        <v>43.547272737937</v>
      </c>
      <c r="G19" s="14">
        <f t="shared" si="0"/>
        <v>14589.083910219926</v>
      </c>
      <c r="H19" s="14">
        <f>+[4]GVA_Current!BU16/100</f>
        <v>165.47923682117488</v>
      </c>
      <c r="I19" s="14">
        <f t="shared" si="1"/>
        <v>14754.563147041101</v>
      </c>
      <c r="J19" s="18">
        <f>'[5]2021-22'!D15/100</f>
        <v>9505.6767629561964</v>
      </c>
      <c r="K19" s="18">
        <f>'[5]2021-22'!E15/100+'[5]2021-22'!F15/100</f>
        <v>1220.0126884456872</v>
      </c>
      <c r="L19" s="18">
        <f>'[5]2021-22'!G15/100</f>
        <v>3818.4748395762804</v>
      </c>
      <c r="M19" s="18">
        <f t="shared" si="21"/>
        <v>14544.164290978164</v>
      </c>
      <c r="N19" s="18">
        <f t="shared" si="22"/>
        <v>14709.643527799339</v>
      </c>
      <c r="O19" s="18">
        <f>(+'[5]2021-22'!H15+'[5]2021-22'!I15)/100</f>
        <v>5100.61749319721</v>
      </c>
      <c r="P19" s="18">
        <f>'[5]2021-22'!J15/100</f>
        <v>289.80357472027151</v>
      </c>
      <c r="Q19" s="18">
        <f>'[5]2021-22'!K15/100</f>
        <v>1654.7775843390682</v>
      </c>
      <c r="R19" s="18">
        <f>'[5]2021-22'!L15/100</f>
        <v>100.07789315378588</v>
      </c>
      <c r="S19" s="18">
        <f>'[5]2021-22'!M15/100</f>
        <v>846.628533187936</v>
      </c>
      <c r="T19" s="18">
        <f>'[5]2021-22'!N15/100</f>
        <v>5770.8680982141432</v>
      </c>
      <c r="U19" s="18">
        <f>'[5]2021-22'!O15/100</f>
        <v>13126.259146122691</v>
      </c>
      <c r="V19" s="18">
        <f>'[5]2021-22'!P15/100</f>
        <v>2116.9596639083506</v>
      </c>
      <c r="W19" s="18">
        <f>'[5]2021-22'!Q15/100</f>
        <v>4249.2843368357189</v>
      </c>
      <c r="X19" s="18">
        <f t="shared" si="23"/>
        <v>33255.276323679172</v>
      </c>
      <c r="Y19" s="18">
        <f t="shared" si="24"/>
        <v>62554.003761698434</v>
      </c>
      <c r="Z19" s="18">
        <f>'[5]2021-22'!U15/100</f>
        <v>9179.9576400296846</v>
      </c>
      <c r="AA19" s="18">
        <f>'[5]2021-22'!V15/100</f>
        <v>1304.4817325903232</v>
      </c>
      <c r="AB19" s="18">
        <f t="shared" si="25"/>
        <v>70429.479669137785</v>
      </c>
      <c r="AC19" s="18">
        <f>[6]Pop_Proj!AO20/1000</f>
        <v>3237.9545032791425</v>
      </c>
      <c r="AD19" s="18">
        <f t="shared" si="7"/>
        <v>217512.25842677042</v>
      </c>
      <c r="AF19" s="43"/>
    </row>
    <row r="20" spans="1:32">
      <c r="A20" s="5">
        <v>13</v>
      </c>
      <c r="B20" s="6" t="s">
        <v>9</v>
      </c>
      <c r="C20" s="14">
        <f>[4]GVA_Current!M17/100</f>
        <v>8251.7475527006591</v>
      </c>
      <c r="D20" s="14">
        <f>[4]GVA_Current!Y17/100</f>
        <v>6853.6192800444869</v>
      </c>
      <c r="E20" s="14">
        <f>[4]GVA_Current!AW17/100</f>
        <v>2661.8736334539672</v>
      </c>
      <c r="F20" s="14">
        <f>[4]GVA_Current!AK17/100</f>
        <v>24.889518814872616</v>
      </c>
      <c r="G20" s="14">
        <f t="shared" si="0"/>
        <v>17792.129985013984</v>
      </c>
      <c r="H20" s="14">
        <f>+[4]GVA_Current!BU17/100</f>
        <v>27.201445282812283</v>
      </c>
      <c r="I20" s="14">
        <f t="shared" si="1"/>
        <v>17819.331430296796</v>
      </c>
      <c r="J20" s="18">
        <f>'[5]2021-22'!D16/100</f>
        <v>9035.2273199304964</v>
      </c>
      <c r="K20" s="18">
        <f>'[5]2021-22'!E16/100+'[5]2021-22'!F16/100</f>
        <v>1159.6325278241657</v>
      </c>
      <c r="L20" s="18">
        <f>'[5]2021-22'!G16/100</f>
        <v>3629.493096741629</v>
      </c>
      <c r="M20" s="18">
        <f t="shared" si="21"/>
        <v>13824.352944496291</v>
      </c>
      <c r="N20" s="18">
        <f t="shared" si="22"/>
        <v>13851.554389779103</v>
      </c>
      <c r="O20" s="18">
        <f>(+'[5]2021-22'!H16+'[5]2021-22'!I16)/100</f>
        <v>4848.1806895271147</v>
      </c>
      <c r="P20" s="18">
        <f>'[5]2021-22'!J16/100</f>
        <v>275.46078422635111</v>
      </c>
      <c r="Q20" s="18">
        <f>'[5]2021-22'!K16/100</f>
        <v>1572.880291563712</v>
      </c>
      <c r="R20" s="18">
        <f>'[5]2021-22'!L16/100</f>
        <v>95.124896090298321</v>
      </c>
      <c r="S20" s="18">
        <f>'[5]2021-22'!M16/100</f>
        <v>804.72768469284551</v>
      </c>
      <c r="T20" s="18">
        <f>'[5]2021-22'!N16/100</f>
        <v>5485.2596402072768</v>
      </c>
      <c r="U20" s="18">
        <f>'[5]2021-22'!O16/100</f>
        <v>12476.621938978278</v>
      </c>
      <c r="V20" s="18">
        <f>'[5]2021-22'!P16/100</f>
        <v>2012.1883236209674</v>
      </c>
      <c r="W20" s="18">
        <f>'[5]2021-22'!Q16/100</f>
        <v>4038.9812201431105</v>
      </c>
      <c r="X20" s="18">
        <f t="shared" si="23"/>
        <v>31609.425469049958</v>
      </c>
      <c r="Y20" s="18">
        <f t="shared" si="24"/>
        <v>63253.109843843049</v>
      </c>
      <c r="Z20" s="18">
        <f>'[5]2021-22'!U16/100</f>
        <v>9282.5532174719847</v>
      </c>
      <c r="AA20" s="18">
        <f>'[5]2021-22'!V16/100</f>
        <v>1319.0606731329733</v>
      </c>
      <c r="AB20" s="18">
        <f t="shared" si="25"/>
        <v>71216.602388182058</v>
      </c>
      <c r="AC20" s="18">
        <f>[6]Pop_Proj!AO21/1000</f>
        <v>3066.2710827901283</v>
      </c>
      <c r="AD20" s="18">
        <f t="shared" si="7"/>
        <v>232258.01132814094</v>
      </c>
      <c r="AF20" s="43"/>
    </row>
    <row r="21" spans="1:32">
      <c r="A21" s="5">
        <v>14</v>
      </c>
      <c r="B21" s="6" t="s">
        <v>10</v>
      </c>
      <c r="C21" s="14">
        <f>[4]GVA_Current!M18/100</f>
        <v>12087.305946495124</v>
      </c>
      <c r="D21" s="14">
        <f>[4]GVA_Current!Y18/100</f>
        <v>8275.7038773272598</v>
      </c>
      <c r="E21" s="14">
        <f>[4]GVA_Current!AW18/100</f>
        <v>1583.1865548439837</v>
      </c>
      <c r="F21" s="14">
        <f>[4]GVA_Current!AK18/100</f>
        <v>29.119110247465347</v>
      </c>
      <c r="G21" s="14">
        <f t="shared" si="0"/>
        <v>21975.315488913835</v>
      </c>
      <c r="H21" s="14">
        <f>+[4]GVA_Current!BU18/100</f>
        <v>364.30621137853791</v>
      </c>
      <c r="I21" s="14">
        <f t="shared" si="1"/>
        <v>22339.621700292373</v>
      </c>
      <c r="J21" s="18">
        <f>'[5]2021-22'!D17/100</f>
        <v>14667.499214888818</v>
      </c>
      <c r="K21" s="18">
        <f>'[5]2021-22'!E17/100+'[5]2021-22'!F17/100</f>
        <v>1882.5103773428168</v>
      </c>
      <c r="L21" s="18">
        <f>'[5]2021-22'!G17/100</f>
        <v>5892.0030743965544</v>
      </c>
      <c r="M21" s="18">
        <f t="shared" si="21"/>
        <v>22442.01266662819</v>
      </c>
      <c r="N21" s="18">
        <f t="shared" si="22"/>
        <v>22806.318878006728</v>
      </c>
      <c r="O21" s="18">
        <f>(+'[5]2021-22'!H17+'[5]2021-22'!I17)/100</f>
        <v>7870.3815564681454</v>
      </c>
      <c r="P21" s="18">
        <f>'[5]2021-22'!J17/100</f>
        <v>447.17423184918198</v>
      </c>
      <c r="Q21" s="18">
        <f>'[5]2021-22'!K17/100</f>
        <v>2553.3635872929322</v>
      </c>
      <c r="R21" s="18">
        <f>'[5]2021-22'!L17/100</f>
        <v>154.42271559046549</v>
      </c>
      <c r="S21" s="18">
        <f>'[5]2021-22'!M17/100</f>
        <v>1306.3691997427691</v>
      </c>
      <c r="T21" s="18">
        <f>'[5]2021-22'!N17/100</f>
        <v>8904.5951604038273</v>
      </c>
      <c r="U21" s="18">
        <f>'[5]2021-22'!O17/100</f>
        <v>20254.149233274209</v>
      </c>
      <c r="V21" s="18">
        <f>'[5]2021-22'!P17/100</f>
        <v>3266.5222037984117</v>
      </c>
      <c r="W21" s="18">
        <f>'[5]2021-22'!Q17/100</f>
        <v>6556.7530044009409</v>
      </c>
      <c r="X21" s="18">
        <f t="shared" si="23"/>
        <v>51313.73089282088</v>
      </c>
      <c r="Y21" s="18">
        <f t="shared" si="24"/>
        <v>96095.365259741448</v>
      </c>
      <c r="Z21" s="18">
        <f>'[5]2021-22'!U17/100</f>
        <v>14102.236938461996</v>
      </c>
      <c r="AA21" s="18">
        <f>'[5]2021-22'!V17/100</f>
        <v>2003.9428498740517</v>
      </c>
      <c r="AB21" s="18">
        <f t="shared" si="25"/>
        <v>108193.6593483294</v>
      </c>
      <c r="AC21" s="18">
        <f>[6]Pop_Proj!AO22/1000</f>
        <v>4730.432193548786</v>
      </c>
      <c r="AD21" s="18">
        <f t="shared" si="7"/>
        <v>228718.33887795813</v>
      </c>
      <c r="AF21" s="43"/>
    </row>
    <row r="22" spans="1:32">
      <c r="A22" s="5">
        <v>15</v>
      </c>
      <c r="B22" s="6" t="s">
        <v>11</v>
      </c>
      <c r="C22" s="14">
        <f>[4]GVA_Current!M19/100</f>
        <v>7374.0401566681439</v>
      </c>
      <c r="D22" s="14">
        <f>[4]GVA_Current!Y19/100</f>
        <v>5963.5854109487263</v>
      </c>
      <c r="E22" s="14">
        <f>[4]GVA_Current!AW19/100</f>
        <v>1373.7436522541748</v>
      </c>
      <c r="F22" s="14">
        <f>[4]GVA_Current!AK19/100</f>
        <v>34.625087260307957</v>
      </c>
      <c r="G22" s="14">
        <f t="shared" si="0"/>
        <v>14745.994307131354</v>
      </c>
      <c r="H22" s="14">
        <f>+[4]GVA_Current!BU19/100</f>
        <v>122.19510469235533</v>
      </c>
      <c r="I22" s="14">
        <f t="shared" si="1"/>
        <v>14868.189411823709</v>
      </c>
      <c r="J22" s="18">
        <f>'[5]2021-22'!D18/100</f>
        <v>16066.743470413543</v>
      </c>
      <c r="K22" s="18">
        <f>'[5]2021-22'!E18/100+'[5]2021-22'!F18/100</f>
        <v>2062.0973534776977</v>
      </c>
      <c r="L22" s="18">
        <f>'[5]2021-22'!G18/100</f>
        <v>6454.0860399108551</v>
      </c>
      <c r="M22" s="18">
        <f t="shared" si="21"/>
        <v>24582.926863802095</v>
      </c>
      <c r="N22" s="18">
        <f t="shared" si="22"/>
        <v>24705.121968494452</v>
      </c>
      <c r="O22" s="18">
        <f>(+'[5]2021-22'!H18+'[5]2021-22'!I18)/100</f>
        <v>8621.1970854369174</v>
      </c>
      <c r="P22" s="18">
        <f>'[5]2021-22'!J18/100</f>
        <v>489.83358133791427</v>
      </c>
      <c r="Q22" s="18">
        <f>'[5]2021-22'!K18/100</f>
        <v>2796.9483510922682</v>
      </c>
      <c r="R22" s="18">
        <f>'[5]2021-22'!L18/100</f>
        <v>169.15427238462928</v>
      </c>
      <c r="S22" s="18">
        <f>'[5]2021-22'!M18/100</f>
        <v>1430.9936889998737</v>
      </c>
      <c r="T22" s="18">
        <f>'[5]2021-22'!N18/100</f>
        <v>9754.0721873615385</v>
      </c>
      <c r="U22" s="18">
        <f>'[5]2021-22'!O18/100</f>
        <v>22186.346504942128</v>
      </c>
      <c r="V22" s="18">
        <f>'[5]2021-22'!P18/100</f>
        <v>3578.1405896081251</v>
      </c>
      <c r="W22" s="18">
        <f>'[5]2021-22'!Q18/100</f>
        <v>7182.2515193072568</v>
      </c>
      <c r="X22" s="18">
        <f t="shared" si="23"/>
        <v>56208.937780470653</v>
      </c>
      <c r="Y22" s="18">
        <f t="shared" si="24"/>
        <v>95660.054056096458</v>
      </c>
      <c r="Z22" s="18">
        <f>'[5]2021-22'!U18/100</f>
        <v>14038.353926037564</v>
      </c>
      <c r="AA22" s="18">
        <f>'[5]2021-22'!V18/100</f>
        <v>1994.8650059451072</v>
      </c>
      <c r="AB22" s="18">
        <f t="shared" si="25"/>
        <v>107703.54297618892</v>
      </c>
      <c r="AC22" s="18">
        <f>[6]Pop_Proj!AO23/1000</f>
        <v>4243.0519521033229</v>
      </c>
      <c r="AD22" s="18">
        <f t="shared" si="7"/>
        <v>253835.07954174167</v>
      </c>
      <c r="AF22" s="43"/>
    </row>
    <row r="23" spans="1:32" s="3" customFormat="1">
      <c r="A23" s="7"/>
      <c r="B23" s="8" t="s">
        <v>29</v>
      </c>
      <c r="C23" s="19">
        <f t="shared" ref="C23:I23" si="26">SUM(C18:C22)</f>
        <v>49952.450906308957</v>
      </c>
      <c r="D23" s="19">
        <f t="shared" si="26"/>
        <v>36639.836725926667</v>
      </c>
      <c r="E23" s="19">
        <f t="shared" si="26"/>
        <v>9890.4337731621345</v>
      </c>
      <c r="F23" s="19">
        <f t="shared" si="26"/>
        <v>230.68792325398528</v>
      </c>
      <c r="G23" s="19">
        <f t="shared" si="26"/>
        <v>96713.40932865176</v>
      </c>
      <c r="H23" s="19">
        <f t="shared" si="26"/>
        <v>782.34818268181141</v>
      </c>
      <c r="I23" s="19">
        <f t="shared" si="26"/>
        <v>97495.757511333548</v>
      </c>
      <c r="J23" s="19">
        <f t="shared" ref="J23" si="27">SUM(J18:J22)</f>
        <v>107382.05667534823</v>
      </c>
      <c r="K23" s="19">
        <f t="shared" ref="K23" si="28">SUM(K18:K22)</f>
        <v>13782.024670337767</v>
      </c>
      <c r="L23" s="19">
        <f>SUM(L18:L22)</f>
        <v>43135.874684345283</v>
      </c>
      <c r="M23" s="19">
        <f t="shared" ref="M23:AC23" si="29">SUM(M18:M22)</f>
        <v>164299.95603003132</v>
      </c>
      <c r="N23" s="19">
        <f t="shared" si="29"/>
        <v>165082.30421271309</v>
      </c>
      <c r="O23" s="19">
        <f t="shared" si="29"/>
        <v>57619.758213137495</v>
      </c>
      <c r="P23" s="19">
        <f t="shared" si="29"/>
        <v>3273.8020302357427</v>
      </c>
      <c r="Q23" s="19">
        <f t="shared" si="29"/>
        <v>18693.400246794456</v>
      </c>
      <c r="R23" s="19">
        <f t="shared" si="29"/>
        <v>1130.5423340786074</v>
      </c>
      <c r="S23" s="19">
        <f t="shared" si="29"/>
        <v>9564.0442443869379</v>
      </c>
      <c r="T23" s="19">
        <f t="shared" si="29"/>
        <v>65191.327313308706</v>
      </c>
      <c r="U23" s="19">
        <f t="shared" si="29"/>
        <v>148282.41467847925</v>
      </c>
      <c r="V23" s="19">
        <f t="shared" si="29"/>
        <v>23914.497439584375</v>
      </c>
      <c r="W23" s="19">
        <f t="shared" si="29"/>
        <v>48002.567609489983</v>
      </c>
      <c r="X23" s="19">
        <f t="shared" si="29"/>
        <v>375672.35410949553</v>
      </c>
      <c r="Y23" s="19">
        <f t="shared" si="29"/>
        <v>637468.06765086041</v>
      </c>
      <c r="Z23" s="19">
        <f t="shared" si="29"/>
        <v>93550.044881339025</v>
      </c>
      <c r="AA23" s="19">
        <f t="shared" si="29"/>
        <v>13293.560756595929</v>
      </c>
      <c r="AB23" s="19">
        <f t="shared" si="29"/>
        <v>717724.55177560344</v>
      </c>
      <c r="AC23" s="19">
        <f t="shared" si="29"/>
        <v>25962.092517864257</v>
      </c>
      <c r="AD23" s="19">
        <f t="shared" si="7"/>
        <v>276450.9645290511</v>
      </c>
      <c r="AF23" s="43"/>
    </row>
    <row r="24" spans="1:32">
      <c r="A24" s="5">
        <v>16</v>
      </c>
      <c r="B24" s="6" t="s">
        <v>197</v>
      </c>
      <c r="C24" s="14">
        <f>[4]GVA_Current!M21/100</f>
        <v>6522.7966338581646</v>
      </c>
      <c r="D24" s="14">
        <f>[4]GVA_Current!Y21/100</f>
        <v>3403.4208074393327</v>
      </c>
      <c r="E24" s="14">
        <f>[4]GVA_Current!AW21/100</f>
        <v>1342.1021804469231</v>
      </c>
      <c r="F24" s="14">
        <f>[4]GVA_Current!AK21/100</f>
        <v>30.295387154754454</v>
      </c>
      <c r="G24" s="14">
        <f t="shared" si="0"/>
        <v>11298.615008899174</v>
      </c>
      <c r="H24" s="14">
        <f>+[4]GVA_Current!BU21/100</f>
        <v>671.95171433424412</v>
      </c>
      <c r="I24" s="14">
        <f t="shared" si="1"/>
        <v>11970.566723233418</v>
      </c>
      <c r="J24" s="18">
        <f>'[5]2021-22'!D19/100</f>
        <v>12828.613379861696</v>
      </c>
      <c r="K24" s="18">
        <f>'[5]2021-22'!E19/100+'[5]2021-22'!F19/100</f>
        <v>1646.497297234838</v>
      </c>
      <c r="L24" s="18">
        <f>'[5]2021-22'!G19/100</f>
        <v>5153.3140289970588</v>
      </c>
      <c r="M24" s="18">
        <f t="shared" ref="M24:M31" si="30">J24+K24+L24</f>
        <v>19628.424706093592</v>
      </c>
      <c r="N24" s="18">
        <f t="shared" ref="N24:N31" si="31">H24+M24</f>
        <v>20300.376420427838</v>
      </c>
      <c r="O24" s="18">
        <f>(+'[5]2021-22'!H19+'[5]2021-22'!I19)/100</f>
        <v>6883.6603064164065</v>
      </c>
      <c r="P24" s="18">
        <f>'[5]2021-22'!J19/100</f>
        <v>391.11134418924041</v>
      </c>
      <c r="Q24" s="18">
        <f>'[5]2021-22'!K19/100</f>
        <v>2233.2446587995992</v>
      </c>
      <c r="R24" s="18">
        <f>'[5]2021-22'!L19/100</f>
        <v>135.06251381745449</v>
      </c>
      <c r="S24" s="18">
        <f>'[5]2021-22'!M19/100</f>
        <v>1142.5877819613261</v>
      </c>
      <c r="T24" s="18">
        <f>'[5]2021-22'!N19/100</f>
        <v>7788.213037778859</v>
      </c>
      <c r="U24" s="18">
        <f>'[5]2021-22'!O19/100</f>
        <v>17714.856912209259</v>
      </c>
      <c r="V24" s="18">
        <f>'[5]2021-22'!P19/100</f>
        <v>2856.9935362073425</v>
      </c>
      <c r="W24" s="18">
        <f>'[5]2021-22'!Q19/100</f>
        <v>5734.7232877519473</v>
      </c>
      <c r="X24" s="18">
        <f t="shared" ref="X24:X30" si="32">SUM(O24:W24)</f>
        <v>44880.453379131439</v>
      </c>
      <c r="Y24" s="18">
        <f t="shared" ref="Y24:Y31" si="33">I24+M24+X24</f>
        <v>76479.444808458444</v>
      </c>
      <c r="Z24" s="18">
        <f>'[5]2021-22'!U19/100</f>
        <v>11223.551197815019</v>
      </c>
      <c r="AA24" s="18">
        <f>'[5]2021-22'!V19/100</f>
        <v>1594.8785480773297</v>
      </c>
      <c r="AB24" s="18">
        <f t="shared" ref="AB24:AB31" si="34">Y24+Z24-AA24</f>
        <v>86108.117458196124</v>
      </c>
      <c r="AC24" s="18">
        <f>[6]Pop_Proj!AO25/1000</f>
        <v>4110.2611174904832</v>
      </c>
      <c r="AD24" s="18">
        <f t="shared" si="7"/>
        <v>209495.49188439242</v>
      </c>
      <c r="AF24" s="43"/>
    </row>
    <row r="25" spans="1:32">
      <c r="A25" s="5">
        <v>17</v>
      </c>
      <c r="B25" s="6" t="s">
        <v>12</v>
      </c>
      <c r="C25" s="14">
        <f>[4]GVA_Current!M22/100</f>
        <v>6431.798369574045</v>
      </c>
      <c r="D25" s="14">
        <f>[4]GVA_Current!Y22/100</f>
        <v>1204.6187797660762</v>
      </c>
      <c r="E25" s="14">
        <f>[4]GVA_Current!AW22/100</f>
        <v>1805.0671714025186</v>
      </c>
      <c r="F25" s="14">
        <f>[4]GVA_Current!AK22/100</f>
        <v>51.931374098401896</v>
      </c>
      <c r="G25" s="14">
        <f t="shared" si="0"/>
        <v>9493.4156948410418</v>
      </c>
      <c r="H25" s="14">
        <f>+[4]GVA_Current!BU22/100</f>
        <v>122.18263646075916</v>
      </c>
      <c r="I25" s="14">
        <f t="shared" si="1"/>
        <v>9615.5983313018005</v>
      </c>
      <c r="J25" s="18">
        <f>'[5]2021-22'!D20/100</f>
        <v>4168.1801156400188</v>
      </c>
      <c r="K25" s="18">
        <f>'[5]2021-22'!E20/100+'[5]2021-22'!F20/100</f>
        <v>534.96797288806238</v>
      </c>
      <c r="L25" s="18">
        <f>'[5]2021-22'!G20/100</f>
        <v>1674.3774583645509</v>
      </c>
      <c r="M25" s="18">
        <f t="shared" si="30"/>
        <v>6377.5255468926325</v>
      </c>
      <c r="N25" s="18">
        <f t="shared" si="31"/>
        <v>6499.7081833533921</v>
      </c>
      <c r="O25" s="18">
        <f>(+'[5]2021-22'!H20+'[5]2021-22'!I20)/100</f>
        <v>2236.5890344054224</v>
      </c>
      <c r="P25" s="18">
        <f>'[5]2021-22'!J20/100</f>
        <v>127.07706433884334</v>
      </c>
      <c r="Q25" s="18">
        <f>'[5]2021-22'!K20/100</f>
        <v>725.60967460289339</v>
      </c>
      <c r="R25" s="18">
        <f>'[5]2021-22'!L20/100</f>
        <v>43.883533457014849</v>
      </c>
      <c r="S25" s="18">
        <f>'[5]2021-22'!M20/100</f>
        <v>371.24134402714202</v>
      </c>
      <c r="T25" s="18">
        <f>'[5]2021-22'!N20/100</f>
        <v>2530.4897543640968</v>
      </c>
      <c r="U25" s="18">
        <f>'[5]2021-22'!O20/100</f>
        <v>5755.7829631681407</v>
      </c>
      <c r="V25" s="18">
        <f>'[5]2021-22'!P20/100</f>
        <v>928.27364076817264</v>
      </c>
      <c r="W25" s="18">
        <f>'[5]2021-22'!Q20/100</f>
        <v>1863.284742389136</v>
      </c>
      <c r="X25" s="18">
        <f t="shared" si="32"/>
        <v>14582.231751520863</v>
      </c>
      <c r="Y25" s="18">
        <f t="shared" si="33"/>
        <v>30575.355629715297</v>
      </c>
      <c r="Z25" s="18">
        <f>'[5]2021-22'!U20/100</f>
        <v>4487.0104639556776</v>
      </c>
      <c r="AA25" s="18">
        <f>'[5]2021-22'!V20/100</f>
        <v>637.60895351504985</v>
      </c>
      <c r="AB25" s="18">
        <f t="shared" si="34"/>
        <v>34424.757140155925</v>
      </c>
      <c r="AC25" s="18">
        <f>[6]Pop_Proj!AO26/1000</f>
        <v>2112.5127111542542</v>
      </c>
      <c r="AD25" s="18">
        <f t="shared" si="7"/>
        <v>162956.44972165214</v>
      </c>
      <c r="AF25" s="43"/>
    </row>
    <row r="26" spans="1:32">
      <c r="A26" s="5">
        <v>18</v>
      </c>
      <c r="B26" s="6" t="s">
        <v>13</v>
      </c>
      <c r="C26" s="14">
        <f>[4]GVA_Current!M23/100</f>
        <v>4697.9492767642714</v>
      </c>
      <c r="D26" s="14">
        <f>[4]GVA_Current!Y23/100</f>
        <v>1039.0817712420289</v>
      </c>
      <c r="E26" s="14">
        <f>[4]GVA_Current!AW23/100</f>
        <v>331.16676310265757</v>
      </c>
      <c r="F26" s="14">
        <f>[4]GVA_Current!AK23/100</f>
        <v>73.267035023166997</v>
      </c>
      <c r="G26" s="14">
        <f t="shared" si="0"/>
        <v>6141.4648461321249</v>
      </c>
      <c r="H26" s="14">
        <f>+[4]GVA_Current!BU23/100</f>
        <v>590.51509425127153</v>
      </c>
      <c r="I26" s="14">
        <f t="shared" si="1"/>
        <v>6731.9799403833968</v>
      </c>
      <c r="J26" s="18">
        <f>'[5]2021-22'!D21/100</f>
        <v>4122.2893416527286</v>
      </c>
      <c r="K26" s="18">
        <f>'[5]2021-22'!E21/100+'[5]2021-22'!F21/100</f>
        <v>529.07808961691319</v>
      </c>
      <c r="L26" s="18">
        <f>'[5]2021-22'!G21/100</f>
        <v>1655.9429196979261</v>
      </c>
      <c r="M26" s="18">
        <f t="shared" si="30"/>
        <v>6307.3103509675684</v>
      </c>
      <c r="N26" s="18">
        <f t="shared" si="31"/>
        <v>6897.8254452188403</v>
      </c>
      <c r="O26" s="18">
        <f>(+'[5]2021-22'!H21+'[5]2021-22'!I21)/100</f>
        <v>2211.9646662080818</v>
      </c>
      <c r="P26" s="18">
        <f>'[5]2021-22'!J21/100</f>
        <v>125.67797296640948</v>
      </c>
      <c r="Q26" s="18">
        <f>'[5]2021-22'!K21/100</f>
        <v>717.6208668603374</v>
      </c>
      <c r="R26" s="18">
        <f>'[5]2021-22'!L21/100</f>
        <v>43.400385114148584</v>
      </c>
      <c r="S26" s="18">
        <f>'[5]2021-22'!M21/100</f>
        <v>367.15405601634751</v>
      </c>
      <c r="T26" s="18">
        <f>'[5]2021-22'!N21/100</f>
        <v>2502.629601929958</v>
      </c>
      <c r="U26" s="18">
        <f>'[5]2021-22'!O21/100</f>
        <v>5692.4130204702369</v>
      </c>
      <c r="V26" s="18">
        <f>'[5]2021-22'!P21/100</f>
        <v>918.05354598699716</v>
      </c>
      <c r="W26" s="18">
        <f>'[5]2021-22'!Q21/100</f>
        <v>1842.7703748199172</v>
      </c>
      <c r="X26" s="18">
        <f t="shared" si="32"/>
        <v>14421.684490372434</v>
      </c>
      <c r="Y26" s="18">
        <f t="shared" si="33"/>
        <v>27460.974781723398</v>
      </c>
      <c r="Z26" s="18">
        <f>'[5]2021-22'!U21/100</f>
        <v>4029.9672296472722</v>
      </c>
      <c r="AA26" s="18">
        <f>'[5]2021-22'!V21/100</f>
        <v>572.66262439915783</v>
      </c>
      <c r="AB26" s="18">
        <f t="shared" si="34"/>
        <v>30918.27938697151</v>
      </c>
      <c r="AC26" s="18">
        <f>[6]Pop_Proj!AO27/1000</f>
        <v>2008.273208469338</v>
      </c>
      <c r="AD26" s="18">
        <f t="shared" si="7"/>
        <v>153954.54790006758</v>
      </c>
      <c r="AF26" s="43"/>
    </row>
    <row r="27" spans="1:32">
      <c r="A27" s="5">
        <v>19</v>
      </c>
      <c r="B27" s="6" t="s">
        <v>14</v>
      </c>
      <c r="C27" s="14">
        <f>[4]GVA_Current!M24/100</f>
        <v>4349.1056441668834</v>
      </c>
      <c r="D27" s="14">
        <f>[4]GVA_Current!Y24/100</f>
        <v>684.03208527977154</v>
      </c>
      <c r="E27" s="14">
        <f>[4]GVA_Current!AW24/100</f>
        <v>143.40207878924869</v>
      </c>
      <c r="F27" s="14">
        <f>[4]GVA_Current!AK24/100</f>
        <v>52.469458215566057</v>
      </c>
      <c r="G27" s="14">
        <f t="shared" si="0"/>
        <v>5229.0092664514696</v>
      </c>
      <c r="H27" s="14">
        <f>+[4]GVA_Current!BU24/100</f>
        <v>172.4320471105984</v>
      </c>
      <c r="I27" s="14">
        <f t="shared" si="1"/>
        <v>5401.441313562068</v>
      </c>
      <c r="J27" s="18">
        <f>'[5]2021-22'!D22/100</f>
        <v>1982.8572482426616</v>
      </c>
      <c r="K27" s="18">
        <f>'[5]2021-22'!E22/100+'[5]2021-22'!F22/100</f>
        <v>254.49119116482785</v>
      </c>
      <c r="L27" s="18">
        <f>'[5]2021-22'!G22/100</f>
        <v>796.52303583394564</v>
      </c>
      <c r="M27" s="18">
        <f t="shared" si="30"/>
        <v>3033.8714752414353</v>
      </c>
      <c r="N27" s="18">
        <f t="shared" si="31"/>
        <v>3206.3035223520337</v>
      </c>
      <c r="O27" s="18">
        <f>(+'[5]2021-22'!H22+'[5]2021-22'!I22)/100</f>
        <v>1063.9743617532909</v>
      </c>
      <c r="P27" s="18">
        <f>'[5]2021-22'!J22/100</f>
        <v>60.452204827761868</v>
      </c>
      <c r="Q27" s="18">
        <f>'[5]2021-22'!K22/100</f>
        <v>345.18191699122946</v>
      </c>
      <c r="R27" s="18">
        <f>'[5]2021-22'!L22/100</f>
        <v>20.87596504461041</v>
      </c>
      <c r="S27" s="18">
        <f>'[5]2021-22'!M22/100</f>
        <v>176.60431397613343</v>
      </c>
      <c r="T27" s="18">
        <f>'[5]2021-22'!N22/100</f>
        <v>1203.7867394975071</v>
      </c>
      <c r="U27" s="18">
        <f>'[5]2021-22'!O22/100</f>
        <v>2738.1004781932593</v>
      </c>
      <c r="V27" s="18">
        <f>'[5]2021-22'!P22/100</f>
        <v>441.59178967417262</v>
      </c>
      <c r="W27" s="18">
        <f>'[5]2021-22'!Q22/100</f>
        <v>886.38867670884053</v>
      </c>
      <c r="X27" s="18">
        <f t="shared" si="32"/>
        <v>6936.9564466668062</v>
      </c>
      <c r="Y27" s="18">
        <f t="shared" si="33"/>
        <v>15372.26923547031</v>
      </c>
      <c r="Z27" s="18">
        <f>'[5]2021-22'!U22/100</f>
        <v>2255.9192357965012</v>
      </c>
      <c r="AA27" s="18">
        <f>'[5]2021-22'!V22/100</f>
        <v>320.56851988765192</v>
      </c>
      <c r="AB27" s="18">
        <f t="shared" si="34"/>
        <v>17307.619951379158</v>
      </c>
      <c r="AC27" s="18">
        <f>[6]Pop_Proj!AO28/1000</f>
        <v>1263.2642200567072</v>
      </c>
      <c r="AD27" s="18">
        <f t="shared" si="7"/>
        <v>137007.12548165282</v>
      </c>
      <c r="AF27" s="43"/>
    </row>
    <row r="28" spans="1:32">
      <c r="A28" s="5">
        <v>20</v>
      </c>
      <c r="B28" s="6" t="s">
        <v>151</v>
      </c>
      <c r="C28" s="14">
        <f>[4]GVA_Current!M25/100</f>
        <v>6042.8310465449913</v>
      </c>
      <c r="D28" s="14">
        <f>[4]GVA_Current!Y25/100</f>
        <v>2489.4546669519132</v>
      </c>
      <c r="E28" s="14">
        <f>[4]GVA_Current!AW25/100</f>
        <v>480.18391471493175</v>
      </c>
      <c r="F28" s="14">
        <f>[4]GVA_Current!AK25/100</f>
        <v>77.796952474642055</v>
      </c>
      <c r="G28" s="14">
        <f t="shared" si="0"/>
        <v>9090.2665806864788</v>
      </c>
      <c r="H28" s="14">
        <f>+[4]GVA_Current!BU25/100</f>
        <v>226.81353061939484</v>
      </c>
      <c r="I28" s="14">
        <f t="shared" si="1"/>
        <v>9317.0801113058733</v>
      </c>
      <c r="J28" s="18">
        <f>'[5]2021-22'!D23/100</f>
        <v>5550.7391278426012</v>
      </c>
      <c r="K28" s="18">
        <f>'[5]2021-22'!E23/100+'[5]2021-22'!F23/100</f>
        <v>712.41346987627719</v>
      </c>
      <c r="L28" s="18">
        <f>'[5]2021-22'!G23/100</f>
        <v>2229.7578835540962</v>
      </c>
      <c r="M28" s="18">
        <f t="shared" si="30"/>
        <v>8492.9104812729747</v>
      </c>
      <c r="N28" s="18">
        <f t="shared" si="31"/>
        <v>8719.7240118923692</v>
      </c>
      <c r="O28" s="18">
        <f>(+'[5]2021-22'!H23+'[5]2021-22'!I23)/100</f>
        <v>2978.4514876396152</v>
      </c>
      <c r="P28" s="18">
        <f>'[5]2021-22'!J23/100</f>
        <v>169.22772378052105</v>
      </c>
      <c r="Q28" s="18">
        <f>'[5]2021-22'!K23/100</f>
        <v>966.28981968572498</v>
      </c>
      <c r="R28" s="18">
        <f>'[5]2021-22'!L23/100</f>
        <v>58.43942427388118</v>
      </c>
      <c r="S28" s="18">
        <f>'[5]2021-22'!M23/100</f>
        <v>494.37975255249279</v>
      </c>
      <c r="T28" s="18">
        <f>'[5]2021-22'!N23/100</f>
        <v>3369.837219713535</v>
      </c>
      <c r="U28" s="18">
        <f>'[5]2021-22'!O23/100</f>
        <v>7664.9398103377107</v>
      </c>
      <c r="V28" s="18">
        <f>'[5]2021-22'!P23/100</f>
        <v>1236.1761431141097</v>
      </c>
      <c r="W28" s="18">
        <f>'[5]2021-22'!Q23/100</f>
        <v>2481.3245202824928</v>
      </c>
      <c r="X28" s="18">
        <f t="shared" si="32"/>
        <v>19419.065901380083</v>
      </c>
      <c r="Y28" s="18">
        <f t="shared" si="33"/>
        <v>37229.056493958931</v>
      </c>
      <c r="Z28" s="18">
        <f>'[5]2021-22'!U23/100</f>
        <v>5463.4578288462535</v>
      </c>
      <c r="AA28" s="18">
        <f>'[5]2021-22'!V23/100</f>
        <v>776.3631613538123</v>
      </c>
      <c r="AB28" s="18">
        <f t="shared" si="34"/>
        <v>41916.151161451373</v>
      </c>
      <c r="AC28" s="18">
        <f>[6]Pop_Proj!AO29/1000</f>
        <v>2789.6893504523941</v>
      </c>
      <c r="AD28" s="18">
        <f t="shared" si="7"/>
        <v>150253.8307881986</v>
      </c>
      <c r="AF28" s="43"/>
    </row>
    <row r="29" spans="1:32">
      <c r="A29" s="5">
        <v>21</v>
      </c>
      <c r="B29" s="6" t="s">
        <v>15</v>
      </c>
      <c r="C29" s="14">
        <f>[4]GVA_Current!M26/100</f>
        <v>6359.1113341322807</v>
      </c>
      <c r="D29" s="14">
        <f>[4]GVA_Current!Y26/100</f>
        <v>1810.7101048506195</v>
      </c>
      <c r="E29" s="14">
        <f>[4]GVA_Current!AW26/100</f>
        <v>1288.1741213760367</v>
      </c>
      <c r="F29" s="14">
        <f>[4]GVA_Current!AK26/100</f>
        <v>25.452630100276973</v>
      </c>
      <c r="G29" s="14">
        <f t="shared" si="0"/>
        <v>9483.4481904592139</v>
      </c>
      <c r="H29" s="14">
        <f>+[4]GVA_Current!BU26/100</f>
        <v>540.50052281071385</v>
      </c>
      <c r="I29" s="14">
        <f t="shared" si="1"/>
        <v>10023.948713269929</v>
      </c>
      <c r="J29" s="18">
        <f>'[5]2021-22'!D24/100</f>
        <v>8120.6036527610668</v>
      </c>
      <c r="K29" s="18">
        <f>'[5]2021-22'!E24/100+'[5]2021-22'!F24/100</f>
        <v>1042.2445178038874</v>
      </c>
      <c r="L29" s="18">
        <f>'[5]2021-22'!G24/100</f>
        <v>3262.0844894578563</v>
      </c>
      <c r="M29" s="18">
        <f t="shared" si="30"/>
        <v>12424.932660022811</v>
      </c>
      <c r="N29" s="18">
        <f t="shared" si="31"/>
        <v>12965.433182833523</v>
      </c>
      <c r="O29" s="18">
        <f>(+'[5]2021-22'!H24+'[5]2021-22'!I24)/100</f>
        <v>4357.4060090081293</v>
      </c>
      <c r="P29" s="18">
        <f>'[5]2021-22'!J24/100</f>
        <v>247.57626691324268</v>
      </c>
      <c r="Q29" s="18">
        <f>'[5]2021-22'!K24/100</f>
        <v>1413.6597773088929</v>
      </c>
      <c r="R29" s="18">
        <f>'[5]2021-22'!L24/100</f>
        <v>85.495533350381223</v>
      </c>
      <c r="S29" s="18">
        <f>'[5]2021-22'!M24/100</f>
        <v>723.26620508812471</v>
      </c>
      <c r="T29" s="18">
        <f>'[5]2021-22'!N24/100</f>
        <v>4929.9943314489528</v>
      </c>
      <c r="U29" s="18">
        <f>'[5]2021-22'!O24/100</f>
        <v>11213.630615390568</v>
      </c>
      <c r="V29" s="18">
        <f>'[5]2021-22'!P24/100</f>
        <v>1808.4972599190003</v>
      </c>
      <c r="W29" s="18">
        <f>'[5]2021-22'!Q24/100</f>
        <v>3630.120691858785</v>
      </c>
      <c r="X29" s="18">
        <f t="shared" si="32"/>
        <v>28409.646690286078</v>
      </c>
      <c r="Y29" s="18">
        <f t="shared" si="33"/>
        <v>50858.528063578815</v>
      </c>
      <c r="Z29" s="18">
        <f>'[5]2021-22'!U24/100</f>
        <v>7463.6171186221</v>
      </c>
      <c r="AA29" s="18">
        <f>'[5]2021-22'!V24/100</f>
        <v>1060.5879212161014</v>
      </c>
      <c r="AB29" s="18">
        <f t="shared" si="34"/>
        <v>57261.55726098481</v>
      </c>
      <c r="AC29" s="18">
        <f>[6]Pop_Proj!AO30/1000</f>
        <v>3659.5534762920961</v>
      </c>
      <c r="AD29" s="18">
        <f t="shared" si="7"/>
        <v>156471.4319163411</v>
      </c>
      <c r="AF29" s="43"/>
    </row>
    <row r="30" spans="1:32">
      <c r="A30" s="5">
        <v>22</v>
      </c>
      <c r="B30" s="6" t="s">
        <v>196</v>
      </c>
      <c r="C30" s="14">
        <f>[4]GVA_Current!M27/100</f>
        <v>7334.0482038616401</v>
      </c>
      <c r="D30" s="14">
        <f>[4]GVA_Current!Y27/100</f>
        <v>2382.6672605587464</v>
      </c>
      <c r="E30" s="14">
        <f>[4]GVA_Current!AW27/100</f>
        <v>527.62633217310429</v>
      </c>
      <c r="F30" s="14">
        <f>[4]GVA_Current!AK27/100</f>
        <v>93.901935237206686</v>
      </c>
      <c r="G30" s="14">
        <f t="shared" si="0"/>
        <v>10338.243731830698</v>
      </c>
      <c r="H30" s="14">
        <f>+[4]GVA_Current!BU27/100</f>
        <v>103.65007863897594</v>
      </c>
      <c r="I30" s="14">
        <f t="shared" si="1"/>
        <v>10441.893810469674</v>
      </c>
      <c r="J30" s="18">
        <f>'[5]2021-22'!D25/100</f>
        <v>3451.436256273772</v>
      </c>
      <c r="K30" s="18">
        <f>'[5]2021-22'!E25/100+'[5]2021-22'!F25/100</f>
        <v>442.97698428217495</v>
      </c>
      <c r="L30" s="18">
        <f>'[5]2021-22'!G25/100</f>
        <v>1386.4580958972253</v>
      </c>
      <c r="M30" s="18">
        <f t="shared" si="30"/>
        <v>5280.8713364531723</v>
      </c>
      <c r="N30" s="18">
        <f t="shared" si="31"/>
        <v>5384.5214150921483</v>
      </c>
      <c r="O30" s="18">
        <f>(+'[5]2021-22'!H25+'[5]2021-22'!I25)/100</f>
        <v>1851.9939804822734</v>
      </c>
      <c r="P30" s="18">
        <f>'[5]2021-22'!J25/100</f>
        <v>105.22539214516942</v>
      </c>
      <c r="Q30" s="18">
        <f>'[5]2021-22'!K25/100</f>
        <v>600.83668875784497</v>
      </c>
      <c r="R30" s="18">
        <f>'[5]2021-22'!L25/100</f>
        <v>36.337493636281458</v>
      </c>
      <c r="S30" s="18">
        <f>'[5]2021-22'!M25/100</f>
        <v>307.40414258857862</v>
      </c>
      <c r="T30" s="18">
        <f>'[5]2021-22'!N25/100</f>
        <v>2095.3566885389946</v>
      </c>
      <c r="U30" s="18">
        <f>'[5]2021-22'!O25/100</f>
        <v>4766.0411621322282</v>
      </c>
      <c r="V30" s="18">
        <f>'[5]2021-22'!P25/100</f>
        <v>768.65135637224603</v>
      </c>
      <c r="W30" s="18">
        <f>'[5]2021-22'!Q25/100</f>
        <v>1542.8816263272549</v>
      </c>
      <c r="X30" s="18">
        <f t="shared" si="32"/>
        <v>12074.728530980872</v>
      </c>
      <c r="Y30" s="18">
        <f t="shared" si="33"/>
        <v>27797.493677903716</v>
      </c>
      <c r="Z30" s="18">
        <f>'[5]2021-22'!U25/100</f>
        <v>4079.3522237751727</v>
      </c>
      <c r="AA30" s="18">
        <f>'[5]2021-22'!V25/100</f>
        <v>579.68028452680505</v>
      </c>
      <c r="AB30" s="18">
        <f t="shared" si="34"/>
        <v>31297.165617152081</v>
      </c>
      <c r="AC30" s="18">
        <f>[6]Pop_Proj!AO31/1000</f>
        <v>1782.4016669785483</v>
      </c>
      <c r="AD30" s="18">
        <f t="shared" si="7"/>
        <v>175589.85831855569</v>
      </c>
      <c r="AF30" s="43"/>
    </row>
    <row r="31" spans="1:32">
      <c r="A31" s="5">
        <v>23</v>
      </c>
      <c r="B31" s="6" t="s">
        <v>16</v>
      </c>
      <c r="C31" s="14">
        <f>[4]GVA_Current!M28/100</f>
        <v>6788.9881575094887</v>
      </c>
      <c r="D31" s="14">
        <f>[4]GVA_Current!Y28/100</f>
        <v>1592.8805213154399</v>
      </c>
      <c r="E31" s="14">
        <f>[4]GVA_Current!AW28/100</f>
        <v>3477.3353679696907</v>
      </c>
      <c r="F31" s="14">
        <f>[4]GVA_Current!AK28/100</f>
        <v>26.97928736292879</v>
      </c>
      <c r="G31" s="14">
        <f t="shared" si="0"/>
        <v>11886.183334157548</v>
      </c>
      <c r="H31" s="14">
        <f>+[4]GVA_Current!BU28/100</f>
        <v>101.10696531314876</v>
      </c>
      <c r="I31" s="14">
        <f t="shared" si="1"/>
        <v>11987.290299470696</v>
      </c>
      <c r="J31" s="18">
        <f>'[5]2021-22'!D26/100</f>
        <v>6105.3454907627101</v>
      </c>
      <c r="K31" s="18">
        <f>'[5]2021-22'!E26/100+'[5]2021-22'!F26/100</f>
        <v>783.59480885174844</v>
      </c>
      <c r="L31" s="18">
        <f>'[5]2021-22'!G26/100</f>
        <v>2452.5458549410741</v>
      </c>
      <c r="M31" s="18">
        <f t="shared" si="30"/>
        <v>9341.4861545555323</v>
      </c>
      <c r="N31" s="18">
        <f t="shared" si="31"/>
        <v>9442.5931198686812</v>
      </c>
      <c r="O31" s="18">
        <f>(+'[5]2021-22'!H26+'[5]2021-22'!I26)/100</f>
        <v>3276.0457554746854</v>
      </c>
      <c r="P31" s="18">
        <f>'[5]2021-22'!J26/100</f>
        <v>186.13624176876272</v>
      </c>
      <c r="Q31" s="18">
        <f>'[5]2021-22'!K26/100</f>
        <v>1062.8374091291726</v>
      </c>
      <c r="R31" s="18">
        <f>'[5]2021-22'!L26/100</f>
        <v>64.278444231621378</v>
      </c>
      <c r="S31" s="18">
        <f>'[5]2021-22'!M26/100</f>
        <v>543.77608521189643</v>
      </c>
      <c r="T31" s="18">
        <f>'[5]2021-22'!N26/100</f>
        <v>3706.5370935525943</v>
      </c>
      <c r="U31" s="18">
        <f>'[5]2021-22'!O26/100</f>
        <v>8430.7881581531801</v>
      </c>
      <c r="V31" s="18">
        <f>'[5]2021-22'!P26/100</f>
        <v>1359.6896318353122</v>
      </c>
      <c r="W31" s="18">
        <f>'[5]2021-22'!Q26/100</f>
        <v>2729.2479653810965</v>
      </c>
      <c r="X31" s="18">
        <f>SUM(O31:W31)</f>
        <v>21359.336784738323</v>
      </c>
      <c r="Y31" s="18">
        <f t="shared" si="33"/>
        <v>42688.113238764548</v>
      </c>
      <c r="Z31" s="18">
        <f>'[5]2021-22'!U26/100</f>
        <v>6264.5881581423291</v>
      </c>
      <c r="AA31" s="18">
        <f>'[5]2021-22'!V26/100</f>
        <v>890.20463219391308</v>
      </c>
      <c r="AB31" s="18">
        <f t="shared" si="34"/>
        <v>48062.496764712967</v>
      </c>
      <c r="AC31" s="18">
        <f>[6]Pop_Proj!AO32/1000</f>
        <v>2666.4178171898125</v>
      </c>
      <c r="AD31" s="18">
        <f t="shared" si="7"/>
        <v>180251.18364745603</v>
      </c>
      <c r="AF31" s="43"/>
    </row>
    <row r="32" spans="1:32" s="50" customFormat="1" ht="25.5">
      <c r="A32" s="47"/>
      <c r="B32" s="48" t="s">
        <v>198</v>
      </c>
      <c r="C32" s="49">
        <f t="shared" ref="C32:I32" si="35">SUM(C24:C31)</f>
        <v>48526.628666411765</v>
      </c>
      <c r="D32" s="49">
        <f t="shared" si="35"/>
        <v>14606.865997403926</v>
      </c>
      <c r="E32" s="49">
        <f t="shared" si="35"/>
        <v>9395.0579299751116</v>
      </c>
      <c r="F32" s="49">
        <f t="shared" si="35"/>
        <v>432.09405966694391</v>
      </c>
      <c r="G32" s="49">
        <f t="shared" si="35"/>
        <v>72960.646653457748</v>
      </c>
      <c r="H32" s="49">
        <f t="shared" si="35"/>
        <v>2529.1525895391069</v>
      </c>
      <c r="I32" s="49">
        <f t="shared" si="35"/>
        <v>75489.799242996858</v>
      </c>
      <c r="J32" s="49">
        <f t="shared" ref="J32:AC32" si="36">SUM(J24:J31)</f>
        <v>46330.064613037255</v>
      </c>
      <c r="K32" s="49">
        <f t="shared" si="36"/>
        <v>5946.2643317187303</v>
      </c>
      <c r="L32" s="49">
        <f>SUM(L24:L31)</f>
        <v>18611.003766743732</v>
      </c>
      <c r="M32" s="49">
        <f t="shared" si="36"/>
        <v>70887.332711499723</v>
      </c>
      <c r="N32" s="49">
        <f t="shared" si="36"/>
        <v>73416.485301038832</v>
      </c>
      <c r="O32" s="49">
        <f t="shared" si="36"/>
        <v>24860.085601387906</v>
      </c>
      <c r="P32" s="49">
        <f t="shared" si="36"/>
        <v>1412.4842109299511</v>
      </c>
      <c r="Q32" s="49">
        <f t="shared" si="36"/>
        <v>8065.2808121356948</v>
      </c>
      <c r="R32" s="49">
        <f t="shared" si="36"/>
        <v>487.77329292539355</v>
      </c>
      <c r="S32" s="49">
        <f t="shared" si="36"/>
        <v>4126.4136814220419</v>
      </c>
      <c r="T32" s="49">
        <f t="shared" si="36"/>
        <v>28126.844466824499</v>
      </c>
      <c r="U32" s="49">
        <f t="shared" si="36"/>
        <v>63976.553120054581</v>
      </c>
      <c r="V32" s="49">
        <f t="shared" si="36"/>
        <v>10317.926903877353</v>
      </c>
      <c r="W32" s="49">
        <f t="shared" si="36"/>
        <v>20710.74188551947</v>
      </c>
      <c r="X32" s="49">
        <f t="shared" si="36"/>
        <v>162084.1039750769</v>
      </c>
      <c r="Y32" s="49">
        <f t="shared" si="36"/>
        <v>308461.23592957342</v>
      </c>
      <c r="Z32" s="49">
        <f t="shared" si="36"/>
        <v>45267.46345660033</v>
      </c>
      <c r="AA32" s="49">
        <f t="shared" si="36"/>
        <v>6432.554645169821</v>
      </c>
      <c r="AB32" s="49">
        <f t="shared" si="36"/>
        <v>347296.14474100393</v>
      </c>
      <c r="AC32" s="49">
        <f t="shared" si="36"/>
        <v>20392.373568083636</v>
      </c>
      <c r="AD32" s="49">
        <f t="shared" si="7"/>
        <v>170306.87652984227</v>
      </c>
      <c r="AF32" s="52"/>
    </row>
    <row r="33" spans="1:32">
      <c r="A33" s="5">
        <v>24</v>
      </c>
      <c r="B33" s="6" t="s">
        <v>152</v>
      </c>
      <c r="C33" s="14">
        <f>[4]GVA_Current!M30/100</f>
        <v>9552.9996168064463</v>
      </c>
      <c r="D33" s="14">
        <f>[4]GVA_Current!Y30/100</f>
        <v>1166.6199270298641</v>
      </c>
      <c r="E33" s="14">
        <f>[4]GVA_Current!AW30/100</f>
        <v>359.05336607540158</v>
      </c>
      <c r="F33" s="14">
        <f>[4]GVA_Current!AK30/100</f>
        <v>93.62663638656457</v>
      </c>
      <c r="G33" s="14">
        <f t="shared" si="0"/>
        <v>11172.299546298276</v>
      </c>
      <c r="H33" s="14">
        <f>+[4]GVA_Current!BU30/100</f>
        <v>4234.2130197061952</v>
      </c>
      <c r="I33" s="14">
        <f t="shared" si="1"/>
        <v>15406.512566004472</v>
      </c>
      <c r="J33" s="18">
        <f>'[5]2021-22'!D27/100</f>
        <v>3838.955624106402</v>
      </c>
      <c r="K33" s="18">
        <f>'[5]2021-22'!E27/100+'[5]2021-22'!F27/100</f>
        <v>492.71342678532073</v>
      </c>
      <c r="L33" s="18">
        <f>'[5]2021-22'!G27/100</f>
        <v>1542.1264394373666</v>
      </c>
      <c r="M33" s="18">
        <f t="shared" ref="M33:M37" si="37">J33+K33+L33</f>
        <v>5873.7954903290893</v>
      </c>
      <c r="N33" s="18">
        <f t="shared" ref="N33:N37" si="38">H33+M33</f>
        <v>10108.008510035284</v>
      </c>
      <c r="O33" s="18">
        <f>(+'[5]2021-22'!H27+'[5]2021-22'!I27)/100</f>
        <v>2059.9316282489885</v>
      </c>
      <c r="P33" s="18">
        <f>'[5]2021-22'!J27/100</f>
        <v>117.03985847637151</v>
      </c>
      <c r="Q33" s="18">
        <f>'[5]2021-22'!K27/100</f>
        <v>668.29725778178613</v>
      </c>
      <c r="R33" s="18">
        <f>'[5]2021-22'!L27/100</f>
        <v>40.417384301206155</v>
      </c>
      <c r="S33" s="18">
        <f>'[5]2021-22'!M27/100</f>
        <v>341.91877654379664</v>
      </c>
      <c r="T33" s="18">
        <f>'[5]2021-22'!N27/100</f>
        <v>2330.6185444838998</v>
      </c>
      <c r="U33" s="18">
        <f>'[5]2021-22'!O27/100</f>
        <v>5301.1613616887316</v>
      </c>
      <c r="V33" s="18">
        <f>'[5]2021-22'!P27/100</f>
        <v>854.95377240662128</v>
      </c>
      <c r="W33" s="18">
        <f>'[5]2021-22'!Q27/100</f>
        <v>1716.1128460515374</v>
      </c>
      <c r="X33" s="18">
        <f t="shared" ref="X33:X37" si="39">SUM(O33:W33)</f>
        <v>13430.451429982939</v>
      </c>
      <c r="Y33" s="18">
        <f t="shared" ref="Y33:Y37" si="40">I33+M33+X33</f>
        <v>34710.7594863165</v>
      </c>
      <c r="Z33" s="18">
        <f>'[5]2021-22'!U27/100</f>
        <v>5093.8913957546847</v>
      </c>
      <c r="AA33" s="18">
        <f>'[5]2021-22'!V27/100</f>
        <v>723.84737861813539</v>
      </c>
      <c r="AB33" s="18">
        <f t="shared" ref="AB33:AB37" si="41">Y33+Z33-AA33</f>
        <v>39080.803503453048</v>
      </c>
      <c r="AC33" s="18">
        <f>[6]Pop_Proj!AO34/1000</f>
        <v>2795.4978227974057</v>
      </c>
      <c r="AD33" s="18">
        <f t="shared" si="7"/>
        <v>139799.08402985474</v>
      </c>
      <c r="AF33" s="43"/>
    </row>
    <row r="34" spans="1:32">
      <c r="A34" s="5">
        <v>25</v>
      </c>
      <c r="B34" s="6" t="s">
        <v>17</v>
      </c>
      <c r="C34" s="14">
        <f>[4]GVA_Current!M31/100</f>
        <v>5094.0384391173839</v>
      </c>
      <c r="D34" s="14">
        <f>[4]GVA_Current!Y31/100</f>
        <v>523.67028842009449</v>
      </c>
      <c r="E34" s="14">
        <f>[4]GVA_Current!AW31/100</f>
        <v>252.7620440597905</v>
      </c>
      <c r="F34" s="14">
        <f>[4]GVA_Current!AK31/100</f>
        <v>138.57543054595243</v>
      </c>
      <c r="G34" s="14">
        <f t="shared" si="0"/>
        <v>6009.0462021432204</v>
      </c>
      <c r="H34" s="14">
        <f>+[4]GVA_Current!BU31/100</f>
        <v>537.99155876643215</v>
      </c>
      <c r="I34" s="14">
        <f t="shared" si="1"/>
        <v>6547.0377609096522</v>
      </c>
      <c r="J34" s="18">
        <f>'[5]2021-22'!D28/100</f>
        <v>5136.7823402048798</v>
      </c>
      <c r="K34" s="18">
        <f>'[5]2021-22'!E28/100+'[5]2021-22'!F28/100</f>
        <v>659.28389836019539</v>
      </c>
      <c r="L34" s="18">
        <f>'[5]2021-22'!G28/100</f>
        <v>2063.4695047585524</v>
      </c>
      <c r="M34" s="18">
        <f t="shared" si="37"/>
        <v>7859.5357433236277</v>
      </c>
      <c r="N34" s="18">
        <f t="shared" si="38"/>
        <v>8397.5273020900604</v>
      </c>
      <c r="O34" s="18">
        <f>(+'[5]2021-22'!H28+'[5]2021-22'!I28)/100</f>
        <v>2756.3278782317093</v>
      </c>
      <c r="P34" s="18">
        <f>'[5]2021-22'!J28/100</f>
        <v>156.60724868666529</v>
      </c>
      <c r="Q34" s="18">
        <f>'[5]2021-22'!K28/100</f>
        <v>894.2269429279761</v>
      </c>
      <c r="R34" s="18">
        <f>'[5]2021-22'!L28/100</f>
        <v>54.081194534265187</v>
      </c>
      <c r="S34" s="18">
        <f>'[5]2021-22'!M28/100</f>
        <v>457.51045469390226</v>
      </c>
      <c r="T34" s="18">
        <f>'[5]2021-22'!N28/100</f>
        <v>3118.5252848150876</v>
      </c>
      <c r="U34" s="18">
        <f>'[5]2021-22'!O28/100</f>
        <v>7093.31253904184</v>
      </c>
      <c r="V34" s="18">
        <f>'[5]2021-22'!P28/100</f>
        <v>1143.985987285836</v>
      </c>
      <c r="W34" s="18">
        <f>'[5]2021-22'!Q28/100</f>
        <v>2296.275087432984</v>
      </c>
      <c r="X34" s="18">
        <f t="shared" si="39"/>
        <v>17970.852617650264</v>
      </c>
      <c r="Y34" s="18">
        <f t="shared" si="40"/>
        <v>32377.426121883545</v>
      </c>
      <c r="Z34" s="18">
        <f>'[5]2021-22'!U28/100</f>
        <v>4751.4688501066885</v>
      </c>
      <c r="AA34" s="18">
        <f>'[5]2021-22'!V28/100</f>
        <v>675.18877112335804</v>
      </c>
      <c r="AB34" s="18">
        <f t="shared" si="41"/>
        <v>36453.706200866873</v>
      </c>
      <c r="AC34" s="18">
        <f>[6]Pop_Proj!AO35/1000</f>
        <v>2004.5913364936155</v>
      </c>
      <c r="AD34" s="18">
        <f t="shared" si="7"/>
        <v>181851.06129726596</v>
      </c>
      <c r="AF34" s="43"/>
    </row>
    <row r="35" spans="1:32">
      <c r="A35" s="5">
        <v>26</v>
      </c>
      <c r="B35" s="6" t="s">
        <v>18</v>
      </c>
      <c r="C35" s="14">
        <f>[4]GVA_Current!M32/100</f>
        <v>4666.9703344827985</v>
      </c>
      <c r="D35" s="14">
        <f>[4]GVA_Current!Y32/100</f>
        <v>424.75120643131214</v>
      </c>
      <c r="E35" s="14">
        <f>[4]GVA_Current!AW32/100</f>
        <v>185.38680136759717</v>
      </c>
      <c r="F35" s="14">
        <f>[4]GVA_Current!AK32/100</f>
        <v>91.299109740226555</v>
      </c>
      <c r="G35" s="14">
        <f t="shared" si="0"/>
        <v>5368.4074520219347</v>
      </c>
      <c r="H35" s="14">
        <f>+[4]GVA_Current!BU32/100</f>
        <v>4.1142112743742327</v>
      </c>
      <c r="I35" s="14">
        <f t="shared" si="1"/>
        <v>5372.5216632963093</v>
      </c>
      <c r="J35" s="18">
        <f>'[5]2021-22'!D29/100</f>
        <v>1891.5356275612544</v>
      </c>
      <c r="K35" s="18">
        <f>'[5]2021-22'!E29/100+'[5]2021-22'!F29/100</f>
        <v>242.77045431051764</v>
      </c>
      <c r="L35" s="18">
        <f>'[5]2021-22'!G29/100</f>
        <v>759.8387134466949</v>
      </c>
      <c r="M35" s="18">
        <f t="shared" si="37"/>
        <v>2894.144795318467</v>
      </c>
      <c r="N35" s="18">
        <f t="shared" si="38"/>
        <v>2898.2590065928412</v>
      </c>
      <c r="O35" s="18">
        <f>(+'[5]2021-22'!H29+'[5]2021-22'!I29)/100</f>
        <v>1014.9724161190856</v>
      </c>
      <c r="P35" s="18">
        <f>'[5]2021-22'!J29/100</f>
        <v>57.668044080169814</v>
      </c>
      <c r="Q35" s="18">
        <f>'[5]2021-22'!K29/100</f>
        <v>329.28436707053226</v>
      </c>
      <c r="R35" s="18">
        <f>'[5]2021-22'!L29/100</f>
        <v>19.914510576391969</v>
      </c>
      <c r="S35" s="18">
        <f>'[5]2021-22'!M29/100</f>
        <v>168.47070164174974</v>
      </c>
      <c r="T35" s="18">
        <f>'[5]2021-22'!N29/100</f>
        <v>1148.3456551213485</v>
      </c>
      <c r="U35" s="18">
        <f>'[5]2021-22'!O29/100</f>
        <v>2611.9957001116532</v>
      </c>
      <c r="V35" s="18">
        <f>'[5]2021-22'!P29/100</f>
        <v>421.25402811902836</v>
      </c>
      <c r="W35" s="18">
        <f>'[5]2021-22'!Q29/100</f>
        <v>845.56554101289498</v>
      </c>
      <c r="X35" s="18">
        <f t="shared" si="39"/>
        <v>6617.4709638528548</v>
      </c>
      <c r="Y35" s="18">
        <f t="shared" si="40"/>
        <v>14884.137422467631</v>
      </c>
      <c r="Z35" s="18">
        <f>'[5]2021-22'!U29/100</f>
        <v>2184.2846624821327</v>
      </c>
      <c r="AA35" s="18">
        <f>'[5]2021-22'!V29/100</f>
        <v>310.38917092170249</v>
      </c>
      <c r="AB35" s="18">
        <f t="shared" si="41"/>
        <v>16758.032914028063</v>
      </c>
      <c r="AC35" s="18">
        <f>[6]Pop_Proj!AO36/1000</f>
        <v>1288.4188928479339</v>
      </c>
      <c r="AD35" s="18">
        <f t="shared" si="7"/>
        <v>130066.64996184541</v>
      </c>
      <c r="AF35" s="43"/>
    </row>
    <row r="36" spans="1:32">
      <c r="A36" s="5">
        <v>27</v>
      </c>
      <c r="B36" s="6" t="s">
        <v>19</v>
      </c>
      <c r="C36" s="14">
        <f>[4]GVA_Current!M33/100</f>
        <v>7825.6000249516846</v>
      </c>
      <c r="D36" s="14">
        <f>[4]GVA_Current!Y33/100</f>
        <v>1298.1389642327463</v>
      </c>
      <c r="E36" s="14">
        <f>[4]GVA_Current!AW33/100</f>
        <v>1140.7954918834689</v>
      </c>
      <c r="F36" s="14">
        <f>[4]GVA_Current!AK33/100</f>
        <v>20.622386629919596</v>
      </c>
      <c r="G36" s="14">
        <f t="shared" si="0"/>
        <v>10285.156867697819</v>
      </c>
      <c r="H36" s="14">
        <f>+[4]GVA_Current!BU33/100</f>
        <v>429.5488661190891</v>
      </c>
      <c r="I36" s="14">
        <f t="shared" si="1"/>
        <v>10714.705733816907</v>
      </c>
      <c r="J36" s="18">
        <f>'[5]2021-22'!D30/100</f>
        <v>7366.5046515668591</v>
      </c>
      <c r="K36" s="18">
        <f>'[5]2021-22'!E30/100+'[5]2021-22'!F30/100</f>
        <v>945.45915756668148</v>
      </c>
      <c r="L36" s="18">
        <f>'[5]2021-22'!G30/100</f>
        <v>2959.1593917066702</v>
      </c>
      <c r="M36" s="18">
        <f t="shared" si="37"/>
        <v>11271.123200840211</v>
      </c>
      <c r="N36" s="18">
        <f t="shared" si="38"/>
        <v>11700.6720669593</v>
      </c>
      <c r="O36" s="18">
        <f>(+'[5]2021-22'!H30+'[5]2021-22'!I30)/100</f>
        <v>3952.7666915759291</v>
      </c>
      <c r="P36" s="18">
        <f>'[5]2021-22'!J30/100</f>
        <v>224.58573276308891</v>
      </c>
      <c r="Q36" s="18">
        <f>'[5]2021-22'!K30/100</f>
        <v>1282.3838929434985</v>
      </c>
      <c r="R36" s="18">
        <f>'[5]2021-22'!L30/100</f>
        <v>77.556210233168457</v>
      </c>
      <c r="S36" s="18">
        <f>'[5]2021-22'!M30/100</f>
        <v>656.10194659497256</v>
      </c>
      <c r="T36" s="18">
        <f>'[5]2021-22'!N30/100</f>
        <v>4472.1830700934361</v>
      </c>
      <c r="U36" s="18">
        <f>'[5]2021-22'!O30/100</f>
        <v>10172.305609465466</v>
      </c>
      <c r="V36" s="18">
        <f>'[5]2021-22'!P30/100</f>
        <v>1640.5558068345758</v>
      </c>
      <c r="W36" s="18">
        <f>'[5]2021-22'!Q30/100</f>
        <v>3293.0188574385852</v>
      </c>
      <c r="X36" s="18">
        <f t="shared" si="39"/>
        <v>25771.457817942719</v>
      </c>
      <c r="Y36" s="18">
        <f t="shared" si="40"/>
        <v>47757.286752599837</v>
      </c>
      <c r="Z36" s="18">
        <f>'[5]2021-22'!U30/100</f>
        <v>7008.5021428434175</v>
      </c>
      <c r="AA36" s="18">
        <f>'[5]2021-22'!V30/100</f>
        <v>995.91559968568788</v>
      </c>
      <c r="AB36" s="18">
        <f t="shared" si="41"/>
        <v>53769.87329575757</v>
      </c>
      <c r="AC36" s="18">
        <f>[6]Pop_Proj!AO37/1000</f>
        <v>3177.8105208114898</v>
      </c>
      <c r="AD36" s="18">
        <f t="shared" si="7"/>
        <v>169204.15154905719</v>
      </c>
      <c r="AF36" s="43"/>
    </row>
    <row r="37" spans="1:32">
      <c r="A37" s="5">
        <v>28</v>
      </c>
      <c r="B37" s="6" t="s">
        <v>20</v>
      </c>
      <c r="C37" s="14">
        <f>[4]GVA_Current!M34/100</f>
        <v>6750.8819835269169</v>
      </c>
      <c r="D37" s="14">
        <f>[4]GVA_Current!Y34/100</f>
        <v>851.67581020711702</v>
      </c>
      <c r="E37" s="14">
        <f>[4]GVA_Current!AW34/100</f>
        <v>1873.3286196668435</v>
      </c>
      <c r="F37" s="14">
        <f>[4]GVA_Current!AK34/100</f>
        <v>46.988508370963643</v>
      </c>
      <c r="G37" s="14">
        <f t="shared" si="0"/>
        <v>9522.8749217718414</v>
      </c>
      <c r="H37" s="14">
        <f>+[4]GVA_Current!BU34/100</f>
        <v>1961.3943676239264</v>
      </c>
      <c r="I37" s="14">
        <f t="shared" si="1"/>
        <v>11484.269289395768</v>
      </c>
      <c r="J37" s="18">
        <f>'[5]2021-22'!D31/100</f>
        <v>5328.0231218923245</v>
      </c>
      <c r="K37" s="18">
        <f>'[5]2021-22'!E31/100+'[5]2021-22'!F31/100</f>
        <v>683.82882935513442</v>
      </c>
      <c r="L37" s="18">
        <f>'[5]2021-22'!G31/100</f>
        <v>2140.2918217155307</v>
      </c>
      <c r="M37" s="18">
        <f t="shared" si="37"/>
        <v>8152.1437729629888</v>
      </c>
      <c r="N37" s="18">
        <f t="shared" si="38"/>
        <v>10113.538140586916</v>
      </c>
      <c r="O37" s="18">
        <f>(+'[5]2021-22'!H31+'[5]2021-22'!I31)/100</f>
        <v>2858.9450932719919</v>
      </c>
      <c r="P37" s="18">
        <f>'[5]2021-22'!J31/100</f>
        <v>162.43768701813707</v>
      </c>
      <c r="Q37" s="18">
        <f>'[5]2021-22'!K31/100</f>
        <v>927.51872915629792</v>
      </c>
      <c r="R37" s="18">
        <f>'[5]2021-22'!L31/100</f>
        <v>56.094620300113604</v>
      </c>
      <c r="S37" s="18">
        <f>'[5]2021-22'!M31/100</f>
        <v>474.54342420499711</v>
      </c>
      <c r="T37" s="18">
        <f>'[5]2021-22'!N31/100</f>
        <v>3234.6269947342021</v>
      </c>
      <c r="U37" s="18">
        <f>'[5]2021-22'!O31/100</f>
        <v>7357.3943211532487</v>
      </c>
      <c r="V37" s="18">
        <f>'[5]2021-22'!P31/100</f>
        <v>1186.576223733211</v>
      </c>
      <c r="W37" s="18">
        <f>'[5]2021-22'!Q31/100</f>
        <v>2381.7646825931665</v>
      </c>
      <c r="X37" s="18">
        <f t="shared" si="39"/>
        <v>18639.901776165367</v>
      </c>
      <c r="Y37" s="18">
        <f t="shared" si="40"/>
        <v>38276.314838524122</v>
      </c>
      <c r="Z37" s="18">
        <f>'[5]2021-22'!U31/100</f>
        <v>5617.1456283215612</v>
      </c>
      <c r="AA37" s="18">
        <f>'[5]2021-22'!V31/100</f>
        <v>798.20236092302662</v>
      </c>
      <c r="AB37" s="18">
        <f t="shared" si="41"/>
        <v>43095.258105922658</v>
      </c>
      <c r="AC37" s="18">
        <f>[6]Pop_Proj!AO38/1000</f>
        <v>2997.9294075527123</v>
      </c>
      <c r="AD37" s="18">
        <f t="shared" si="7"/>
        <v>143750.07629383254</v>
      </c>
      <c r="AF37" s="43"/>
    </row>
    <row r="38" spans="1:32" s="3" customFormat="1">
      <c r="A38" s="7"/>
      <c r="B38" s="8" t="s">
        <v>30</v>
      </c>
      <c r="C38" s="19">
        <f t="shared" ref="C38:I38" si="42">SUM(C33:C37)</f>
        <v>33890.490398885231</v>
      </c>
      <c r="D38" s="19">
        <f t="shared" si="42"/>
        <v>4264.8561963211341</v>
      </c>
      <c r="E38" s="19">
        <f t="shared" si="42"/>
        <v>3811.326323053102</v>
      </c>
      <c r="F38" s="19">
        <f t="shared" si="42"/>
        <v>391.11207167362682</v>
      </c>
      <c r="G38" s="19">
        <f t="shared" si="42"/>
        <v>42357.784989933098</v>
      </c>
      <c r="H38" s="19">
        <f t="shared" si="42"/>
        <v>7167.2620234900169</v>
      </c>
      <c r="I38" s="19">
        <f t="shared" si="42"/>
        <v>49525.047013423115</v>
      </c>
      <c r="J38" s="19">
        <f t="shared" ref="J38" si="43">SUM(J33:J37)</f>
        <v>23561.801365331721</v>
      </c>
      <c r="K38" s="19">
        <f t="shared" ref="K38" si="44">SUM(K33:K37)</f>
        <v>3024.05576637785</v>
      </c>
      <c r="L38" s="19">
        <f>SUM(L33:L37)</f>
        <v>9464.8858710648146</v>
      </c>
      <c r="M38" s="19">
        <f t="shared" ref="M38:AC38" si="45">SUM(M33:M37)</f>
        <v>36050.743002774383</v>
      </c>
      <c r="N38" s="19">
        <f t="shared" si="45"/>
        <v>43218.005026264407</v>
      </c>
      <c r="O38" s="19">
        <f t="shared" si="45"/>
        <v>12642.943707447703</v>
      </c>
      <c r="P38" s="19">
        <f t="shared" si="45"/>
        <v>718.33857102443267</v>
      </c>
      <c r="Q38" s="19">
        <f t="shared" si="45"/>
        <v>4101.7111898800904</v>
      </c>
      <c r="R38" s="19">
        <f t="shared" si="45"/>
        <v>248.06391994514536</v>
      </c>
      <c r="S38" s="19">
        <f t="shared" si="45"/>
        <v>2098.5453036794183</v>
      </c>
      <c r="T38" s="19">
        <f t="shared" si="45"/>
        <v>14304.299549247975</v>
      </c>
      <c r="U38" s="19">
        <f t="shared" si="45"/>
        <v>32536.169531460942</v>
      </c>
      <c r="V38" s="19">
        <f t="shared" si="45"/>
        <v>5247.3258183792732</v>
      </c>
      <c r="W38" s="19">
        <f t="shared" si="45"/>
        <v>10532.737014529168</v>
      </c>
      <c r="X38" s="19">
        <f t="shared" si="45"/>
        <v>82430.134605594139</v>
      </c>
      <c r="Y38" s="19">
        <f t="shared" si="45"/>
        <v>168005.92462179164</v>
      </c>
      <c r="Z38" s="19">
        <f t="shared" si="45"/>
        <v>24655.292679508486</v>
      </c>
      <c r="AA38" s="19">
        <f t="shared" si="45"/>
        <v>3503.54328127191</v>
      </c>
      <c r="AB38" s="19">
        <f t="shared" si="45"/>
        <v>189157.67402002821</v>
      </c>
      <c r="AC38" s="19">
        <f t="shared" si="45"/>
        <v>12264.247980503158</v>
      </c>
      <c r="AD38" s="19">
        <f t="shared" si="7"/>
        <v>154235.03693070935</v>
      </c>
      <c r="AF38" s="43"/>
    </row>
    <row r="39" spans="1:32">
      <c r="A39" s="5">
        <v>29</v>
      </c>
      <c r="B39" s="6" t="s">
        <v>21</v>
      </c>
      <c r="C39" s="14">
        <f>[4]GVA_Current!M36/100</f>
        <v>4898.3477977833509</v>
      </c>
      <c r="D39" s="14">
        <f>[4]GVA_Current!Y36/100</f>
        <v>452.95696634260617</v>
      </c>
      <c r="E39" s="14">
        <f>[4]GVA_Current!AW36/100</f>
        <v>1431.0735243421857</v>
      </c>
      <c r="F39" s="14">
        <f>[4]GVA_Current!AK36/100</f>
        <v>39.155004711783008</v>
      </c>
      <c r="G39" s="14">
        <f t="shared" si="0"/>
        <v>6821.5332931799257</v>
      </c>
      <c r="H39" s="14">
        <f>+[4]GVA_Current!BU36/100</f>
        <v>265.55667229912609</v>
      </c>
      <c r="I39" s="14">
        <f t="shared" si="1"/>
        <v>7087.0899654790519</v>
      </c>
      <c r="J39" s="18">
        <f>'[5]2021-22'!D32/100</f>
        <v>3850.9127017262108</v>
      </c>
      <c r="K39" s="18">
        <f>'[5]2021-22'!E32/100+'[5]2021-22'!F32/100</f>
        <v>494.24806621991053</v>
      </c>
      <c r="L39" s="18">
        <f>'[5]2021-22'!G32/100</f>
        <v>1546.9296534730079</v>
      </c>
      <c r="M39" s="18">
        <f t="shared" ref="M39:M44" si="46">J39+K39+L39</f>
        <v>5892.0904214191287</v>
      </c>
      <c r="N39" s="18">
        <f t="shared" ref="N39:N44" si="47">H39+M39</f>
        <v>6157.6470937182548</v>
      </c>
      <c r="O39" s="18">
        <f>(+'[5]2021-22'!H32+'[5]2021-22'!I32)/100</f>
        <v>2066.3476342626564</v>
      </c>
      <c r="P39" s="18">
        <f>'[5]2021-22'!J32/100</f>
        <v>117.4043989424362</v>
      </c>
      <c r="Q39" s="18">
        <f>'[5]2021-22'!K32/100</f>
        <v>670.37878280234759</v>
      </c>
      <c r="R39" s="18">
        <f>'[5]2021-22'!L32/100</f>
        <v>40.543271091416621</v>
      </c>
      <c r="S39" s="18">
        <f>'[5]2021-22'!M32/100</f>
        <v>342.98374049522448</v>
      </c>
      <c r="T39" s="18">
        <f>'[5]2021-22'!N32/100</f>
        <v>2337.8776507532111</v>
      </c>
      <c r="U39" s="18">
        <f>'[5]2021-22'!O32/100</f>
        <v>5317.6727267794904</v>
      </c>
      <c r="V39" s="18">
        <f>'[5]2021-22'!P32/100</f>
        <v>857.6166707620547</v>
      </c>
      <c r="W39" s="18">
        <f>'[5]2021-22'!Q32/100</f>
        <v>1721.4579702243043</v>
      </c>
      <c r="X39" s="18">
        <f t="shared" ref="X39:X44" si="48">SUM(O39:W39)</f>
        <v>13472.282846113141</v>
      </c>
      <c r="Y39" s="18">
        <f t="shared" ref="Y39:Y44" si="49">I39+M39+X39</f>
        <v>26451.463233011324</v>
      </c>
      <c r="Z39" s="18">
        <f>'[5]2021-22'!U32/100</f>
        <v>3881.8188664102427</v>
      </c>
      <c r="AA39" s="18">
        <f>'[5]2021-22'!V32/100</f>
        <v>551.61058460398999</v>
      </c>
      <c r="AB39" s="18">
        <f t="shared" ref="AB39:AB44" si="50">Y39+Z39-AA39</f>
        <v>29781.671514817575</v>
      </c>
      <c r="AC39" s="18">
        <f>[6]Pop_Proj!AO40/1000</f>
        <v>1425.3346855456141</v>
      </c>
      <c r="AD39" s="18">
        <f t="shared" si="7"/>
        <v>208945.11174698058</v>
      </c>
      <c r="AF39" s="43"/>
    </row>
    <row r="40" spans="1:32">
      <c r="A40" s="5">
        <v>30</v>
      </c>
      <c r="B40" s="6" t="s">
        <v>22</v>
      </c>
      <c r="C40" s="14">
        <f>[4]GVA_Current!M37/100</f>
        <v>6392.8884379161627</v>
      </c>
      <c r="D40" s="14">
        <f>[4]GVA_Current!Y37/100</f>
        <v>977.48488592678564</v>
      </c>
      <c r="E40" s="14">
        <f>[4]GVA_Current!AW37/100</f>
        <v>1430.1961445916813</v>
      </c>
      <c r="F40" s="14">
        <f>[4]GVA_Current!AK37/100</f>
        <v>283.62038408199487</v>
      </c>
      <c r="G40" s="14">
        <f t="shared" si="0"/>
        <v>9084.1898525166253</v>
      </c>
      <c r="H40" s="14">
        <f>+[4]GVA_Current!BU37/100</f>
        <v>1524.2762172524797</v>
      </c>
      <c r="I40" s="14">
        <f t="shared" si="1"/>
        <v>10608.466069769105</v>
      </c>
      <c r="J40" s="18">
        <f>'[5]2021-22'!D33/100</f>
        <v>25370.491468907931</v>
      </c>
      <c r="K40" s="18">
        <f>'[5]2021-22'!E33/100+'[5]2021-22'!F33/100</f>
        <v>3256.1933543535301</v>
      </c>
      <c r="L40" s="18">
        <f>'[5]2021-22'!G33/100</f>
        <v>10191.445149832942</v>
      </c>
      <c r="M40" s="18">
        <f t="shared" si="46"/>
        <v>38818.129973094401</v>
      </c>
      <c r="N40" s="18">
        <f t="shared" si="47"/>
        <v>40342.406190346883</v>
      </c>
      <c r="O40" s="18">
        <f>(+'[5]2021-22'!H33+'[5]2021-22'!I33)/100</f>
        <v>13613.462336697252</v>
      </c>
      <c r="P40" s="18">
        <f>'[5]2021-22'!J33/100</f>
        <v>773.48086869020699</v>
      </c>
      <c r="Q40" s="18">
        <f>'[5]2021-22'!K33/100</f>
        <v>4416.5735521347724</v>
      </c>
      <c r="R40" s="18">
        <f>'[5]2021-22'!L33/100</f>
        <v>267.10621429702246</v>
      </c>
      <c r="S40" s="18">
        <f>'[5]2021-22'!M33/100</f>
        <v>2259.6373213829579</v>
      </c>
      <c r="T40" s="18">
        <f>'[5]2021-22'!N33/100</f>
        <v>15402.349933094347</v>
      </c>
      <c r="U40" s="18">
        <f>'[5]2021-22'!O33/100</f>
        <v>35033.764979592452</v>
      </c>
      <c r="V40" s="18">
        <f>'[5]2021-22'!P33/100</f>
        <v>5650.1297522035802</v>
      </c>
      <c r="W40" s="18">
        <f>'[5]2021-22'!Q33/100</f>
        <v>11341.268455159177</v>
      </c>
      <c r="X40" s="18">
        <f t="shared" si="48"/>
        <v>88757.773413251765</v>
      </c>
      <c r="Y40" s="18">
        <f t="shared" si="49"/>
        <v>138184.36945611527</v>
      </c>
      <c r="Z40" s="18">
        <f>'[5]2021-22'!U33/100</f>
        <v>20278.90434609013</v>
      </c>
      <c r="AA40" s="18">
        <f>'[5]2021-22'!V33/100</f>
        <v>2881.6538500209845</v>
      </c>
      <c r="AB40" s="18">
        <f t="shared" si="50"/>
        <v>155581.61995218441</v>
      </c>
      <c r="AC40" s="18">
        <f>[6]Pop_Proj!AO41/1000</f>
        <v>5317.5964591656439</v>
      </c>
      <c r="AD40" s="18">
        <f t="shared" si="7"/>
        <v>292578.83923105348</v>
      </c>
      <c r="AF40" s="43"/>
    </row>
    <row r="41" spans="1:32">
      <c r="A41" s="5">
        <v>31</v>
      </c>
      <c r="B41" s="6" t="s">
        <v>23</v>
      </c>
      <c r="C41" s="14">
        <f>[4]GVA_Current!M38/100</f>
        <v>1950.1076978908177</v>
      </c>
      <c r="D41" s="14">
        <f>[4]GVA_Current!Y38/100</f>
        <v>636.81122076137592</v>
      </c>
      <c r="E41" s="14">
        <f>[4]GVA_Current!AW38/100</f>
        <v>1431.3958855294904</v>
      </c>
      <c r="F41" s="14">
        <f>[4]GVA_Current!AK38/100</f>
        <v>81.025457177627047</v>
      </c>
      <c r="G41" s="14">
        <f t="shared" si="0"/>
        <v>4099.3402613593107</v>
      </c>
      <c r="H41" s="14">
        <f>+[4]GVA_Current!BU38/100</f>
        <v>816.37212230542855</v>
      </c>
      <c r="I41" s="14">
        <f t="shared" si="1"/>
        <v>4915.7123836647388</v>
      </c>
      <c r="J41" s="18">
        <f>'[5]2021-22'!D34/100</f>
        <v>2805.8973906719316</v>
      </c>
      <c r="K41" s="18">
        <f>'[5]2021-22'!E34/100+'[5]2021-22'!F34/100</f>
        <v>360.12485007241111</v>
      </c>
      <c r="L41" s="18">
        <f>'[5]2021-22'!G34/100</f>
        <v>1127.1421126444295</v>
      </c>
      <c r="M41" s="18">
        <f t="shared" si="46"/>
        <v>4293.1643533887718</v>
      </c>
      <c r="N41" s="18">
        <f t="shared" si="47"/>
        <v>5109.5364756941999</v>
      </c>
      <c r="O41" s="18">
        <f>(+'[5]2021-22'!H34+'[5]2021-22'!I34)/100</f>
        <v>1505.6065624649743</v>
      </c>
      <c r="P41" s="18">
        <f>'[5]2021-22'!J34/100</f>
        <v>85.544576613829832</v>
      </c>
      <c r="Q41" s="18">
        <f>'[5]2021-22'!K34/100</f>
        <v>488.4592882574953</v>
      </c>
      <c r="R41" s="18">
        <f>'[5]2021-22'!L34/100</f>
        <v>29.541115931741707</v>
      </c>
      <c r="S41" s="18">
        <f>'[5]2021-22'!M34/100</f>
        <v>249.90885461180517</v>
      </c>
      <c r="T41" s="18">
        <f>'[5]2021-22'!N34/100</f>
        <v>1703.4519627043599</v>
      </c>
      <c r="U41" s="18">
        <f>'[5]2021-22'!O34/100</f>
        <v>3874.6253639635743</v>
      </c>
      <c r="V41" s="18">
        <f>'[5]2021-22'!P34/100</f>
        <v>624.8867645348887</v>
      </c>
      <c r="W41" s="18">
        <f>'[5]2021-22'!Q34/100</f>
        <v>1254.3089913823737</v>
      </c>
      <c r="X41" s="18">
        <f t="shared" si="48"/>
        <v>9816.3334804650422</v>
      </c>
      <c r="Y41" s="18">
        <f t="shared" si="49"/>
        <v>19025.21021751855</v>
      </c>
      <c r="Z41" s="18">
        <f>'[5]2021-22'!U34/100</f>
        <v>2791.9975281294915</v>
      </c>
      <c r="AA41" s="18">
        <f>'[5]2021-22'!V34/100</f>
        <v>396.74581470840877</v>
      </c>
      <c r="AB41" s="18">
        <f t="shared" si="50"/>
        <v>21420.461930939633</v>
      </c>
      <c r="AC41" s="18">
        <f>[6]Pop_Proj!AO42/1000</f>
        <v>1294.7030489823469</v>
      </c>
      <c r="AD41" s="18">
        <f t="shared" si="7"/>
        <v>165446.91037667973</v>
      </c>
      <c r="AF41" s="43"/>
    </row>
    <row r="42" spans="1:32">
      <c r="A42" s="5">
        <v>32</v>
      </c>
      <c r="B42" s="6" t="s">
        <v>153</v>
      </c>
      <c r="C42" s="14">
        <f>[4]GVA_Current!M39/100</f>
        <v>1848.2034300207133</v>
      </c>
      <c r="D42" s="14">
        <f>[4]GVA_Current!Y39/100</f>
        <v>497.40710564813276</v>
      </c>
      <c r="E42" s="14">
        <f>[4]GVA_Current!AW39/100</f>
        <v>486.77598883415413</v>
      </c>
      <c r="F42" s="14">
        <f>[4]GVA_Current!AK39/100</f>
        <v>100.52162123673791</v>
      </c>
      <c r="G42" s="14">
        <f t="shared" si="0"/>
        <v>2932.9081457397378</v>
      </c>
      <c r="H42" s="14">
        <f>+[4]GVA_Current!BU39/100</f>
        <v>1672.221244817239</v>
      </c>
      <c r="I42" s="14">
        <f t="shared" si="1"/>
        <v>4605.1293905569764</v>
      </c>
      <c r="J42" s="18">
        <f>'[5]2021-22'!D35/100</f>
        <v>3069.4067579686421</v>
      </c>
      <c r="K42" s="18">
        <f>'[5]2021-22'!E35/100+'[5]2021-22'!F35/100</f>
        <v>393.94514289775884</v>
      </c>
      <c r="L42" s="18">
        <f>'[5]2021-22'!G35/100</f>
        <v>1232.9950586373279</v>
      </c>
      <c r="M42" s="18">
        <f t="shared" si="46"/>
        <v>4696.3469595037286</v>
      </c>
      <c r="N42" s="18">
        <f t="shared" si="47"/>
        <v>6368.5682043209672</v>
      </c>
      <c r="O42" s="18">
        <f>(+'[5]2021-22'!H35+'[5]2021-22'!I35)/100</f>
        <v>1647.0021223995138</v>
      </c>
      <c r="P42" s="18">
        <f>'[5]2021-22'!J35/100</f>
        <v>93.578297780581821</v>
      </c>
      <c r="Q42" s="18">
        <f>'[5]2021-22'!K35/100</f>
        <v>534.33181318546883</v>
      </c>
      <c r="R42" s="18">
        <f>'[5]2021-22'!L35/100</f>
        <v>32.31540154685036</v>
      </c>
      <c r="S42" s="18">
        <f>'[5]2021-22'!M35/100</f>
        <v>273.3784670001728</v>
      </c>
      <c r="T42" s="18">
        <f>'[5]2021-22'!N35/100</f>
        <v>1863.427716060427</v>
      </c>
      <c r="U42" s="18">
        <f>'[5]2021-22'!O35/100</f>
        <v>4238.501848386737</v>
      </c>
      <c r="V42" s="18">
        <f>'[5]2021-22'!P35/100</f>
        <v>683.57156052995708</v>
      </c>
      <c r="W42" s="18">
        <f>'[5]2021-22'!Q35/100</f>
        <v>1372.1045208313653</v>
      </c>
      <c r="X42" s="18">
        <f t="shared" si="48"/>
        <v>10738.211747721074</v>
      </c>
      <c r="Y42" s="18">
        <f t="shared" si="49"/>
        <v>20039.688097781778</v>
      </c>
      <c r="Z42" s="18">
        <f>'[5]2021-22'!U35/100</f>
        <v>2940.8747130132192</v>
      </c>
      <c r="AA42" s="18">
        <f>'[5]2021-22'!V35/100</f>
        <v>417.90142083380567</v>
      </c>
      <c r="AB42" s="18">
        <f t="shared" si="50"/>
        <v>22562.661389961191</v>
      </c>
      <c r="AC42" s="18">
        <f>[6]Pop_Proj!AO43/1000</f>
        <v>1422.3212809335544</v>
      </c>
      <c r="AD42" s="18">
        <f t="shared" si="7"/>
        <v>158632.66402898767</v>
      </c>
      <c r="AF42" s="43"/>
    </row>
    <row r="43" spans="1:32">
      <c r="A43" s="5">
        <v>33</v>
      </c>
      <c r="B43" s="6" t="s">
        <v>24</v>
      </c>
      <c r="C43" s="14">
        <f>[4]GVA_Current!M40/100</f>
        <v>3459.8446524955839</v>
      </c>
      <c r="D43" s="14">
        <f>[4]GVA_Current!Y40/100</f>
        <v>508.24455961269996</v>
      </c>
      <c r="E43" s="14">
        <f>[4]GVA_Current!AW40/100</f>
        <v>3589.296683206042</v>
      </c>
      <c r="F43" s="14">
        <f>[4]GVA_Current!AK40/100</f>
        <v>125.01070535976741</v>
      </c>
      <c r="G43" s="14">
        <f t="shared" si="0"/>
        <v>7682.3966006740939</v>
      </c>
      <c r="H43" s="14">
        <f>+[4]GVA_Current!BU40/100</f>
        <v>5202.5976317990435</v>
      </c>
      <c r="I43" s="14">
        <f t="shared" si="1"/>
        <v>12884.994232473138</v>
      </c>
      <c r="J43" s="18">
        <f>'[5]2021-22'!D36/100</f>
        <v>5996.5498250426308</v>
      </c>
      <c r="K43" s="18">
        <f>'[5]2021-22'!E36/100+'[5]2021-22'!F36/100</f>
        <v>769.63135354642475</v>
      </c>
      <c r="L43" s="18">
        <f>'[5]2021-22'!G36/100</f>
        <v>2408.8421268881671</v>
      </c>
      <c r="M43" s="18">
        <f t="shared" si="46"/>
        <v>9175.0233054772234</v>
      </c>
      <c r="N43" s="18">
        <f t="shared" si="47"/>
        <v>14377.620937276268</v>
      </c>
      <c r="O43" s="18">
        <f>(+'[5]2021-22'!H36+'[5]2021-22'!I36)/100</f>
        <v>3217.6674737811154</v>
      </c>
      <c r="P43" s="18">
        <f>'[5]2021-22'!J36/100</f>
        <v>182.81934244365402</v>
      </c>
      <c r="Q43" s="18">
        <f>'[5]2021-22'!K36/100</f>
        <v>1043.8979234516851</v>
      </c>
      <c r="R43" s="18">
        <f>'[5]2021-22'!L36/100</f>
        <v>63.133019105031757</v>
      </c>
      <c r="S43" s="18">
        <f>'[5]2021-22'!M36/100</f>
        <v>534.08613707009249</v>
      </c>
      <c r="T43" s="18">
        <f>'[5]2021-22'!N36/100</f>
        <v>3640.4875683915134</v>
      </c>
      <c r="U43" s="18">
        <f>'[5]2021-22'!O36/100</f>
        <v>8280.5537100619131</v>
      </c>
      <c r="V43" s="18">
        <f>'[5]2021-22'!P36/100</f>
        <v>1335.4603169026805</v>
      </c>
      <c r="W43" s="18">
        <f>'[5]2021-22'!Q36/100</f>
        <v>2680.6134778229298</v>
      </c>
      <c r="X43" s="18">
        <f t="shared" si="48"/>
        <v>20978.718969030619</v>
      </c>
      <c r="Y43" s="18">
        <f t="shared" si="49"/>
        <v>43038.736506980982</v>
      </c>
      <c r="Z43" s="18">
        <f>'[5]2021-22'!U36/100</f>
        <v>6316.0430056825489</v>
      </c>
      <c r="AA43" s="18">
        <f>'[5]2021-22'!V36/100</f>
        <v>897.51642069027264</v>
      </c>
      <c r="AB43" s="18">
        <f t="shared" si="50"/>
        <v>48457.263091973262</v>
      </c>
      <c r="AC43" s="18">
        <f>[6]Pop_Proj!AO44/1000</f>
        <v>2423.0063470700884</v>
      </c>
      <c r="AD43" s="18">
        <f t="shared" si="7"/>
        <v>199988.18059460731</v>
      </c>
      <c r="AF43" s="43"/>
    </row>
    <row r="44" spans="1:32">
      <c r="A44" s="5">
        <v>34</v>
      </c>
      <c r="B44" s="6" t="s">
        <v>55</v>
      </c>
      <c r="C44" s="14">
        <f>[4]GVA_Current!M41/100</f>
        <v>971.72343086817807</v>
      </c>
      <c r="D44" s="14">
        <f>[4]GVA_Current!Y41/100</f>
        <v>506.65717701916969</v>
      </c>
      <c r="E44" s="14">
        <f>[4]GVA_Current!AW41/100</f>
        <v>1151.7600056289186</v>
      </c>
      <c r="F44" s="14">
        <f>[4]GVA_Current!AK41/100</f>
        <v>50.542366261071138</v>
      </c>
      <c r="G44" s="14">
        <f t="shared" si="0"/>
        <v>2680.6829797773371</v>
      </c>
      <c r="H44" s="14">
        <f>+[4]GVA_Current!BU41/100</f>
        <v>36.573384954667588</v>
      </c>
      <c r="I44" s="14">
        <f t="shared" si="1"/>
        <v>2717.2563647320048</v>
      </c>
      <c r="J44" s="18">
        <f>'[5]2021-22'!D37/100</f>
        <v>1919.074735798609</v>
      </c>
      <c r="K44" s="18">
        <f>'[5]2021-22'!E37/100+'[5]2021-22'!F37/100</f>
        <v>246.30498029071759</v>
      </c>
      <c r="L44" s="18">
        <f>'[5]2021-22'!G37/100</f>
        <v>770.90130210093014</v>
      </c>
      <c r="M44" s="18">
        <f t="shared" si="46"/>
        <v>2936.2810181902564</v>
      </c>
      <c r="N44" s="18">
        <f t="shared" si="47"/>
        <v>2972.8544031449242</v>
      </c>
      <c r="O44" s="18">
        <f>(+'[5]2021-22'!H37+'[5]2021-22'!I37)/100</f>
        <v>1029.7495288618525</v>
      </c>
      <c r="P44" s="18">
        <f>'[5]2021-22'!J37/100</f>
        <v>58.507640482489712</v>
      </c>
      <c r="Q44" s="18">
        <f>'[5]2021-22'!K37/100</f>
        <v>334.07846013094991</v>
      </c>
      <c r="R44" s="18">
        <f>'[5]2021-22'!L37/100</f>
        <v>20.204448473551373</v>
      </c>
      <c r="S44" s="18">
        <f>'[5]2021-22'!M37/100</f>
        <v>170.92348805493347</v>
      </c>
      <c r="T44" s="18">
        <f>'[5]2021-22'!N37/100</f>
        <v>1165.0645658463111</v>
      </c>
      <c r="U44" s="18">
        <f>'[5]2021-22'!O37/100</f>
        <v>2650.0240783524696</v>
      </c>
      <c r="V44" s="18">
        <f>'[5]2021-22'!P37/100</f>
        <v>427.38711919421405</v>
      </c>
      <c r="W44" s="18">
        <f>'[5]2021-22'!Q37/100</f>
        <v>857.87623747371401</v>
      </c>
      <c r="X44" s="18">
        <f t="shared" si="48"/>
        <v>6713.8155668704858</v>
      </c>
      <c r="Y44" s="18">
        <f t="shared" si="49"/>
        <v>12367.352949792747</v>
      </c>
      <c r="Z44" s="18">
        <f>'[5]2021-22'!U37/100</f>
        <v>1814.940201695104</v>
      </c>
      <c r="AA44" s="18">
        <f>'[5]2021-22'!V37/100</f>
        <v>257.90493068630371</v>
      </c>
      <c r="AB44" s="18">
        <f t="shared" si="50"/>
        <v>13924.388220801548</v>
      </c>
      <c r="AC44" s="18">
        <f>[6]Pop_Proj!AO45/1000</f>
        <v>1145.3567698202653</v>
      </c>
      <c r="AD44" s="18">
        <f t="shared" si="7"/>
        <v>121572.49677745935</v>
      </c>
      <c r="AF44" s="43"/>
    </row>
    <row r="45" spans="1:32" s="3" customFormat="1">
      <c r="A45" s="8"/>
      <c r="B45" s="8" t="s">
        <v>31</v>
      </c>
      <c r="C45" s="19">
        <f t="shared" ref="C45:I45" si="51">SUM(C39:C44)</f>
        <v>19521.115446974803</v>
      </c>
      <c r="D45" s="19">
        <f t="shared" si="51"/>
        <v>3579.56191531077</v>
      </c>
      <c r="E45" s="19">
        <f t="shared" si="51"/>
        <v>9520.4982321324733</v>
      </c>
      <c r="F45" s="19">
        <f t="shared" si="51"/>
        <v>679.87553882898146</v>
      </c>
      <c r="G45" s="19">
        <f t="shared" si="51"/>
        <v>33301.051133247034</v>
      </c>
      <c r="H45" s="19">
        <f t="shared" si="51"/>
        <v>9517.5972734279821</v>
      </c>
      <c r="I45" s="19">
        <f t="shared" si="51"/>
        <v>42818.648406675013</v>
      </c>
      <c r="J45" s="19">
        <f t="shared" ref="J45" si="52">SUM(J39:J44)</f>
        <v>43012.332880115959</v>
      </c>
      <c r="K45" s="19">
        <f t="shared" ref="K45" si="53">SUM(K39:K44)</f>
        <v>5520.4477473807528</v>
      </c>
      <c r="L45" s="19">
        <f>SUM(L39:L44)</f>
        <v>17278.255403576804</v>
      </c>
      <c r="M45" s="19">
        <f t="shared" ref="M45:AC45" si="54">SUM(M39:M44)</f>
        <v>65811.036031073512</v>
      </c>
      <c r="N45" s="19">
        <f t="shared" si="54"/>
        <v>75328.633304501491</v>
      </c>
      <c r="O45" s="19">
        <f t="shared" si="54"/>
        <v>23079.835658467364</v>
      </c>
      <c r="P45" s="19">
        <f t="shared" si="54"/>
        <v>1311.3351249531986</v>
      </c>
      <c r="Q45" s="19">
        <f t="shared" si="54"/>
        <v>7487.7198199627182</v>
      </c>
      <c r="R45" s="19">
        <f t="shared" si="54"/>
        <v>452.84347044561429</v>
      </c>
      <c r="S45" s="19">
        <f t="shared" si="54"/>
        <v>3830.918008615186</v>
      </c>
      <c r="T45" s="19">
        <f t="shared" si="54"/>
        <v>26112.659396850166</v>
      </c>
      <c r="U45" s="19">
        <f t="shared" si="54"/>
        <v>59395.142707136642</v>
      </c>
      <c r="V45" s="19">
        <f t="shared" si="54"/>
        <v>9579.0521841273749</v>
      </c>
      <c r="W45" s="19">
        <f t="shared" si="54"/>
        <v>19227.629652893862</v>
      </c>
      <c r="X45" s="19">
        <f t="shared" si="54"/>
        <v>150477.1360234521</v>
      </c>
      <c r="Y45" s="19">
        <f t="shared" si="54"/>
        <v>259106.8204612007</v>
      </c>
      <c r="Z45" s="19">
        <f t="shared" si="54"/>
        <v>38024.578661020736</v>
      </c>
      <c r="AA45" s="19">
        <f t="shared" si="54"/>
        <v>5403.3330215437654</v>
      </c>
      <c r="AB45" s="19">
        <f t="shared" si="54"/>
        <v>291728.06610067765</v>
      </c>
      <c r="AC45" s="19">
        <f t="shared" si="54"/>
        <v>13028.318591517513</v>
      </c>
      <c r="AD45" s="19">
        <f t="shared" si="7"/>
        <v>223918.4312629691</v>
      </c>
      <c r="AF45" s="43"/>
    </row>
    <row r="46" spans="1:32" s="3" customFormat="1">
      <c r="A46" s="8"/>
      <c r="B46" s="8" t="s">
        <v>32</v>
      </c>
      <c r="C46" s="15">
        <f>C45+C38+C32+C23+C17+C11</f>
        <v>225771.40152171551</v>
      </c>
      <c r="D46" s="15">
        <f t="shared" ref="D46:I46" si="55">D45+D38+D32+D23+D17+D11</f>
        <v>82764.98357718045</v>
      </c>
      <c r="E46" s="15">
        <f t="shared" si="55"/>
        <v>47979.364918400577</v>
      </c>
      <c r="F46" s="15">
        <f t="shared" si="55"/>
        <v>6974.0923837118071</v>
      </c>
      <c r="G46" s="15">
        <f t="shared" si="55"/>
        <v>363489.84240100841</v>
      </c>
      <c r="H46" s="15">
        <f t="shared" si="55"/>
        <v>62788.225173384883</v>
      </c>
      <c r="I46" s="15">
        <f t="shared" si="55"/>
        <v>426278.06757439324</v>
      </c>
      <c r="J46" s="15">
        <f>J45+J38+J32+J23+J17+J11</f>
        <v>470572.3294706411</v>
      </c>
      <c r="K46" s="15">
        <f>K45+K38+K32+K23+K17+K11</f>
        <v>60395.932567675933</v>
      </c>
      <c r="L46" s="15">
        <f>L45+L38+L32+L23+L17+L11</f>
        <v>189031.10689465835</v>
      </c>
      <c r="M46" s="15">
        <f t="shared" ref="M46:AA46" si="56">M45+M38+M32+M23+M17+M11</f>
        <v>719999.36893297546</v>
      </c>
      <c r="N46" s="15">
        <f t="shared" si="56"/>
        <v>782787.59410636034</v>
      </c>
      <c r="O46" s="15">
        <f t="shared" si="56"/>
        <v>252502.74287320342</v>
      </c>
      <c r="P46" s="15">
        <f t="shared" si="56"/>
        <v>14346.536984771825</v>
      </c>
      <c r="Q46" s="15">
        <f t="shared" si="56"/>
        <v>81918.685227422771</v>
      </c>
      <c r="R46" s="15">
        <f t="shared" si="56"/>
        <v>4954.2908394925362</v>
      </c>
      <c r="S46" s="15">
        <f t="shared" si="56"/>
        <v>41911.793446536205</v>
      </c>
      <c r="T46" s="15">
        <f t="shared" si="56"/>
        <v>285683.06200219481</v>
      </c>
      <c r="U46" s="15">
        <f t="shared" si="56"/>
        <v>649806.89935698023</v>
      </c>
      <c r="V46" s="15">
        <f t="shared" si="56"/>
        <v>104798.70768621974</v>
      </c>
      <c r="W46" s="15">
        <f t="shared" si="56"/>
        <v>210358.05012435885</v>
      </c>
      <c r="X46" s="15">
        <f t="shared" si="56"/>
        <v>1646280.7685411805</v>
      </c>
      <c r="Y46" s="15">
        <f t="shared" si="56"/>
        <v>2792558.205048549</v>
      </c>
      <c r="Z46" s="15">
        <f t="shared" si="56"/>
        <v>409814.95179671462</v>
      </c>
      <c r="AA46" s="15">
        <f t="shared" si="56"/>
        <v>58235.139999999985</v>
      </c>
      <c r="AB46" s="15">
        <f>AB45+AB38+AB32+AB23+AB17+AB11</f>
        <v>3144138.0168452635</v>
      </c>
      <c r="AC46" s="15">
        <f>AC45+AC38+AC32+AC23+AC17+AC11</f>
        <v>125005</v>
      </c>
      <c r="AD46" s="19">
        <f t="shared" si="7"/>
        <v>251520.98050840074</v>
      </c>
      <c r="AF46" s="43"/>
    </row>
    <row r="47" spans="1:32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  <colBreaks count="1" manualBreakCount="1">
    <brk id="14" max="46" man="1"/>
  </colBreaks>
</worksheet>
</file>

<file path=xl/worksheets/sheet42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7109375" style="20" bestFit="1" customWidth="1"/>
    <col min="17" max="17" width="8.5703125" style="20" customWidth="1"/>
    <col min="18" max="18" width="6.5703125" style="20" customWidth="1"/>
    <col min="19" max="19" width="9.28515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10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180</v>
      </c>
      <c r="I1" s="16"/>
      <c r="J1" s="16"/>
      <c r="K1" s="16"/>
      <c r="L1" s="16"/>
      <c r="M1" s="16"/>
      <c r="N1" s="16"/>
      <c r="U1" s="27" t="s">
        <v>181</v>
      </c>
    </row>
    <row r="2" spans="1:30">
      <c r="B2" s="10"/>
      <c r="C2" s="16"/>
      <c r="D2" s="16"/>
      <c r="E2" s="10"/>
      <c r="H2" s="28" t="s">
        <v>185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[4]NVA_Current!M3/100</f>
        <v>0.32032393144182547</v>
      </c>
      <c r="D6" s="14">
        <f>[4]NVA_Current!Y3/100</f>
        <v>334.76044176175179</v>
      </c>
      <c r="E6" s="14">
        <f>[4]NVA_Current!AW3/100</f>
        <v>49.687949792310675</v>
      </c>
      <c r="F6" s="14">
        <f>[4]NVA_Current!AK3/100</f>
        <v>2460.6832721578166</v>
      </c>
      <c r="G6" s="14">
        <f>+C6+D6+E6+F6</f>
        <v>2845.451987643321</v>
      </c>
      <c r="H6" s="14">
        <f>+[4]NVA_Current!BU3/100</f>
        <v>31305.662239216515</v>
      </c>
      <c r="I6" s="14">
        <f>+G6+H6</f>
        <v>34151.114226859834</v>
      </c>
      <c r="J6" s="18">
        <f>'[7]2021-22'!D4/100</f>
        <v>84526.740993206258</v>
      </c>
      <c r="K6" s="18">
        <f>'[7]2021-22'!E4/100+'[7]2021-22'!F4/100</f>
        <v>8663.4260921098685</v>
      </c>
      <c r="L6" s="18">
        <f>'[7]2021-22'!G4/100</f>
        <v>36974.360504494507</v>
      </c>
      <c r="M6" s="18">
        <f>J6+K6+L6</f>
        <v>130164.52758981063</v>
      </c>
      <c r="N6" s="18">
        <f>H6+M6</f>
        <v>161470.18982902716</v>
      </c>
      <c r="O6" s="18">
        <f>(+'[7]2021-22'!H4+'[7]2021-22'!I4)/100</f>
        <v>47331.190529361869</v>
      </c>
      <c r="P6" s="18">
        <f>'[7]2021-22'!J4/100</f>
        <v>2385.5891365187349</v>
      </c>
      <c r="Q6" s="18">
        <f>'[7]2021-22'!K4/100</f>
        <v>14001.146016419234</v>
      </c>
      <c r="R6" s="18">
        <f>'[7]2021-22'!L4/100</f>
        <v>928.59249676006482</v>
      </c>
      <c r="S6" s="18">
        <f>'[7]2021-22'!M4/100</f>
        <v>5919.0303655294911</v>
      </c>
      <c r="T6" s="18">
        <f>'[7]2021-22'!N4/100</f>
        <v>58928.393583204488</v>
      </c>
      <c r="U6" s="18">
        <f>'[7]2021-22'!O4/100</f>
        <v>104320.52417956408</v>
      </c>
      <c r="V6" s="18">
        <f>'[7]2021-22'!P4/100</f>
        <v>17597.945515478186</v>
      </c>
      <c r="W6" s="18">
        <f>'[7]2021-22'!Q4/100</f>
        <v>39468.720814591252</v>
      </c>
      <c r="X6" s="18">
        <f>SUM(O6:W6)</f>
        <v>290881.13263742736</v>
      </c>
      <c r="Y6" s="18">
        <f>I6+M6+X6</f>
        <v>455196.77445409785</v>
      </c>
      <c r="Z6" s="18">
        <f>'[7]2021-22'!U4/100</f>
        <v>77948.770100159629</v>
      </c>
      <c r="AA6" s="18">
        <f>'[7]2021-22'!V4/100</f>
        <v>11076.603036831904</v>
      </c>
      <c r="AB6" s="18">
        <f>Y6+Z6-AA6</f>
        <v>522068.94151742564</v>
      </c>
      <c r="AC6" s="18">
        <f>'Stmnt 45 GDDP 2021-22'!AC6</f>
        <v>14735.241800766924</v>
      </c>
      <c r="AD6" s="18">
        <f>AB6/AC6*10000</f>
        <v>354299.54158624908</v>
      </c>
    </row>
    <row r="7" spans="1:30" ht="15.75">
      <c r="A7" s="5">
        <v>2</v>
      </c>
      <c r="B7" s="6" t="s">
        <v>46</v>
      </c>
      <c r="C7" s="14">
        <f>[4]NVA_Current!M4/100</f>
        <v>4266.105673715806</v>
      </c>
      <c r="D7" s="14">
        <f>[4]NVA_Current!Y4/100</f>
        <v>1763.5523090888832</v>
      </c>
      <c r="E7" s="14">
        <f>[4]NVA_Current!AW4/100</f>
        <v>3485.997256996237</v>
      </c>
      <c r="F7" s="14">
        <f>[4]NVA_Current!AK4/100</f>
        <v>718.77420050338549</v>
      </c>
      <c r="G7" s="14">
        <f t="shared" ref="G7:G44" si="0">+C7+D7+E7+F7</f>
        <v>10234.429440304311</v>
      </c>
      <c r="H7" s="14">
        <f>+[4]NVA_Current!BU4/100</f>
        <v>480.42511724711335</v>
      </c>
      <c r="I7" s="14">
        <f t="shared" ref="I7:I44" si="1">+G7+H7</f>
        <v>10714.854557551425</v>
      </c>
      <c r="J7" s="18">
        <f>'[7]2021-22'!D5/100</f>
        <v>65459.922800472232</v>
      </c>
      <c r="K7" s="18">
        <f>'[7]2021-22'!E5/100+'[7]2021-22'!F5/100</f>
        <v>6709.2046435658676</v>
      </c>
      <c r="L7" s="18">
        <f>'[7]2021-22'!G5/100</f>
        <v>28634.00097746075</v>
      </c>
      <c r="M7" s="18">
        <f t="shared" ref="M7:M10" si="2">J7+K7+L7</f>
        <v>100803.12842149884</v>
      </c>
      <c r="N7" s="18">
        <f t="shared" ref="N7:N10" si="3">H7+M7</f>
        <v>101283.55353874595</v>
      </c>
      <c r="O7" s="18">
        <f>(+'[7]2021-22'!H5+'[7]2021-22'!I5)/100</f>
        <v>36654.626000019234</v>
      </c>
      <c r="P7" s="18">
        <f>'[7]2021-22'!J5/100</f>
        <v>1847.4683736205188</v>
      </c>
      <c r="Q7" s="18">
        <f>'[7]2021-22'!K5/100</f>
        <v>10842.887429276449</v>
      </c>
      <c r="R7" s="18">
        <f>'[7]2021-22'!L5/100</f>
        <v>719.12855549342862</v>
      </c>
      <c r="S7" s="18">
        <f>'[7]2021-22'!M5/100</f>
        <v>4583.8661969985687</v>
      </c>
      <c r="T7" s="18">
        <f>'[7]2021-22'!N5/100</f>
        <v>45635.831328483924</v>
      </c>
      <c r="U7" s="18">
        <f>'[7]2021-22'!O5/100</f>
        <v>80788.793925556878</v>
      </c>
      <c r="V7" s="18">
        <f>'[7]2021-22'!P5/100</f>
        <v>13628.351706860507</v>
      </c>
      <c r="W7" s="18">
        <f>'[7]2021-22'!Q5/100</f>
        <v>30565.70485503742</v>
      </c>
      <c r="X7" s="18">
        <f t="shared" ref="X7:X10" si="4">SUM(O7:W7)</f>
        <v>225266.65837134692</v>
      </c>
      <c r="Y7" s="18">
        <f t="shared" ref="Y7:Y10" si="5">I7+M7+X7</f>
        <v>336784.6413503972</v>
      </c>
      <c r="Z7" s="18">
        <f>'[7]2021-22'!U5/100</f>
        <v>57671.6489406697</v>
      </c>
      <c r="AA7" s="18">
        <f>'[7]2021-22'!V5/100</f>
        <v>8195.2025795211011</v>
      </c>
      <c r="AB7" s="18">
        <f t="shared" ref="AB7:AB10" si="6">Y7+Z7-AA7</f>
        <v>386261.08771154581</v>
      </c>
      <c r="AC7" s="18">
        <f>'Stmnt 45 GDDP 2021-22'!AC7</f>
        <v>12764.277601365078</v>
      </c>
      <c r="AD7" s="18">
        <f t="shared" ref="AD7:AD46" si="7">AB7/AC7*10000</f>
        <v>302611.00531865354</v>
      </c>
    </row>
    <row r="8" spans="1:30">
      <c r="A8" s="5">
        <v>3</v>
      </c>
      <c r="B8" s="6" t="s">
        <v>150</v>
      </c>
      <c r="C8" s="14">
        <f>[4]NVA_Current!M5/100</f>
        <v>2118.8146607849981</v>
      </c>
      <c r="D8" s="14">
        <f>[4]NVA_Current!Y5/100</f>
        <v>724.42292264095852</v>
      </c>
      <c r="E8" s="14">
        <f>[4]NVA_Current!AW5/100</f>
        <v>3318.0590154706124</v>
      </c>
      <c r="F8" s="14">
        <f>[4]NVA_Current!AK5/100</f>
        <v>458.59026965181414</v>
      </c>
      <c r="G8" s="14">
        <f t="shared" si="0"/>
        <v>6619.8868685483831</v>
      </c>
      <c r="H8" s="14">
        <f>+[4]NVA_Current!BU5/100</f>
        <v>7144.0274509443016</v>
      </c>
      <c r="I8" s="14">
        <f t="shared" si="1"/>
        <v>13763.914319492684</v>
      </c>
      <c r="J8" s="18">
        <f>'[7]2021-22'!D6/100</f>
        <v>9753.4430966825421</v>
      </c>
      <c r="K8" s="18">
        <f>'[7]2021-22'!E6/100+'[7]2021-22'!F6/100</f>
        <v>999.66273890176217</v>
      </c>
      <c r="L8" s="18">
        <f>'[7]2021-22'!G6/100</f>
        <v>4266.4287890361065</v>
      </c>
      <c r="M8" s="18">
        <f t="shared" si="2"/>
        <v>15019.534624620412</v>
      </c>
      <c r="N8" s="18">
        <f t="shared" si="3"/>
        <v>22163.562075564714</v>
      </c>
      <c r="O8" s="18">
        <f>(+'[7]2021-22'!H6+'[7]2021-22'!I6)/100</f>
        <v>5461.4914534972377</v>
      </c>
      <c r="P8" s="18">
        <f>'[7]2021-22'!J6/100</f>
        <v>275.27037741783562</v>
      </c>
      <c r="Q8" s="18">
        <f>'[7]2021-22'!K6/100</f>
        <v>1615.5760810707736</v>
      </c>
      <c r="R8" s="18">
        <f>'[7]2021-22'!L6/100</f>
        <v>107.14921657613183</v>
      </c>
      <c r="S8" s="18">
        <f>'[7]2021-22'!M6/100</f>
        <v>682.99008313082857</v>
      </c>
      <c r="T8" s="18">
        <f>'[7]2021-22'!N6/100</f>
        <v>6799.679330342251</v>
      </c>
      <c r="U8" s="18">
        <f>'[7]2021-22'!O6/100</f>
        <v>12037.424895906641</v>
      </c>
      <c r="V8" s="18">
        <f>'[7]2021-22'!P6/100</f>
        <v>2030.6066244471867</v>
      </c>
      <c r="W8" s="18">
        <f>'[7]2021-22'!Q6/100</f>
        <v>4554.2501466477452</v>
      </c>
      <c r="X8" s="18">
        <f t="shared" si="4"/>
        <v>33564.438209036634</v>
      </c>
      <c r="Y8" s="18">
        <f t="shared" si="5"/>
        <v>62347.887153149728</v>
      </c>
      <c r="Z8" s="18">
        <f>'[7]2021-22'!U6/100</f>
        <v>10676.571976831081</v>
      </c>
      <c r="AA8" s="18">
        <f>'[7]2021-22'!V6/100</f>
        <v>1517.1522197151301</v>
      </c>
      <c r="AB8" s="18">
        <f t="shared" si="6"/>
        <v>71507.306910265674</v>
      </c>
      <c r="AC8" s="18">
        <f>'Stmnt 45 GDDP 2021-22'!AC8</f>
        <v>2901.2722594554984</v>
      </c>
      <c r="AD8" s="18">
        <f t="shared" si="7"/>
        <v>246468.79201776788</v>
      </c>
    </row>
    <row r="9" spans="1:30">
      <c r="A9" s="5">
        <v>4</v>
      </c>
      <c r="B9" s="6" t="s">
        <v>0</v>
      </c>
      <c r="C9" s="14">
        <f>[4]NVA_Current!M6/100</f>
        <v>5118.6024512049889</v>
      </c>
      <c r="D9" s="14">
        <f>[4]NVA_Current!Y6/100</f>
        <v>471.35406676858724</v>
      </c>
      <c r="E9" s="14">
        <f>[4]NVA_Current!AW6/100</f>
        <v>1514.3856080008024</v>
      </c>
      <c r="F9" s="14">
        <f>[4]NVA_Current!AK6/100</f>
        <v>930.38699037550145</v>
      </c>
      <c r="G9" s="14">
        <f t="shared" si="0"/>
        <v>8034.7291163498803</v>
      </c>
      <c r="H9" s="14">
        <f>+[4]NVA_Current!BU6/100</f>
        <v>151.96322657876547</v>
      </c>
      <c r="I9" s="14">
        <f t="shared" si="1"/>
        <v>8186.6923429286462</v>
      </c>
      <c r="J9" s="18">
        <f>'[7]2021-22'!D7/100</f>
        <v>4335.7750402605834</v>
      </c>
      <c r="K9" s="18">
        <f>'[7]2021-22'!E7/100+'[7]2021-22'!F7/100</f>
        <v>444.3879673100293</v>
      </c>
      <c r="L9" s="18">
        <f>'[7]2021-22'!G7/100</f>
        <v>1896.5892630104943</v>
      </c>
      <c r="M9" s="18">
        <f t="shared" si="2"/>
        <v>6676.752270581107</v>
      </c>
      <c r="N9" s="18">
        <f t="shared" si="3"/>
        <v>6828.7154971598729</v>
      </c>
      <c r="O9" s="18">
        <f>(+'[7]2021-22'!H7+'[7]2021-22'!I7)/100</f>
        <v>2427.8399014522447</v>
      </c>
      <c r="P9" s="18">
        <f>'[7]2021-22'!J7/100</f>
        <v>122.36811348572007</v>
      </c>
      <c r="Q9" s="18">
        <f>'[7]2021-22'!K7/100</f>
        <v>718.18478649157407</v>
      </c>
      <c r="R9" s="18">
        <f>'[7]2021-22'!L7/100</f>
        <v>47.631886935628387</v>
      </c>
      <c r="S9" s="18">
        <f>'[7]2021-22'!M7/100</f>
        <v>303.61497225440087</v>
      </c>
      <c r="T9" s="18">
        <f>'[7]2021-22'!N7/100</f>
        <v>3022.7151201919105</v>
      </c>
      <c r="U9" s="18">
        <f>'[7]2021-22'!O7/100</f>
        <v>5351.0914961338513</v>
      </c>
      <c r="V9" s="18">
        <f>'[7]2021-22'!P7/100</f>
        <v>902.68158962864288</v>
      </c>
      <c r="W9" s="18">
        <f>'[7]2021-22'!Q7/100</f>
        <v>2024.5367627822336</v>
      </c>
      <c r="X9" s="18">
        <f t="shared" si="4"/>
        <v>14920.664629356206</v>
      </c>
      <c r="Y9" s="18">
        <f t="shared" si="5"/>
        <v>29784.109242865961</v>
      </c>
      <c r="Z9" s="18">
        <f>'[7]2021-22'!U7/100</f>
        <v>5100.288088623458</v>
      </c>
      <c r="AA9" s="18">
        <f>'[7]2021-22'!V7/100</f>
        <v>724.75635547004583</v>
      </c>
      <c r="AB9" s="18">
        <f t="shared" si="6"/>
        <v>34159.640976019371</v>
      </c>
      <c r="AC9" s="18">
        <f>'Stmnt 45 GDDP 2021-22'!AC9</f>
        <v>1735.3647922270927</v>
      </c>
      <c r="AD9" s="18">
        <f t="shared" si="7"/>
        <v>196844.15132209955</v>
      </c>
    </row>
    <row r="10" spans="1:30">
      <c r="A10" s="5">
        <v>5</v>
      </c>
      <c r="B10" s="6" t="s">
        <v>1</v>
      </c>
      <c r="C10" s="14">
        <f>[4]NVA_Current!M7/100</f>
        <v>3526.1260969675996</v>
      </c>
      <c r="D10" s="14">
        <f>[4]NVA_Current!Y7/100</f>
        <v>455.76733402432382</v>
      </c>
      <c r="E10" s="14">
        <f>[4]NVA_Current!AW7/100</f>
        <v>3588.46442561713</v>
      </c>
      <c r="F10" s="14">
        <f>[4]NVA_Current!AK7/100</f>
        <v>115.7952449294803</v>
      </c>
      <c r="G10" s="14">
        <f t="shared" si="0"/>
        <v>7686.1531015385335</v>
      </c>
      <c r="H10" s="14">
        <f>+[4]NVA_Current!BU7/100</f>
        <v>504.56869381039326</v>
      </c>
      <c r="I10" s="14">
        <f t="shared" si="1"/>
        <v>8190.7217953489271</v>
      </c>
      <c r="J10" s="18">
        <f>'[7]2021-22'!D8/100</f>
        <v>1971.8555132691838</v>
      </c>
      <c r="K10" s="18">
        <f>'[7]2021-22'!E8/100+'[7]2021-22'!F8/100</f>
        <v>202.10201295824209</v>
      </c>
      <c r="L10" s="18">
        <f>'[7]2021-22'!G8/100</f>
        <v>862.54474919658571</v>
      </c>
      <c r="M10" s="18">
        <f t="shared" si="2"/>
        <v>3036.5022754240113</v>
      </c>
      <c r="N10" s="18">
        <f t="shared" si="3"/>
        <v>3541.0709692344044</v>
      </c>
      <c r="O10" s="18">
        <f>(+'[7]2021-22'!H8+'[7]2021-22'!I8)/100</f>
        <v>1104.150803618676</v>
      </c>
      <c r="P10" s="18">
        <f>'[7]2021-22'!J8/100</f>
        <v>55.651466458615999</v>
      </c>
      <c r="Q10" s="18">
        <f>'[7]2021-22'!K8/100</f>
        <v>326.62133474165438</v>
      </c>
      <c r="R10" s="18">
        <f>'[7]2021-22'!L8/100</f>
        <v>21.662378234408671</v>
      </c>
      <c r="S10" s="18">
        <f>'[7]2021-22'!M8/100</f>
        <v>138.08023972455203</v>
      </c>
      <c r="T10" s="18">
        <f>'[7]2021-22'!N8/100</f>
        <v>1374.6925104385307</v>
      </c>
      <c r="U10" s="18">
        <f>'[7]2021-22'!O8/100</f>
        <v>2433.6085637932965</v>
      </c>
      <c r="V10" s="18">
        <f>'[7]2021-22'!P8/100</f>
        <v>410.52814149897711</v>
      </c>
      <c r="W10" s="18">
        <f>'[7]2021-22'!Q8/100</f>
        <v>920.73364979479311</v>
      </c>
      <c r="X10" s="18">
        <f t="shared" si="4"/>
        <v>6785.7290883035039</v>
      </c>
      <c r="Y10" s="18">
        <f t="shared" si="5"/>
        <v>18012.953159076442</v>
      </c>
      <c r="Z10" s="18">
        <f>'[7]2021-22'!U8/100</f>
        <v>3084.5727090852474</v>
      </c>
      <c r="AA10" s="18">
        <f>'[7]2021-22'!V8/100</f>
        <v>438.32105872716636</v>
      </c>
      <c r="AB10" s="18">
        <f t="shared" si="6"/>
        <v>20659.204809434523</v>
      </c>
      <c r="AC10" s="18">
        <f>'Stmnt 45 GDDP 2021-22'!AC10</f>
        <v>908.77182191767531</v>
      </c>
      <c r="AD10" s="18">
        <f t="shared" si="7"/>
        <v>227331.04516642922</v>
      </c>
    </row>
    <row r="11" spans="1:30" s="3" customFormat="1">
      <c r="A11" s="7"/>
      <c r="B11" s="8" t="s">
        <v>27</v>
      </c>
      <c r="C11" s="19">
        <f t="shared" ref="C11:I11" si="8">SUM(C6:C10)</f>
        <v>15029.969206604834</v>
      </c>
      <c r="D11" s="19">
        <f t="shared" si="8"/>
        <v>3749.8570742845041</v>
      </c>
      <c r="E11" s="19">
        <f t="shared" si="8"/>
        <v>11956.594255877093</v>
      </c>
      <c r="F11" s="19">
        <f t="shared" si="8"/>
        <v>4684.2299776179989</v>
      </c>
      <c r="G11" s="19">
        <f t="shared" si="8"/>
        <v>35420.650514384426</v>
      </c>
      <c r="H11" s="19">
        <f t="shared" si="8"/>
        <v>39586.646727797088</v>
      </c>
      <c r="I11" s="19">
        <f t="shared" si="8"/>
        <v>75007.297242181521</v>
      </c>
      <c r="J11" s="19">
        <f t="shared" ref="J11" si="9">SUM(J6:J10)</f>
        <v>166047.7374438908</v>
      </c>
      <c r="K11" s="19">
        <f t="shared" ref="K11" si="10">SUM(K6:K10)</f>
        <v>17018.783454845772</v>
      </c>
      <c r="L11" s="19">
        <f>SUM(L6:L10)</f>
        <v>72633.924283198445</v>
      </c>
      <c r="M11" s="19">
        <f t="shared" ref="M11:AA11" si="11">SUM(M6:M10)</f>
        <v>255700.44518193501</v>
      </c>
      <c r="N11" s="19">
        <f t="shared" si="11"/>
        <v>295287.09190973209</v>
      </c>
      <c r="O11" s="19">
        <f t="shared" si="11"/>
        <v>92979.298687949253</v>
      </c>
      <c r="P11" s="19">
        <f t="shared" si="11"/>
        <v>4686.347467501424</v>
      </c>
      <c r="Q11" s="19">
        <f t="shared" si="11"/>
        <v>27504.415647999685</v>
      </c>
      <c r="R11" s="19">
        <f t="shared" si="11"/>
        <v>1824.1645339996624</v>
      </c>
      <c r="S11" s="19">
        <f t="shared" si="11"/>
        <v>11627.581857637841</v>
      </c>
      <c r="T11" s="19">
        <f t="shared" si="11"/>
        <v>115761.3118726611</v>
      </c>
      <c r="U11" s="19">
        <f t="shared" si="11"/>
        <v>204931.44306095477</v>
      </c>
      <c r="V11" s="19">
        <f t="shared" si="11"/>
        <v>34570.1135779135</v>
      </c>
      <c r="W11" s="19">
        <f t="shared" si="11"/>
        <v>77533.946228853441</v>
      </c>
      <c r="X11" s="19">
        <f t="shared" si="11"/>
        <v>571418.62293547066</v>
      </c>
      <c r="Y11" s="19">
        <f t="shared" si="11"/>
        <v>902126.36535958713</v>
      </c>
      <c r="Z11" s="19">
        <f t="shared" si="11"/>
        <v>154481.85181536913</v>
      </c>
      <c r="AA11" s="19">
        <f t="shared" si="11"/>
        <v>21952.035250265351</v>
      </c>
      <c r="AB11" s="19">
        <f>SUM(AB6:AB10)</f>
        <v>1034656.181924691</v>
      </c>
      <c r="AC11" s="19">
        <f>'Stmnt 45 GDDP 2021-22'!AC11</f>
        <v>33044.928275732273</v>
      </c>
      <c r="AD11" s="19">
        <f t="shared" si="7"/>
        <v>313105.89428167342</v>
      </c>
    </row>
    <row r="12" spans="1:30">
      <c r="A12" s="5">
        <v>6</v>
      </c>
      <c r="B12" s="6" t="s">
        <v>2</v>
      </c>
      <c r="C12" s="14">
        <f>[4]NVA_Current!M9/100</f>
        <v>18336.543943755165</v>
      </c>
      <c r="D12" s="14">
        <f>[4]NVA_Current!Y9/100</f>
        <v>5034.6919648591047</v>
      </c>
      <c r="E12" s="14">
        <f>[4]NVA_Current!AW9/100</f>
        <v>794.30964649188741</v>
      </c>
      <c r="F12" s="14">
        <f>[4]NVA_Current!AK9/100</f>
        <v>45.297242947944596</v>
      </c>
      <c r="G12" s="14">
        <f t="shared" si="0"/>
        <v>24210.842798054102</v>
      </c>
      <c r="H12" s="14">
        <f>+[4]NVA_Current!BU9/100</f>
        <v>76.89737601940719</v>
      </c>
      <c r="I12" s="14">
        <f t="shared" si="1"/>
        <v>24287.740174073508</v>
      </c>
      <c r="J12" s="18">
        <f>'[7]2021-22'!D9/100</f>
        <v>18931.567938755863</v>
      </c>
      <c r="K12" s="18">
        <f>'[7]2021-22'!E9/100+'[7]2021-22'!F9/100</f>
        <v>1940.3592013366572</v>
      </c>
      <c r="L12" s="18">
        <f>'[7]2021-22'!G9/100</f>
        <v>8281.1972833443251</v>
      </c>
      <c r="M12" s="18">
        <f t="shared" ref="M12:M16" si="12">J12+K12+L12</f>
        <v>29153.124423436846</v>
      </c>
      <c r="N12" s="18">
        <f t="shared" ref="N12:N16" si="13">H12+M12</f>
        <v>29230.021799456252</v>
      </c>
      <c r="O12" s="18">
        <f>(+'[7]2021-22'!H9+'[7]2021-22'!I9)/100</f>
        <v>10600.830442532164</v>
      </c>
      <c r="P12" s="18">
        <f>'[7]2021-22'!J9/100</f>
        <v>534.30360950024431</v>
      </c>
      <c r="Q12" s="18">
        <f>'[7]2021-22'!K9/100</f>
        <v>3135.8555164404829</v>
      </c>
      <c r="R12" s="18">
        <f>'[7]2021-22'!L9/100</f>
        <v>207.97811122571315</v>
      </c>
      <c r="S12" s="18">
        <f>'[7]2021-22'!M9/100</f>
        <v>1325.6931969681277</v>
      </c>
      <c r="T12" s="18">
        <f>'[7]2021-22'!N9/100</f>
        <v>13198.271618349114</v>
      </c>
      <c r="U12" s="18">
        <f>'[7]2021-22'!O9/100</f>
        <v>23364.808198044397</v>
      </c>
      <c r="V12" s="18">
        <f>'[7]2021-22'!P9/100</f>
        <v>3941.4355409204345</v>
      </c>
      <c r="W12" s="18">
        <f>'[7]2021-22'!Q9/100</f>
        <v>8839.8625189781978</v>
      </c>
      <c r="X12" s="18">
        <f t="shared" ref="X12:X16" si="14">SUM(O12:W12)</f>
        <v>65149.038752958877</v>
      </c>
      <c r="Y12" s="18">
        <f t="shared" ref="Y12:Y16" si="15">I12+M12+X12</f>
        <v>118589.90335046923</v>
      </c>
      <c r="Z12" s="18">
        <f>'[7]2021-22'!U9/100</f>
        <v>20307.562878887751</v>
      </c>
      <c r="AA12" s="18">
        <f>'[7]2021-22'!V9/100</f>
        <v>2885.7262579757144</v>
      </c>
      <c r="AB12" s="18">
        <f t="shared" ref="AB12:AB16" si="16">Y12+Z12-AA12</f>
        <v>136011.73997138129</v>
      </c>
      <c r="AC12" s="18">
        <f>'Stmnt 45 GDDP 2021-22'!AC12</f>
        <v>6772.0455421100432</v>
      </c>
      <c r="AD12" s="18">
        <f t="shared" si="7"/>
        <v>200842.91980263698</v>
      </c>
    </row>
    <row r="13" spans="1:30">
      <c r="A13" s="5">
        <v>7</v>
      </c>
      <c r="B13" s="6" t="s">
        <v>3</v>
      </c>
      <c r="C13" s="14">
        <f>[4]NVA_Current!M10/100</f>
        <v>4961.2263811746534</v>
      </c>
      <c r="D13" s="14">
        <f>[4]NVA_Current!Y10/100</f>
        <v>1631.92100300416</v>
      </c>
      <c r="E13" s="14">
        <f>[4]NVA_Current!AW10/100</f>
        <v>377.04159936339624</v>
      </c>
      <c r="F13" s="14">
        <f>[4]NVA_Current!AK10/100</f>
        <v>24.177837859938712</v>
      </c>
      <c r="G13" s="14">
        <f t="shared" si="0"/>
        <v>6994.3668214021482</v>
      </c>
      <c r="H13" s="14">
        <f>+[4]NVA_Current!BU10/100</f>
        <v>10.056985821616955</v>
      </c>
      <c r="I13" s="14">
        <f t="shared" si="1"/>
        <v>7004.4238072237649</v>
      </c>
      <c r="J13" s="18">
        <f>'[7]2021-22'!D10/100</f>
        <v>4635.2816853814184</v>
      </c>
      <c r="K13" s="18">
        <f>'[7]2021-22'!E10/100+'[7]2021-22'!F10/100</f>
        <v>475.08539694722174</v>
      </c>
      <c r="L13" s="18">
        <f>'[7]2021-22'!G10/100</f>
        <v>2027.6018460116477</v>
      </c>
      <c r="M13" s="18">
        <f t="shared" si="12"/>
        <v>7137.9689283402877</v>
      </c>
      <c r="N13" s="18">
        <f t="shared" si="13"/>
        <v>7148.0259141619044</v>
      </c>
      <c r="O13" s="18">
        <f>(+'[7]2021-22'!H10+'[7]2021-22'!I10)/100</f>
        <v>2595.5502132240376</v>
      </c>
      <c r="P13" s="18">
        <f>'[7]2021-22'!J10/100</f>
        <v>130.82105737684753</v>
      </c>
      <c r="Q13" s="18">
        <f>'[7]2021-22'!K10/100</f>
        <v>767.79555134481404</v>
      </c>
      <c r="R13" s="18">
        <f>'[7]2021-22'!L10/100</f>
        <v>50.922202167483128</v>
      </c>
      <c r="S13" s="18">
        <f>'[7]2021-22'!M10/100</f>
        <v>324.58808568948024</v>
      </c>
      <c r="T13" s="18">
        <f>'[7]2021-22'!N10/100</f>
        <v>3231.5182191530344</v>
      </c>
      <c r="U13" s="18">
        <f>'[7]2021-22'!O10/100</f>
        <v>5720.7341659817212</v>
      </c>
      <c r="V13" s="18">
        <f>'[7]2021-22'!P10/100</f>
        <v>965.03702366559139</v>
      </c>
      <c r="W13" s="18">
        <f>'[7]2021-22'!Q10/100</f>
        <v>2164.3877024906415</v>
      </c>
      <c r="X13" s="18">
        <f t="shared" si="14"/>
        <v>15951.35422109365</v>
      </c>
      <c r="Y13" s="18">
        <f t="shared" si="15"/>
        <v>30093.746956657702</v>
      </c>
      <c r="Z13" s="18">
        <f>'[7]2021-22'!U10/100</f>
        <v>5153.3110443444966</v>
      </c>
      <c r="AA13" s="18">
        <f>'[7]2021-22'!V10/100</f>
        <v>732.29097380471342</v>
      </c>
      <c r="AB13" s="18">
        <f t="shared" si="16"/>
        <v>34514.767027197478</v>
      </c>
      <c r="AC13" s="18">
        <f>'Stmnt 45 GDDP 2021-22'!AC13</f>
        <v>2234.6057923574754</v>
      </c>
      <c r="AD13" s="18">
        <f t="shared" si="7"/>
        <v>154455.73060465811</v>
      </c>
    </row>
    <row r="14" spans="1:30">
      <c r="A14" s="5">
        <v>8</v>
      </c>
      <c r="B14" s="6" t="s">
        <v>4</v>
      </c>
      <c r="C14" s="14">
        <f>[4]NVA_Current!M11/100</f>
        <v>3022.9283045339239</v>
      </c>
      <c r="D14" s="14">
        <f>[4]NVA_Current!Y11/100</f>
        <v>1185.4814741799648</v>
      </c>
      <c r="E14" s="14">
        <f>[4]NVA_Current!AW11/100</f>
        <v>199.01988297368499</v>
      </c>
      <c r="F14" s="14">
        <f>[4]NVA_Current!AK11/100</f>
        <v>62.269227837647634</v>
      </c>
      <c r="G14" s="14">
        <f t="shared" si="0"/>
        <v>4469.6988895252216</v>
      </c>
      <c r="H14" s="14">
        <f>+[4]NVA_Current!BU11/100</f>
        <v>76.301276918313164</v>
      </c>
      <c r="I14" s="14">
        <f t="shared" si="1"/>
        <v>4546.0001664435349</v>
      </c>
      <c r="J14" s="18">
        <f>'[7]2021-22'!D11/100</f>
        <v>2330.9784018009805</v>
      </c>
      <c r="K14" s="18">
        <f>'[7]2021-22'!E11/100+'[7]2021-22'!F11/100</f>
        <v>238.90970915263685</v>
      </c>
      <c r="L14" s="18">
        <f>'[7]2021-22'!G11/100</f>
        <v>1019.6351443776479</v>
      </c>
      <c r="M14" s="18">
        <f t="shared" si="12"/>
        <v>3589.5232553312653</v>
      </c>
      <c r="N14" s="18">
        <f t="shared" si="13"/>
        <v>3665.8245322495786</v>
      </c>
      <c r="O14" s="18">
        <f>(+'[7]2021-22'!H11+'[7]2021-22'!I11)/100</f>
        <v>1305.2435425652707</v>
      </c>
      <c r="P14" s="18">
        <f>'[7]2021-22'!J11/100</f>
        <v>65.786953187313372</v>
      </c>
      <c r="Q14" s="18">
        <f>'[7]2021-22'!K11/100</f>
        <v>386.10703052372725</v>
      </c>
      <c r="R14" s="18">
        <f>'[7]2021-22'!L11/100</f>
        <v>25.607624623740424</v>
      </c>
      <c r="S14" s="18">
        <f>'[7]2021-22'!M11/100</f>
        <v>163.22801257370537</v>
      </c>
      <c r="T14" s="18">
        <f>'[7]2021-22'!N11/100</f>
        <v>1625.0574798136056</v>
      </c>
      <c r="U14" s="18">
        <f>'[7]2021-22'!O11/100</f>
        <v>2876.8279229725094</v>
      </c>
      <c r="V14" s="18">
        <f>'[7]2021-22'!P11/100</f>
        <v>485.29530927907234</v>
      </c>
      <c r="W14" s="18">
        <f>'[7]2021-22'!Q11/100</f>
        <v>1088.4216602284414</v>
      </c>
      <c r="X14" s="18">
        <f t="shared" si="14"/>
        <v>8021.5755357673861</v>
      </c>
      <c r="Y14" s="18">
        <f t="shared" si="15"/>
        <v>16157.098957542186</v>
      </c>
      <c r="Z14" s="18">
        <f>'[7]2021-22'!U11/100</f>
        <v>2766.7726669628801</v>
      </c>
      <c r="AA14" s="18">
        <f>'[7]2021-22'!V11/100</f>
        <v>393.16133514006242</v>
      </c>
      <c r="AB14" s="18">
        <f t="shared" si="16"/>
        <v>18530.710289365004</v>
      </c>
      <c r="AC14" s="18">
        <f>'Stmnt 45 GDDP 2021-22'!AC14</f>
        <v>1771.8956354817037</v>
      </c>
      <c r="AD14" s="18">
        <f t="shared" si="7"/>
        <v>104581.27396610063</v>
      </c>
    </row>
    <row r="15" spans="1:30">
      <c r="A15" s="5">
        <v>9</v>
      </c>
      <c r="B15" s="6" t="s">
        <v>5</v>
      </c>
      <c r="C15" s="14">
        <f>[4]NVA_Current!M12/100</f>
        <v>8575.2169319680106</v>
      </c>
      <c r="D15" s="14">
        <f>[4]NVA_Current!Y12/100</f>
        <v>2679.6536452928572</v>
      </c>
      <c r="E15" s="14">
        <f>[4]NVA_Current!AW12/100</f>
        <v>754.20172857211105</v>
      </c>
      <c r="F15" s="14">
        <f>[4]NVA_Current!AK12/100</f>
        <v>9.8008868373302107</v>
      </c>
      <c r="G15" s="14">
        <f t="shared" si="0"/>
        <v>12018.873192670309</v>
      </c>
      <c r="H15" s="14">
        <f>+[4]NVA_Current!BU12/100</f>
        <v>563.10082419688808</v>
      </c>
      <c r="I15" s="14">
        <f t="shared" si="1"/>
        <v>12581.974016867198</v>
      </c>
      <c r="J15" s="18">
        <f>'[7]2021-22'!D12/100</f>
        <v>9112.8433669426104</v>
      </c>
      <c r="K15" s="18">
        <f>'[7]2021-22'!E12/100+'[7]2021-22'!F12/100</f>
        <v>934.00554748498314</v>
      </c>
      <c r="L15" s="18">
        <f>'[7]2021-22'!G12/100</f>
        <v>3986.2125513322335</v>
      </c>
      <c r="M15" s="18">
        <f t="shared" si="12"/>
        <v>14033.061465759827</v>
      </c>
      <c r="N15" s="18">
        <f t="shared" si="13"/>
        <v>14596.162289956716</v>
      </c>
      <c r="O15" s="18">
        <f>(+'[7]2021-22'!H12+'[7]2021-22'!I12)/100</f>
        <v>5102.784285740524</v>
      </c>
      <c r="P15" s="18">
        <f>'[7]2021-22'!J12/100</f>
        <v>257.1908000182143</v>
      </c>
      <c r="Q15" s="18">
        <f>'[7]2021-22'!K12/100</f>
        <v>1509.466106300915</v>
      </c>
      <c r="R15" s="18">
        <f>'[7]2021-22'!L12/100</f>
        <v>100.1117264815967</v>
      </c>
      <c r="S15" s="18">
        <f>'[7]2021-22'!M12/100</f>
        <v>638.13174353406851</v>
      </c>
      <c r="T15" s="18">
        <f>'[7]2021-22'!N12/100</f>
        <v>6353.0808626875805</v>
      </c>
      <c r="U15" s="18">
        <f>'[7]2021-22'!O12/100</f>
        <v>11246.814743302653</v>
      </c>
      <c r="V15" s="18">
        <f>'[7]2021-22'!P12/100</f>
        <v>1897.2377164693028</v>
      </c>
      <c r="W15" s="18">
        <f>'[7]2021-22'!Q12/100</f>
        <v>4255.1299914173424</v>
      </c>
      <c r="X15" s="18">
        <f t="shared" si="14"/>
        <v>31359.9479759522</v>
      </c>
      <c r="Y15" s="18">
        <f t="shared" si="15"/>
        <v>57974.983458579227</v>
      </c>
      <c r="Z15" s="18">
        <f>'[7]2021-22'!U12/100</f>
        <v>9927.7475468757275</v>
      </c>
      <c r="AA15" s="18">
        <f>'[7]2021-22'!V12/100</f>
        <v>1410.7434727363193</v>
      </c>
      <c r="AB15" s="18">
        <f t="shared" si="16"/>
        <v>66491.987532718646</v>
      </c>
      <c r="AC15" s="18">
        <f>'Stmnt 45 GDDP 2021-22'!AC15</f>
        <v>4630.534447895594</v>
      </c>
      <c r="AD15" s="18">
        <f t="shared" si="7"/>
        <v>143594.6288293715</v>
      </c>
    </row>
    <row r="16" spans="1:30">
      <c r="A16" s="5">
        <v>10</v>
      </c>
      <c r="B16" s="6" t="s">
        <v>6</v>
      </c>
      <c r="C16" s="14">
        <f>[4]NVA_Current!M13/100</f>
        <v>18917.815425780787</v>
      </c>
      <c r="D16" s="14">
        <f>[4]NVA_Current!Y13/100</f>
        <v>9131.021362747555</v>
      </c>
      <c r="E16" s="14">
        <f>[4]NVA_Current!AW13/100</f>
        <v>1115.9849178897027</v>
      </c>
      <c r="F16" s="14">
        <f>[4]NVA_Current!AK13/100</f>
        <v>25.672299328042257</v>
      </c>
      <c r="G16" s="14">
        <f t="shared" si="0"/>
        <v>29190.494005746088</v>
      </c>
      <c r="H16" s="14">
        <f>+[4]NVA_Current!BU13/100</f>
        <v>287.49810285254597</v>
      </c>
      <c r="I16" s="14">
        <f t="shared" si="1"/>
        <v>29477.992108598635</v>
      </c>
      <c r="J16" s="18">
        <f>'[7]2021-22'!D13/100</f>
        <v>10956.244495570634</v>
      </c>
      <c r="K16" s="18">
        <f>'[7]2021-22'!E13/100+'[7]2021-22'!F13/100</f>
        <v>1122.9418444287439</v>
      </c>
      <c r="L16" s="18">
        <f>'[7]2021-22'!G13/100</f>
        <v>4792.5677601502657</v>
      </c>
      <c r="M16" s="18">
        <f t="shared" si="12"/>
        <v>16871.754100149643</v>
      </c>
      <c r="N16" s="18">
        <f t="shared" si="13"/>
        <v>17159.25220300219</v>
      </c>
      <c r="O16" s="18">
        <f>(+'[7]2021-22'!H13+'[7]2021-22'!I13)/100</f>
        <v>6135.0063851131499</v>
      </c>
      <c r="P16" s="18">
        <f>'[7]2021-22'!J13/100</f>
        <v>309.21691216957288</v>
      </c>
      <c r="Q16" s="18">
        <f>'[7]2021-22'!K13/100</f>
        <v>1814.810049122837</v>
      </c>
      <c r="R16" s="18">
        <f>'[7]2021-22'!L13/100</f>
        <v>120.36293262594101</v>
      </c>
      <c r="S16" s="18">
        <f>'[7]2021-22'!M13/100</f>
        <v>767.21689609043608</v>
      </c>
      <c r="T16" s="18">
        <f>'[7]2021-22'!N13/100</f>
        <v>7638.2205233808336</v>
      </c>
      <c r="U16" s="18">
        <f>'[7]2021-22'!O13/100</f>
        <v>13521.888521754983</v>
      </c>
      <c r="V16" s="18">
        <f>'[7]2021-22'!P13/100</f>
        <v>2281.0224483019697</v>
      </c>
      <c r="W16" s="18">
        <f>'[7]2021-22'!Q13/100</f>
        <v>5115.883448136673</v>
      </c>
      <c r="X16" s="18">
        <f t="shared" si="14"/>
        <v>37703.628116696396</v>
      </c>
      <c r="Y16" s="18">
        <f t="shared" si="15"/>
        <v>84053.374325444674</v>
      </c>
      <c r="Z16" s="18">
        <f>'[7]2021-22'!U13/100</f>
        <v>14393.461311044823</v>
      </c>
      <c r="AA16" s="18">
        <f>'[7]2021-22'!V13/100</f>
        <v>2045.3261425880419</v>
      </c>
      <c r="AB16" s="18">
        <f t="shared" si="16"/>
        <v>96401.509493901453</v>
      </c>
      <c r="AC16" s="18">
        <f>'Stmnt 45 GDDP 2021-22'!AC16</f>
        <v>4903.9576484543495</v>
      </c>
      <c r="AD16" s="18">
        <f t="shared" si="7"/>
        <v>196579.00088979295</v>
      </c>
    </row>
    <row r="17" spans="1:30" s="3" customFormat="1">
      <c r="A17" s="7"/>
      <c r="B17" s="8" t="s">
        <v>28</v>
      </c>
      <c r="C17" s="19">
        <f t="shared" ref="C17:I17" si="17">SUM(C12:C16)</f>
        <v>53813.730987212548</v>
      </c>
      <c r="D17" s="19">
        <f t="shared" si="17"/>
        <v>19662.769450083641</v>
      </c>
      <c r="E17" s="19">
        <f t="shared" si="17"/>
        <v>3240.557775290783</v>
      </c>
      <c r="F17" s="19">
        <f t="shared" si="17"/>
        <v>167.21749481090342</v>
      </c>
      <c r="G17" s="19">
        <f t="shared" si="17"/>
        <v>76884.275707397872</v>
      </c>
      <c r="H17" s="19">
        <f t="shared" si="17"/>
        <v>1013.8545658087714</v>
      </c>
      <c r="I17" s="19">
        <f t="shared" si="17"/>
        <v>77898.13027320664</v>
      </c>
      <c r="J17" s="19">
        <f t="shared" ref="J17" si="18">SUM(J12:J16)</f>
        <v>45966.915888451505</v>
      </c>
      <c r="K17" s="19">
        <f t="shared" ref="K17" si="19">SUM(K12:K16)</f>
        <v>4711.3016993502424</v>
      </c>
      <c r="L17" s="19">
        <f>SUM(L12:L16)</f>
        <v>20107.214585216119</v>
      </c>
      <c r="M17" s="19">
        <f t="shared" ref="M17:AB17" si="20">SUM(M12:M16)</f>
        <v>70785.432173017878</v>
      </c>
      <c r="N17" s="19">
        <f t="shared" si="20"/>
        <v>71799.286738826646</v>
      </c>
      <c r="O17" s="19">
        <f t="shared" si="20"/>
        <v>25739.414869175147</v>
      </c>
      <c r="P17" s="19">
        <f t="shared" si="20"/>
        <v>1297.3193322521925</v>
      </c>
      <c r="Q17" s="19">
        <f t="shared" si="20"/>
        <v>7614.034253732777</v>
      </c>
      <c r="R17" s="19">
        <f t="shared" si="20"/>
        <v>504.98259712447441</v>
      </c>
      <c r="S17" s="19">
        <f t="shared" si="20"/>
        <v>3218.8579348558178</v>
      </c>
      <c r="T17" s="19">
        <f t="shared" si="20"/>
        <v>32046.148703384166</v>
      </c>
      <c r="U17" s="19">
        <f t="shared" si="20"/>
        <v>56731.073552056259</v>
      </c>
      <c r="V17" s="19">
        <f t="shared" si="20"/>
        <v>9570.0280386363702</v>
      </c>
      <c r="W17" s="19">
        <f t="shared" si="20"/>
        <v>21463.685321251294</v>
      </c>
      <c r="X17" s="19">
        <f t="shared" si="20"/>
        <v>158185.54460246852</v>
      </c>
      <c r="Y17" s="19">
        <f t="shared" si="20"/>
        <v>306869.107048693</v>
      </c>
      <c r="Z17" s="19">
        <f t="shared" si="20"/>
        <v>52548.855448115675</v>
      </c>
      <c r="AA17" s="19">
        <f t="shared" si="20"/>
        <v>7467.2481822448508</v>
      </c>
      <c r="AB17" s="19">
        <f t="shared" si="20"/>
        <v>351950.7143145639</v>
      </c>
      <c r="AC17" s="19">
        <f>'Stmnt 45 GDDP 2021-22'!AC17</f>
        <v>20313.039066299167</v>
      </c>
      <c r="AD17" s="19">
        <f t="shared" si="7"/>
        <v>173263.44579254815</v>
      </c>
    </row>
    <row r="18" spans="1:30">
      <c r="A18" s="5">
        <v>11</v>
      </c>
      <c r="B18" s="6" t="s">
        <v>7</v>
      </c>
      <c r="C18" s="14">
        <f>[4]NVA_Current!M15/100</f>
        <v>13434.08613625129</v>
      </c>
      <c r="D18" s="14">
        <f>[4]NVA_Current!Y15/100</f>
        <v>10162.286055794011</v>
      </c>
      <c r="E18" s="14">
        <f>[4]NVA_Current!AW15/100</f>
        <v>2789.4319108660643</v>
      </c>
      <c r="F18" s="14">
        <f>[4]NVA_Current!AK15/100</f>
        <v>91.196904472179</v>
      </c>
      <c r="G18" s="14">
        <f t="shared" si="0"/>
        <v>26477.001007383544</v>
      </c>
      <c r="H18" s="14">
        <f>+[4]NVA_Current!BU15/100</f>
        <v>97.883062524293237</v>
      </c>
      <c r="I18" s="14">
        <f t="shared" si="1"/>
        <v>26574.884069907836</v>
      </c>
      <c r="J18" s="18">
        <f>'[7]2021-22'!D14/100</f>
        <v>49431.078789889434</v>
      </c>
      <c r="K18" s="18">
        <f>'[7]2021-22'!E14/100+'[7]2021-22'!F14/100</f>
        <v>5066.3552470795757</v>
      </c>
      <c r="L18" s="18">
        <f>'[7]2021-22'!G14/100</f>
        <v>21622.536321971078</v>
      </c>
      <c r="M18" s="18">
        <f t="shared" ref="M18:M22" si="21">J18+K18+L18</f>
        <v>76119.970358940089</v>
      </c>
      <c r="N18" s="18">
        <f t="shared" ref="N18:N22" si="22">H18+M18</f>
        <v>76217.853421464388</v>
      </c>
      <c r="O18" s="18">
        <f>(+'[7]2021-22'!H14+'[7]2021-22'!I14)/100</f>
        <v>27679.190996659865</v>
      </c>
      <c r="P18" s="18">
        <f>'[7]2021-22'!J14/100</f>
        <v>1395.0880299175353</v>
      </c>
      <c r="Q18" s="18">
        <f>'[7]2021-22'!K14/100</f>
        <v>8187.8437965802068</v>
      </c>
      <c r="R18" s="18">
        <f>'[7]2021-22'!L14/100</f>
        <v>543.03914159823307</v>
      </c>
      <c r="S18" s="18">
        <f>'[7]2021-22'!M14/100</f>
        <v>3461.4377996869944</v>
      </c>
      <c r="T18" s="18">
        <f>'[7]2021-22'!N14/100</f>
        <v>34461.213480443024</v>
      </c>
      <c r="U18" s="18">
        <f>'[7]2021-22'!O14/100</f>
        <v>61006.445883641245</v>
      </c>
      <c r="V18" s="18">
        <f>'[7]2021-22'!P14/100</f>
        <v>10291.245363235992</v>
      </c>
      <c r="W18" s="18">
        <f>'[7]2021-22'!Q14/100</f>
        <v>23081.233529150464</v>
      </c>
      <c r="X18" s="18">
        <f t="shared" ref="X18:X22" si="23">SUM(O18:W18)</f>
        <v>170106.73802091356</v>
      </c>
      <c r="Y18" s="18">
        <f t="shared" ref="Y18:Y22" si="24">I18+M18+X18</f>
        <v>272801.59244976146</v>
      </c>
      <c r="Z18" s="18">
        <f>'[7]2021-22'!U14/100</f>
        <v>46715.068754858301</v>
      </c>
      <c r="AA18" s="18">
        <f>'[7]2021-22'!V14/100</f>
        <v>6638.2608958549172</v>
      </c>
      <c r="AB18" s="18">
        <f t="shared" ref="AB18:AB22" si="25">Y18+Z18-AA18</f>
        <v>312878.40030876483</v>
      </c>
      <c r="AC18" s="18">
        <f>'Stmnt 45 GDDP 2021-22'!AC18</f>
        <v>10684.382786142878</v>
      </c>
      <c r="AD18" s="18">
        <f t="shared" si="7"/>
        <v>292837.1311392482</v>
      </c>
    </row>
    <row r="19" spans="1:30">
      <c r="A19" s="5">
        <v>12</v>
      </c>
      <c r="B19" s="6" t="s">
        <v>8</v>
      </c>
      <c r="C19" s="14">
        <f>[4]NVA_Current!M16/100</f>
        <v>7289.043305476931</v>
      </c>
      <c r="D19" s="14">
        <f>[4]NVA_Current!Y16/100</f>
        <v>5213.0849395822643</v>
      </c>
      <c r="E19" s="14">
        <f>[4]NVA_Current!AW16/100</f>
        <v>1436.3462352131226</v>
      </c>
      <c r="F19" s="14">
        <f>[4]NVA_Current!AK16/100</f>
        <v>40.315704720932779</v>
      </c>
      <c r="G19" s="14">
        <f t="shared" si="0"/>
        <v>13978.790184993251</v>
      </c>
      <c r="H19" s="14">
        <f>+[4]NVA_Current!BU16/100</f>
        <v>157.00507449852614</v>
      </c>
      <c r="I19" s="14">
        <f t="shared" si="1"/>
        <v>14135.795259491777</v>
      </c>
      <c r="J19" s="18">
        <f>'[7]2021-22'!D15/100</f>
        <v>8083.2397788204144</v>
      </c>
      <c r="K19" s="18">
        <f>'[7]2021-22'!E15/100+'[7]2021-22'!F15/100</f>
        <v>828.47806014716286</v>
      </c>
      <c r="L19" s="18">
        <f>'[7]2021-22'!G15/100</f>
        <v>3535.8351465413525</v>
      </c>
      <c r="M19" s="18">
        <f t="shared" si="21"/>
        <v>12447.55298550893</v>
      </c>
      <c r="N19" s="18">
        <f t="shared" si="22"/>
        <v>12604.558060007455</v>
      </c>
      <c r="O19" s="18">
        <f>(+'[7]2021-22'!H15+'[7]2021-22'!I15)/100</f>
        <v>4526.2523737501733</v>
      </c>
      <c r="P19" s="18">
        <f>'[7]2021-22'!J15/100</f>
        <v>228.1324084857354</v>
      </c>
      <c r="Q19" s="18">
        <f>'[7]2021-22'!K15/100</f>
        <v>1338.9209036000718</v>
      </c>
      <c r="R19" s="18">
        <f>'[7]2021-22'!L15/100</f>
        <v>88.800724125024658</v>
      </c>
      <c r="S19" s="18">
        <f>'[7]2021-22'!M15/100</f>
        <v>566.0332001507004</v>
      </c>
      <c r="T19" s="18">
        <f>'[7]2021-22'!N15/100</f>
        <v>5635.2857038700786</v>
      </c>
      <c r="U19" s="18">
        <f>'[7]2021-22'!O15/100</f>
        <v>9976.1069797240198</v>
      </c>
      <c r="V19" s="18">
        <f>'[7]2021-22'!P15/100</f>
        <v>1682.880607305807</v>
      </c>
      <c r="W19" s="18">
        <f>'[7]2021-22'!Q15/100</f>
        <v>3774.3692748464459</v>
      </c>
      <c r="X19" s="18">
        <f t="shared" si="23"/>
        <v>27816.782175858058</v>
      </c>
      <c r="Y19" s="18">
        <f t="shared" si="24"/>
        <v>54400.130420858768</v>
      </c>
      <c r="Z19" s="18">
        <f>'[7]2021-22'!U15/100</f>
        <v>9315.5828471558307</v>
      </c>
      <c r="AA19" s="18">
        <f>'[7]2021-22'!V15/100</f>
        <v>1323.7542185986863</v>
      </c>
      <c r="AB19" s="18">
        <f t="shared" si="25"/>
        <v>62391.959049415913</v>
      </c>
      <c r="AC19" s="18">
        <f>'Stmnt 45 GDDP 2021-22'!AC19</f>
        <v>3237.9545032791425</v>
      </c>
      <c r="AD19" s="18">
        <f t="shared" si="7"/>
        <v>192689.42471622225</v>
      </c>
    </row>
    <row r="20" spans="1:30">
      <c r="A20" s="5">
        <v>13</v>
      </c>
      <c r="B20" s="6" t="s">
        <v>9</v>
      </c>
      <c r="C20" s="14">
        <f>[4]NVA_Current!M17/100</f>
        <v>7689.1625387086196</v>
      </c>
      <c r="D20" s="14">
        <f>[4]NVA_Current!Y17/100</f>
        <v>6777.9909975458986</v>
      </c>
      <c r="E20" s="14">
        <f>[4]NVA_Current!AW17/100</f>
        <v>2633.3010128059568</v>
      </c>
      <c r="F20" s="14">
        <f>[4]NVA_Current!AK17/100</f>
        <v>23.042510543084859</v>
      </c>
      <c r="G20" s="14">
        <f t="shared" si="0"/>
        <v>17123.49705960356</v>
      </c>
      <c r="H20" s="14">
        <f>+[4]NVA_Current!BU17/100</f>
        <v>25.808464101817961</v>
      </c>
      <c r="I20" s="14">
        <f t="shared" si="1"/>
        <v>17149.305523705378</v>
      </c>
      <c r="J20" s="18">
        <f>'[7]2021-22'!D16/100</f>
        <v>7685.9583148033889</v>
      </c>
      <c r="K20" s="18">
        <f>'[7]2021-22'!E16/100+'[7]2021-22'!F16/100</f>
        <v>787.75936496461316</v>
      </c>
      <c r="L20" s="18">
        <f>'[7]2021-22'!G16/100</f>
        <v>3362.0531232465064</v>
      </c>
      <c r="M20" s="18">
        <f t="shared" si="21"/>
        <v>11835.770803014508</v>
      </c>
      <c r="N20" s="18">
        <f t="shared" si="22"/>
        <v>11861.579267116325</v>
      </c>
      <c r="O20" s="18">
        <f>(+'[7]2021-22'!H16+'[7]2021-22'!I16)/100</f>
        <v>4303.7925409656</v>
      </c>
      <c r="P20" s="18">
        <f>'[7]2021-22'!J16/100</f>
        <v>216.91997637770649</v>
      </c>
      <c r="Q20" s="18">
        <f>'[7]2021-22'!K16/100</f>
        <v>1273.1145596909148</v>
      </c>
      <c r="R20" s="18">
        <f>'[7]2021-22'!L16/100</f>
        <v>84.436275877603023</v>
      </c>
      <c r="S20" s="18">
        <f>'[7]2021-22'!M16/100</f>
        <v>538.21335259065086</v>
      </c>
      <c r="T20" s="18">
        <f>'[7]2021-22'!N16/100</f>
        <v>5358.3182235221902</v>
      </c>
      <c r="U20" s="18">
        <f>'[7]2021-22'!O16/100</f>
        <v>9485.7933809019414</v>
      </c>
      <c r="V20" s="18">
        <f>'[7]2021-22'!P16/100</f>
        <v>1600.1690597419074</v>
      </c>
      <c r="W20" s="18">
        <f>'[7]2021-22'!Q16/100</f>
        <v>3588.8635874881666</v>
      </c>
      <c r="X20" s="18">
        <f t="shared" si="23"/>
        <v>26449.62095715668</v>
      </c>
      <c r="Y20" s="18">
        <f t="shared" si="24"/>
        <v>55434.697283876565</v>
      </c>
      <c r="Z20" s="18">
        <f>'[7]2021-22'!U16/100</f>
        <v>9492.7440671489021</v>
      </c>
      <c r="AA20" s="18">
        <f>'[7]2021-22'!V16/100</f>
        <v>1348.9290161594765</v>
      </c>
      <c r="AB20" s="18">
        <f t="shared" si="25"/>
        <v>63578.512334865991</v>
      </c>
      <c r="AC20" s="18">
        <f>'Stmnt 45 GDDP 2021-22'!AC20</f>
        <v>3066.2710827901283</v>
      </c>
      <c r="AD20" s="18">
        <f t="shared" si="7"/>
        <v>207347.98267416476</v>
      </c>
    </row>
    <row r="21" spans="1:30">
      <c r="A21" s="5">
        <v>14</v>
      </c>
      <c r="B21" s="6" t="s">
        <v>10</v>
      </c>
      <c r="C21" s="14">
        <f>[4]NVA_Current!M18/100</f>
        <v>11263.221455106452</v>
      </c>
      <c r="D21" s="14">
        <f>[4]NVA_Current!Y18/100</f>
        <v>8184.3831830874269</v>
      </c>
      <c r="E21" s="14">
        <f>[4]NVA_Current!AW18/100</f>
        <v>1566.1925892860129</v>
      </c>
      <c r="F21" s="14">
        <f>[4]NVA_Current!AK18/100</f>
        <v>26.958231288968559</v>
      </c>
      <c r="G21" s="14">
        <f t="shared" si="0"/>
        <v>21040.755458768861</v>
      </c>
      <c r="H21" s="14">
        <f>+[4]NVA_Current!BU18/100</f>
        <v>345.65015500750764</v>
      </c>
      <c r="I21" s="14">
        <f t="shared" si="1"/>
        <v>21386.405613776369</v>
      </c>
      <c r="J21" s="18">
        <f>'[7]2021-22'!D17/100</f>
        <v>12470.321232271057</v>
      </c>
      <c r="K21" s="18">
        <f>'[7]2021-22'!E17/100+'[7]2021-22'!F17/100</f>
        <v>1278.1245919481507</v>
      </c>
      <c r="L21" s="18">
        <f>'[7]2021-22'!G17/100</f>
        <v>5454.8672695886999</v>
      </c>
      <c r="M21" s="18">
        <f t="shared" si="21"/>
        <v>19203.313093807908</v>
      </c>
      <c r="N21" s="18">
        <f t="shared" si="22"/>
        <v>19548.963248815417</v>
      </c>
      <c r="O21" s="18">
        <f>(+'[7]2021-22'!H17+'[7]2021-22'!I17)/100</f>
        <v>6982.8215695007993</v>
      </c>
      <c r="P21" s="18">
        <f>'[7]2021-22'!J17/100</f>
        <v>351.9485373628188</v>
      </c>
      <c r="Q21" s="18">
        <f>'[7]2021-22'!K17/100</f>
        <v>2065.6041673097666</v>
      </c>
      <c r="R21" s="18">
        <f>'[7]2021-22'!L17/100</f>
        <v>136.99625222041087</v>
      </c>
      <c r="S21" s="18">
        <f>'[7]2021-22'!M17/100</f>
        <v>873.24093150180852</v>
      </c>
      <c r="T21" s="18">
        <f>'[7]2021-22'!N17/100</f>
        <v>8693.7694397010255</v>
      </c>
      <c r="U21" s="18">
        <f>'[7]2021-22'!O17/100</f>
        <v>15390.519406664733</v>
      </c>
      <c r="V21" s="18">
        <f>'[7]2021-22'!P17/100</f>
        <v>2596.2438753394631</v>
      </c>
      <c r="W21" s="18">
        <f>'[7]2021-22'!Q17/100</f>
        <v>5822.8629354624591</v>
      </c>
      <c r="X21" s="18">
        <f t="shared" si="23"/>
        <v>42914.007115063279</v>
      </c>
      <c r="Y21" s="18">
        <f t="shared" si="24"/>
        <v>83503.725822647568</v>
      </c>
      <c r="Z21" s="18">
        <f>'[7]2021-22'!U17/100</f>
        <v>14299.338437463946</v>
      </c>
      <c r="AA21" s="18">
        <f>'[7]2021-22'!V17/100</f>
        <v>2031.9511822647212</v>
      </c>
      <c r="AB21" s="18">
        <f t="shared" si="25"/>
        <v>95771.113077846792</v>
      </c>
      <c r="AC21" s="18">
        <f>'Stmnt 45 GDDP 2021-22'!AC21</f>
        <v>4730.432193548786</v>
      </c>
      <c r="AD21" s="18">
        <f t="shared" si="7"/>
        <v>202457.42705805277</v>
      </c>
    </row>
    <row r="22" spans="1:30">
      <c r="A22" s="5">
        <v>15</v>
      </c>
      <c r="B22" s="6" t="s">
        <v>11</v>
      </c>
      <c r="C22" s="14">
        <f>[4]NVA_Current!M19/100</f>
        <v>6871.2951977098119</v>
      </c>
      <c r="D22" s="14">
        <f>[4]NVA_Current!Y19/100</f>
        <v>5897.7784695744222</v>
      </c>
      <c r="E22" s="14">
        <f>[4]NVA_Current!AW19/100</f>
        <v>1358.9978522469301</v>
      </c>
      <c r="F22" s="14">
        <f>[4]NVA_Current!AK19/100</f>
        <v>32.055619242189948</v>
      </c>
      <c r="G22" s="14">
        <f t="shared" si="0"/>
        <v>14160.127138773354</v>
      </c>
      <c r="H22" s="14">
        <f>+[4]NVA_Current!BU19/100</f>
        <v>115.93751508723109</v>
      </c>
      <c r="I22" s="14">
        <f t="shared" si="1"/>
        <v>14276.064653860585</v>
      </c>
      <c r="J22" s="18">
        <f>'[7]2021-22'!D18/100</f>
        <v>13665.853977540668</v>
      </c>
      <c r="K22" s="18">
        <f>'[7]2021-22'!E18/100+'[7]2021-22'!F18/100</f>
        <v>1400.6587090528546</v>
      </c>
      <c r="L22" s="18">
        <f>'[7]2021-22'!G18/100</f>
        <v>5977.8267283247169</v>
      </c>
      <c r="M22" s="18">
        <f t="shared" si="21"/>
        <v>21044.339414918242</v>
      </c>
      <c r="N22" s="18">
        <f t="shared" si="22"/>
        <v>21160.276930005475</v>
      </c>
      <c r="O22" s="18">
        <f>(+'[7]2021-22'!H18+'[7]2021-22'!I18)/100</f>
        <v>7652.2663805221437</v>
      </c>
      <c r="P22" s="18">
        <f>'[7]2021-22'!J18/100</f>
        <v>385.68992968382219</v>
      </c>
      <c r="Q22" s="18">
        <f>'[7]2021-22'!K18/100</f>
        <v>2263.6341438266154</v>
      </c>
      <c r="R22" s="18">
        <f>'[7]2021-22'!L18/100</f>
        <v>150.13011641348973</v>
      </c>
      <c r="S22" s="18">
        <f>'[7]2021-22'!M18/100</f>
        <v>956.95875309396524</v>
      </c>
      <c r="T22" s="18">
        <f>'[7]2021-22'!N18/100</f>
        <v>9527.2432413293063</v>
      </c>
      <c r="U22" s="18">
        <f>'[7]2021-22'!O18/100</f>
        <v>16866.012264840621</v>
      </c>
      <c r="V22" s="18">
        <f>'[7]2021-22'!P18/100</f>
        <v>2845.146410395389</v>
      </c>
      <c r="W22" s="18">
        <f>'[7]2021-22'!Q18/100</f>
        <v>6381.1022286530097</v>
      </c>
      <c r="X22" s="18">
        <f t="shared" si="23"/>
        <v>47028.183468758361</v>
      </c>
      <c r="Y22" s="18">
        <f t="shared" si="24"/>
        <v>82348.587537537183</v>
      </c>
      <c r="Z22" s="18">
        <f>'[7]2021-22'!U18/100</f>
        <v>14101.53033143094</v>
      </c>
      <c r="AA22" s="18">
        <f>'[7]2021-22'!V18/100</f>
        <v>2003.8424402643047</v>
      </c>
      <c r="AB22" s="18">
        <f t="shared" si="25"/>
        <v>94446.275428703826</v>
      </c>
      <c r="AC22" s="18">
        <f>'Stmnt 45 GDDP 2021-22'!AC22</f>
        <v>4243.0519521033229</v>
      </c>
      <c r="AD22" s="18">
        <f t="shared" si="7"/>
        <v>222590.42899978135</v>
      </c>
    </row>
    <row r="23" spans="1:30" s="3" customFormat="1">
      <c r="A23" s="7"/>
      <c r="B23" s="8" t="s">
        <v>29</v>
      </c>
      <c r="C23" s="19">
        <f t="shared" ref="C23:I23" si="26">SUM(C18:C22)</f>
        <v>46546.808633253102</v>
      </c>
      <c r="D23" s="19">
        <f t="shared" si="26"/>
        <v>36235.52364558402</v>
      </c>
      <c r="E23" s="19">
        <f t="shared" si="26"/>
        <v>9784.2696004180871</v>
      </c>
      <c r="F23" s="19">
        <f t="shared" si="26"/>
        <v>213.56897026735516</v>
      </c>
      <c r="G23" s="19">
        <f t="shared" si="26"/>
        <v>92780.170849522576</v>
      </c>
      <c r="H23" s="19">
        <f t="shared" si="26"/>
        <v>742.28427121937602</v>
      </c>
      <c r="I23" s="19">
        <f t="shared" si="26"/>
        <v>93522.455120741943</v>
      </c>
      <c r="J23" s="19">
        <f t="shared" ref="J23" si="27">SUM(J18:J22)</f>
        <v>91336.452093324959</v>
      </c>
      <c r="K23" s="19">
        <f t="shared" ref="K23" si="28">SUM(K18:K22)</f>
        <v>9361.3759731923565</v>
      </c>
      <c r="L23" s="19">
        <f>SUM(L18:L22)</f>
        <v>39953.118589672355</v>
      </c>
      <c r="M23" s="19">
        <f t="shared" ref="M23:AB23" si="29">SUM(M18:M22)</f>
        <v>140650.94665618968</v>
      </c>
      <c r="N23" s="19">
        <f t="shared" si="29"/>
        <v>141393.23092740905</v>
      </c>
      <c r="O23" s="19">
        <f t="shared" si="29"/>
        <v>51144.323861398581</v>
      </c>
      <c r="P23" s="19">
        <f t="shared" si="29"/>
        <v>2577.7788818276181</v>
      </c>
      <c r="Q23" s="19">
        <f t="shared" si="29"/>
        <v>15129.117571007575</v>
      </c>
      <c r="R23" s="19">
        <f t="shared" si="29"/>
        <v>1003.4025102347614</v>
      </c>
      <c r="S23" s="19">
        <f t="shared" si="29"/>
        <v>6395.8840370241196</v>
      </c>
      <c r="T23" s="19">
        <f t="shared" si="29"/>
        <v>63675.830088865623</v>
      </c>
      <c r="U23" s="19">
        <f t="shared" si="29"/>
        <v>112724.87791577258</v>
      </c>
      <c r="V23" s="19">
        <f t="shared" si="29"/>
        <v>19015.68531601856</v>
      </c>
      <c r="W23" s="19">
        <f t="shared" si="29"/>
        <v>42648.431555600546</v>
      </c>
      <c r="X23" s="19">
        <f t="shared" si="29"/>
        <v>314315.33173774992</v>
      </c>
      <c r="Y23" s="19">
        <f t="shared" si="29"/>
        <v>548488.73351468157</v>
      </c>
      <c r="Z23" s="19">
        <f t="shared" si="29"/>
        <v>93924.264438057915</v>
      </c>
      <c r="AA23" s="19">
        <f t="shared" si="29"/>
        <v>13346.737753142106</v>
      </c>
      <c r="AB23" s="19">
        <f t="shared" si="29"/>
        <v>629066.26019959734</v>
      </c>
      <c r="AC23" s="19">
        <f>'Stmnt 45 GDDP 2021-22'!AC23</f>
        <v>25962.092517864257</v>
      </c>
      <c r="AD23" s="19">
        <f t="shared" si="7"/>
        <v>242301.83286140865</v>
      </c>
    </row>
    <row r="24" spans="1:30">
      <c r="A24" s="5">
        <v>16</v>
      </c>
      <c r="B24" s="6" t="s">
        <v>197</v>
      </c>
      <c r="C24" s="14">
        <f>[4]NVA_Current!M21/100</f>
        <v>6078.0874844216532</v>
      </c>
      <c r="D24" s="14">
        <f>[4]NVA_Current!Y21/100</f>
        <v>3365.8647571585643</v>
      </c>
      <c r="E24" s="14">
        <f>[4]NVA_Current!AW21/100</f>
        <v>1327.6960208190451</v>
      </c>
      <c r="F24" s="14">
        <f>[4]NVA_Current!AK21/100</f>
        <v>28.047218715338587</v>
      </c>
      <c r="G24" s="14">
        <f t="shared" si="0"/>
        <v>10799.695481114601</v>
      </c>
      <c r="H24" s="14">
        <f>+[4]NVA_Current!BU21/100</f>
        <v>637.54118640557147</v>
      </c>
      <c r="I24" s="14">
        <f t="shared" si="1"/>
        <v>11437.236667520172</v>
      </c>
      <c r="J24" s="18">
        <f>'[7]2021-22'!D19/100</f>
        <v>10899.374188538875</v>
      </c>
      <c r="K24" s="18">
        <f>'[7]2021-22'!E19/100+'[7]2021-22'!F19/100</f>
        <v>1117.1130180003736</v>
      </c>
      <c r="L24" s="18">
        <f>'[7]2021-22'!G19/100</f>
        <v>4767.6910973393515</v>
      </c>
      <c r="M24" s="18">
        <f t="shared" ref="M24:M31" si="30">J24+K24+L24</f>
        <v>16784.178303878602</v>
      </c>
      <c r="N24" s="18">
        <f t="shared" ref="N24:N31" si="31">H24+M24</f>
        <v>17421.719490284173</v>
      </c>
      <c r="O24" s="18">
        <f>(+'[7]2021-22'!H19+'[7]2021-22'!I19)/100</f>
        <v>6103.1615593697825</v>
      </c>
      <c r="P24" s="18">
        <f>'[7]2021-22'!J19/100</f>
        <v>307.61186759963789</v>
      </c>
      <c r="Q24" s="18">
        <f>'[7]2021-22'!K19/100</f>
        <v>1805.3899595346884</v>
      </c>
      <c r="R24" s="18">
        <f>'[7]2021-22'!L19/100</f>
        <v>119.73816773168846</v>
      </c>
      <c r="S24" s="18">
        <f>'[7]2021-22'!M19/100</f>
        <v>763.23452234382478</v>
      </c>
      <c r="T24" s="18">
        <f>'[7]2021-22'!N19/100</f>
        <v>7598.5730012288268</v>
      </c>
      <c r="U24" s="18">
        <f>'[7]2021-22'!O19/100</f>
        <v>13451.700789800636</v>
      </c>
      <c r="V24" s="18">
        <f>'[7]2021-22'!P19/100</f>
        <v>2269.182401556599</v>
      </c>
      <c r="W24" s="18">
        <f>'[7]2021-22'!Q19/100</f>
        <v>5089.32855858927</v>
      </c>
      <c r="X24" s="18">
        <f t="shared" ref="X24:X30" si="32">SUM(O24:W24)</f>
        <v>37507.920827754948</v>
      </c>
      <c r="Y24" s="18">
        <f t="shared" ref="Y24:Y31" si="33">I24+M24+X24</f>
        <v>65729.33579915372</v>
      </c>
      <c r="Z24" s="18">
        <f>'[7]2021-22'!U19/100</f>
        <v>11255.61773621881</v>
      </c>
      <c r="AA24" s="18">
        <f>'[7]2021-22'!V19/100</f>
        <v>1599.4352372490475</v>
      </c>
      <c r="AB24" s="18">
        <f t="shared" ref="AB24:AB31" si="34">Y24+Z24-AA24</f>
        <v>75385.518298123483</v>
      </c>
      <c r="AC24" s="18">
        <f>'Stmnt 45 GDDP 2021-22'!AC24</f>
        <v>4110.2611174904832</v>
      </c>
      <c r="AD24" s="18">
        <f t="shared" si="7"/>
        <v>183408.10022344772</v>
      </c>
    </row>
    <row r="25" spans="1:30">
      <c r="A25" s="5">
        <v>17</v>
      </c>
      <c r="B25" s="6" t="s">
        <v>12</v>
      </c>
      <c r="C25" s="14">
        <f>[4]NVA_Current!M22/100</f>
        <v>5993.2932707896616</v>
      </c>
      <c r="D25" s="14">
        <f>[4]NVA_Current!Y22/100</f>
        <v>1191.326058700505</v>
      </c>
      <c r="E25" s="14">
        <f>[4]NVA_Current!AW22/100</f>
        <v>1785.6915335493657</v>
      </c>
      <c r="F25" s="14">
        <f>[4]NVA_Current!AK22/100</f>
        <v>48.077636376974453</v>
      </c>
      <c r="G25" s="14">
        <f t="shared" si="0"/>
        <v>9018.3884994165073</v>
      </c>
      <c r="H25" s="14">
        <f>+[4]NVA_Current!BU22/100</f>
        <v>115.92568535156016</v>
      </c>
      <c r="I25" s="14">
        <f t="shared" si="1"/>
        <v>9134.3141847680672</v>
      </c>
      <c r="J25" s="18">
        <f>'[7]2021-22'!D20/100</f>
        <v>3543.3931716495385</v>
      </c>
      <c r="K25" s="18">
        <f>'[7]2021-22'!E20/100+'[7]2021-22'!F20/100</f>
        <v>363.17412096060661</v>
      </c>
      <c r="L25" s="18">
        <f>'[7]2021-22'!G20/100</f>
        <v>1549.9792728110074</v>
      </c>
      <c r="M25" s="18">
        <f t="shared" si="30"/>
        <v>5456.546565421153</v>
      </c>
      <c r="N25" s="18">
        <f t="shared" si="31"/>
        <v>5572.4722507727129</v>
      </c>
      <c r="O25" s="18">
        <f>(+'[7]2021-22'!H20+'[7]2021-22'!I20)/100</f>
        <v>1984.1415315097015</v>
      </c>
      <c r="P25" s="18">
        <f>'[7]2021-22'!J20/100</f>
        <v>100.00480507560574</v>
      </c>
      <c r="Q25" s="18">
        <f>'[7]2021-22'!K20/100</f>
        <v>586.93337288179055</v>
      </c>
      <c r="R25" s="18">
        <f>'[7]2021-22'!L20/100</f>
        <v>38.926951087929304</v>
      </c>
      <c r="S25" s="18">
        <f>'[7]2021-22'!M20/100</f>
        <v>248.12800698999135</v>
      </c>
      <c r="T25" s="18">
        <f>'[7]2021-22'!N20/100</f>
        <v>2470.3006999380923</v>
      </c>
      <c r="U25" s="18">
        <f>'[7]2021-22'!O20/100</f>
        <v>4373.1561006294805</v>
      </c>
      <c r="V25" s="18">
        <f>'[7]2021-22'!P20/100</f>
        <v>737.71257760449851</v>
      </c>
      <c r="W25" s="18">
        <f>'[7]2021-22'!Q20/100</f>
        <v>1654.5438069049083</v>
      </c>
      <c r="X25" s="18">
        <f t="shared" si="32"/>
        <v>12193.847852621997</v>
      </c>
      <c r="Y25" s="18">
        <f t="shared" si="33"/>
        <v>26784.708602811217</v>
      </c>
      <c r="Z25" s="18">
        <f>'[7]2021-22'!U20/100</f>
        <v>4586.6649622846726</v>
      </c>
      <c r="AA25" s="18">
        <f>'[7]2021-22'!V20/100</f>
        <v>651.76996359136706</v>
      </c>
      <c r="AB25" s="18">
        <f t="shared" si="34"/>
        <v>30719.603601504525</v>
      </c>
      <c r="AC25" s="18">
        <f>'Stmnt 45 GDDP 2021-22'!AC25</f>
        <v>2112.5127111542542</v>
      </c>
      <c r="AD25" s="18">
        <f t="shared" si="7"/>
        <v>145417.36690767491</v>
      </c>
    </row>
    <row r="26" spans="1:30">
      <c r="A26" s="5">
        <v>18</v>
      </c>
      <c r="B26" s="6" t="s">
        <v>13</v>
      </c>
      <c r="C26" s="14">
        <f>[4]NVA_Current!M23/100</f>
        <v>4377.6539886786204</v>
      </c>
      <c r="D26" s="14">
        <f>[4]NVA_Current!Y23/100</f>
        <v>1027.6157170998858</v>
      </c>
      <c r="E26" s="14">
        <f>[4]NVA_Current!AW23/100</f>
        <v>327.61201047486901</v>
      </c>
      <c r="F26" s="14">
        <f>[4]NVA_Current!AK23/100</f>
        <v>67.83001469570732</v>
      </c>
      <c r="G26" s="14">
        <f t="shared" si="0"/>
        <v>5800.7117309490823</v>
      </c>
      <c r="H26" s="14">
        <f>+[4]NVA_Current!BU23/100</f>
        <v>560.27492117102474</v>
      </c>
      <c r="I26" s="14">
        <f t="shared" si="1"/>
        <v>6360.9866521201075</v>
      </c>
      <c r="J26" s="18">
        <f>'[7]2021-22'!D21/100</f>
        <v>3494.3811617356032</v>
      </c>
      <c r="K26" s="18">
        <f>'[7]2021-22'!E21/100+'[7]2021-22'!F21/100</f>
        <v>358.15071747283622</v>
      </c>
      <c r="L26" s="18">
        <f>'[7]2021-22'!G21/100</f>
        <v>1528.54004893565</v>
      </c>
      <c r="M26" s="18">
        <f t="shared" si="30"/>
        <v>5381.0719281440897</v>
      </c>
      <c r="N26" s="18">
        <f t="shared" si="31"/>
        <v>5941.346849315114</v>
      </c>
      <c r="O26" s="18">
        <f>(+'[7]2021-22'!H21+'[7]2021-22'!I21)/100</f>
        <v>1956.6970003210463</v>
      </c>
      <c r="P26" s="18">
        <f>'[7]2021-22'!J21/100</f>
        <v>98.6215443815843</v>
      </c>
      <c r="Q26" s="18">
        <f>'[7]2021-22'!K21/100</f>
        <v>578.81494433125226</v>
      </c>
      <c r="R26" s="18">
        <f>'[7]2021-22'!L21/100</f>
        <v>38.388515746374281</v>
      </c>
      <c r="S26" s="18">
        <f>'[7]2021-22'!M21/100</f>
        <v>244.69591471306882</v>
      </c>
      <c r="T26" s="18">
        <f>'[7]2021-22'!N21/100</f>
        <v>2436.1316431807231</v>
      </c>
      <c r="U26" s="18">
        <f>'[7]2021-22'!O21/100</f>
        <v>4312.6668577551254</v>
      </c>
      <c r="V26" s="18">
        <f>'[7]2021-22'!P21/100</f>
        <v>727.50857979345278</v>
      </c>
      <c r="W26" s="18">
        <f>'[7]2021-22'!Q21/100</f>
        <v>1631.6582524268222</v>
      </c>
      <c r="X26" s="18">
        <f t="shared" si="32"/>
        <v>12025.183252649451</v>
      </c>
      <c r="Y26" s="18">
        <f t="shared" si="33"/>
        <v>23767.241832913649</v>
      </c>
      <c r="Z26" s="18">
        <f>'[7]2021-22'!U21/100</f>
        <v>4069.9481534349748</v>
      </c>
      <c r="AA26" s="18">
        <f>'[7]2021-22'!V21/100</f>
        <v>578.3439561414441</v>
      </c>
      <c r="AB26" s="18">
        <f t="shared" si="34"/>
        <v>27258.84603020718</v>
      </c>
      <c r="AC26" s="18">
        <f>'Stmnt 45 GDDP 2021-22'!AC26</f>
        <v>2008.273208469338</v>
      </c>
      <c r="AD26" s="18">
        <f t="shared" si="7"/>
        <v>135732.75745177758</v>
      </c>
    </row>
    <row r="27" spans="1:30">
      <c r="A27" s="5">
        <v>19</v>
      </c>
      <c r="B27" s="6" t="s">
        <v>14</v>
      </c>
      <c r="C27" s="14">
        <f>[4]NVA_Current!M24/100</f>
        <v>4052.5937060531551</v>
      </c>
      <c r="D27" s="14">
        <f>[4]NVA_Current!Y24/100</f>
        <v>676.48393157151645</v>
      </c>
      <c r="E27" s="14">
        <f>[4]NVA_Current!AW24/100</f>
        <v>141.86279715473151</v>
      </c>
      <c r="F27" s="14">
        <f>[4]NVA_Current!AK24/100</f>
        <v>48.57579019967563</v>
      </c>
      <c r="G27" s="14">
        <f t="shared" si="0"/>
        <v>4919.5162249790783</v>
      </c>
      <c r="H27" s="14">
        <f>+[4]NVA_Current!BU24/100</f>
        <v>163.60183260809325</v>
      </c>
      <c r="I27" s="14">
        <f t="shared" si="1"/>
        <v>5083.1180575871713</v>
      </c>
      <c r="J27" s="18">
        <f>'[7]2021-22'!D22/100</f>
        <v>1683.2042777690849</v>
      </c>
      <c r="K27" s="18">
        <f>'[7]2021-22'!E22/100+'[7]2021-22'!F22/100</f>
        <v>172.5171902646486</v>
      </c>
      <c r="L27" s="18">
        <f>'[7]2021-22'!G22/100</f>
        <v>736.28062596123925</v>
      </c>
      <c r="M27" s="18">
        <f t="shared" si="30"/>
        <v>2592.0020939949727</v>
      </c>
      <c r="N27" s="18">
        <f t="shared" si="31"/>
        <v>2755.6039266030662</v>
      </c>
      <c r="O27" s="18">
        <f>(+'[7]2021-22'!H22+'[7]2021-22'!I22)/100</f>
        <v>942.5190352166627</v>
      </c>
      <c r="P27" s="18">
        <f>'[7]2021-22'!J22/100</f>
        <v>47.504893627810979</v>
      </c>
      <c r="Q27" s="18">
        <f>'[7]2021-22'!K22/100</f>
        <v>278.80867748586917</v>
      </c>
      <c r="R27" s="18">
        <f>'[7]2021-22'!L22/100</f>
        <v>18.49131818505154</v>
      </c>
      <c r="S27" s="18">
        <f>'[7]2021-22'!M22/100</f>
        <v>117.86728216938012</v>
      </c>
      <c r="T27" s="18">
        <f>'[7]2021-22'!N22/100</f>
        <v>1173.4573342805475</v>
      </c>
      <c r="U27" s="18">
        <f>'[7]2021-22'!O22/100</f>
        <v>2077.363334903313</v>
      </c>
      <c r="V27" s="18">
        <f>'[7]2021-22'!P22/100</f>
        <v>350.43273671205333</v>
      </c>
      <c r="W27" s="18">
        <f>'[7]2021-22'!Q22/100</f>
        <v>785.95150993143432</v>
      </c>
      <c r="X27" s="18">
        <f t="shared" si="32"/>
        <v>5792.396122512122</v>
      </c>
      <c r="Y27" s="18">
        <f t="shared" si="33"/>
        <v>13467.516274094265</v>
      </c>
      <c r="Z27" s="18">
        <f>'[7]2021-22'!U22/100</f>
        <v>2306.2033622451982</v>
      </c>
      <c r="AA27" s="18">
        <f>'[7]2021-22'!V22/100</f>
        <v>327.71394767323977</v>
      </c>
      <c r="AB27" s="18">
        <f t="shared" si="34"/>
        <v>15446.005688666224</v>
      </c>
      <c r="AC27" s="18">
        <f>'Stmnt 45 GDDP 2021-22'!AC27</f>
        <v>1263.2642200567072</v>
      </c>
      <c r="AD27" s="18">
        <f t="shared" si="7"/>
        <v>122270.5863384056</v>
      </c>
    </row>
    <row r="28" spans="1:30">
      <c r="A28" s="5">
        <v>20</v>
      </c>
      <c r="B28" s="6" t="s">
        <v>151</v>
      </c>
      <c r="C28" s="14">
        <f>[4]NVA_Current!M25/100</f>
        <v>5630.8448379073534</v>
      </c>
      <c r="D28" s="14">
        <f>[4]NVA_Current!Y25/100</f>
        <v>2461.9840454997034</v>
      </c>
      <c r="E28" s="14">
        <f>[4]NVA_Current!AW25/100</f>
        <v>475.02960811525168</v>
      </c>
      <c r="F28" s="14">
        <f>[4]NVA_Current!AK25/100</f>
        <v>72.023774784493995</v>
      </c>
      <c r="G28" s="14">
        <f t="shared" si="0"/>
        <v>8639.882266306804</v>
      </c>
      <c r="H28" s="14">
        <f>+[4]NVA_Current!BU25/100</f>
        <v>215.19845000647857</v>
      </c>
      <c r="I28" s="14">
        <f t="shared" si="1"/>
        <v>8855.0807163132831</v>
      </c>
      <c r="J28" s="18">
        <f>'[7]2021-22'!D23/100</f>
        <v>4717.3477560104375</v>
      </c>
      <c r="K28" s="18">
        <f>'[7]2021-22'!E23/100+'[7]2021-22'!F23/100</f>
        <v>483.49662077071582</v>
      </c>
      <c r="L28" s="18">
        <f>'[7]2021-22'!G23/100</f>
        <v>2063.4998404802686</v>
      </c>
      <c r="M28" s="18">
        <f t="shared" si="30"/>
        <v>7264.3442172614214</v>
      </c>
      <c r="N28" s="18">
        <f t="shared" si="31"/>
        <v>7479.5426672678996</v>
      </c>
      <c r="O28" s="18">
        <f>(+'[7]2021-22'!H23+'[7]2021-22'!I23)/100</f>
        <v>2641.5035385184601</v>
      </c>
      <c r="P28" s="18">
        <f>'[7]2021-22'!J23/100</f>
        <v>133.13719927784786</v>
      </c>
      <c r="Q28" s="18">
        <f>'[7]2021-22'!K23/100</f>
        <v>781.38910794441153</v>
      </c>
      <c r="R28" s="18">
        <f>'[7]2021-22'!L23/100</f>
        <v>51.823762271767912</v>
      </c>
      <c r="S28" s="18">
        <f>'[7]2021-22'!M23/100</f>
        <v>330.33480629322264</v>
      </c>
      <c r="T28" s="18">
        <f>'[7]2021-22'!N23/100</f>
        <v>3288.7311396209202</v>
      </c>
      <c r="U28" s="18">
        <f>'[7]2021-22'!O23/100</f>
        <v>5822.0178000693595</v>
      </c>
      <c r="V28" s="18">
        <f>'[7]2021-22'!P23/100</f>
        <v>982.12267280607978</v>
      </c>
      <c r="W28" s="18">
        <f>'[7]2021-22'!Q23/100</f>
        <v>2202.7074435802406</v>
      </c>
      <c r="X28" s="18">
        <f t="shared" si="32"/>
        <v>16233.767470382309</v>
      </c>
      <c r="Y28" s="18">
        <f t="shared" si="33"/>
        <v>32353.192403957015</v>
      </c>
      <c r="Z28" s="18">
        <f>'[7]2021-22'!U23/100</f>
        <v>5540.2228248689571</v>
      </c>
      <c r="AA28" s="18">
        <f>'[7]2021-22'!V23/100</f>
        <v>787.27154883670494</v>
      </c>
      <c r="AB28" s="18">
        <f t="shared" si="34"/>
        <v>37106.143679989269</v>
      </c>
      <c r="AC28" s="18">
        <f>'Stmnt 45 GDDP 2021-22'!AC28</f>
        <v>2789.6893504523941</v>
      </c>
      <c r="AD28" s="18">
        <f t="shared" si="7"/>
        <v>133011.74080179178</v>
      </c>
    </row>
    <row r="29" spans="1:30">
      <c r="A29" s="5">
        <v>21</v>
      </c>
      <c r="B29" s="6" t="s">
        <v>15</v>
      </c>
      <c r="C29" s="14">
        <f>[4]NVA_Current!M26/100</f>
        <v>5925.5618688776294</v>
      </c>
      <c r="D29" s="14">
        <f>[4]NVA_Current!Y26/100</f>
        <v>1790.7292903733085</v>
      </c>
      <c r="E29" s="14">
        <f>[4]NVA_Current!AW26/100</f>
        <v>1274.3468269334744</v>
      </c>
      <c r="F29" s="14">
        <f>[4]NVA_Current!AK26/100</f>
        <v>23.563834311027957</v>
      </c>
      <c r="G29" s="14">
        <f t="shared" si="0"/>
        <v>9014.2018204954402</v>
      </c>
      <c r="H29" s="14">
        <f>+[4]NVA_Current!BU26/100</f>
        <v>512.82158704958169</v>
      </c>
      <c r="I29" s="14">
        <f t="shared" si="1"/>
        <v>9527.0234075450226</v>
      </c>
      <c r="J29" s="18">
        <f>'[7]2021-22'!D24/100</f>
        <v>6896.9289102494458</v>
      </c>
      <c r="K29" s="18">
        <f>'[7]2021-22'!E24/100+'[7]2021-22'!F24/100</f>
        <v>706.8891237778156</v>
      </c>
      <c r="L29" s="18">
        <f>'[7]2021-22'!G24/100</f>
        <v>3016.9095945853337</v>
      </c>
      <c r="M29" s="18">
        <f t="shared" si="30"/>
        <v>10620.727628612594</v>
      </c>
      <c r="N29" s="18">
        <f t="shared" si="31"/>
        <v>11133.549215662177</v>
      </c>
      <c r="O29" s="18">
        <f>(+'[7]2021-22'!H24+'[7]2021-22'!I24)/100</f>
        <v>3861.9714007986877</v>
      </c>
      <c r="P29" s="18">
        <f>'[7]2021-22'!J24/100</f>
        <v>194.65128420076542</v>
      </c>
      <c r="Q29" s="18">
        <f>'[7]2021-22'!K24/100</f>
        <v>1142.4184536468406</v>
      </c>
      <c r="R29" s="18">
        <f>'[7]2021-22'!L24/100</f>
        <v>75.76816947502985</v>
      </c>
      <c r="S29" s="18">
        <f>'[7]2021-22'!M24/100</f>
        <v>482.96114541959935</v>
      </c>
      <c r="T29" s="18">
        <f>'[7]2021-22'!N24/100</f>
        <v>4808.240996434808</v>
      </c>
      <c r="U29" s="18">
        <f>'[7]2021-22'!O24/100</f>
        <v>8511.9955021599635</v>
      </c>
      <c r="V29" s="18">
        <f>'[7]2021-22'!P24/100</f>
        <v>1435.898010032721</v>
      </c>
      <c r="W29" s="18">
        <f>'[7]2021-22'!Q24/100</f>
        <v>3220.4360234188762</v>
      </c>
      <c r="X29" s="18">
        <f t="shared" si="32"/>
        <v>23734.340985587289</v>
      </c>
      <c r="Y29" s="18">
        <f t="shared" si="33"/>
        <v>43882.092021744902</v>
      </c>
      <c r="Z29" s="18">
        <f>'[7]2021-22'!U24/100</f>
        <v>7514.4537424855653</v>
      </c>
      <c r="AA29" s="18">
        <f>'[7]2021-22'!V24/100</f>
        <v>1067.8118594712505</v>
      </c>
      <c r="AB29" s="18">
        <f t="shared" si="34"/>
        <v>50328.733904759218</v>
      </c>
      <c r="AC29" s="18">
        <f>'Stmnt 45 GDDP 2021-22'!AC29</f>
        <v>3659.5534762920961</v>
      </c>
      <c r="AD29" s="18">
        <f t="shared" si="7"/>
        <v>137526.98035650211</v>
      </c>
    </row>
    <row r="30" spans="1:30">
      <c r="A30" s="5">
        <v>22</v>
      </c>
      <c r="B30" s="6" t="s">
        <v>196</v>
      </c>
      <c r="C30" s="14">
        <f>[4]NVA_Current!M27/100</f>
        <v>6834.0298035123196</v>
      </c>
      <c r="D30" s="14">
        <f>[4]NVA_Current!Y27/100</f>
        <v>2356.3750162249612</v>
      </c>
      <c r="E30" s="14">
        <f>[4]NVA_Current!AW27/100</f>
        <v>521.96277743345968</v>
      </c>
      <c r="F30" s="14">
        <f>[4]NVA_Current!AK27/100</f>
        <v>86.933634547666557</v>
      </c>
      <c r="G30" s="14">
        <f t="shared" si="0"/>
        <v>9799.3012317184075</v>
      </c>
      <c r="H30" s="14">
        <f>+[4]NVA_Current!BU27/100</f>
        <v>98.342176523792915</v>
      </c>
      <c r="I30" s="14">
        <f t="shared" si="1"/>
        <v>9897.6434082422002</v>
      </c>
      <c r="J30" s="18">
        <f>'[7]2021-22'!D25/100</f>
        <v>2934.032198030065</v>
      </c>
      <c r="K30" s="18">
        <f>'[7]2021-22'!E25/100+'[7]2021-22'!F25/100</f>
        <v>300.71869328958445</v>
      </c>
      <c r="L30" s="18">
        <f>'[7]2021-22'!G25/100</f>
        <v>1283.4277407013401</v>
      </c>
      <c r="M30" s="18">
        <f t="shared" si="30"/>
        <v>4518.1786320209894</v>
      </c>
      <c r="N30" s="18">
        <f t="shared" si="31"/>
        <v>4616.5208085447821</v>
      </c>
      <c r="O30" s="18">
        <f>(+'[7]2021-22'!H25+'[7]2021-22'!I25)/100</f>
        <v>1642.9266685604857</v>
      </c>
      <c r="P30" s="18">
        <f>'[7]2021-22'!J25/100</f>
        <v>82.806875736274748</v>
      </c>
      <c r="Q30" s="18">
        <f>'[7]2021-22'!K25/100</f>
        <v>485.99783617347987</v>
      </c>
      <c r="R30" s="18">
        <f>'[7]2021-22'!L25/100</f>
        <v>32.232643212425984</v>
      </c>
      <c r="S30" s="18">
        <f>'[7]2021-22'!M25/100</f>
        <v>205.45717804235485</v>
      </c>
      <c r="T30" s="18">
        <f>'[7]2021-22'!N25/100</f>
        <v>2045.4805440234202</v>
      </c>
      <c r="U30" s="18">
        <f>'[7]2021-22'!O25/100</f>
        <v>3621.0999414116277</v>
      </c>
      <c r="V30" s="18">
        <f>'[7]2021-22'!P25/100</f>
        <v>610.84738574910557</v>
      </c>
      <c r="W30" s="18">
        <f>'[7]2021-22'!Q25/100</f>
        <v>1370.0102041598605</v>
      </c>
      <c r="X30" s="18">
        <f t="shared" si="32"/>
        <v>10096.859277069036</v>
      </c>
      <c r="Y30" s="18">
        <f t="shared" si="33"/>
        <v>24512.681317332223</v>
      </c>
      <c r="Z30" s="18">
        <f>'[7]2021-22'!U25/100</f>
        <v>4197.5986462434412</v>
      </c>
      <c r="AA30" s="18">
        <f>'[7]2021-22'!V25/100</f>
        <v>596.4832267736623</v>
      </c>
      <c r="AB30" s="18">
        <f t="shared" si="34"/>
        <v>28113.796736802</v>
      </c>
      <c r="AC30" s="18">
        <f>'Stmnt 45 GDDP 2021-22'!AC30</f>
        <v>1782.4016669785483</v>
      </c>
      <c r="AD30" s="18">
        <f t="shared" si="7"/>
        <v>157729.86110621921</v>
      </c>
    </row>
    <row r="31" spans="1:30">
      <c r="A31" s="5">
        <v>23</v>
      </c>
      <c r="B31" s="6" t="s">
        <v>16</v>
      </c>
      <c r="C31" s="14">
        <f>[4]NVA_Current!M28/100</f>
        <v>6326.130687235298</v>
      </c>
      <c r="D31" s="14">
        <f>[4]NVA_Current!Y28/100</f>
        <v>1575.3034115971773</v>
      </c>
      <c r="E31" s="14">
        <f>[4]NVA_Current!AW28/100</f>
        <v>3440.0095599049464</v>
      </c>
      <c r="F31" s="14">
        <f>[4]NVA_Current!AK28/100</f>
        <v>24.977200970784796</v>
      </c>
      <c r="G31" s="14">
        <f t="shared" si="0"/>
        <v>11366.420859708207</v>
      </c>
      <c r="H31" s="14">
        <f>+[4]NVA_Current!BU28/100</f>
        <v>95.929295579634484</v>
      </c>
      <c r="I31" s="14">
        <f t="shared" si="1"/>
        <v>11462.350155287841</v>
      </c>
      <c r="J31" s="18">
        <f>'[7]2021-22'!D26/100</f>
        <v>5191.8445096363284</v>
      </c>
      <c r="K31" s="18">
        <f>'[7]2021-22'!E26/100+'[7]2021-22'!F26/100</f>
        <v>532.12936713809768</v>
      </c>
      <c r="L31" s="18">
        <f>'[7]2021-22'!G26/100</f>
        <v>2271.0579909617368</v>
      </c>
      <c r="M31" s="18">
        <f t="shared" si="30"/>
        <v>7995.0318677361629</v>
      </c>
      <c r="N31" s="18">
        <f t="shared" si="31"/>
        <v>8090.9611633157974</v>
      </c>
      <c r="O31" s="18">
        <f>(+'[7]2021-22'!H26+'[7]2021-22'!I26)/100</f>
        <v>2907.2004764050839</v>
      </c>
      <c r="P31" s="18">
        <f>'[7]2021-22'!J26/100</f>
        <v>146.5288702149104</v>
      </c>
      <c r="Q31" s="18">
        <f>'[7]2021-22'!K26/100</f>
        <v>859.98551724365291</v>
      </c>
      <c r="R31" s="18">
        <f>'[7]2021-22'!L26/100</f>
        <v>57.036480992219047</v>
      </c>
      <c r="S31" s="18">
        <f>'[7]2021-22'!M26/100</f>
        <v>363.56169591484598</v>
      </c>
      <c r="T31" s="18">
        <f>'[7]2021-22'!N26/100</f>
        <v>3619.5297853875504</v>
      </c>
      <c r="U31" s="18">
        <f>'[7]2021-22'!O26/100</f>
        <v>6407.6283356007471</v>
      </c>
      <c r="V31" s="18">
        <f>'[7]2021-22'!P26/100</f>
        <v>1080.9099668560284</v>
      </c>
      <c r="W31" s="18">
        <f>'[7]2021-22'!Q26/100</f>
        <v>2424.2678595649927</v>
      </c>
      <c r="X31" s="18">
        <f>SUM(O31:W31)</f>
        <v>17866.648988180033</v>
      </c>
      <c r="Y31" s="18">
        <f t="shared" si="33"/>
        <v>37324.031011204032</v>
      </c>
      <c r="Z31" s="18">
        <f>'[7]2021-22'!U26/100</f>
        <v>6391.4387793014394</v>
      </c>
      <c r="AA31" s="18">
        <f>'[7]2021-22'!V26/100</f>
        <v>908.23024021504762</v>
      </c>
      <c r="AB31" s="18">
        <f t="shared" si="34"/>
        <v>42807.239550290426</v>
      </c>
      <c r="AC31" s="18">
        <f>'Stmnt 45 GDDP 2021-22'!AC31</f>
        <v>2666.4178171898125</v>
      </c>
      <c r="AD31" s="18">
        <f t="shared" si="7"/>
        <v>160542.12987297607</v>
      </c>
    </row>
    <row r="32" spans="1:30" s="50" customFormat="1" ht="25.5">
      <c r="A32" s="47"/>
      <c r="B32" s="48" t="s">
        <v>198</v>
      </c>
      <c r="C32" s="49">
        <f t="shared" ref="C32:I32" si="35">SUM(C24:C31)</f>
        <v>45218.195647475688</v>
      </c>
      <c r="D32" s="49">
        <f t="shared" si="35"/>
        <v>14445.682228225622</v>
      </c>
      <c r="E32" s="49">
        <f t="shared" si="35"/>
        <v>9294.2111343851429</v>
      </c>
      <c r="F32" s="49">
        <f t="shared" si="35"/>
        <v>400.02910460166925</v>
      </c>
      <c r="G32" s="49">
        <f t="shared" si="35"/>
        <v>69358.118114688114</v>
      </c>
      <c r="H32" s="49">
        <f t="shared" si="35"/>
        <v>2399.6351346957376</v>
      </c>
      <c r="I32" s="49">
        <f t="shared" si="35"/>
        <v>71757.753249383866</v>
      </c>
      <c r="J32" s="49">
        <f t="shared" ref="J32:AB32" si="36">SUM(J24:J31)</f>
        <v>39360.506173619375</v>
      </c>
      <c r="K32" s="49">
        <f t="shared" si="36"/>
        <v>4034.1888516746785</v>
      </c>
      <c r="L32" s="49">
        <f>SUM(L24:L31)</f>
        <v>17217.386211775927</v>
      </c>
      <c r="M32" s="49">
        <f t="shared" si="36"/>
        <v>60612.081237069979</v>
      </c>
      <c r="N32" s="49">
        <f t="shared" si="36"/>
        <v>63011.716371765724</v>
      </c>
      <c r="O32" s="49">
        <f t="shared" si="36"/>
        <v>22040.121210699908</v>
      </c>
      <c r="P32" s="49">
        <f t="shared" si="36"/>
        <v>1110.8673401144374</v>
      </c>
      <c r="Q32" s="49">
        <f t="shared" si="36"/>
        <v>6519.7378692419852</v>
      </c>
      <c r="R32" s="49">
        <f t="shared" si="36"/>
        <v>432.40600870248636</v>
      </c>
      <c r="S32" s="49">
        <f t="shared" si="36"/>
        <v>2756.2405518862879</v>
      </c>
      <c r="T32" s="49">
        <f t="shared" si="36"/>
        <v>27440.445144094883</v>
      </c>
      <c r="U32" s="49">
        <f t="shared" si="36"/>
        <v>48577.628662330251</v>
      </c>
      <c r="V32" s="49">
        <f t="shared" si="36"/>
        <v>8194.614331110537</v>
      </c>
      <c r="W32" s="49">
        <f t="shared" si="36"/>
        <v>18378.903658576404</v>
      </c>
      <c r="X32" s="49">
        <f t="shared" si="36"/>
        <v>135450.96477675717</v>
      </c>
      <c r="Y32" s="49">
        <f t="shared" si="36"/>
        <v>267820.79926321103</v>
      </c>
      <c r="Z32" s="49">
        <f t="shared" si="36"/>
        <v>45862.148207083061</v>
      </c>
      <c r="AA32" s="49">
        <f t="shared" si="36"/>
        <v>6517.059979951764</v>
      </c>
      <c r="AB32" s="49">
        <f t="shared" si="36"/>
        <v>307165.88749034237</v>
      </c>
      <c r="AC32" s="49">
        <f>'Stmnt 45 GDDP 2021-22'!AC32</f>
        <v>20392.373568083636</v>
      </c>
      <c r="AD32" s="49">
        <f t="shared" si="7"/>
        <v>150627.82488993416</v>
      </c>
    </row>
    <row r="33" spans="1:30">
      <c r="A33" s="5">
        <v>24</v>
      </c>
      <c r="B33" s="6" t="s">
        <v>152</v>
      </c>
      <c r="C33" s="14">
        <f>[4]NVA_Current!M30/100</f>
        <v>8901.6982544267794</v>
      </c>
      <c r="D33" s="14">
        <f>[4]NVA_Current!Y30/100</f>
        <v>1153.7465155074599</v>
      </c>
      <c r="E33" s="14">
        <f>[4]NVA_Current!AW30/100</f>
        <v>355.19927792774155</v>
      </c>
      <c r="F33" s="14">
        <f>[4]NVA_Current!AK30/100</f>
        <v>86.678765150005489</v>
      </c>
      <c r="G33" s="14">
        <f t="shared" si="0"/>
        <v>10497.322813011986</v>
      </c>
      <c r="H33" s="14">
        <f>+[4]NVA_Current!BU30/100</f>
        <v>4017.3797231129906</v>
      </c>
      <c r="I33" s="14">
        <f t="shared" si="1"/>
        <v>14514.702536124976</v>
      </c>
      <c r="J33" s="18">
        <f>'[7]2021-22'!D27/100</f>
        <v>3175.7569701490638</v>
      </c>
      <c r="K33" s="18">
        <f>'[7]2021-22'!E27/100+'[7]2021-22'!F27/100</f>
        <v>325.49386707811794</v>
      </c>
      <c r="L33" s="18">
        <f>'[7]2021-22'!G27/100</f>
        <v>1389.1649164421269</v>
      </c>
      <c r="M33" s="18">
        <f t="shared" ref="M33:M37" si="37">J33+K33+L33</f>
        <v>4890.4157536693092</v>
      </c>
      <c r="N33" s="18">
        <f t="shared" ref="N33:N37" si="38">H33+M33</f>
        <v>8907.7954767822994</v>
      </c>
      <c r="O33" s="18">
        <f>(+'[7]2021-22'!H27+'[7]2021-22'!I27)/100</f>
        <v>1778.2817184582509</v>
      </c>
      <c r="P33" s="18">
        <f>'[7]2021-22'!J27/100</f>
        <v>89.629048028956618</v>
      </c>
      <c r="Q33" s="18">
        <f>'[7]2021-22'!K27/100</f>
        <v>526.03751817773207</v>
      </c>
      <c r="R33" s="18">
        <f>'[7]2021-22'!L27/100</f>
        <v>34.888179283416576</v>
      </c>
      <c r="S33" s="18">
        <f>'[7]2021-22'!M27/100</f>
        <v>222.38408483494072</v>
      </c>
      <c r="T33" s="18">
        <f>'[7]2021-22'!N27/100</f>
        <v>2214.0006164036345</v>
      </c>
      <c r="U33" s="18">
        <f>'[7]2021-22'!O27/100</f>
        <v>3919.4298502468255</v>
      </c>
      <c r="V33" s="18">
        <f>'[7]2021-22'!P27/100</f>
        <v>661.17299063470523</v>
      </c>
      <c r="W33" s="18">
        <f>'[7]2021-22'!Q27/100</f>
        <v>1482.880609816483</v>
      </c>
      <c r="X33" s="18">
        <f t="shared" ref="X33:X37" si="39">SUM(O33:W33)</f>
        <v>10928.704615884943</v>
      </c>
      <c r="Y33" s="18">
        <f t="shared" ref="Y33:Y37" si="40">I33+M33+X33</f>
        <v>30333.822905679226</v>
      </c>
      <c r="Z33" s="18">
        <f>'[7]2021-22'!U27/100</f>
        <v>5194.4221185615852</v>
      </c>
      <c r="AA33" s="18">
        <f>'[7]2021-22'!V27/100</f>
        <v>738.13290112358334</v>
      </c>
      <c r="AB33" s="18">
        <f t="shared" ref="AB33:AB37" si="41">Y33+Z33-AA33</f>
        <v>34790.112123117222</v>
      </c>
      <c r="AC33" s="18">
        <f>'Stmnt 45 GDDP 2021-22'!AC33</f>
        <v>2795.4978227974057</v>
      </c>
      <c r="AD33" s="18">
        <f t="shared" si="7"/>
        <v>124450.50695229434</v>
      </c>
    </row>
    <row r="34" spans="1:30">
      <c r="A34" s="5">
        <v>25</v>
      </c>
      <c r="B34" s="6" t="s">
        <v>17</v>
      </c>
      <c r="C34" s="14">
        <f>[4]NVA_Current!M31/100</f>
        <v>4746.7387103939927</v>
      </c>
      <c r="D34" s="14">
        <f>[4]NVA_Current!Y31/100</f>
        <v>517.89169423642466</v>
      </c>
      <c r="E34" s="14">
        <f>[4]NVA_Current!AW31/100</f>
        <v>250.04888972054232</v>
      </c>
      <c r="F34" s="14">
        <f>[4]NVA_Current!AK31/100</f>
        <v>128.29198680448556</v>
      </c>
      <c r="G34" s="14">
        <f t="shared" si="0"/>
        <v>5642.9712811554455</v>
      </c>
      <c r="H34" s="14">
        <f>+[4]NVA_Current!BU31/100</f>
        <v>510.44110660832683</v>
      </c>
      <c r="I34" s="14">
        <f t="shared" si="1"/>
        <v>6153.4123877637721</v>
      </c>
      <c r="J34" s="18">
        <f>'[7]2021-22'!D28/100</f>
        <v>4358.5570677801534</v>
      </c>
      <c r="K34" s="18">
        <f>'[7]2021-22'!E28/100+'[7]2021-22'!F28/100</f>
        <v>446.72297288725912</v>
      </c>
      <c r="L34" s="18">
        <f>'[7]2021-22'!G28/100</f>
        <v>1906.5547590018698</v>
      </c>
      <c r="M34" s="18">
        <f t="shared" si="37"/>
        <v>6711.8347996692819</v>
      </c>
      <c r="N34" s="18">
        <f t="shared" si="38"/>
        <v>7222.2759062776086</v>
      </c>
      <c r="O34" s="18">
        <f>(+'[7]2021-22'!H28+'[7]2021-22'!I28)/100</f>
        <v>2440.5968168674572</v>
      </c>
      <c r="P34" s="18">
        <f>'[7]2021-22'!J28/100</f>
        <v>123.01108820259601</v>
      </c>
      <c r="Q34" s="18">
        <f>'[7]2021-22'!K28/100</f>
        <v>721.95843835728601</v>
      </c>
      <c r="R34" s="18">
        <f>'[7]2021-22'!L28/100</f>
        <v>47.882165363106779</v>
      </c>
      <c r="S34" s="18">
        <f>'[7]2021-22'!M28/100</f>
        <v>305.2102959483251</v>
      </c>
      <c r="T34" s="18">
        <f>'[7]2021-22'!N28/100</f>
        <v>3038.5977659501859</v>
      </c>
      <c r="U34" s="18">
        <f>'[7]2021-22'!O28/100</f>
        <v>5379.2084331503356</v>
      </c>
      <c r="V34" s="18">
        <f>'[7]2021-22'!P28/100</f>
        <v>907.42466707739618</v>
      </c>
      <c r="W34" s="18">
        <f>'[7]2021-22'!Q28/100</f>
        <v>2035.1745499865513</v>
      </c>
      <c r="X34" s="18">
        <f t="shared" si="39"/>
        <v>14999.064220903239</v>
      </c>
      <c r="Y34" s="18">
        <f t="shared" si="40"/>
        <v>27864.311408336296</v>
      </c>
      <c r="Z34" s="18">
        <f>'[7]2021-22'!U28/100</f>
        <v>4771.5382175711711</v>
      </c>
      <c r="AA34" s="18">
        <f>'[7]2021-22'!V28/100</f>
        <v>678.04064955990975</v>
      </c>
      <c r="AB34" s="18">
        <f t="shared" si="41"/>
        <v>31957.808976347558</v>
      </c>
      <c r="AC34" s="18">
        <f>'Stmnt 45 GDDP 2021-22'!AC34</f>
        <v>2004.5913364936155</v>
      </c>
      <c r="AD34" s="18">
        <f t="shared" si="7"/>
        <v>159423.06241953242</v>
      </c>
    </row>
    <row r="35" spans="1:30">
      <c r="A35" s="5">
        <v>26</v>
      </c>
      <c r="B35" s="6" t="s">
        <v>18</v>
      </c>
      <c r="C35" s="14">
        <f>[4]NVA_Current!M32/100</f>
        <v>4348.7871188479312</v>
      </c>
      <c r="D35" s="14">
        <f>[4]NVA_Current!Y32/100</f>
        <v>420.0641640207225</v>
      </c>
      <c r="E35" s="14">
        <f>[4]NVA_Current!AW32/100</f>
        <v>183.39685463156405</v>
      </c>
      <c r="F35" s="14">
        <f>[4]NVA_Current!AK32/100</f>
        <v>84.523960242507371</v>
      </c>
      <c r="G35" s="14">
        <f t="shared" si="0"/>
        <v>5036.7720977427243</v>
      </c>
      <c r="H35" s="14">
        <f>+[4]NVA_Current!BU32/100</f>
        <v>3.9035232458429254</v>
      </c>
      <c r="I35" s="14">
        <f t="shared" si="1"/>
        <v>5040.6756209885671</v>
      </c>
      <c r="J35" s="18">
        <f>'[7]2021-22'!D29/100</f>
        <v>1609.0974831751862</v>
      </c>
      <c r="K35" s="18">
        <f>'[7]2021-22'!E29/100+'[7]2021-22'!F29/100</f>
        <v>164.92173904597439</v>
      </c>
      <c r="L35" s="18">
        <f>'[7]2021-22'!G29/100</f>
        <v>703.86424143072077</v>
      </c>
      <c r="M35" s="18">
        <f t="shared" si="37"/>
        <v>2477.8834636518814</v>
      </c>
      <c r="N35" s="18">
        <f t="shared" si="38"/>
        <v>2481.7869868977241</v>
      </c>
      <c r="O35" s="18">
        <f>(+'[7]2021-22'!H29+'[7]2021-22'!I29)/100</f>
        <v>901.02254814961702</v>
      </c>
      <c r="P35" s="18">
        <f>'[7]2021-22'!J29/100</f>
        <v>45.413385519866303</v>
      </c>
      <c r="Q35" s="18">
        <f>'[7]2021-22'!K29/100</f>
        <v>266.53350823497664</v>
      </c>
      <c r="R35" s="18">
        <f>'[7]2021-22'!L29/100</f>
        <v>17.677196966011937</v>
      </c>
      <c r="S35" s="18">
        <f>'[7]2021-22'!M29/100</f>
        <v>112.67791413816029</v>
      </c>
      <c r="T35" s="18">
        <f>'[7]2021-22'!N29/100</f>
        <v>1121.7932773477251</v>
      </c>
      <c r="U35" s="18">
        <f>'[7]2021-22'!O29/100</f>
        <v>1985.9028152326898</v>
      </c>
      <c r="V35" s="18">
        <f>'[7]2021-22'!P29/100</f>
        <v>335.00415969291817</v>
      </c>
      <c r="W35" s="18">
        <f>'[7]2021-22'!Q29/100</f>
        <v>751.34825477309414</v>
      </c>
      <c r="X35" s="18">
        <f t="shared" si="39"/>
        <v>5537.3730600550607</v>
      </c>
      <c r="Y35" s="18">
        <f t="shared" si="40"/>
        <v>13055.932144695509</v>
      </c>
      <c r="Z35" s="18">
        <f>'[7]2021-22'!U29/100</f>
        <v>2235.7229052535299</v>
      </c>
      <c r="AA35" s="18">
        <f>'[7]2021-22'!V29/100</f>
        <v>317.69859986277294</v>
      </c>
      <c r="AB35" s="18">
        <f t="shared" si="41"/>
        <v>14973.956450086265</v>
      </c>
      <c r="AC35" s="18">
        <f>'Stmnt 45 GDDP 2021-22'!AC35</f>
        <v>1288.4188928479339</v>
      </c>
      <c r="AD35" s="18">
        <f t="shared" si="7"/>
        <v>116219.628051151</v>
      </c>
    </row>
    <row r="36" spans="1:30">
      <c r="A36" s="5">
        <v>27</v>
      </c>
      <c r="B36" s="6" t="s">
        <v>19</v>
      </c>
      <c r="C36" s="14">
        <f>[4]NVA_Current!M33/100</f>
        <v>7292.0687612507409</v>
      </c>
      <c r="D36" s="14">
        <f>[4]NVA_Current!Y33/100</f>
        <v>1283.8142671204812</v>
      </c>
      <c r="E36" s="14">
        <f>[4]NVA_Current!AW33/100</f>
        <v>1128.5501634738512</v>
      </c>
      <c r="F36" s="14">
        <f>[4]NVA_Current!AK33/100</f>
        <v>19.092034879338289</v>
      </c>
      <c r="G36" s="14">
        <f t="shared" si="0"/>
        <v>9723.5252267244123</v>
      </c>
      <c r="H36" s="14">
        <f>+[4]NVA_Current!BU33/100</f>
        <v>407.55174498819753</v>
      </c>
      <c r="I36" s="14">
        <f t="shared" si="1"/>
        <v>10131.07697171261</v>
      </c>
      <c r="J36" s="18">
        <f>'[7]2021-22'!D30/100</f>
        <v>6257.7571893189879</v>
      </c>
      <c r="K36" s="18">
        <f>'[7]2021-22'!E30/100+'[7]2021-22'!F30/100</f>
        <v>641.37829372117403</v>
      </c>
      <c r="L36" s="18">
        <f>'[7]2021-22'!G30/100</f>
        <v>2737.318007872434</v>
      </c>
      <c r="M36" s="18">
        <f t="shared" si="37"/>
        <v>9636.453490912596</v>
      </c>
      <c r="N36" s="18">
        <f t="shared" si="38"/>
        <v>10044.005235900793</v>
      </c>
      <c r="O36" s="18">
        <f>(+'[7]2021-22'!H30+'[7]2021-22'!I30)/100</f>
        <v>3504.0638540405425</v>
      </c>
      <c r="P36" s="18">
        <f>'[7]2021-22'!J30/100</f>
        <v>176.61200934046718</v>
      </c>
      <c r="Q36" s="18">
        <f>'[7]2021-22'!K30/100</f>
        <v>1036.5450165645734</v>
      </c>
      <c r="R36" s="18">
        <f>'[7]2021-22'!L30/100</f>
        <v>68.746367176453774</v>
      </c>
      <c r="S36" s="18">
        <f>'[7]2021-22'!M30/100</f>
        <v>438.20280290549249</v>
      </c>
      <c r="T36" s="18">
        <f>'[7]2021-22'!N30/100</f>
        <v>4362.6380748543879</v>
      </c>
      <c r="U36" s="18">
        <f>'[7]2021-22'!O30/100</f>
        <v>7723.147757828041</v>
      </c>
      <c r="V36" s="18">
        <f>'[7]2021-22'!P30/100</f>
        <v>1302.8264046709021</v>
      </c>
      <c r="W36" s="18">
        <f>'[7]2021-22'!Q30/100</f>
        <v>2921.9826593170515</v>
      </c>
      <c r="X36" s="18">
        <f t="shared" si="39"/>
        <v>21534.764946697913</v>
      </c>
      <c r="Y36" s="18">
        <f t="shared" si="40"/>
        <v>41302.295409323116</v>
      </c>
      <c r="Z36" s="18">
        <f>'[7]2021-22'!U30/100</f>
        <v>7072.6844155306462</v>
      </c>
      <c r="AA36" s="18">
        <f>'[7]2021-22'!V30/100</f>
        <v>1005.0359688158824</v>
      </c>
      <c r="AB36" s="18">
        <f t="shared" si="41"/>
        <v>47369.943856037877</v>
      </c>
      <c r="AC36" s="18">
        <f>'Stmnt 45 GDDP 2021-22'!AC36</f>
        <v>3177.8105208114898</v>
      </c>
      <c r="AD36" s="18">
        <f t="shared" si="7"/>
        <v>149064.72096373269</v>
      </c>
    </row>
    <row r="37" spans="1:30">
      <c r="A37" s="5">
        <v>28</v>
      </c>
      <c r="B37" s="6" t="s">
        <v>20</v>
      </c>
      <c r="C37" s="14">
        <f>[4]NVA_Current!M34/100</f>
        <v>6290.6225038342664</v>
      </c>
      <c r="D37" s="14">
        <f>[4]NVA_Current!Y34/100</f>
        <v>842.27774239218877</v>
      </c>
      <c r="E37" s="14">
        <f>[4]NVA_Current!AW34/100</f>
        <v>1853.2202616568702</v>
      </c>
      <c r="F37" s="14">
        <f>[4]NVA_Current!AK34/100</f>
        <v>43.501572191696162</v>
      </c>
      <c r="G37" s="14">
        <f t="shared" si="0"/>
        <v>9029.6220800750234</v>
      </c>
      <c r="H37" s="14">
        <f>+[4]NVA_Current!BU34/100</f>
        <v>1860.9517104708978</v>
      </c>
      <c r="I37" s="14">
        <f t="shared" si="1"/>
        <v>10890.573790545921</v>
      </c>
      <c r="J37" s="18">
        <f>'[7]2021-22'!D31/100</f>
        <v>4490.9443927127477</v>
      </c>
      <c r="K37" s="18">
        <f>'[7]2021-22'!E31/100+'[7]2021-22'!F31/100</f>
        <v>460.29178899928513</v>
      </c>
      <c r="L37" s="18">
        <f>'[7]2021-22'!G31/100</f>
        <v>1964.4646774580522</v>
      </c>
      <c r="M37" s="18">
        <f t="shared" si="37"/>
        <v>6915.7008591700851</v>
      </c>
      <c r="N37" s="18">
        <f t="shared" si="38"/>
        <v>8776.6525696409826</v>
      </c>
      <c r="O37" s="18">
        <f>(+'[7]2021-22'!H31+'[7]2021-22'!I31)/100</f>
        <v>2514.7277915913119</v>
      </c>
      <c r="P37" s="18">
        <f>'[7]2021-22'!J31/100</f>
        <v>126.74744146147013</v>
      </c>
      <c r="Q37" s="18">
        <f>'[7]2021-22'!K31/100</f>
        <v>743.88728886452827</v>
      </c>
      <c r="R37" s="18">
        <f>'[7]2021-22'!L31/100</f>
        <v>49.336543884673404</v>
      </c>
      <c r="S37" s="18">
        <f>'[7]2021-22'!M31/100</f>
        <v>314.48078936945711</v>
      </c>
      <c r="T37" s="18">
        <f>'[7]2021-22'!N31/100</f>
        <v>3130.892491824954</v>
      </c>
      <c r="U37" s="18">
        <f>'[7]2021-22'!O31/100</f>
        <v>5542.5971426808337</v>
      </c>
      <c r="V37" s="18">
        <f>'[7]2021-22'!P31/100</f>
        <v>934.98689062616586</v>
      </c>
      <c r="W37" s="18">
        <f>'[7]2021-22'!Q31/100</f>
        <v>2096.9911810994809</v>
      </c>
      <c r="X37" s="18">
        <f t="shared" si="39"/>
        <v>15454.647561402875</v>
      </c>
      <c r="Y37" s="18">
        <f t="shared" si="40"/>
        <v>33260.922211118879</v>
      </c>
      <c r="Z37" s="18">
        <f>'[7]2021-22'!U31/100</f>
        <v>5695.6642227890643</v>
      </c>
      <c r="AA37" s="18">
        <f>'[7]2021-22'!V31/100</f>
        <v>809.35993660778706</v>
      </c>
      <c r="AB37" s="18">
        <f t="shared" si="41"/>
        <v>38147.226497300151</v>
      </c>
      <c r="AC37" s="18">
        <f>'Stmnt 45 GDDP 2021-22'!AC37</f>
        <v>2997.9294075527123</v>
      </c>
      <c r="AD37" s="18">
        <f t="shared" si="7"/>
        <v>127245.24600611169</v>
      </c>
    </row>
    <row r="38" spans="1:30" s="3" customFormat="1">
      <c r="A38" s="7"/>
      <c r="B38" s="8" t="s">
        <v>30</v>
      </c>
      <c r="C38" s="19">
        <f t="shared" ref="C38:I38" si="42">SUM(C33:C37)</f>
        <v>31579.915348753711</v>
      </c>
      <c r="D38" s="19">
        <f t="shared" si="42"/>
        <v>4217.7943832772771</v>
      </c>
      <c r="E38" s="19">
        <f t="shared" si="42"/>
        <v>3770.4154474105694</v>
      </c>
      <c r="F38" s="19">
        <f t="shared" si="42"/>
        <v>362.08831926803288</v>
      </c>
      <c r="G38" s="19">
        <f t="shared" si="42"/>
        <v>39930.213498709592</v>
      </c>
      <c r="H38" s="19">
        <f t="shared" si="42"/>
        <v>6800.2278084262553</v>
      </c>
      <c r="I38" s="19">
        <f t="shared" si="42"/>
        <v>46730.441307135843</v>
      </c>
      <c r="J38" s="19">
        <f t="shared" ref="J38" si="43">SUM(J33:J37)</f>
        <v>19892.113103136136</v>
      </c>
      <c r="K38" s="19">
        <f t="shared" ref="K38" si="44">SUM(K33:K37)</f>
        <v>2038.8086617318104</v>
      </c>
      <c r="L38" s="19">
        <f>SUM(L33:L37)</f>
        <v>8701.3666022052039</v>
      </c>
      <c r="M38" s="19">
        <f t="shared" ref="M38:AB38" si="45">SUM(M33:M37)</f>
        <v>30632.288367073153</v>
      </c>
      <c r="N38" s="19">
        <f t="shared" si="45"/>
        <v>37432.516175499411</v>
      </c>
      <c r="O38" s="19">
        <f t="shared" si="45"/>
        <v>11138.692729107181</v>
      </c>
      <c r="P38" s="19">
        <f t="shared" si="45"/>
        <v>561.41297255335621</v>
      </c>
      <c r="Q38" s="19">
        <f t="shared" si="45"/>
        <v>3294.9617701990965</v>
      </c>
      <c r="R38" s="19">
        <f t="shared" si="45"/>
        <v>218.53045267366247</v>
      </c>
      <c r="S38" s="19">
        <f t="shared" si="45"/>
        <v>1392.9558871963757</v>
      </c>
      <c r="T38" s="19">
        <f t="shared" si="45"/>
        <v>13867.922226380888</v>
      </c>
      <c r="U38" s="19">
        <f t="shared" si="45"/>
        <v>24550.285999138723</v>
      </c>
      <c r="V38" s="19">
        <f t="shared" si="45"/>
        <v>4141.4151127020868</v>
      </c>
      <c r="W38" s="19">
        <f t="shared" si="45"/>
        <v>9288.3772549926616</v>
      </c>
      <c r="X38" s="19">
        <f t="shared" si="45"/>
        <v>68454.554404944036</v>
      </c>
      <c r="Y38" s="19">
        <f t="shared" si="45"/>
        <v>145817.28407915303</v>
      </c>
      <c r="Z38" s="19">
        <f t="shared" si="45"/>
        <v>24970.031879705995</v>
      </c>
      <c r="AA38" s="19">
        <f t="shared" si="45"/>
        <v>3548.2680559699352</v>
      </c>
      <c r="AB38" s="19">
        <f t="shared" si="45"/>
        <v>167239.04790288908</v>
      </c>
      <c r="AC38" s="19">
        <f>'Stmnt 45 GDDP 2021-22'!AC38</f>
        <v>12264.247980503158</v>
      </c>
      <c r="AD38" s="19">
        <f t="shared" si="7"/>
        <v>136363.06781202892</v>
      </c>
    </row>
    <row r="39" spans="1:30">
      <c r="A39" s="5">
        <v>29</v>
      </c>
      <c r="B39" s="6" t="s">
        <v>21</v>
      </c>
      <c r="C39" s="14">
        <f>[4]NVA_Current!M36/100</f>
        <v>4564.3898032186817</v>
      </c>
      <c r="D39" s="14">
        <f>[4]NVA_Current!Y36/100</f>
        <v>447.95867915878125</v>
      </c>
      <c r="E39" s="14">
        <f>[4]NVA_Current!AW36/100</f>
        <v>1415.7123440004341</v>
      </c>
      <c r="F39" s="14">
        <f>[4]NVA_Current!AK36/100</f>
        <v>36.249379330976623</v>
      </c>
      <c r="G39" s="14">
        <f t="shared" si="0"/>
        <v>6464.3102057088745</v>
      </c>
      <c r="H39" s="14">
        <f>+[4]NVA_Current!BU36/100</f>
        <v>251.95756228294266</v>
      </c>
      <c r="I39" s="14">
        <f t="shared" si="1"/>
        <v>6716.267767991817</v>
      </c>
      <c r="J39" s="18">
        <f>'[7]2021-22'!D32/100</f>
        <v>3270.4311407482905</v>
      </c>
      <c r="K39" s="18">
        <f>'[7]2021-22'!E32/100+'[7]2021-22'!F32/100</f>
        <v>335.1973368934764</v>
      </c>
      <c r="L39" s="18">
        <f>'[7]2021-22'!G32/100</f>
        <v>1430.5780464536242</v>
      </c>
      <c r="M39" s="18">
        <f t="shared" ref="M39:M44" si="46">J39+K39+L39</f>
        <v>5036.2065240953907</v>
      </c>
      <c r="N39" s="18">
        <f t="shared" ref="N39:N44" si="47">H39+M39</f>
        <v>5288.1640863783332</v>
      </c>
      <c r="O39" s="18">
        <f>(+'[7]2021-22'!H32+'[7]2021-22'!I32)/100</f>
        <v>1831.2950152467956</v>
      </c>
      <c r="P39" s="18">
        <f>'[7]2021-22'!J32/100</f>
        <v>92.301026981849049</v>
      </c>
      <c r="Q39" s="18">
        <f>'[7]2021-22'!K32/100</f>
        <v>541.71950083751176</v>
      </c>
      <c r="R39" s="18">
        <f>'[7]2021-22'!L32/100</f>
        <v>35.928249247340659</v>
      </c>
      <c r="S39" s="18">
        <f>'[7]2021-22'!M32/100</f>
        <v>229.0136944001928</v>
      </c>
      <c r="T39" s="18">
        <f>'[7]2021-22'!N32/100</f>
        <v>2280.0033596974176</v>
      </c>
      <c r="U39" s="18">
        <f>'[7]2021-22'!O32/100</f>
        <v>4036.2740463808109</v>
      </c>
      <c r="V39" s="18">
        <f>'[7]2021-22'!P32/100</f>
        <v>680.88356833297667</v>
      </c>
      <c r="W39" s="18">
        <f>'[7]2021-22'!Q32/100</f>
        <v>1527.087547926568</v>
      </c>
      <c r="X39" s="18">
        <f t="shared" ref="X39:X44" si="48">SUM(O39:W39)</f>
        <v>11254.506009051463</v>
      </c>
      <c r="Y39" s="18">
        <f t="shared" ref="Y39:Y44" si="49">I39+M39+X39</f>
        <v>23006.980301138672</v>
      </c>
      <c r="Z39" s="18">
        <f>'[7]2021-22'!U32/100</f>
        <v>3939.759508668938</v>
      </c>
      <c r="AA39" s="18">
        <f>'[7]2021-22'!V32/100</f>
        <v>559.84401141975627</v>
      </c>
      <c r="AB39" s="18">
        <f t="shared" ref="AB39:AB44" si="50">Y39+Z39-AA39</f>
        <v>26386.895798387854</v>
      </c>
      <c r="AC39" s="18">
        <f>'Stmnt 45 GDDP 2021-22'!AC39</f>
        <v>1425.3346855456141</v>
      </c>
      <c r="AD39" s="18">
        <f t="shared" si="7"/>
        <v>185127.71818421737</v>
      </c>
    </row>
    <row r="40" spans="1:30">
      <c r="A40" s="5">
        <v>30</v>
      </c>
      <c r="B40" s="6" t="s">
        <v>22</v>
      </c>
      <c r="C40" s="14">
        <f>[4]NVA_Current!M37/100</f>
        <v>5957.0361280478701</v>
      </c>
      <c r="D40" s="14">
        <f>[4]NVA_Current!Y37/100</f>
        <v>966.69854077536786</v>
      </c>
      <c r="E40" s="14">
        <f>[4]NVA_Current!AW37/100</f>
        <v>1414.8443820669368</v>
      </c>
      <c r="F40" s="14">
        <f>[4]NVA_Current!AK37/100</f>
        <v>262.57340445400621</v>
      </c>
      <c r="G40" s="14">
        <f t="shared" si="0"/>
        <v>8601.1524553441814</v>
      </c>
      <c r="H40" s="14">
        <f>+[4]NVA_Current!BU37/100</f>
        <v>1446.2183029323332</v>
      </c>
      <c r="I40" s="14">
        <f t="shared" si="1"/>
        <v>10047.370758276515</v>
      </c>
      <c r="J40" s="18">
        <f>'[7]2021-22'!D33/100</f>
        <v>21550.974178883043</v>
      </c>
      <c r="K40" s="18">
        <f>'[7]2021-22'!E33/100+'[7]2021-22'!F33/100</f>
        <v>2208.8308364654404</v>
      </c>
      <c r="L40" s="18">
        <f>'[7]2021-22'!G33/100</f>
        <v>9426.9988307856165</v>
      </c>
      <c r="M40" s="18">
        <f t="shared" si="46"/>
        <v>33186.803846134098</v>
      </c>
      <c r="N40" s="18">
        <f t="shared" si="47"/>
        <v>34633.022149066433</v>
      </c>
      <c r="O40" s="18">
        <f>(+'[7]2021-22'!H33+'[7]2021-22'!I33)/100</f>
        <v>12067.58066108399</v>
      </c>
      <c r="P40" s="18">
        <f>'[7]2021-22'!J33/100</f>
        <v>608.23083060390707</v>
      </c>
      <c r="Q40" s="18">
        <f>'[7]2021-22'!K33/100</f>
        <v>3569.738200350987</v>
      </c>
      <c r="R40" s="18">
        <f>'[7]2021-22'!L33/100</f>
        <v>236.7543417057702</v>
      </c>
      <c r="S40" s="18">
        <f>'[7]2021-22'!M33/100</f>
        <v>1509.118523590106</v>
      </c>
      <c r="T40" s="18">
        <f>'[7]2021-22'!N33/100</f>
        <v>15024.408531458334</v>
      </c>
      <c r="U40" s="18">
        <f>'[7]2021-22'!O33/100</f>
        <v>26597.605639403824</v>
      </c>
      <c r="V40" s="18">
        <f>'[7]2021-22'!P33/100</f>
        <v>4486.7797450743201</v>
      </c>
      <c r="W40" s="18">
        <f>'[7]2021-22'!Q33/100</f>
        <v>10062.962006510637</v>
      </c>
      <c r="X40" s="18">
        <f t="shared" si="48"/>
        <v>74163.178479781884</v>
      </c>
      <c r="Y40" s="18">
        <f t="shared" si="49"/>
        <v>117397.35308419249</v>
      </c>
      <c r="Z40" s="18">
        <f>'[7]2021-22'!U33/100</f>
        <v>20103.348266181125</v>
      </c>
      <c r="AA40" s="18">
        <f>'[7]2021-22'!V33/100</f>
        <v>2856.7071445712932</v>
      </c>
      <c r="AB40" s="18">
        <f t="shared" si="50"/>
        <v>134643.99420580233</v>
      </c>
      <c r="AC40" s="18">
        <f>'Stmnt 45 GDDP 2021-22'!AC40</f>
        <v>5317.5964591656439</v>
      </c>
      <c r="AD40" s="18">
        <f t="shared" si="7"/>
        <v>253204.61084203562</v>
      </c>
    </row>
    <row r="41" spans="1:30">
      <c r="A41" s="5">
        <v>31</v>
      </c>
      <c r="B41" s="6" t="s">
        <v>23</v>
      </c>
      <c r="C41" s="14">
        <f>[4]NVA_Current!M38/100</f>
        <v>1817.1538769580834</v>
      </c>
      <c r="D41" s="14">
        <f>[4]NVA_Current!Y38/100</f>
        <v>629.78413960409</v>
      </c>
      <c r="E41" s="14">
        <f>[4]NVA_Current!AW38/100</f>
        <v>1416.0312449543903</v>
      </c>
      <c r="F41" s="14">
        <f>[4]NVA_Current!AK38/100</f>
        <v>75.012697720701084</v>
      </c>
      <c r="G41" s="14">
        <f t="shared" si="0"/>
        <v>3937.9819592372646</v>
      </c>
      <c r="H41" s="14">
        <f>+[4]NVA_Current!BU38/100</f>
        <v>774.56585093872241</v>
      </c>
      <c r="I41" s="14">
        <f t="shared" si="1"/>
        <v>4712.5478101759873</v>
      </c>
      <c r="J41" s="18">
        <f>'[7]2021-22'!D34/100</f>
        <v>2369.67890423174</v>
      </c>
      <c r="K41" s="18">
        <f>'[7]2021-22'!E34/100+'[7]2021-22'!F34/100</f>
        <v>242.87625203121956</v>
      </c>
      <c r="L41" s="18">
        <f>'[7]2021-22'!G34/100</f>
        <v>1036.5638264937011</v>
      </c>
      <c r="M41" s="18">
        <f t="shared" si="46"/>
        <v>3649.1189827566609</v>
      </c>
      <c r="N41" s="18">
        <f t="shared" si="47"/>
        <v>4423.6848336953835</v>
      </c>
      <c r="O41" s="18">
        <f>(+'[7]2021-22'!H34+'[7]2021-22'!I34)/100</f>
        <v>1326.914091229622</v>
      </c>
      <c r="P41" s="18">
        <f>'[7]2021-22'!J34/100</f>
        <v>66.879193312649065</v>
      </c>
      <c r="Q41" s="18">
        <f>'[7]2021-22'!K34/100</f>
        <v>392.51744430609938</v>
      </c>
      <c r="R41" s="18">
        <f>'[7]2021-22'!L34/100</f>
        <v>26.032779974056556</v>
      </c>
      <c r="S41" s="18">
        <f>'[7]2021-22'!M34/100</f>
        <v>165.93803600957074</v>
      </c>
      <c r="T41" s="18">
        <f>'[7]2021-22'!N34/100</f>
        <v>1652.0377988500491</v>
      </c>
      <c r="U41" s="18">
        <f>'[7]2021-22'!O34/100</f>
        <v>2924.5909935954946</v>
      </c>
      <c r="V41" s="18">
        <f>'[7]2021-22'!P34/100</f>
        <v>493.35251490649466</v>
      </c>
      <c r="W41" s="18">
        <f>'[7]2021-22'!Q34/100</f>
        <v>1106.4923832668087</v>
      </c>
      <c r="X41" s="18">
        <f t="shared" si="48"/>
        <v>8154.7552354508443</v>
      </c>
      <c r="Y41" s="18">
        <f t="shared" si="49"/>
        <v>16516.422028383495</v>
      </c>
      <c r="Z41" s="18">
        <f>'[7]2021-22'!U34/100</f>
        <v>2828.3038400209971</v>
      </c>
      <c r="AA41" s="18">
        <f>'[7]2021-22'!V34/100</f>
        <v>401.90498019667598</v>
      </c>
      <c r="AB41" s="18">
        <f t="shared" si="50"/>
        <v>18942.820888207818</v>
      </c>
      <c r="AC41" s="18">
        <f>'Stmnt 45 GDDP 2021-22'!AC41</f>
        <v>1294.7030489823469</v>
      </c>
      <c r="AD41" s="18">
        <f t="shared" si="7"/>
        <v>146310.15894414645</v>
      </c>
    </row>
    <row r="42" spans="1:30">
      <c r="A42" s="5">
        <v>32</v>
      </c>
      <c r="B42" s="6" t="s">
        <v>153</v>
      </c>
      <c r="C42" s="14">
        <f>[4]NVA_Current!M39/100</f>
        <v>1722.1972057757605</v>
      </c>
      <c r="D42" s="14">
        <f>[4]NVA_Current!Y39/100</f>
        <v>491.91832029755261</v>
      </c>
      <c r="E42" s="14">
        <f>[4]NVA_Current!AW39/100</f>
        <v>481.55092273983655</v>
      </c>
      <c r="F42" s="14">
        <f>[4]NVA_Current!AK39/100</f>
        <v>93.06208506415318</v>
      </c>
      <c r="G42" s="14">
        <f t="shared" si="0"/>
        <v>2788.7285338773027</v>
      </c>
      <c r="H42" s="14">
        <f>+[4]NVA_Current!BU39/100</f>
        <v>1586.5870919157692</v>
      </c>
      <c r="I42" s="14">
        <f t="shared" si="1"/>
        <v>4375.3156257930714</v>
      </c>
      <c r="J42" s="18">
        <f>'[7]2021-22'!D35/100</f>
        <v>2575.6285122042591</v>
      </c>
      <c r="K42" s="18">
        <f>'[7]2021-22'!E35/100+'[7]2021-22'!F35/100</f>
        <v>263.98471056639869</v>
      </c>
      <c r="L42" s="18">
        <f>'[7]2021-22'!G35/100</f>
        <v>1126.6519448981155</v>
      </c>
      <c r="M42" s="18">
        <f t="shared" si="46"/>
        <v>3966.2651676687728</v>
      </c>
      <c r="N42" s="18">
        <f t="shared" si="47"/>
        <v>5552.8522595845425</v>
      </c>
      <c r="O42" s="18">
        <f>(+'[7]2021-22'!H35+'[7]2021-22'!I35)/100</f>
        <v>1442.2366509291398</v>
      </c>
      <c r="P42" s="18">
        <f>'[7]2021-22'!J35/100</f>
        <v>72.691686988337125</v>
      </c>
      <c r="Q42" s="18">
        <f>'[7]2021-22'!K35/100</f>
        <v>426.63127029022553</v>
      </c>
      <c r="R42" s="18">
        <f>'[7]2021-22'!L35/100</f>
        <v>28.295297828487136</v>
      </c>
      <c r="S42" s="18">
        <f>'[7]2021-22'!M35/100</f>
        <v>180.35976774836112</v>
      </c>
      <c r="T42" s="18">
        <f>'[7]2021-22'!N35/100</f>
        <v>1795.6169717166185</v>
      </c>
      <c r="U42" s="18">
        <f>'[7]2021-22'!O35/100</f>
        <v>3178.7682019655149</v>
      </c>
      <c r="V42" s="18">
        <f>'[7]2021-22'!P35/100</f>
        <v>536.22995153126396</v>
      </c>
      <c r="W42" s="18">
        <f>'[7]2021-22'!Q35/100</f>
        <v>1202.658016573258</v>
      </c>
      <c r="X42" s="18">
        <f t="shared" si="48"/>
        <v>8863.4878155712067</v>
      </c>
      <c r="Y42" s="18">
        <f t="shared" si="49"/>
        <v>17205.068609033049</v>
      </c>
      <c r="Z42" s="18">
        <f>'[7]2021-22'!U35/100</f>
        <v>2946.2290030059744</v>
      </c>
      <c r="AA42" s="18">
        <f>'[7]2021-22'!V35/100</f>
        <v>418.66227112968102</v>
      </c>
      <c r="AB42" s="18">
        <f t="shared" si="50"/>
        <v>19732.635340909343</v>
      </c>
      <c r="AC42" s="18">
        <f>'Stmnt 45 GDDP 2021-22'!AC42</f>
        <v>1422.3212809335544</v>
      </c>
      <c r="AD42" s="18">
        <f t="shared" si="7"/>
        <v>138735.42922705645</v>
      </c>
    </row>
    <row r="43" spans="1:30">
      <c r="A43" s="5">
        <v>33</v>
      </c>
      <c r="B43" s="6" t="s">
        <v>24</v>
      </c>
      <c r="C43" s="14">
        <f>[4]NVA_Current!M40/100</f>
        <v>3223.9604667757394</v>
      </c>
      <c r="D43" s="14">
        <f>[4]NVA_Current!Y40/100</f>
        <v>502.6361851812988</v>
      </c>
      <c r="E43" s="14">
        <f>[4]NVA_Current!AW40/100</f>
        <v>3550.7690794785372</v>
      </c>
      <c r="F43" s="14">
        <f>[4]NVA_Current!AK40/100</f>
        <v>115.73387648336737</v>
      </c>
      <c r="G43" s="14">
        <f t="shared" si="0"/>
        <v>7393.0996079189426</v>
      </c>
      <c r="H43" s="14">
        <f>+[4]NVA_Current!BU40/100</f>
        <v>4936.1735312399123</v>
      </c>
      <c r="I43" s="14">
        <f t="shared" si="1"/>
        <v>12329.273139158855</v>
      </c>
      <c r="J43" s="18">
        <f>'[7]2021-22'!D36/100</f>
        <v>4990.6677402894366</v>
      </c>
      <c r="K43" s="18">
        <f>'[7]2021-22'!E36/100+'[7]2021-22'!F36/100</f>
        <v>511.51009266700078</v>
      </c>
      <c r="L43" s="18">
        <f>'[7]2021-22'!G36/100</f>
        <v>2183.0576456561089</v>
      </c>
      <c r="M43" s="18">
        <f t="shared" si="46"/>
        <v>7685.235478612547</v>
      </c>
      <c r="N43" s="18">
        <f t="shared" si="47"/>
        <v>12621.409009852459</v>
      </c>
      <c r="O43" s="18">
        <f>(+'[7]2021-22'!H36+'[7]2021-22'!I36)/100</f>
        <v>2794.550492646636</v>
      </c>
      <c r="P43" s="18">
        <f>'[7]2021-22'!J36/100</f>
        <v>140.85107985135605</v>
      </c>
      <c r="Q43" s="18">
        <f>'[7]2021-22'!K36/100</f>
        <v>826.662271964816</v>
      </c>
      <c r="R43" s="18">
        <f>'[7]2021-22'!L36/100</f>
        <v>54.826396510753376</v>
      </c>
      <c r="S43" s="18">
        <f>'[7]2021-22'!M36/100</f>
        <v>349.47418476025069</v>
      </c>
      <c r="T43" s="18">
        <f>'[7]2021-22'!N36/100</f>
        <v>3479.2780294985582</v>
      </c>
      <c r="U43" s="18">
        <f>'[7]2021-22'!O36/100</f>
        <v>6159.3416302999258</v>
      </c>
      <c r="V43" s="18">
        <f>'[7]2021-22'!P36/100</f>
        <v>1039.0262057604589</v>
      </c>
      <c r="W43" s="18">
        <f>'[7]2021-22'!Q36/100</f>
        <v>2330.3308444803574</v>
      </c>
      <c r="X43" s="18">
        <f t="shared" si="48"/>
        <v>17174.341135773117</v>
      </c>
      <c r="Y43" s="18">
        <f t="shared" si="49"/>
        <v>37188.84975354452</v>
      </c>
      <c r="Z43" s="18">
        <f>'[7]2021-22'!U36/100</f>
        <v>6368.2900819335691</v>
      </c>
      <c r="AA43" s="18">
        <f>'[7]2021-22'!V36/100</f>
        <v>904.94078572802789</v>
      </c>
      <c r="AB43" s="18">
        <f t="shared" si="50"/>
        <v>42652.199049750059</v>
      </c>
      <c r="AC43" s="18">
        <f>'Stmnt 45 GDDP 2021-22'!AC43</f>
        <v>2423.0063470700884</v>
      </c>
      <c r="AD43" s="18">
        <f t="shared" si="7"/>
        <v>176030.07561794179</v>
      </c>
    </row>
    <row r="44" spans="1:30">
      <c r="A44" s="5">
        <v>34</v>
      </c>
      <c r="B44" s="6" t="s">
        <v>55</v>
      </c>
      <c r="C44" s="14">
        <f>[4]NVA_Current!M41/100</f>
        <v>905.47358058374357</v>
      </c>
      <c r="D44" s="14">
        <f>[4]NVA_Current!Y41/100</f>
        <v>501.06631902898175</v>
      </c>
      <c r="E44" s="14">
        <f>[4]NVA_Current!AW41/100</f>
        <v>1139.3969838442656</v>
      </c>
      <c r="F44" s="14">
        <f>[4]NVA_Current!AK41/100</f>
        <v>46.791704416048141</v>
      </c>
      <c r="G44" s="14">
        <f t="shared" si="0"/>
        <v>2592.728587873039</v>
      </c>
      <c r="H44" s="14">
        <f>+[4]NVA_Current!BU41/100</f>
        <v>34.700468407865422</v>
      </c>
      <c r="I44" s="14">
        <f t="shared" si="1"/>
        <v>2627.4290562809047</v>
      </c>
      <c r="J44" s="18">
        <f>'[7]2021-22'!D37/100</f>
        <v>1631.8355324197844</v>
      </c>
      <c r="K44" s="18">
        <f>'[7]2021-22'!E37/100+'[7]2021-22'!F37/100</f>
        <v>167.25223714390961</v>
      </c>
      <c r="L44" s="18">
        <f>'[7]2021-22'!G37/100</f>
        <v>713.8105000946656</v>
      </c>
      <c r="M44" s="18">
        <f t="shared" si="46"/>
        <v>2512.8982696583598</v>
      </c>
      <c r="N44" s="18">
        <f t="shared" si="47"/>
        <v>2547.5987380662255</v>
      </c>
      <c r="O44" s="18">
        <f>(+'[7]2021-22'!H37+'[7]2021-22'!I37)/100</f>
        <v>913.7548376998385</v>
      </c>
      <c r="P44" s="18">
        <f>'[7]2021-22'!J37/100</f>
        <v>46.055119042609142</v>
      </c>
      <c r="Q44" s="18">
        <f>'[7]2021-22'!K37/100</f>
        <v>270.29987546813112</v>
      </c>
      <c r="R44" s="18">
        <f>'[7]2021-22'!L37/100</f>
        <v>17.926992257672261</v>
      </c>
      <c r="S44" s="18">
        <f>'[7]2021-22'!M37/100</f>
        <v>114.27015822979629</v>
      </c>
      <c r="T44" s="18">
        <f>'[7]2021-22'!N37/100</f>
        <v>1137.6452633518661</v>
      </c>
      <c r="U44" s="18">
        <f>'[7]2021-22'!O37/100</f>
        <v>2013.9654755002598</v>
      </c>
      <c r="V44" s="18">
        <f>'[7]2021-22'!P37/100</f>
        <v>339.73808113639205</v>
      </c>
      <c r="W44" s="18">
        <f>'[7]2021-22'!Q37/100</f>
        <v>761.96550686347825</v>
      </c>
      <c r="X44" s="18">
        <f t="shared" si="48"/>
        <v>5615.6213095500434</v>
      </c>
      <c r="Y44" s="18">
        <f t="shared" si="49"/>
        <v>10755.948635489309</v>
      </c>
      <c r="Z44" s="18">
        <f>'[7]2021-22'!U37/100</f>
        <v>1841.8693085723626</v>
      </c>
      <c r="AA44" s="18">
        <f>'[7]2021-22'!V37/100</f>
        <v>261.73158538056686</v>
      </c>
      <c r="AB44" s="18">
        <f t="shared" si="50"/>
        <v>12336.086358681105</v>
      </c>
      <c r="AC44" s="18">
        <f>'Stmnt 45 GDDP 2021-22'!AC44</f>
        <v>1145.3567698202653</v>
      </c>
      <c r="AD44" s="18">
        <f t="shared" si="7"/>
        <v>107705.18570049523</v>
      </c>
    </row>
    <row r="45" spans="1:30" s="3" customFormat="1">
      <c r="A45" s="8"/>
      <c r="B45" s="8" t="s">
        <v>31</v>
      </c>
      <c r="C45" s="19">
        <f t="shared" ref="C45:I45" si="51">SUM(C39:C44)</f>
        <v>18190.211061359882</v>
      </c>
      <c r="D45" s="19">
        <f t="shared" si="51"/>
        <v>3540.0621840460726</v>
      </c>
      <c r="E45" s="19">
        <f t="shared" si="51"/>
        <v>9418.3049570844014</v>
      </c>
      <c r="F45" s="19">
        <f t="shared" si="51"/>
        <v>629.42314746925251</v>
      </c>
      <c r="G45" s="19">
        <f t="shared" si="51"/>
        <v>31778.001349959606</v>
      </c>
      <c r="H45" s="19">
        <f t="shared" si="51"/>
        <v>9030.2028077175455</v>
      </c>
      <c r="I45" s="19">
        <f t="shared" si="51"/>
        <v>40808.204157677152</v>
      </c>
      <c r="J45" s="19">
        <f t="shared" ref="J45" si="52">SUM(J39:J44)</f>
        <v>36389.216008776551</v>
      </c>
      <c r="K45" s="19">
        <f t="shared" ref="K45" si="53">SUM(K39:K44)</f>
        <v>3729.6514657674452</v>
      </c>
      <c r="L45" s="19">
        <f>SUM(L39:L44)</f>
        <v>15917.660794381831</v>
      </c>
      <c r="M45" s="19">
        <f t="shared" ref="M45:AB45" si="54">SUM(M39:M44)</f>
        <v>56036.528268925838</v>
      </c>
      <c r="N45" s="19">
        <f t="shared" si="54"/>
        <v>65066.73107664338</v>
      </c>
      <c r="O45" s="19">
        <f t="shared" si="54"/>
        <v>20376.331748836023</v>
      </c>
      <c r="P45" s="19">
        <f t="shared" si="54"/>
        <v>1027.0089367807075</v>
      </c>
      <c r="Q45" s="19">
        <f t="shared" si="54"/>
        <v>6027.5685632177701</v>
      </c>
      <c r="R45" s="19">
        <f t="shared" si="54"/>
        <v>399.76405752408027</v>
      </c>
      <c r="S45" s="19">
        <f t="shared" si="54"/>
        <v>2548.1743647382782</v>
      </c>
      <c r="T45" s="19">
        <f t="shared" si="54"/>
        <v>25368.989954572844</v>
      </c>
      <c r="U45" s="19">
        <f t="shared" si="54"/>
        <v>44910.545987145837</v>
      </c>
      <c r="V45" s="19">
        <f t="shared" si="54"/>
        <v>7576.0100667419056</v>
      </c>
      <c r="W45" s="19">
        <f t="shared" si="54"/>
        <v>16991.496305621105</v>
      </c>
      <c r="X45" s="19">
        <f t="shared" si="54"/>
        <v>125225.88998517857</v>
      </c>
      <c r="Y45" s="19">
        <f t="shared" si="54"/>
        <v>222070.62241178154</v>
      </c>
      <c r="Z45" s="19">
        <f t="shared" si="54"/>
        <v>38027.800008382968</v>
      </c>
      <c r="AA45" s="19">
        <f t="shared" si="54"/>
        <v>5403.7907784260005</v>
      </c>
      <c r="AB45" s="19">
        <f t="shared" si="54"/>
        <v>254694.6316417385</v>
      </c>
      <c r="AC45" s="19">
        <f>'Stmnt 45 GDDP 2021-22'!AC45</f>
        <v>13028.318591517513</v>
      </c>
      <c r="AD45" s="19">
        <f t="shared" si="7"/>
        <v>195493.09441017607</v>
      </c>
    </row>
    <row r="46" spans="1:30" s="3" customFormat="1">
      <c r="A46" s="8"/>
      <c r="B46" s="8" t="s">
        <v>32</v>
      </c>
      <c r="C46" s="15">
        <f>C45+C38+C32+C23+C17+C11</f>
        <v>210378.83088465975</v>
      </c>
      <c r="D46" s="15">
        <f t="shared" ref="D46:I46" si="55">D45+D38+D32+D23+D17+D11</f>
        <v>81851.688965501133</v>
      </c>
      <c r="E46" s="15">
        <f t="shared" si="55"/>
        <v>47464.353170466071</v>
      </c>
      <c r="F46" s="15">
        <f t="shared" si="55"/>
        <v>6456.557014035212</v>
      </c>
      <c r="G46" s="15">
        <f t="shared" si="55"/>
        <v>346151.43003466219</v>
      </c>
      <c r="H46" s="15">
        <f t="shared" si="55"/>
        <v>59572.851315664768</v>
      </c>
      <c r="I46" s="15">
        <f t="shared" si="55"/>
        <v>405724.28135032696</v>
      </c>
      <c r="J46" s="15">
        <f>J45+J38+J32+J23+J17+J11</f>
        <v>398992.94071119931</v>
      </c>
      <c r="K46" s="15">
        <f>K45+K38+K32+K23+K17+K11</f>
        <v>40894.110106562308</v>
      </c>
      <c r="L46" s="15">
        <f>L45+L38+L32+L23+L17+L11</f>
        <v>174530.6710664499</v>
      </c>
      <c r="M46" s="15">
        <f t="shared" ref="M46:AA46" si="56">M45+M38+M32+M23+M17+M11</f>
        <v>614417.72188421153</v>
      </c>
      <c r="N46" s="15">
        <f t="shared" si="56"/>
        <v>673990.57319987635</v>
      </c>
      <c r="O46" s="15">
        <f t="shared" si="56"/>
        <v>223418.18310716609</v>
      </c>
      <c r="P46" s="15">
        <f t="shared" si="56"/>
        <v>11260.734931029736</v>
      </c>
      <c r="Q46" s="15">
        <f t="shared" si="56"/>
        <v>66089.835675398892</v>
      </c>
      <c r="R46" s="15">
        <f t="shared" si="56"/>
        <v>4383.2501602591274</v>
      </c>
      <c r="S46" s="15">
        <f t="shared" si="56"/>
        <v>27939.694633338717</v>
      </c>
      <c r="T46" s="15">
        <f t="shared" si="56"/>
        <v>278160.64798995951</v>
      </c>
      <c r="U46" s="15">
        <f t="shared" si="56"/>
        <v>492425.85517739842</v>
      </c>
      <c r="V46" s="15">
        <f t="shared" si="56"/>
        <v>83067.86644312297</v>
      </c>
      <c r="W46" s="15">
        <f t="shared" si="56"/>
        <v>186304.84032489546</v>
      </c>
      <c r="X46" s="15">
        <f t="shared" si="56"/>
        <v>1373050.908442569</v>
      </c>
      <c r="Y46" s="15">
        <f t="shared" si="56"/>
        <v>2393192.9116771072</v>
      </c>
      <c r="Z46" s="15">
        <f t="shared" si="56"/>
        <v>409814.95179671474</v>
      </c>
      <c r="AA46" s="15">
        <f t="shared" si="56"/>
        <v>58235.140000000014</v>
      </c>
      <c r="AB46" s="15">
        <f>AB45+AB38+AB32+AB23+AB17+AB11</f>
        <v>2744772.7234738218</v>
      </c>
      <c r="AC46" s="19">
        <f>'Stmnt 45 GDDP 2021-22'!AC46</f>
        <v>125005</v>
      </c>
      <c r="AD46" s="19">
        <f t="shared" si="7"/>
        <v>219573.03495650747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topLeftCell="A19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" style="20" bestFit="1" customWidth="1"/>
    <col min="17" max="17" width="8.5703125" style="20" customWidth="1"/>
    <col min="18" max="18" width="6.5703125" style="20" customWidth="1"/>
    <col min="19" max="19" width="9.140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5" width="10.2851562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178</v>
      </c>
      <c r="I1" s="27"/>
      <c r="J1" s="16"/>
      <c r="K1" s="16"/>
      <c r="L1" s="16"/>
      <c r="M1" s="16"/>
      <c r="N1" s="16"/>
      <c r="U1" s="27" t="s">
        <v>179</v>
      </c>
    </row>
    <row r="2" spans="1:30">
      <c r="B2" s="10"/>
      <c r="C2" s="16"/>
      <c r="D2" s="16"/>
      <c r="E2" s="16"/>
      <c r="H2" s="28" t="s">
        <v>184</v>
      </c>
      <c r="I2" s="27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3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[4]GVA_Constant!M3/100</f>
        <v>0.73971422384224939</v>
      </c>
      <c r="D6" s="14">
        <f>[4]GVA_Constant!Y3/100</f>
        <v>239.65923692960951</v>
      </c>
      <c r="E6" s="14">
        <f>[4]GVA_Constant!AW3/100</f>
        <v>37.511631152025771</v>
      </c>
      <c r="F6" s="14">
        <f>[4]GVA_Constant!AK3/100</f>
        <v>1184.0204419729964</v>
      </c>
      <c r="G6" s="14">
        <f>+C6+D6+E6+F6</f>
        <v>1461.9310242784741</v>
      </c>
      <c r="H6" s="14">
        <f>+[4]GVA_Constant!BU3/100</f>
        <v>46465.856281041291</v>
      </c>
      <c r="I6" s="14">
        <f>+G6+H6</f>
        <v>47927.787305319769</v>
      </c>
      <c r="J6" s="18">
        <f>'[5]2021-22'!D49/100</f>
        <v>70156.288841928937</v>
      </c>
      <c r="K6" s="18">
        <f>('[5]2021-22'!E49+'[5]2021-22'!F49)/100</f>
        <v>7872.9315917204449</v>
      </c>
      <c r="L6" s="18">
        <f>'[5]2021-22'!G49/100</f>
        <v>23877.875320691626</v>
      </c>
      <c r="M6" s="18">
        <f>J6+K6+L6</f>
        <v>101907.09575434102</v>
      </c>
      <c r="N6" s="18">
        <f>H6+M6</f>
        <v>148372.9520353823</v>
      </c>
      <c r="O6" s="18">
        <f>(+'[5]2021-22'!H49+'[5]2021-22'!I49)/100</f>
        <v>29466.156617771081</v>
      </c>
      <c r="P6" s="18">
        <f>'[5]2021-22'!J49/100</f>
        <v>1581.5015615465268</v>
      </c>
      <c r="Q6" s="18">
        <f>'[5]2021-22'!K49/100</f>
        <v>16041.112542191731</v>
      </c>
      <c r="R6" s="18">
        <f>'[5]2021-22'!L49/100</f>
        <v>596.59323481342471</v>
      </c>
      <c r="S6" s="18">
        <f>'[5]2021-22'!M49/100</f>
        <v>5201.6066977391347</v>
      </c>
      <c r="T6" s="18">
        <f>'[5]2021-22'!N49/100</f>
        <v>40671.357158070001</v>
      </c>
      <c r="U6" s="18">
        <f>'[5]2021-22'!O49/100</f>
        <v>79916.11083615305</v>
      </c>
      <c r="V6" s="18">
        <f>'[5]2021-22'!P49/100</f>
        <v>12399.840897784017</v>
      </c>
      <c r="W6" s="18">
        <f>'[5]2021-22'!Q49/100</f>
        <v>25544.787630979743</v>
      </c>
      <c r="X6" s="18">
        <f>SUM(O6:W6)</f>
        <v>211419.06717704871</v>
      </c>
      <c r="Y6" s="18">
        <f>I6+M6+X6</f>
        <v>361253.9502367095</v>
      </c>
      <c r="Z6" s="18">
        <f>'[5]2021-22'!U49/100</f>
        <v>48075.63431551485</v>
      </c>
      <c r="AA6" s="18">
        <f>'[5]2021-22'!V49/100</f>
        <v>7533.4774869268113</v>
      </c>
      <c r="AB6" s="18">
        <f>Y6+Z6-AA6</f>
        <v>401796.10706529755</v>
      </c>
      <c r="AC6" s="18">
        <f>'Stmnt 45 GDDP 2021-22'!AC6</f>
        <v>14735.241800766924</v>
      </c>
      <c r="AD6" s="18">
        <f>AB6/AC6*10000</f>
        <v>272676.96892791084</v>
      </c>
    </row>
    <row r="7" spans="1:30" ht="15.75">
      <c r="A7" s="5">
        <v>2</v>
      </c>
      <c r="B7" s="6" t="s">
        <v>46</v>
      </c>
      <c r="C7" s="14">
        <f>[4]GVA_Constant!M4/100</f>
        <v>2602.0661752708561</v>
      </c>
      <c r="D7" s="14">
        <f>[4]GVA_Constant!Y4/100</f>
        <v>1026.7831554740617</v>
      </c>
      <c r="E7" s="14">
        <f>[4]GVA_Constant!AW4/100</f>
        <v>2182.4205134461376</v>
      </c>
      <c r="F7" s="14">
        <f>[4]GVA_Constant!AK4/100</f>
        <v>409.00805915337202</v>
      </c>
      <c r="G7" s="14">
        <f t="shared" ref="G7:G44" si="0">+C7+D7+E7+F7</f>
        <v>6220.2779033444285</v>
      </c>
      <c r="H7" s="14">
        <f>+[4]GVA_Constant!BU4/100</f>
        <v>231.3154023470575</v>
      </c>
      <c r="I7" s="14">
        <f t="shared" ref="I7:I44" si="1">+G7+H7</f>
        <v>6451.5933056914864</v>
      </c>
      <c r="J7" s="18">
        <f>'[5]2021-22'!D50/100</f>
        <v>58104.348785991373</v>
      </c>
      <c r="K7" s="18">
        <f>('[5]2021-22'!E50+'[5]2021-22'!F50)/100</f>
        <v>6520.4641055668098</v>
      </c>
      <c r="L7" s="18">
        <f>'[5]2021-22'!G50/100</f>
        <v>19775.966186408314</v>
      </c>
      <c r="M7" s="18">
        <f t="shared" ref="M7:M10" si="2">J7+K7+L7</f>
        <v>84400.779077966494</v>
      </c>
      <c r="N7" s="18">
        <f t="shared" ref="N7:N10" si="3">H7+M7</f>
        <v>84632.09448031355</v>
      </c>
      <c r="O7" s="18">
        <f>(+'[5]2021-22'!H50+'[5]2021-22'!I50)/100</f>
        <v>24404.253271709174</v>
      </c>
      <c r="P7" s="18">
        <f>'[5]2021-22'!J50/100</f>
        <v>1309.8201152676995</v>
      </c>
      <c r="Q7" s="18">
        <f>'[5]2021-22'!K50/100</f>
        <v>13285.457561287134</v>
      </c>
      <c r="R7" s="18">
        <f>'[5]2021-22'!L50/100</f>
        <v>494.1062586287307</v>
      </c>
      <c r="S7" s="18">
        <f>'[5]2021-22'!M50/100</f>
        <v>4308.0381645323287</v>
      </c>
      <c r="T7" s="18">
        <f>'[5]2021-22'!N50/100</f>
        <v>33684.545760917856</v>
      </c>
      <c r="U7" s="18">
        <f>'[5]2021-22'!O50/100</f>
        <v>66187.560007715321</v>
      </c>
      <c r="V7" s="18">
        <f>'[5]2021-22'!P50/100</f>
        <v>10269.70913525638</v>
      </c>
      <c r="W7" s="18">
        <f>'[5]2021-22'!Q50/100</f>
        <v>21156.524592096932</v>
      </c>
      <c r="X7" s="18">
        <f t="shared" ref="X7:X10" si="4">SUM(O7:W7)</f>
        <v>175100.01486741158</v>
      </c>
      <c r="Y7" s="18">
        <f t="shared" ref="Y7:Y10" si="5">I7+M7+X7</f>
        <v>265952.38725106954</v>
      </c>
      <c r="Z7" s="18">
        <f>'[5]2021-22'!U50/100</f>
        <v>35392.913239915979</v>
      </c>
      <c r="AA7" s="18">
        <f>'[5]2021-22'!V50/100</f>
        <v>5546.0883436251224</v>
      </c>
      <c r="AB7" s="18">
        <f t="shared" ref="AB7:AB10" si="6">Y7+Z7-AA7</f>
        <v>295799.21214736038</v>
      </c>
      <c r="AC7" s="18">
        <f>'Stmnt 45 GDDP 2021-22'!AC7</f>
        <v>12764.277601365078</v>
      </c>
      <c r="AD7" s="18">
        <f t="shared" ref="AD7:AD46" si="7">AB7/AC7*10000</f>
        <v>231739.87701092151</v>
      </c>
    </row>
    <row r="8" spans="1:30">
      <c r="A8" s="5">
        <v>3</v>
      </c>
      <c r="B8" s="6" t="s">
        <v>150</v>
      </c>
      <c r="C8" s="14">
        <f>[4]GVA_Constant!M5/100</f>
        <v>1438.7108762456028</v>
      </c>
      <c r="D8" s="14">
        <f>[4]GVA_Constant!Y5/100</f>
        <v>425.55973701070951</v>
      </c>
      <c r="E8" s="14">
        <f>[4]GVA_Constant!AW5/100</f>
        <v>2065.0971571021046</v>
      </c>
      <c r="F8" s="14">
        <f>[4]GVA_Constant!AK5/100</f>
        <v>175.02286683039776</v>
      </c>
      <c r="G8" s="14">
        <f t="shared" si="0"/>
        <v>4104.3906371888152</v>
      </c>
      <c r="H8" s="14">
        <f>+[4]GVA_Constant!BU5/100</f>
        <v>10296.865481140976</v>
      </c>
      <c r="I8" s="14">
        <f t="shared" si="1"/>
        <v>14401.256118329791</v>
      </c>
      <c r="J8" s="18">
        <f>'[5]2021-22'!D51/100</f>
        <v>7619.1863838410436</v>
      </c>
      <c r="K8" s="18">
        <f>('[5]2021-22'!E51+'[5]2021-22'!F51)/100</f>
        <v>855.02432033859441</v>
      </c>
      <c r="L8" s="18">
        <f>'[5]2021-22'!G51/100</f>
        <v>2593.2098963840454</v>
      </c>
      <c r="M8" s="18">
        <f t="shared" si="2"/>
        <v>11067.420600563682</v>
      </c>
      <c r="N8" s="18">
        <f t="shared" si="3"/>
        <v>21364.28608170466</v>
      </c>
      <c r="O8" s="18">
        <f>(+'[5]2021-22'!H51+'[5]2021-22'!I51)/100</f>
        <v>3200.1142448126711</v>
      </c>
      <c r="P8" s="18">
        <f>'[5]2021-22'!J51/100</f>
        <v>171.75588051569088</v>
      </c>
      <c r="Q8" s="18">
        <f>'[5]2021-22'!K51/100</f>
        <v>1742.1136191868241</v>
      </c>
      <c r="R8" s="18">
        <f>'[5]2021-22'!L51/100</f>
        <v>64.791840138862582</v>
      </c>
      <c r="S8" s="18">
        <f>'[5]2021-22'!M51/100</f>
        <v>564.91031067516076</v>
      </c>
      <c r="T8" s="18">
        <f>'[5]2021-22'!N51/100</f>
        <v>4417.0331097374328</v>
      </c>
      <c r="U8" s="18">
        <f>'[5]2021-22'!O51/100</f>
        <v>8679.1327418168985</v>
      </c>
      <c r="V8" s="18">
        <f>'[5]2021-22'!P51/100</f>
        <v>1346.6604418466222</v>
      </c>
      <c r="W8" s="18">
        <f>'[5]2021-22'!Q51/100</f>
        <v>2774.2416440327861</v>
      </c>
      <c r="X8" s="18">
        <f t="shared" si="4"/>
        <v>22960.753832762952</v>
      </c>
      <c r="Y8" s="18">
        <f t="shared" si="5"/>
        <v>48429.430551656427</v>
      </c>
      <c r="Z8" s="18">
        <f>'[5]2021-22'!U51/100</f>
        <v>6444.9830675086705</v>
      </c>
      <c r="AA8" s="18">
        <f>'[5]2021-22'!V51/100</f>
        <v>1009.9322772124528</v>
      </c>
      <c r="AB8" s="18">
        <f t="shared" si="6"/>
        <v>53864.481341952647</v>
      </c>
      <c r="AC8" s="18">
        <f>'Stmnt 45 GDDP 2021-22'!AC8</f>
        <v>2901.2722594554984</v>
      </c>
      <c r="AD8" s="18">
        <f t="shared" si="7"/>
        <v>185658.14072224218</v>
      </c>
    </row>
    <row r="9" spans="1:30">
      <c r="A9" s="5">
        <v>4</v>
      </c>
      <c r="B9" s="6" t="s">
        <v>0</v>
      </c>
      <c r="C9" s="14">
        <f>[4]GVA_Constant!M6/100</f>
        <v>3063.1856441273867</v>
      </c>
      <c r="D9" s="14">
        <f>[4]GVA_Constant!Y6/100</f>
        <v>232.24596578090564</v>
      </c>
      <c r="E9" s="14">
        <f>[4]GVA_Constant!AW6/100</f>
        <v>943.85586390801052</v>
      </c>
      <c r="F9" s="14">
        <f>[4]GVA_Constant!AK6/100</f>
        <v>380.98369074420378</v>
      </c>
      <c r="G9" s="14">
        <f t="shared" si="0"/>
        <v>4620.2711645605068</v>
      </c>
      <c r="H9" s="14">
        <f>+[4]GVA_Constant!BU6/100</f>
        <v>85.651270190439263</v>
      </c>
      <c r="I9" s="14">
        <f t="shared" si="1"/>
        <v>4705.9224347509462</v>
      </c>
      <c r="J9" s="18">
        <f>'[5]2021-22'!D52/100</f>
        <v>3854.222898174236</v>
      </c>
      <c r="K9" s="18">
        <f>('[5]2021-22'!E52+'[5]2021-22'!F52)/100</f>
        <v>432.52050126165102</v>
      </c>
      <c r="L9" s="18">
        <f>'[5]2021-22'!G52/100</f>
        <v>1311.7947847571577</v>
      </c>
      <c r="M9" s="18">
        <f t="shared" si="2"/>
        <v>5598.5381841930448</v>
      </c>
      <c r="N9" s="18">
        <f t="shared" si="3"/>
        <v>5684.1894543834842</v>
      </c>
      <c r="O9" s="18">
        <f>(+'[5]2021-22'!H52+'[5]2021-22'!I52)/100</f>
        <v>1618.8019268420444</v>
      </c>
      <c r="P9" s="18">
        <f>'[5]2021-22'!J52/100</f>
        <v>86.884007586900481</v>
      </c>
      <c r="Q9" s="18">
        <f>'[5]2021-22'!K52/100</f>
        <v>881.2613137449049</v>
      </c>
      <c r="R9" s="18">
        <f>'[5]2021-22'!L52/100</f>
        <v>32.7754410113481</v>
      </c>
      <c r="S9" s="18">
        <f>'[5]2021-22'!M52/100</f>
        <v>285.76414135721586</v>
      </c>
      <c r="T9" s="18">
        <f>'[5]2021-22'!N52/100</f>
        <v>2234.3895129864745</v>
      </c>
      <c r="U9" s="18">
        <f>'[5]2021-22'!O52/100</f>
        <v>4390.4047577506162</v>
      </c>
      <c r="V9" s="18">
        <f>'[5]2021-22'!P52/100</f>
        <v>681.21834137546034</v>
      </c>
      <c r="W9" s="18">
        <f>'[5]2021-22'!Q52/100</f>
        <v>1403.3710596943417</v>
      </c>
      <c r="X9" s="18">
        <f t="shared" si="4"/>
        <v>11614.870502349308</v>
      </c>
      <c r="Y9" s="18">
        <f t="shared" si="5"/>
        <v>21919.331121293297</v>
      </c>
      <c r="Z9" s="18">
        <f>'[5]2021-22'!U52/100</f>
        <v>2917.0220741399125</v>
      </c>
      <c r="AA9" s="18">
        <f>'[5]2021-22'!V52/100</f>
        <v>457.09891168944506</v>
      </c>
      <c r="AB9" s="18">
        <f t="shared" si="6"/>
        <v>24379.254283743765</v>
      </c>
      <c r="AC9" s="18">
        <f>'Stmnt 45 GDDP 2021-22'!AC9</f>
        <v>1735.3647922270927</v>
      </c>
      <c r="AD9" s="18">
        <f t="shared" si="7"/>
        <v>140484.89627622603</v>
      </c>
    </row>
    <row r="10" spans="1:30">
      <c r="A10" s="5">
        <v>5</v>
      </c>
      <c r="B10" s="6" t="s">
        <v>1</v>
      </c>
      <c r="C10" s="14">
        <f>[4]GVA_Constant!M7/100</f>
        <v>1822.1296219540411</v>
      </c>
      <c r="D10" s="14">
        <f>[4]GVA_Constant!Y7/100</f>
        <v>228.29008686482496</v>
      </c>
      <c r="E10" s="14">
        <f>[4]GVA_Constant!AW7/100</f>
        <v>2221.9381527671567</v>
      </c>
      <c r="F10" s="14">
        <f>[4]GVA_Constant!AK7/100</f>
        <v>59.273893549878636</v>
      </c>
      <c r="G10" s="14">
        <f t="shared" si="0"/>
        <v>4331.6317551359007</v>
      </c>
      <c r="H10" s="14">
        <f>+[4]GVA_Constant!BU7/100</f>
        <v>160.1751516332001</v>
      </c>
      <c r="I10" s="14">
        <f t="shared" si="1"/>
        <v>4491.8069067691004</v>
      </c>
      <c r="J10" s="18">
        <f>'[5]2021-22'!D53/100</f>
        <v>1803.2612296587724</v>
      </c>
      <c r="K10" s="18">
        <f>('[5]2021-22'!E53+'[5]2021-22'!F53)/100</f>
        <v>202.36179161490068</v>
      </c>
      <c r="L10" s="18">
        <f>'[5]2021-22'!G53/100</f>
        <v>613.74464817323076</v>
      </c>
      <c r="M10" s="18">
        <f t="shared" si="2"/>
        <v>2619.3676694469041</v>
      </c>
      <c r="N10" s="18">
        <f t="shared" si="3"/>
        <v>2779.5428210801042</v>
      </c>
      <c r="O10" s="18">
        <f>(+'[5]2021-22'!H53+'[5]2021-22'!I53)/100</f>
        <v>757.38296157027594</v>
      </c>
      <c r="P10" s="18">
        <f>'[5]2021-22'!J53/100</f>
        <v>40.650104183920902</v>
      </c>
      <c r="Q10" s="18">
        <f>'[5]2021-22'!K53/100</f>
        <v>412.31252116402698</v>
      </c>
      <c r="R10" s="18">
        <f>'[5]2021-22'!L53/100</f>
        <v>15.334526212464086</v>
      </c>
      <c r="S10" s="18">
        <f>'[5]2021-22'!M53/100</f>
        <v>133.69942801707185</v>
      </c>
      <c r="T10" s="18">
        <f>'[5]2021-22'!N53/100</f>
        <v>1045.3956834290257</v>
      </c>
      <c r="U10" s="18">
        <f>'[5]2021-22'!O53/100</f>
        <v>2054.1226834367685</v>
      </c>
      <c r="V10" s="18">
        <f>'[5]2021-22'!P53/100</f>
        <v>318.71914427074978</v>
      </c>
      <c r="W10" s="18">
        <f>'[5]2021-22'!Q53/100</f>
        <v>656.59010639232395</v>
      </c>
      <c r="X10" s="18">
        <f t="shared" si="4"/>
        <v>5434.2071586766278</v>
      </c>
      <c r="Y10" s="18">
        <f t="shared" si="5"/>
        <v>12545.381734892631</v>
      </c>
      <c r="Z10" s="18">
        <f>'[5]2021-22'!U53/100</f>
        <v>1669.5379632482186</v>
      </c>
      <c r="AA10" s="18">
        <f>'[5]2021-22'!V53/100</f>
        <v>261.61748750221142</v>
      </c>
      <c r="AB10" s="18">
        <f t="shared" si="6"/>
        <v>13953.302210638638</v>
      </c>
      <c r="AC10" s="18">
        <f>'Stmnt 45 GDDP 2021-22'!AC10</f>
        <v>908.77182191767531</v>
      </c>
      <c r="AD10" s="18">
        <f t="shared" si="7"/>
        <v>153540.21630198226</v>
      </c>
    </row>
    <row r="11" spans="1:30" s="3" customFormat="1">
      <c r="A11" s="7"/>
      <c r="B11" s="8" t="s">
        <v>27</v>
      </c>
      <c r="C11" s="19">
        <f t="shared" ref="C11:I11" si="8">SUM(C6:C10)</f>
        <v>8926.8320318217302</v>
      </c>
      <c r="D11" s="19">
        <f t="shared" si="8"/>
        <v>2152.5381820601115</v>
      </c>
      <c r="E11" s="19">
        <f t="shared" si="8"/>
        <v>7450.8233183754346</v>
      </c>
      <c r="F11" s="19">
        <f t="shared" si="8"/>
        <v>2208.3089522508485</v>
      </c>
      <c r="G11" s="19">
        <f t="shared" si="8"/>
        <v>20738.502484508128</v>
      </c>
      <c r="H11" s="19">
        <f t="shared" si="8"/>
        <v>57239.863586352956</v>
      </c>
      <c r="I11" s="19">
        <f t="shared" si="8"/>
        <v>77978.366070861084</v>
      </c>
      <c r="J11" s="19">
        <f t="shared" ref="J11" si="9">SUM(J6:J10)</f>
        <v>141537.30813959433</v>
      </c>
      <c r="K11" s="19">
        <f t="shared" ref="K11:AB11" si="10">SUM(K6:K10)</f>
        <v>15883.302310502402</v>
      </c>
      <c r="L11" s="19">
        <f>SUM(L6:L10)</f>
        <v>48172.590836414376</v>
      </c>
      <c r="M11" s="19">
        <f t="shared" si="10"/>
        <v>205593.20128651118</v>
      </c>
      <c r="N11" s="19">
        <f t="shared" si="10"/>
        <v>262833.06487286411</v>
      </c>
      <c r="O11" s="19">
        <f t="shared" si="10"/>
        <v>59446.709022705254</v>
      </c>
      <c r="P11" s="19">
        <f t="shared" si="10"/>
        <v>3190.6116691007392</v>
      </c>
      <c r="Q11" s="19">
        <f t="shared" si="10"/>
        <v>32362.25755757462</v>
      </c>
      <c r="R11" s="19">
        <f t="shared" si="10"/>
        <v>1203.6013008048303</v>
      </c>
      <c r="S11" s="19">
        <f t="shared" si="10"/>
        <v>10494.018742320912</v>
      </c>
      <c r="T11" s="19">
        <f t="shared" si="10"/>
        <v>82052.721225140776</v>
      </c>
      <c r="U11" s="19">
        <f t="shared" si="10"/>
        <v>161227.33102687265</v>
      </c>
      <c r="V11" s="19">
        <f t="shared" si="10"/>
        <v>25016.147960533228</v>
      </c>
      <c r="W11" s="19">
        <f t="shared" si="10"/>
        <v>51535.515033196127</v>
      </c>
      <c r="X11" s="19">
        <f t="shared" si="10"/>
        <v>426528.91353824915</v>
      </c>
      <c r="Y11" s="19">
        <f t="shared" si="10"/>
        <v>710100.48089562135</v>
      </c>
      <c r="Z11" s="19">
        <f t="shared" si="10"/>
        <v>94500.090660327623</v>
      </c>
      <c r="AA11" s="19">
        <f t="shared" si="10"/>
        <v>14808.214506956043</v>
      </c>
      <c r="AB11" s="19">
        <f t="shared" si="10"/>
        <v>789792.357048993</v>
      </c>
      <c r="AC11" s="19">
        <f>'Stmnt 45 GDDP 2021-22'!AC11</f>
        <v>33044.928275732273</v>
      </c>
      <c r="AD11" s="19">
        <f t="shared" si="7"/>
        <v>239005.62000281457</v>
      </c>
    </row>
    <row r="12" spans="1:30">
      <c r="A12" s="5">
        <v>6</v>
      </c>
      <c r="B12" s="6" t="s">
        <v>2</v>
      </c>
      <c r="C12" s="14">
        <f>[4]GVA_Constant!M9/100</f>
        <v>13721.117935851209</v>
      </c>
      <c r="D12" s="14">
        <f>[4]GVA_Constant!Y9/100</f>
        <v>2659.3397757647176</v>
      </c>
      <c r="E12" s="14">
        <f>[4]GVA_Constant!AW9/100</f>
        <v>495.53884216944783</v>
      </c>
      <c r="F12" s="14">
        <f>[4]GVA_Constant!AK9/100</f>
        <v>30.486297071024772</v>
      </c>
      <c r="G12" s="14">
        <f t="shared" si="0"/>
        <v>16906.482850856399</v>
      </c>
      <c r="H12" s="14">
        <f>+[4]GVA_Constant!BU9/100</f>
        <v>35.729059972427351</v>
      </c>
      <c r="I12" s="14">
        <f t="shared" si="1"/>
        <v>16942.211910828824</v>
      </c>
      <c r="J12" s="18">
        <f>'[5]2021-22'!D54/100</f>
        <v>16800.202111177034</v>
      </c>
      <c r="K12" s="18">
        <f>('[5]2021-22'!E54+'[5]2021-22'!F54)/100</f>
        <v>1885.3169706052761</v>
      </c>
      <c r="L12" s="18">
        <f>'[5]2021-22'!G54/100</f>
        <v>5717.9924707385035</v>
      </c>
      <c r="M12" s="18">
        <f t="shared" ref="M12:M16" si="11">J12+K12+L12</f>
        <v>24403.511552520813</v>
      </c>
      <c r="N12" s="18">
        <f t="shared" ref="N12:N16" si="12">H12+M12</f>
        <v>24439.240612493239</v>
      </c>
      <c r="O12" s="18">
        <f>(+'[5]2021-22'!H54+'[5]2021-22'!I54)/100</f>
        <v>7056.2082856682036</v>
      </c>
      <c r="P12" s="18">
        <f>'[5]2021-22'!J54/100</f>
        <v>378.7193751509335</v>
      </c>
      <c r="Q12" s="18">
        <f>'[5]2021-22'!K54/100</f>
        <v>3841.3367817126432</v>
      </c>
      <c r="R12" s="18">
        <f>'[5]2021-22'!L54/100</f>
        <v>142.86512426005424</v>
      </c>
      <c r="S12" s="18">
        <f>'[5]2021-22'!M54/100</f>
        <v>1245.6195341484781</v>
      </c>
      <c r="T12" s="18">
        <f>'[5]2021-22'!N54/100</f>
        <v>9739.497793718474</v>
      </c>
      <c r="U12" s="18">
        <f>'[5]2021-22'!O54/100</f>
        <v>19137.369381263317</v>
      </c>
      <c r="V12" s="18">
        <f>'[5]2021-22'!P54/100</f>
        <v>2969.3679165182398</v>
      </c>
      <c r="W12" s="18">
        <f>'[5]2021-22'!Q54/100</f>
        <v>6117.165006468651</v>
      </c>
      <c r="X12" s="18">
        <f t="shared" ref="X12" si="13">SUM(O12:W12)</f>
        <v>50628.149198908999</v>
      </c>
      <c r="Y12" s="18">
        <f t="shared" ref="Y12:Y16" si="14">I12+M12+X12</f>
        <v>91973.87266225864</v>
      </c>
      <c r="Z12" s="18">
        <f>'[5]2021-22'!U54/100</f>
        <v>12239.87243661251</v>
      </c>
      <c r="AA12" s="18">
        <f>'[5]2021-22'!V54/100</f>
        <v>1917.9945258531707</v>
      </c>
      <c r="AB12" s="18">
        <f t="shared" ref="AB12:AB16" si="15">Y12+Z12-AA12</f>
        <v>102295.75057301798</v>
      </c>
      <c r="AC12" s="18">
        <f>'Stmnt 45 GDDP 2021-22'!AC12</f>
        <v>6772.0455421100432</v>
      </c>
      <c r="AD12" s="18">
        <f t="shared" si="7"/>
        <v>151055.91056191354</v>
      </c>
    </row>
    <row r="13" spans="1:30">
      <c r="A13" s="5">
        <v>7</v>
      </c>
      <c r="B13" s="6" t="s">
        <v>3</v>
      </c>
      <c r="C13" s="14">
        <f>[4]GVA_Constant!M10/100</f>
        <v>2928.3317830276269</v>
      </c>
      <c r="D13" s="14">
        <f>[4]GVA_Constant!Y10/100</f>
        <v>819.17854558793056</v>
      </c>
      <c r="E13" s="14">
        <f>[4]GVA_Constant!AW10/100</f>
        <v>228.9391178409067</v>
      </c>
      <c r="F13" s="14">
        <f>[4]GVA_Constant!AK10/100</f>
        <v>16.272279926396504</v>
      </c>
      <c r="G13" s="14">
        <f t="shared" si="0"/>
        <v>3992.7217263828607</v>
      </c>
      <c r="H13" s="14">
        <f>+[4]GVA_Constant!BU10/100</f>
        <v>4.672807684253331</v>
      </c>
      <c r="I13" s="14">
        <f t="shared" si="1"/>
        <v>3997.3945340671139</v>
      </c>
      <c r="J13" s="18">
        <f>'[5]2021-22'!D55/100</f>
        <v>4112.7782774981724</v>
      </c>
      <c r="K13" s="18">
        <f>('[5]2021-22'!E55+'[5]2021-22'!F55)/100</f>
        <v>461.53555960766926</v>
      </c>
      <c r="L13" s="18">
        <f>'[5]2021-22'!G55/100</f>
        <v>1399.7947803798068</v>
      </c>
      <c r="M13" s="18">
        <f t="shared" si="11"/>
        <v>5974.1086174856482</v>
      </c>
      <c r="N13" s="18">
        <f t="shared" si="12"/>
        <v>5978.7814251699019</v>
      </c>
      <c r="O13" s="18">
        <f>(+'[5]2021-22'!H55+'[5]2021-22'!I55)/100</f>
        <v>1727.3970852702798</v>
      </c>
      <c r="P13" s="18">
        <f>'[5]2021-22'!J55/100</f>
        <v>92.712504830652577</v>
      </c>
      <c r="Q13" s="18">
        <f>'[5]2021-22'!K55/100</f>
        <v>940.37954828363888</v>
      </c>
      <c r="R13" s="18">
        <f>'[5]2021-22'!L55/100</f>
        <v>34.974137559804774</v>
      </c>
      <c r="S13" s="18">
        <f>'[5]2021-22'!M55/100</f>
        <v>304.93424591987463</v>
      </c>
      <c r="T13" s="18">
        <f>'[5]2021-22'!N55/100</f>
        <v>2384.2805398809769</v>
      </c>
      <c r="U13" s="18">
        <f>'[5]2021-22'!O55/100</f>
        <v>4684.9291787599868</v>
      </c>
      <c r="V13" s="18">
        <f>'[5]2021-22'!P55/100</f>
        <v>726.91696112580973</v>
      </c>
      <c r="W13" s="18">
        <f>'[5]2021-22'!Q55/100</f>
        <v>1497.5143270293438</v>
      </c>
      <c r="X13" s="18">
        <f t="shared" ref="X13:X16" si="16">SUM(O13:W13)</f>
        <v>12394.038528660367</v>
      </c>
      <c r="Y13" s="18">
        <f t="shared" si="14"/>
        <v>22365.541680213129</v>
      </c>
      <c r="Z13" s="18">
        <f>'[5]2021-22'!U55/100</f>
        <v>2976.4037244639262</v>
      </c>
      <c r="AA13" s="18">
        <f>'[5]2021-22'!V55/100</f>
        <v>466.40404790286681</v>
      </c>
      <c r="AB13" s="18">
        <f t="shared" si="15"/>
        <v>24875.541356774189</v>
      </c>
      <c r="AC13" s="18">
        <f>'Stmnt 45 GDDP 2021-22'!AC13</f>
        <v>2234.6057923574754</v>
      </c>
      <c r="AD13" s="18">
        <f t="shared" si="7"/>
        <v>111319.59579560057</v>
      </c>
    </row>
    <row r="14" spans="1:30">
      <c r="A14" s="5">
        <v>8</v>
      </c>
      <c r="B14" s="6" t="s">
        <v>4</v>
      </c>
      <c r="C14" s="14">
        <f>[4]GVA_Constant!M11/100</f>
        <v>2087.2612145783751</v>
      </c>
      <c r="D14" s="14">
        <f>[4]GVA_Constant!Y11/100</f>
        <v>744.82272035163032</v>
      </c>
      <c r="E14" s="14">
        <f>[4]GVA_Constant!AW11/100</f>
        <v>123.84128870381139</v>
      </c>
      <c r="F14" s="14">
        <f>[4]GVA_Constant!AK11/100</f>
        <v>41.908850706419628</v>
      </c>
      <c r="G14" s="14">
        <f t="shared" si="0"/>
        <v>2997.8340743402364</v>
      </c>
      <c r="H14" s="14">
        <f>+[4]GVA_Constant!BU11/100</f>
        <v>35.452092647467865</v>
      </c>
      <c r="I14" s="14">
        <f t="shared" si="1"/>
        <v>3033.2861669877043</v>
      </c>
      <c r="J14" s="18">
        <f>'[5]2021-22'!D56/100</f>
        <v>2073.5011666342748</v>
      </c>
      <c r="K14" s="18">
        <f>('[5]2021-22'!E56+'[5]2021-22'!F56)/100</f>
        <v>232.68808983105473</v>
      </c>
      <c r="L14" s="18">
        <f>'[5]2021-22'!G56/100</f>
        <v>705.72151337360492</v>
      </c>
      <c r="M14" s="18">
        <f t="shared" si="11"/>
        <v>3011.9107698389344</v>
      </c>
      <c r="N14" s="18">
        <f t="shared" si="12"/>
        <v>3047.3628624864023</v>
      </c>
      <c r="O14" s="18">
        <f>(+'[5]2021-22'!H56+'[5]2021-22'!I56)/100</f>
        <v>870.88572003628099</v>
      </c>
      <c r="P14" s="18">
        <f>'[5]2021-22'!J56/100</f>
        <v>46.742001138190318</v>
      </c>
      <c r="Q14" s="18">
        <f>'[5]2021-22'!K56/100</f>
        <v>474.1024093404958</v>
      </c>
      <c r="R14" s="18">
        <f>'[5]2021-22'!L56/100</f>
        <v>17.632585600115675</v>
      </c>
      <c r="S14" s="18">
        <f>'[5]2021-22'!M56/100</f>
        <v>153.73586223233596</v>
      </c>
      <c r="T14" s="18">
        <f>'[5]2021-22'!N56/100</f>
        <v>1202.0605409426432</v>
      </c>
      <c r="U14" s="18">
        <f>'[5]2021-22'!O56/100</f>
        <v>2361.9571643105933</v>
      </c>
      <c r="V14" s="18">
        <f>'[5]2021-22'!P56/100</f>
        <v>366.48296242643198</v>
      </c>
      <c r="W14" s="18">
        <f>'[5]2021-22'!Q56/100</f>
        <v>754.98786820954888</v>
      </c>
      <c r="X14" s="18">
        <f t="shared" si="16"/>
        <v>6248.5871142366359</v>
      </c>
      <c r="Y14" s="18">
        <f t="shared" si="14"/>
        <v>12293.784051063274</v>
      </c>
      <c r="Z14" s="18">
        <f>'[5]2021-22'!U56/100</f>
        <v>1636.0553727816823</v>
      </c>
      <c r="AA14" s="18">
        <f>'[5]2021-22'!V56/100</f>
        <v>256.370747754001</v>
      </c>
      <c r="AB14" s="18">
        <f t="shared" si="15"/>
        <v>13673.468676090955</v>
      </c>
      <c r="AC14" s="18">
        <f>'Stmnt 45 GDDP 2021-22'!AC14</f>
        <v>1771.8956354817037</v>
      </c>
      <c r="AD14" s="18">
        <f t="shared" si="7"/>
        <v>77168.589403820704</v>
      </c>
    </row>
    <row r="15" spans="1:30">
      <c r="A15" s="5">
        <v>9</v>
      </c>
      <c r="B15" s="6" t="s">
        <v>5</v>
      </c>
      <c r="C15" s="14">
        <f>[4]GVA_Constant!M12/100</f>
        <v>5875.2001845946015</v>
      </c>
      <c r="D15" s="14">
        <f>[4]GVA_Constant!Y12/100</f>
        <v>1624.7386597406712</v>
      </c>
      <c r="E15" s="14">
        <f>[4]GVA_Constant!AW12/100</f>
        <v>466.24700672504719</v>
      </c>
      <c r="F15" s="14">
        <f>[4]GVA_Constant!AK12/100</f>
        <v>6.5962648664061225</v>
      </c>
      <c r="G15" s="14">
        <f t="shared" si="0"/>
        <v>7972.782115926726</v>
      </c>
      <c r="H15" s="14">
        <f>+[4]GVA_Constant!BU12/100</f>
        <v>261.63523594324306</v>
      </c>
      <c r="I15" s="14">
        <f t="shared" si="1"/>
        <v>8234.4173518699681</v>
      </c>
      <c r="J15" s="18">
        <f>'[5]2021-22'!D57/100</f>
        <v>8125.8570478029505</v>
      </c>
      <c r="K15" s="18">
        <f>('[5]2021-22'!E57+'[5]2021-22'!F57)/100</f>
        <v>911.88285066780509</v>
      </c>
      <c r="L15" s="18">
        <f>'[5]2021-22'!G57/100</f>
        <v>2765.656574257689</v>
      </c>
      <c r="M15" s="18">
        <f t="shared" si="11"/>
        <v>11803.396472728446</v>
      </c>
      <c r="N15" s="18">
        <f t="shared" si="12"/>
        <v>12065.03170867169</v>
      </c>
      <c r="O15" s="18">
        <f>(+'[5]2021-22'!H57+'[5]2021-22'!I57)/100</f>
        <v>3412.9196452176152</v>
      </c>
      <c r="P15" s="18">
        <f>'[5]2021-22'!J57/100</f>
        <v>183.17752865975109</v>
      </c>
      <c r="Q15" s="18">
        <f>'[5]2021-22'!K57/100</f>
        <v>1857.9629789035616</v>
      </c>
      <c r="R15" s="18">
        <f>'[5]2021-22'!L57/100</f>
        <v>69.100453028566122</v>
      </c>
      <c r="S15" s="18">
        <f>'[5]2021-22'!M57/100</f>
        <v>602.47645852471851</v>
      </c>
      <c r="T15" s="18">
        <f>'[5]2021-22'!N57/100</f>
        <v>4710.7627792463391</v>
      </c>
      <c r="U15" s="18">
        <f>'[5]2021-22'!O57/100</f>
        <v>9256.2891109321263</v>
      </c>
      <c r="V15" s="18">
        <f>'[5]2021-22'!P57/100</f>
        <v>1436.2124367484307</v>
      </c>
      <c r="W15" s="18">
        <f>'[5]2021-22'!Q57/100</f>
        <v>2958.7268088469655</v>
      </c>
      <c r="X15" s="18">
        <f t="shared" si="16"/>
        <v>24487.628200108073</v>
      </c>
      <c r="Y15" s="18">
        <f t="shared" si="14"/>
        <v>44525.442024706485</v>
      </c>
      <c r="Z15" s="18">
        <f>'[5]2021-22'!U57/100</f>
        <v>5925.440723437393</v>
      </c>
      <c r="AA15" s="18">
        <f>'[5]2021-22'!V57/100</f>
        <v>928.51971535462542</v>
      </c>
      <c r="AB15" s="18">
        <f t="shared" si="15"/>
        <v>49522.363032789253</v>
      </c>
      <c r="AC15" s="18">
        <f>'Stmnt 45 GDDP 2021-22'!AC15</f>
        <v>4630.534447895594</v>
      </c>
      <c r="AD15" s="18">
        <f t="shared" si="7"/>
        <v>106947.40227080123</v>
      </c>
    </row>
    <row r="16" spans="1:30">
      <c r="A16" s="5">
        <v>10</v>
      </c>
      <c r="B16" s="6" t="s">
        <v>6</v>
      </c>
      <c r="C16" s="14">
        <f>[4]GVA_Constant!M13/100</f>
        <v>9680.9126134039707</v>
      </c>
      <c r="D16" s="14">
        <f>[4]GVA_Constant!Y13/100</f>
        <v>6995.6940378169038</v>
      </c>
      <c r="E16" s="14">
        <f>[4]GVA_Constant!AW13/100</f>
        <v>675.90933625499076</v>
      </c>
      <c r="F16" s="14">
        <f>[4]GVA_Constant!AK13/100</f>
        <v>17.27813439003506</v>
      </c>
      <c r="G16" s="14">
        <f t="shared" si="0"/>
        <v>17369.7941218659</v>
      </c>
      <c r="H16" s="14">
        <f>+[4]GVA_Constant!BU13/100</f>
        <v>133.58111148272818</v>
      </c>
      <c r="I16" s="14">
        <f t="shared" si="1"/>
        <v>17503.375233348626</v>
      </c>
      <c r="J16" s="18">
        <f>'[5]2021-22'!D58/100</f>
        <v>9740.7576039978248</v>
      </c>
      <c r="K16" s="18">
        <f>('[5]2021-22'!E58+'[5]2021-22'!F58)/100</f>
        <v>1093.1068266822692</v>
      </c>
      <c r="L16" s="18">
        <f>'[5]2021-22'!G58/100</f>
        <v>3315.2921774609645</v>
      </c>
      <c r="M16" s="18">
        <f t="shared" si="11"/>
        <v>14149.156608141058</v>
      </c>
      <c r="N16" s="18">
        <f t="shared" si="12"/>
        <v>14282.737719623787</v>
      </c>
      <c r="O16" s="18">
        <f>(+'[5]2021-22'!H58+'[5]2021-22'!I58)/100</f>
        <v>4091.1897404072092</v>
      </c>
      <c r="P16" s="18">
        <f>'[5]2021-22'!J58/100</f>
        <v>219.58150317897008</v>
      </c>
      <c r="Q16" s="18">
        <f>'[5]2021-22'!K58/100</f>
        <v>2227.2071620549368</v>
      </c>
      <c r="R16" s="18">
        <f>'[5]2021-22'!L58/100</f>
        <v>82.833202617032072</v>
      </c>
      <c r="S16" s="18">
        <f>'[5]2021-22'!M58/100</f>
        <v>722.21023703475862</v>
      </c>
      <c r="T16" s="18">
        <f>'[5]2021-22'!N58/100</f>
        <v>5646.9610642461839</v>
      </c>
      <c r="U16" s="18">
        <f>'[5]2021-22'!O58/100</f>
        <v>11095.847245613621</v>
      </c>
      <c r="V16" s="18">
        <f>'[5]2021-22'!P58/100</f>
        <v>1721.6395922195122</v>
      </c>
      <c r="W16" s="18">
        <f>'[5]2021-22'!Q58/100</f>
        <v>3546.7324236550089</v>
      </c>
      <c r="X16" s="18">
        <f t="shared" si="16"/>
        <v>29354.202171027231</v>
      </c>
      <c r="Y16" s="18">
        <f t="shared" si="14"/>
        <v>61006.734012516914</v>
      </c>
      <c r="Z16" s="18">
        <f>'[5]2021-22'!U58/100</f>
        <v>8118.7691708583034</v>
      </c>
      <c r="AA16" s="18">
        <f>'[5]2021-22'!V58/100</f>
        <v>1272.2154505297549</v>
      </c>
      <c r="AB16" s="18">
        <f t="shared" si="15"/>
        <v>67853.287732845463</v>
      </c>
      <c r="AC16" s="18">
        <f>'Stmnt 45 GDDP 2021-22'!AC16</f>
        <v>4903.9576484543495</v>
      </c>
      <c r="AD16" s="18">
        <f t="shared" si="7"/>
        <v>138364.34283691613</v>
      </c>
    </row>
    <row r="17" spans="1:30" s="3" customFormat="1">
      <c r="A17" s="7"/>
      <c r="B17" s="8" t="s">
        <v>28</v>
      </c>
      <c r="C17" s="19">
        <f t="shared" ref="C17:I17" si="17">SUM(C12:C16)</f>
        <v>34292.823731455785</v>
      </c>
      <c r="D17" s="19">
        <f t="shared" si="17"/>
        <v>12843.773739261853</v>
      </c>
      <c r="E17" s="19">
        <f t="shared" si="17"/>
        <v>1990.475591694204</v>
      </c>
      <c r="F17" s="19">
        <f t="shared" si="17"/>
        <v>112.54182696028208</v>
      </c>
      <c r="G17" s="19">
        <f t="shared" si="17"/>
        <v>49239.614889372126</v>
      </c>
      <c r="H17" s="19">
        <f t="shared" si="17"/>
        <v>471.07030773011979</v>
      </c>
      <c r="I17" s="19">
        <f t="shared" si="17"/>
        <v>49710.685197102241</v>
      </c>
      <c r="J17" s="19">
        <f t="shared" ref="J17" si="18">SUM(J12:J16)</f>
        <v>40853.096207110255</v>
      </c>
      <c r="K17" s="19">
        <f t="shared" ref="K17:AB17" si="19">SUM(K12:K16)</f>
        <v>4584.5302973940743</v>
      </c>
      <c r="L17" s="19">
        <f>SUM(L12:L16)</f>
        <v>13904.457516210568</v>
      </c>
      <c r="M17" s="19">
        <f t="shared" si="19"/>
        <v>59342.084020714901</v>
      </c>
      <c r="N17" s="19">
        <f t="shared" si="19"/>
        <v>59813.154328445016</v>
      </c>
      <c r="O17" s="19">
        <f t="shared" si="19"/>
        <v>17158.600476599589</v>
      </c>
      <c r="P17" s="19">
        <f t="shared" si="19"/>
        <v>920.93291295849758</v>
      </c>
      <c r="Q17" s="19">
        <f t="shared" si="19"/>
        <v>9340.9888802952773</v>
      </c>
      <c r="R17" s="19">
        <f t="shared" si="19"/>
        <v>347.40550306557293</v>
      </c>
      <c r="S17" s="19">
        <f t="shared" si="19"/>
        <v>3028.9763378601656</v>
      </c>
      <c r="T17" s="19">
        <f t="shared" si="19"/>
        <v>23683.562718034616</v>
      </c>
      <c r="U17" s="19">
        <f t="shared" si="19"/>
        <v>46536.392080879647</v>
      </c>
      <c r="V17" s="19">
        <f t="shared" si="19"/>
        <v>7220.6198690384253</v>
      </c>
      <c r="W17" s="19">
        <f t="shared" si="19"/>
        <v>14875.126434209516</v>
      </c>
      <c r="X17" s="19">
        <f t="shared" si="19"/>
        <v>123112.6052129413</v>
      </c>
      <c r="Y17" s="19">
        <f t="shared" si="19"/>
        <v>232165.37443075844</v>
      </c>
      <c r="Z17" s="19">
        <f t="shared" si="19"/>
        <v>30896.541428153814</v>
      </c>
      <c r="AA17" s="19">
        <f t="shared" si="19"/>
        <v>4841.5044873944189</v>
      </c>
      <c r="AB17" s="19">
        <f t="shared" si="19"/>
        <v>258220.41137151787</v>
      </c>
      <c r="AC17" s="19">
        <f>'Stmnt 45 GDDP 2021-22'!AC17</f>
        <v>20313.039066299167</v>
      </c>
      <c r="AD17" s="19">
        <f t="shared" si="7"/>
        <v>127120.52122221564</v>
      </c>
    </row>
    <row r="18" spans="1:30">
      <c r="A18" s="5">
        <v>11</v>
      </c>
      <c r="B18" s="6" t="s">
        <v>7</v>
      </c>
      <c r="C18" s="14">
        <f>[4]GVA_Constant!M15/100</f>
        <v>8129.3534152960819</v>
      </c>
      <c r="D18" s="14">
        <f>[4]GVA_Constant!Y15/100</f>
        <v>7021.7648631176526</v>
      </c>
      <c r="E18" s="14">
        <f>[4]GVA_Constant!AW15/100</f>
        <v>1730.1383519292376</v>
      </c>
      <c r="F18" s="14">
        <f>[4]GVA_Constant!AK15/100</f>
        <v>61.377966240758639</v>
      </c>
      <c r="G18" s="14">
        <f t="shared" si="0"/>
        <v>16942.634596583728</v>
      </c>
      <c r="H18" s="14">
        <f>+[4]GVA_Constant!BU15/100</f>
        <v>45.479702848803271</v>
      </c>
      <c r="I18" s="14">
        <f t="shared" si="1"/>
        <v>16988.114299432531</v>
      </c>
      <c r="J18" s="18">
        <f>'[5]2021-22'!D59/100</f>
        <v>43858.376165719106</v>
      </c>
      <c r="K18" s="18">
        <f>('[5]2021-22'!E59+'[5]2021-22'!F59)/100</f>
        <v>4921.7825084026372</v>
      </c>
      <c r="L18" s="18">
        <f>'[5]2021-22'!G59/100</f>
        <v>14927.312364150419</v>
      </c>
      <c r="M18" s="18">
        <f t="shared" ref="M18:M22" si="20">J18+K18+L18</f>
        <v>63707.471038272168</v>
      </c>
      <c r="N18" s="18">
        <f t="shared" ref="N18:N22" si="21">H18+M18</f>
        <v>63752.950741120971</v>
      </c>
      <c r="O18" s="18">
        <f>(+'[5]2021-22'!H59+'[5]2021-22'!I59)/100</f>
        <v>18420.84013326302</v>
      </c>
      <c r="P18" s="18">
        <f>'[5]2021-22'!J59/100</f>
        <v>988.67958294175685</v>
      </c>
      <c r="Q18" s="18">
        <f>'[5]2021-22'!K59/100</f>
        <v>10028.140878107713</v>
      </c>
      <c r="R18" s="18">
        <f>'[5]2021-22'!L59/100</f>
        <v>372.96172506109639</v>
      </c>
      <c r="S18" s="18">
        <f>'[5]2021-22'!M59/100</f>
        <v>3251.797194255556</v>
      </c>
      <c r="T18" s="18">
        <f>'[5]2021-22'!N59/100</f>
        <v>25425.798753808507</v>
      </c>
      <c r="U18" s="18">
        <f>'[5]2021-22'!O59/100</f>
        <v>49959.752840554211</v>
      </c>
      <c r="V18" s="18">
        <f>'[5]2021-22'!P59/100</f>
        <v>7751.7909722307768</v>
      </c>
      <c r="W18" s="18">
        <f>'[5]2021-22'!Q59/100</f>
        <v>15969.386686305714</v>
      </c>
      <c r="X18" s="18">
        <f t="shared" ref="X18" si="22">SUM(O18:W18)</f>
        <v>132169.14876652835</v>
      </c>
      <c r="Y18" s="18">
        <f t="shared" ref="Y18:Y22" si="23">I18+M18+X18</f>
        <v>212864.73410423304</v>
      </c>
      <c r="Z18" s="18">
        <f>'[5]2021-22'!U59/100</f>
        <v>28328.014434496035</v>
      </c>
      <c r="AA18" s="18">
        <f>'[5]2021-22'!V59/100</f>
        <v>4439.014940313391</v>
      </c>
      <c r="AB18" s="18">
        <f t="shared" ref="AB18:AB22" si="24">Y18+Z18-AA18</f>
        <v>236753.73359841568</v>
      </c>
      <c r="AC18" s="18">
        <f>'Stmnt 45 GDDP 2021-22'!AC18</f>
        <v>10684.382786142878</v>
      </c>
      <c r="AD18" s="18">
        <f t="shared" si="7"/>
        <v>221588.59181409498</v>
      </c>
    </row>
    <row r="19" spans="1:30">
      <c r="A19" s="5">
        <v>12</v>
      </c>
      <c r="B19" s="6" t="s">
        <v>8</v>
      </c>
      <c r="C19" s="14">
        <f>[4]GVA_Constant!M16/100</f>
        <v>4913.1344168131473</v>
      </c>
      <c r="D19" s="14">
        <f>[4]GVA_Constant!Y16/100</f>
        <v>3110.4926248387446</v>
      </c>
      <c r="E19" s="14">
        <f>[4]GVA_Constant!AW16/100</f>
        <v>893.95120917181089</v>
      </c>
      <c r="F19" s="14">
        <f>[4]GVA_Constant!AK16/100</f>
        <v>27.133516974128199</v>
      </c>
      <c r="G19" s="14">
        <f t="shared" si="0"/>
        <v>8944.7117677978313</v>
      </c>
      <c r="H19" s="14">
        <f>+[4]GVA_Constant!BU16/100</f>
        <v>72.94974176124704</v>
      </c>
      <c r="I19" s="14">
        <f t="shared" si="1"/>
        <v>9017.6615095590787</v>
      </c>
      <c r="J19" s="18">
        <f>'[5]2021-22'!D60/100</f>
        <v>7182.4032788023342</v>
      </c>
      <c r="K19" s="18">
        <f>('[5]2021-22'!E60+'[5]2021-22'!F60)/100</f>
        <v>806.00856475698174</v>
      </c>
      <c r="L19" s="18">
        <f>'[5]2021-22'!G60/100</f>
        <v>2444.5496309045279</v>
      </c>
      <c r="M19" s="18">
        <f t="shared" si="20"/>
        <v>10432.961474463844</v>
      </c>
      <c r="N19" s="18">
        <f t="shared" si="21"/>
        <v>10505.911216225091</v>
      </c>
      <c r="O19" s="18">
        <f>(+'[5]2021-22'!H60+'[5]2021-22'!I60)/100</f>
        <v>3016.6621324857856</v>
      </c>
      <c r="P19" s="18">
        <f>'[5]2021-22'!J60/100</f>
        <v>161.90967607588277</v>
      </c>
      <c r="Q19" s="18">
        <f>'[5]2021-22'!K60/100</f>
        <v>1642.243927387128</v>
      </c>
      <c r="R19" s="18">
        <f>'[5]2021-22'!L60/100</f>
        <v>61.077535265438904</v>
      </c>
      <c r="S19" s="18">
        <f>'[5]2021-22'!M60/100</f>
        <v>532.52584504660251</v>
      </c>
      <c r="T19" s="18">
        <f>'[5]2021-22'!N60/100</f>
        <v>4163.819007924465</v>
      </c>
      <c r="U19" s="18">
        <f>'[5]2021-22'!O60/100</f>
        <v>8181.5863691420227</v>
      </c>
      <c r="V19" s="18">
        <f>'[5]2021-22'!P60/100</f>
        <v>1269.460790914072</v>
      </c>
      <c r="W19" s="18">
        <f>'[5]2021-22'!Q60/100</f>
        <v>2615.2034189044143</v>
      </c>
      <c r="X19" s="18">
        <f t="shared" ref="X19:X22" si="25">SUM(O19:W19)</f>
        <v>21644.488703145813</v>
      </c>
      <c r="Y19" s="18">
        <f t="shared" si="23"/>
        <v>41095.111687168734</v>
      </c>
      <c r="Z19" s="18">
        <f>'[5]2021-22'!U60/100</f>
        <v>5468.9327546512641</v>
      </c>
      <c r="AA19" s="18">
        <f>'[5]2021-22'!V60/100</f>
        <v>856.98467365590068</v>
      </c>
      <c r="AB19" s="18">
        <f t="shared" si="24"/>
        <v>45707.059768164101</v>
      </c>
      <c r="AC19" s="18">
        <f>'Stmnt 45 GDDP 2021-22'!AC19</f>
        <v>3237.9545032791425</v>
      </c>
      <c r="AD19" s="18">
        <f t="shared" si="7"/>
        <v>141160.29030635123</v>
      </c>
    </row>
    <row r="20" spans="1:30">
      <c r="A20" s="5">
        <v>13</v>
      </c>
      <c r="B20" s="6" t="s">
        <v>9</v>
      </c>
      <c r="C20" s="14">
        <f>[4]GVA_Constant!M17/100</f>
        <v>4592.3317755571134</v>
      </c>
      <c r="D20" s="14">
        <f>[4]GVA_Constant!Y17/100</f>
        <v>3814.0238873200647</v>
      </c>
      <c r="E20" s="14">
        <f>[4]GVA_Constant!AW17/100</f>
        <v>1622.0206069546455</v>
      </c>
      <c r="F20" s="14">
        <f>[4]GVA_Constant!AK17/100</f>
        <v>15.50824775204876</v>
      </c>
      <c r="G20" s="14">
        <f t="shared" si="0"/>
        <v>10043.884517583872</v>
      </c>
      <c r="H20" s="14">
        <f>+[4]GVA_Constant!BU17/100</f>
        <v>11.991464591163314</v>
      </c>
      <c r="I20" s="14">
        <f t="shared" si="1"/>
        <v>10055.875982175035</v>
      </c>
      <c r="J20" s="18">
        <f>'[5]2021-22'!D61/100</f>
        <v>6820.2515751068931</v>
      </c>
      <c r="K20" s="18">
        <f>('[5]2021-22'!E61+'[5]2021-22'!F61)/100</f>
        <v>765.36793743641033</v>
      </c>
      <c r="L20" s="18">
        <f>'[5]2021-22'!G61/100</f>
        <v>2321.2903569212717</v>
      </c>
      <c r="M20" s="18">
        <f t="shared" si="20"/>
        <v>9906.9098694645745</v>
      </c>
      <c r="N20" s="18">
        <f t="shared" si="21"/>
        <v>9918.9013340557376</v>
      </c>
      <c r="O20" s="18">
        <f>(+'[5]2021-22'!H61+'[5]2021-22'!I61)/100</f>
        <v>2864.5557568973322</v>
      </c>
      <c r="P20" s="18">
        <f>'[5]2021-22'!J61/100</f>
        <v>153.7458536393577</v>
      </c>
      <c r="Q20" s="18">
        <f>'[5]2021-22'!K61/100</f>
        <v>1559.4385747634431</v>
      </c>
      <c r="R20" s="18">
        <f>'[5]2021-22'!L61/100</f>
        <v>57.997878972791206</v>
      </c>
      <c r="S20" s="18">
        <f>'[5]2021-22'!M61/100</f>
        <v>505.67478495441014</v>
      </c>
      <c r="T20" s="18">
        <f>'[5]2021-22'!N61/100</f>
        <v>3953.8705980308405</v>
      </c>
      <c r="U20" s="18">
        <f>'[5]2021-22'!O61/100</f>
        <v>7769.0537769857301</v>
      </c>
      <c r="V20" s="18">
        <f>'[5]2021-22'!P61/100</f>
        <v>1205.4519389520929</v>
      </c>
      <c r="W20" s="18">
        <f>'[5]2021-22'!Q61/100</f>
        <v>2483.3394261846543</v>
      </c>
      <c r="X20" s="18">
        <f t="shared" si="25"/>
        <v>20553.128589380653</v>
      </c>
      <c r="Y20" s="18">
        <f t="shared" si="23"/>
        <v>40515.914441020257</v>
      </c>
      <c r="Z20" s="18">
        <f>'[5]2021-22'!U61/100</f>
        <v>5391.8532511084313</v>
      </c>
      <c r="AA20" s="18">
        <f>'[5]2021-22'!V61/100</f>
        <v>844.90627442288155</v>
      </c>
      <c r="AB20" s="18">
        <f t="shared" si="24"/>
        <v>45062.861417705812</v>
      </c>
      <c r="AC20" s="18">
        <f>'Stmnt 45 GDDP 2021-22'!AC20</f>
        <v>3066.2710827901283</v>
      </c>
      <c r="AD20" s="18">
        <f t="shared" si="7"/>
        <v>146963.07078205634</v>
      </c>
    </row>
    <row r="21" spans="1:30">
      <c r="A21" s="5">
        <v>14</v>
      </c>
      <c r="B21" s="6" t="s">
        <v>10</v>
      </c>
      <c r="C21" s="14">
        <f>[4]GVA_Constant!M18/100</f>
        <v>8367.2761291024417</v>
      </c>
      <c r="D21" s="14">
        <f>[4]GVA_Constant!Y18/100</f>
        <v>5687.9649802485819</v>
      </c>
      <c r="E21" s="14">
        <f>[4]GVA_Constant!AW18/100</f>
        <v>956.42233940762696</v>
      </c>
      <c r="F21" s="14">
        <f>[4]GVA_Constant!AK18/100</f>
        <v>18.143671666158781</v>
      </c>
      <c r="G21" s="14">
        <f t="shared" si="0"/>
        <v>15029.80712042481</v>
      </c>
      <c r="H21" s="14">
        <f>+[4]GVA_Constant!BU18/100</f>
        <v>160.60047503604343</v>
      </c>
      <c r="I21" s="14">
        <f t="shared" si="1"/>
        <v>15190.407595460852</v>
      </c>
      <c r="J21" s="18">
        <f>'[5]2021-22'!D62/100</f>
        <v>11088.225935642538</v>
      </c>
      <c r="K21" s="18">
        <f>('[5]2021-22'!E62+'[5]2021-22'!F62)/100</f>
        <v>1244.3195856831173</v>
      </c>
      <c r="L21" s="18">
        <f>'[5]2021-22'!G62/100</f>
        <v>3773.9065276881615</v>
      </c>
      <c r="M21" s="18">
        <f t="shared" si="20"/>
        <v>16106.452049013817</v>
      </c>
      <c r="N21" s="18">
        <f t="shared" si="21"/>
        <v>16267.052524049859</v>
      </c>
      <c r="O21" s="18">
        <f>(+'[5]2021-22'!H62+'[5]2021-22'!I62)/100</f>
        <v>4657.1363369723376</v>
      </c>
      <c r="P21" s="18">
        <f>'[5]2021-22'!J62/100</f>
        <v>249.95687373815224</v>
      </c>
      <c r="Q21" s="18">
        <f>'[5]2021-22'!K62/100</f>
        <v>2535.3034355572781</v>
      </c>
      <c r="R21" s="18">
        <f>'[5]2021-22'!L62/100</f>
        <v>94.291768970161669</v>
      </c>
      <c r="S21" s="18">
        <f>'[5]2021-22'!M62/100</f>
        <v>822.11575391103861</v>
      </c>
      <c r="T21" s="18">
        <f>'[5]2021-22'!N62/100</f>
        <v>6428.1221929226149</v>
      </c>
      <c r="U21" s="18">
        <f>'[5]2021-22'!O62/100</f>
        <v>12630.76920795618</v>
      </c>
      <c r="V21" s="18">
        <f>'[5]2021-22'!P62/100</f>
        <v>1959.7991813739936</v>
      </c>
      <c r="W21" s="18">
        <f>'[5]2021-22'!Q62/100</f>
        <v>4037.3626000728236</v>
      </c>
      <c r="X21" s="18">
        <f t="shared" si="25"/>
        <v>33414.85735147458</v>
      </c>
      <c r="Y21" s="18">
        <f t="shared" si="23"/>
        <v>64711.716995949246</v>
      </c>
      <c r="Z21" s="18">
        <f>'[5]2021-22'!U62/100</f>
        <v>8611.8278828222501</v>
      </c>
      <c r="AA21" s="18">
        <f>'[5]2021-22'!V62/100</f>
        <v>1349.4780131396633</v>
      </c>
      <c r="AB21" s="18">
        <f t="shared" si="24"/>
        <v>71974.06686563183</v>
      </c>
      <c r="AC21" s="18">
        <f>'Stmnt 45 GDDP 2021-22'!AC21</f>
        <v>4730.432193548786</v>
      </c>
      <c r="AD21" s="18">
        <f t="shared" si="7"/>
        <v>152151.14374493685</v>
      </c>
    </row>
    <row r="22" spans="1:30">
      <c r="A22" s="5">
        <v>15</v>
      </c>
      <c r="B22" s="6" t="s">
        <v>11</v>
      </c>
      <c r="C22" s="14">
        <f>[4]GVA_Constant!M19/100</f>
        <v>4657.5095794440085</v>
      </c>
      <c r="D22" s="14">
        <f>[4]GVA_Constant!Y19/100</f>
        <v>3795.7042681486382</v>
      </c>
      <c r="E22" s="14">
        <f>[4]GVA_Constant!AW19/100</f>
        <v>843.43231971267699</v>
      </c>
      <c r="F22" s="14">
        <f>[4]GVA_Constant!AK19/100</f>
        <v>21.574343467952357</v>
      </c>
      <c r="G22" s="14">
        <f t="shared" si="0"/>
        <v>9318.2205107732771</v>
      </c>
      <c r="H22" s="14">
        <f>+[4]GVA_Constant!BU19/100</f>
        <v>110.43969055420789</v>
      </c>
      <c r="I22" s="14">
        <f t="shared" si="1"/>
        <v>9428.6602013274842</v>
      </c>
      <c r="J22" s="18">
        <f>'[5]2021-22'!D63/100</f>
        <v>12119.123969252245</v>
      </c>
      <c r="K22" s="18">
        <f>('[5]2021-22'!E63+'[5]2021-22'!F63)/100</f>
        <v>1360.0068580662844</v>
      </c>
      <c r="L22" s="18">
        <f>'[5]2021-22'!G63/100</f>
        <v>4124.7753538648276</v>
      </c>
      <c r="M22" s="18">
        <f t="shared" si="20"/>
        <v>17603.906181183356</v>
      </c>
      <c r="N22" s="18">
        <f t="shared" si="21"/>
        <v>17714.345871737565</v>
      </c>
      <c r="O22" s="18">
        <f>(+'[5]2021-22'!H63+'[5]2021-22'!I63)/100</f>
        <v>5090.1210831258613</v>
      </c>
      <c r="P22" s="18">
        <f>'[5]2021-22'!J63/100</f>
        <v>273.19594292013846</v>
      </c>
      <c r="Q22" s="18">
        <f>'[5]2021-22'!K63/100</f>
        <v>2771.0164649895623</v>
      </c>
      <c r="R22" s="18">
        <f>'[5]2021-22'!L63/100</f>
        <v>103.05829300936429</v>
      </c>
      <c r="S22" s="18">
        <f>'[5]2021-22'!M63/100</f>
        <v>898.54975868561235</v>
      </c>
      <c r="T22" s="18">
        <f>'[5]2021-22'!N63/100</f>
        <v>7025.7595937971337</v>
      </c>
      <c r="U22" s="18">
        <f>'[5]2021-22'!O63/100</f>
        <v>13805.08106045953</v>
      </c>
      <c r="V22" s="18">
        <f>'[5]2021-22'!P63/100</f>
        <v>2142.0062480476663</v>
      </c>
      <c r="W22" s="18">
        <f>'[5]2021-22'!Q63/100</f>
        <v>4412.7255471792278</v>
      </c>
      <c r="X22" s="18">
        <f t="shared" si="25"/>
        <v>36521.513992214095</v>
      </c>
      <c r="Y22" s="18">
        <f t="shared" si="23"/>
        <v>63554.080374724937</v>
      </c>
      <c r="Z22" s="18">
        <f>'[5]2021-22'!U63/100</f>
        <v>8457.7697357540692</v>
      </c>
      <c r="AA22" s="18">
        <f>'[5]2021-22'!V63/100</f>
        <v>1325.3370194920506</v>
      </c>
      <c r="AB22" s="18">
        <f t="shared" si="24"/>
        <v>70686.513090986948</v>
      </c>
      <c r="AC22" s="18">
        <f>'Stmnt 45 GDDP 2021-22'!AC22</f>
        <v>4243.0519521033229</v>
      </c>
      <c r="AD22" s="18">
        <f t="shared" si="7"/>
        <v>166593.56022248784</v>
      </c>
    </row>
    <row r="23" spans="1:30" s="3" customFormat="1">
      <c r="A23" s="7"/>
      <c r="B23" s="8" t="s">
        <v>29</v>
      </c>
      <c r="C23" s="19">
        <f t="shared" ref="C23:I23" si="26">SUM(C18:C22)</f>
        <v>30659.605316212797</v>
      </c>
      <c r="D23" s="19">
        <f t="shared" si="26"/>
        <v>23429.950623673682</v>
      </c>
      <c r="E23" s="19">
        <f t="shared" si="26"/>
        <v>6045.9648271759979</v>
      </c>
      <c r="F23" s="19">
        <f t="shared" si="26"/>
        <v>143.73774610104672</v>
      </c>
      <c r="G23" s="19">
        <f t="shared" si="26"/>
        <v>60279.258513163513</v>
      </c>
      <c r="H23" s="19">
        <f t="shared" si="26"/>
        <v>401.46107479146497</v>
      </c>
      <c r="I23" s="19">
        <f t="shared" si="26"/>
        <v>60680.719587954984</v>
      </c>
      <c r="J23" s="19">
        <f t="shared" ref="J23" si="27">SUM(J18:J22)</f>
        <v>81068.380924523124</v>
      </c>
      <c r="K23" s="19">
        <f t="shared" ref="K23:AB23" si="28">SUM(K18:K22)</f>
        <v>9097.4854543454294</v>
      </c>
      <c r="L23" s="19">
        <f>SUM(L18:L22)</f>
        <v>27591.834233529211</v>
      </c>
      <c r="M23" s="19">
        <f t="shared" si="28"/>
        <v>117757.70061239775</v>
      </c>
      <c r="N23" s="19">
        <f t="shared" si="28"/>
        <v>118159.16168718922</v>
      </c>
      <c r="O23" s="19">
        <f t="shared" si="28"/>
        <v>34049.315442744337</v>
      </c>
      <c r="P23" s="19">
        <f t="shared" si="28"/>
        <v>1827.4879293152876</v>
      </c>
      <c r="Q23" s="19">
        <f t="shared" si="28"/>
        <v>18536.143280805125</v>
      </c>
      <c r="R23" s="19">
        <f t="shared" si="28"/>
        <v>689.38720127885244</v>
      </c>
      <c r="S23" s="19">
        <f t="shared" si="28"/>
        <v>6010.6633368532202</v>
      </c>
      <c r="T23" s="19">
        <f t="shared" si="28"/>
        <v>46997.370146483561</v>
      </c>
      <c r="U23" s="19">
        <f t="shared" si="28"/>
        <v>92346.243255097681</v>
      </c>
      <c r="V23" s="19">
        <f t="shared" si="28"/>
        <v>14328.5091315186</v>
      </c>
      <c r="W23" s="19">
        <f t="shared" si="28"/>
        <v>29518.017678646833</v>
      </c>
      <c r="X23" s="19">
        <f t="shared" si="28"/>
        <v>244303.13740274351</v>
      </c>
      <c r="Y23" s="19">
        <f t="shared" si="28"/>
        <v>422741.55760309624</v>
      </c>
      <c r="Z23" s="19">
        <f t="shared" si="28"/>
        <v>56258.398058832048</v>
      </c>
      <c r="AA23" s="19">
        <f t="shared" si="28"/>
        <v>8815.7209210238871</v>
      </c>
      <c r="AB23" s="19">
        <f t="shared" si="28"/>
        <v>470184.23474090442</v>
      </c>
      <c r="AC23" s="19">
        <f>'Stmnt 45 GDDP 2021-22'!AC23</f>
        <v>25962.092517864257</v>
      </c>
      <c r="AD23" s="19">
        <f t="shared" si="7"/>
        <v>181104.13650878693</v>
      </c>
    </row>
    <row r="24" spans="1:30">
      <c r="A24" s="5">
        <v>16</v>
      </c>
      <c r="B24" s="6" t="s">
        <v>197</v>
      </c>
      <c r="C24" s="14">
        <f>[4]GVA_Constant!M21/100</f>
        <v>3160.8820423944189</v>
      </c>
      <c r="D24" s="14">
        <f>[4]GVA_Constant!Y21/100</f>
        <v>2325.4230801866038</v>
      </c>
      <c r="E24" s="14">
        <f>[4]GVA_Constant!AW21/100</f>
        <v>817.7741587715052</v>
      </c>
      <c r="F24" s="14">
        <f>[4]GVA_Constant!AK21/100</f>
        <v>18.876542464260673</v>
      </c>
      <c r="G24" s="14">
        <f t="shared" si="0"/>
        <v>6322.9558238167892</v>
      </c>
      <c r="H24" s="14">
        <f>+[4]GVA_Constant!BU21/100</f>
        <v>296.22268617108989</v>
      </c>
      <c r="I24" s="14">
        <f t="shared" si="1"/>
        <v>6619.1785099878789</v>
      </c>
      <c r="J24" s="18">
        <f>'[5]2021-22'!D64/100</f>
        <v>9716.2303501521164</v>
      </c>
      <c r="K24" s="18">
        <f>('[5]2021-22'!E64+'[5]2021-22'!F64)/100</f>
        <v>1090.3543807526519</v>
      </c>
      <c r="L24" s="18">
        <f>'[5]2021-22'!G64/100</f>
        <v>3306.9442628412735</v>
      </c>
      <c r="M24" s="18">
        <f t="shared" ref="M24:M31" si="29">J24+K24+L24</f>
        <v>14113.52899374604</v>
      </c>
      <c r="N24" s="18">
        <f t="shared" ref="N24:N31" si="30">H24+M24</f>
        <v>14409.75167991713</v>
      </c>
      <c r="O24" s="18">
        <f>(+'[5]2021-22'!H64+'[5]2021-22'!I64)/100</f>
        <v>4080.8881136371579</v>
      </c>
      <c r="P24" s="18">
        <f>'[5]2021-22'!J64/100</f>
        <v>219.02859636337678</v>
      </c>
      <c r="Q24" s="18">
        <f>'[5]2021-22'!K64/100</f>
        <v>2221.599048430563</v>
      </c>
      <c r="R24" s="18">
        <f>'[5]2021-22'!L64/100</f>
        <v>82.624628390053374</v>
      </c>
      <c r="S24" s="18">
        <f>'[5]2021-22'!M64/100</f>
        <v>720.39170971544092</v>
      </c>
      <c r="T24" s="18">
        <f>'[5]2021-22'!N64/100</f>
        <v>5632.7420010982869</v>
      </c>
      <c r="U24" s="18">
        <f>'[5]2021-22'!O64/100</f>
        <v>11067.90787240566</v>
      </c>
      <c r="V24" s="18">
        <f>'[5]2021-22'!P64/100</f>
        <v>1717.3044990957642</v>
      </c>
      <c r="W24" s="18">
        <f>'[5]2021-22'!Q64/100</f>
        <v>3537.8017418729182</v>
      </c>
      <c r="X24" s="18">
        <f t="shared" ref="X24" si="31">SUM(O24:W24)</f>
        <v>29280.288211009221</v>
      </c>
      <c r="Y24" s="18">
        <f t="shared" ref="Y24:Y31" si="32">I24+M24+X24</f>
        <v>50012.995714743141</v>
      </c>
      <c r="Z24" s="18">
        <f>'[5]2021-22'!U64/100</f>
        <v>6655.7237406867744</v>
      </c>
      <c r="AA24" s="18">
        <f>'[5]2021-22'!V64/100</f>
        <v>1042.9554528724502</v>
      </c>
      <c r="AB24" s="18">
        <f t="shared" ref="AB24:AB31" si="33">Y24+Z24-AA24</f>
        <v>55625.764002557466</v>
      </c>
      <c r="AC24" s="18">
        <f>'Stmnt 45 GDDP 2021-22'!AC24</f>
        <v>4110.2611174904832</v>
      </c>
      <c r="AD24" s="18">
        <f t="shared" si="7"/>
        <v>135333.89342553433</v>
      </c>
    </row>
    <row r="25" spans="1:30">
      <c r="A25" s="5">
        <v>17</v>
      </c>
      <c r="B25" s="6" t="s">
        <v>12</v>
      </c>
      <c r="C25" s="14">
        <f>[4]GVA_Constant!M22/100</f>
        <v>3253.3816418793972</v>
      </c>
      <c r="D25" s="14">
        <f>[4]GVA_Constant!Y22/100</f>
        <v>599.60588113353481</v>
      </c>
      <c r="E25" s="14">
        <f>[4]GVA_Constant!AW22/100</f>
        <v>1098.1818940352655</v>
      </c>
      <c r="F25" s="14">
        <f>[4]GVA_Constant!AK22/100</f>
        <v>32.357620500457045</v>
      </c>
      <c r="G25" s="14">
        <f t="shared" si="0"/>
        <v>4983.5270375486543</v>
      </c>
      <c r="H25" s="14">
        <f>+[4]GVA_Constant!BU22/100</f>
        <v>53.862901163562547</v>
      </c>
      <c r="I25" s="14">
        <f t="shared" si="1"/>
        <v>5037.3899387122165</v>
      </c>
      <c r="J25" s="18">
        <f>'[5]2021-22'!D65/100</f>
        <v>3151.9882866281473</v>
      </c>
      <c r="K25" s="18">
        <f>('[5]2021-22'!E65+'[5]2021-22'!F65)/100</f>
        <v>353.71580464354054</v>
      </c>
      <c r="L25" s="18">
        <f>'[5]2021-22'!G65/100</f>
        <v>1072.7874088374879</v>
      </c>
      <c r="M25" s="18">
        <f t="shared" si="29"/>
        <v>4578.4915001091758</v>
      </c>
      <c r="N25" s="18">
        <f t="shared" si="30"/>
        <v>4632.354401272738</v>
      </c>
      <c r="O25" s="18">
        <f>(+'[5]2021-22'!H65+'[5]2021-22'!I65)/100</f>
        <v>1323.8582320172122</v>
      </c>
      <c r="P25" s="18">
        <f>'[5]2021-22'!J65/100</f>
        <v>71.053849620100834</v>
      </c>
      <c r="Q25" s="18">
        <f>'[5]2021-22'!K65/100</f>
        <v>720.69660000678584</v>
      </c>
      <c r="R25" s="18">
        <f>'[5]2021-22'!L65/100</f>
        <v>26.803796481458921</v>
      </c>
      <c r="S25" s="18">
        <f>'[5]2021-22'!M65/100</f>
        <v>233.69827072610988</v>
      </c>
      <c r="T25" s="18">
        <f>'[5]2021-22'!N65/100</f>
        <v>1827.2865266911085</v>
      </c>
      <c r="U25" s="18">
        <f>'[5]2021-22'!O65/100</f>
        <v>3590.4784792134874</v>
      </c>
      <c r="V25" s="18">
        <f>'[5]2021-22'!P65/100</f>
        <v>557.10120804607345</v>
      </c>
      <c r="W25" s="18">
        <f>'[5]2021-22'!Q65/100</f>
        <v>1147.6786005409508</v>
      </c>
      <c r="X25" s="18">
        <f t="shared" ref="X25:X31" si="34">SUM(O25:W25)</f>
        <v>9498.6555633432872</v>
      </c>
      <c r="Y25" s="18">
        <f t="shared" si="32"/>
        <v>19114.537002164681</v>
      </c>
      <c r="Z25" s="18">
        <f>'[5]2021-22'!U65/100</f>
        <v>2543.7603938227799</v>
      </c>
      <c r="AA25" s="18">
        <f>'[5]2021-22'!V65/100</f>
        <v>398.60860770412415</v>
      </c>
      <c r="AB25" s="18">
        <f t="shared" si="33"/>
        <v>21259.688788283336</v>
      </c>
      <c r="AC25" s="18">
        <f>'Stmnt 45 GDDP 2021-22'!AC25</f>
        <v>2112.5127111542542</v>
      </c>
      <c r="AD25" s="18">
        <f t="shared" si="7"/>
        <v>100636.97451868714</v>
      </c>
    </row>
    <row r="26" spans="1:30">
      <c r="A26" s="5">
        <v>18</v>
      </c>
      <c r="B26" s="6" t="s">
        <v>13</v>
      </c>
      <c r="C26" s="14">
        <f>[4]GVA_Constant!M23/100</f>
        <v>2810.448585337992</v>
      </c>
      <c r="D26" s="14">
        <f>[4]GVA_Constant!Y23/100</f>
        <v>562.82833211142122</v>
      </c>
      <c r="E26" s="14">
        <f>[4]GVA_Constant!AW23/100</f>
        <v>199.9410156233715</v>
      </c>
      <c r="F26" s="14">
        <f>[4]GVA_Constant!AK23/100</f>
        <v>45.651323437399988</v>
      </c>
      <c r="G26" s="14">
        <f t="shared" si="0"/>
        <v>3618.8692565101851</v>
      </c>
      <c r="H26" s="14">
        <f>+[4]GVA_Constant!BU23/100</f>
        <v>260.32222808895875</v>
      </c>
      <c r="I26" s="14">
        <f t="shared" si="1"/>
        <v>3879.1914845991437</v>
      </c>
      <c r="J26" s="18">
        <f>'[5]2021-22'!D66/100</f>
        <v>3141.4154934104354</v>
      </c>
      <c r="K26" s="18">
        <f>('[5]2021-22'!E66+'[5]2021-22'!F66)/100</f>
        <v>352.52932686499099</v>
      </c>
      <c r="L26" s="18">
        <f>'[5]2021-22'!G66/100</f>
        <v>1069.1889311755237</v>
      </c>
      <c r="M26" s="18">
        <f t="shared" si="29"/>
        <v>4563.1337514509505</v>
      </c>
      <c r="N26" s="18">
        <f t="shared" si="30"/>
        <v>4823.4559795399091</v>
      </c>
      <c r="O26" s="18">
        <f>(+'[5]2021-22'!H66+'[5]2021-22'!I66)/100</f>
        <v>1319.4175812076692</v>
      </c>
      <c r="P26" s="18">
        <f>'[5]2021-22'!J66/100</f>
        <v>70.815511913535488</v>
      </c>
      <c r="Q26" s="18">
        <f>'[5]2021-22'!K66/100</f>
        <v>718.2791493592357</v>
      </c>
      <c r="R26" s="18">
        <f>'[5]2021-22'!L66/100</f>
        <v>26.713887835906412</v>
      </c>
      <c r="S26" s="18">
        <f>'[5]2021-22'!M66/100</f>
        <v>232.91437076613659</v>
      </c>
      <c r="T26" s="18">
        <f>'[5]2021-22'!N66/100</f>
        <v>1821.1572137497576</v>
      </c>
      <c r="U26" s="18">
        <f>'[5]2021-22'!O66/100</f>
        <v>3578.4348473654832</v>
      </c>
      <c r="V26" s="18">
        <f>'[5]2021-22'!P66/100</f>
        <v>555.23250951727596</v>
      </c>
      <c r="W26" s="18">
        <f>'[5]2021-22'!Q66/100</f>
        <v>1143.8289134798058</v>
      </c>
      <c r="X26" s="18">
        <f t="shared" si="34"/>
        <v>9466.7939851948049</v>
      </c>
      <c r="Y26" s="18">
        <f t="shared" si="32"/>
        <v>17909.119221244899</v>
      </c>
      <c r="Z26" s="18">
        <f>'[5]2021-22'!U66/100</f>
        <v>2383.3435339536672</v>
      </c>
      <c r="AA26" s="18">
        <f>'[5]2021-22'!V66/100</f>
        <v>373.47120037599137</v>
      </c>
      <c r="AB26" s="18">
        <f t="shared" si="33"/>
        <v>19918.991554822573</v>
      </c>
      <c r="AC26" s="18">
        <f>'Stmnt 45 GDDP 2021-22'!AC26</f>
        <v>2008.273208469338</v>
      </c>
      <c r="AD26" s="18">
        <f t="shared" si="7"/>
        <v>99184.670047978158</v>
      </c>
    </row>
    <row r="27" spans="1:30">
      <c r="A27" s="5">
        <v>19</v>
      </c>
      <c r="B27" s="6" t="s">
        <v>14</v>
      </c>
      <c r="C27" s="14">
        <f>[4]GVA_Constant!M24/100</f>
        <v>2267.2438408502085</v>
      </c>
      <c r="D27" s="14">
        <f>[4]GVA_Constant!Y24/100</f>
        <v>441.34476821352786</v>
      </c>
      <c r="E27" s="14">
        <f>[4]GVA_Constant!AW24/100</f>
        <v>87.219222092263522</v>
      </c>
      <c r="F27" s="14">
        <f>[4]GVA_Constant!AK24/100</f>
        <v>32.69281684923731</v>
      </c>
      <c r="G27" s="14">
        <f t="shared" si="0"/>
        <v>2828.5006480052371</v>
      </c>
      <c r="H27" s="14">
        <f>+[4]GVA_Constant!BU24/100</f>
        <v>76.014813397252311</v>
      </c>
      <c r="I27" s="14">
        <f t="shared" si="1"/>
        <v>2904.5154614024896</v>
      </c>
      <c r="J27" s="18">
        <f>'[5]2021-22'!D67/100</f>
        <v>1505.3134169518628</v>
      </c>
      <c r="K27" s="18">
        <f>('[5]2021-22'!E67+'[5]2021-22'!F67)/100</f>
        <v>168.9261184049131</v>
      </c>
      <c r="L27" s="18">
        <f>'[5]2021-22'!G67/100</f>
        <v>512.33733542443451</v>
      </c>
      <c r="M27" s="18">
        <f t="shared" si="29"/>
        <v>2186.5768707812103</v>
      </c>
      <c r="N27" s="18">
        <f t="shared" si="30"/>
        <v>2262.5916841784629</v>
      </c>
      <c r="O27" s="18">
        <f>(+'[5]2021-22'!H67+'[5]2021-22'!I67)/100</f>
        <v>632.24269178027646</v>
      </c>
      <c r="P27" s="18">
        <f>'[5]2021-22'!J67/100</f>
        <v>33.933601090135049</v>
      </c>
      <c r="Q27" s="18">
        <f>'[5]2021-22'!K67/100</f>
        <v>344.18727574091133</v>
      </c>
      <c r="R27" s="18">
        <f>'[5]2021-22'!L67/100</f>
        <v>12.80084530769301</v>
      </c>
      <c r="S27" s="18">
        <f>'[5]2021-22'!M67/100</f>
        <v>111.60864522716545</v>
      </c>
      <c r="T27" s="18">
        <f>'[5]2021-22'!N67/100</f>
        <v>872.66787662653451</v>
      </c>
      <c r="U27" s="18">
        <f>'[5]2021-22'!O67/100</f>
        <v>1714.7257339013734</v>
      </c>
      <c r="V27" s="18">
        <f>'[5]2021-22'!P67/100</f>
        <v>266.05807091020438</v>
      </c>
      <c r="W27" s="18">
        <f>'[5]2021-22'!Q67/100</f>
        <v>548.10355833871301</v>
      </c>
      <c r="X27" s="18">
        <f t="shared" si="34"/>
        <v>4536.3282989230065</v>
      </c>
      <c r="Y27" s="18">
        <f t="shared" si="32"/>
        <v>9627.4206311067064</v>
      </c>
      <c r="Z27" s="18">
        <f>'[5]2021-22'!U67/100</f>
        <v>1281.2160342130926</v>
      </c>
      <c r="AA27" s="18">
        <f>'[5]2021-22'!V67/100</f>
        <v>200.76723452651584</v>
      </c>
      <c r="AB27" s="18">
        <f t="shared" si="33"/>
        <v>10707.869430793282</v>
      </c>
      <c r="AC27" s="18">
        <f>'Stmnt 45 GDDP 2021-22'!AC27</f>
        <v>1263.2642200567072</v>
      </c>
      <c r="AD27" s="18">
        <f t="shared" si="7"/>
        <v>84763.498093159098</v>
      </c>
    </row>
    <row r="28" spans="1:30">
      <c r="A28" s="5">
        <v>20</v>
      </c>
      <c r="B28" s="6" t="s">
        <v>151</v>
      </c>
      <c r="C28" s="14">
        <f>[4]GVA_Constant!M25/100</f>
        <v>3258.5815157441484</v>
      </c>
      <c r="D28" s="14">
        <f>[4]GVA_Constant!Y25/100</f>
        <v>973.28725338743641</v>
      </c>
      <c r="E28" s="14">
        <f>[4]GVA_Constant!AW25/100</f>
        <v>286.91498395478101</v>
      </c>
      <c r="F28" s="14">
        <f>[4]GVA_Constant!AK25/100</f>
        <v>48.47397237769578</v>
      </c>
      <c r="G28" s="14">
        <f t="shared" si="0"/>
        <v>4567.257725464061</v>
      </c>
      <c r="H28" s="14">
        <f>+[4]GVA_Constant!BU25/100</f>
        <v>99.988305508817234</v>
      </c>
      <c r="I28" s="14">
        <f t="shared" si="1"/>
        <v>4667.2460309728785</v>
      </c>
      <c r="J28" s="18">
        <f>'[5]2021-22'!D68/100</f>
        <v>4200.7751975240708</v>
      </c>
      <c r="K28" s="18">
        <f>('[5]2021-22'!E68+'[5]2021-22'!F68)/100</f>
        <v>471.41056501462498</v>
      </c>
      <c r="L28" s="18">
        <f>'[5]2021-22'!G68/100</f>
        <v>1429.7447609113808</v>
      </c>
      <c r="M28" s="18">
        <f t="shared" si="29"/>
        <v>6101.9305234500762</v>
      </c>
      <c r="N28" s="18">
        <f t="shared" si="30"/>
        <v>6201.9188289588938</v>
      </c>
      <c r="O28" s="18">
        <f>(+'[5]2021-22'!H68+'[5]2021-22'!I68)/100</f>
        <v>1764.3564380263354</v>
      </c>
      <c r="P28" s="18">
        <f>'[5]2021-22'!J68/100</f>
        <v>94.696179690447465</v>
      </c>
      <c r="Q28" s="18">
        <f>'[5]2021-22'!K68/100</f>
        <v>960.49988989238784</v>
      </c>
      <c r="R28" s="18">
        <f>'[5]2021-22'!L68/100</f>
        <v>35.722443492721986</v>
      </c>
      <c r="S28" s="18">
        <f>'[5]2021-22'!M68/100</f>
        <v>311.45861281759409</v>
      </c>
      <c r="T28" s="18">
        <f>'[5]2021-22'!N68/100</f>
        <v>2435.2945576156849</v>
      </c>
      <c r="U28" s="18">
        <f>'[5]2021-22'!O68/100</f>
        <v>4785.1678277836627</v>
      </c>
      <c r="V28" s="18">
        <f>'[5]2021-22'!P68/100</f>
        <v>742.47006157949329</v>
      </c>
      <c r="W28" s="18">
        <f>'[5]2021-22'!Q68/100</f>
        <v>1529.5551129852061</v>
      </c>
      <c r="X28" s="18">
        <f t="shared" si="34"/>
        <v>12659.221123883533</v>
      </c>
      <c r="Y28" s="18">
        <f t="shared" si="32"/>
        <v>23428.397678306486</v>
      </c>
      <c r="Z28" s="18">
        <f>'[5]2021-22'!U68/100</f>
        <v>3117.8484787621155</v>
      </c>
      <c r="AA28" s="18">
        <f>'[5]2021-22'!V68/100</f>
        <v>488.56851618956864</v>
      </c>
      <c r="AB28" s="18">
        <f t="shared" si="33"/>
        <v>26057.677640879036</v>
      </c>
      <c r="AC28" s="18">
        <f>'Stmnt 45 GDDP 2021-22'!AC28</f>
        <v>2789.6893504523941</v>
      </c>
      <c r="AD28" s="18">
        <f t="shared" si="7"/>
        <v>93407.094365734141</v>
      </c>
    </row>
    <row r="29" spans="1:30">
      <c r="A29" s="5">
        <v>21</v>
      </c>
      <c r="B29" s="6" t="s">
        <v>15</v>
      </c>
      <c r="C29" s="14">
        <f>[4]GVA_Constant!M26/100</f>
        <v>3204.3262399096052</v>
      </c>
      <c r="D29" s="14">
        <f>[4]GVA_Constant!Y26/100</f>
        <v>1046.1419387300741</v>
      </c>
      <c r="E29" s="14">
        <f>[4]GVA_Constant!AW26/100</f>
        <v>788.01045367960523</v>
      </c>
      <c r="F29" s="14">
        <f>[4]GVA_Constant!AK26/100</f>
        <v>15.859081938125831</v>
      </c>
      <c r="G29" s="14">
        <f t="shared" si="0"/>
        <v>5054.3377142574109</v>
      </c>
      <c r="H29" s="14">
        <f>+[4]GVA_Constant!BU26/100</f>
        <v>238.27384219489687</v>
      </c>
      <c r="I29" s="14">
        <f t="shared" si="1"/>
        <v>5292.6115564523079</v>
      </c>
      <c r="J29" s="18">
        <f>'[5]2021-22'!D69/100</f>
        <v>6156.3588319125156</v>
      </c>
      <c r="K29" s="18">
        <f>('[5]2021-22'!E69+'[5]2021-22'!F69)/100</f>
        <v>690.86596138141135</v>
      </c>
      <c r="L29" s="18">
        <f>'[5]2021-22'!G69/100</f>
        <v>2095.332735587785</v>
      </c>
      <c r="M29" s="18">
        <f t="shared" si="29"/>
        <v>8942.5575288817126</v>
      </c>
      <c r="N29" s="18">
        <f t="shared" si="30"/>
        <v>9180.8313710766088</v>
      </c>
      <c r="O29" s="18">
        <f>(+'[5]2021-22'!H69+'[5]2021-22'!I69)/100</f>
        <v>2585.7159284046397</v>
      </c>
      <c r="P29" s="18">
        <f>'[5]2021-22'!J69/100</f>
        <v>138.7800191091564</v>
      </c>
      <c r="Q29" s="18">
        <f>'[5]2021-22'!K69/100</f>
        <v>1407.6406620557129</v>
      </c>
      <c r="R29" s="18">
        <f>'[5]2021-22'!L69/100</f>
        <v>52.352285031471176</v>
      </c>
      <c r="S29" s="18">
        <f>'[5]2021-22'!M69/100</f>
        <v>456.45170037305451</v>
      </c>
      <c r="T29" s="18">
        <f>'[5]2021-22'!N69/100</f>
        <v>3568.9953527916427</v>
      </c>
      <c r="U29" s="18">
        <f>'[5]2021-22'!O69/100</f>
        <v>7012.8033121417175</v>
      </c>
      <c r="V29" s="18">
        <f>'[5]2021-22'!P69/100</f>
        <v>1088.1115761037702</v>
      </c>
      <c r="W29" s="18">
        <f>'[5]2021-22'!Q69/100</f>
        <v>2241.6077238014259</v>
      </c>
      <c r="X29" s="18">
        <f t="shared" si="34"/>
        <v>18552.458559812592</v>
      </c>
      <c r="Y29" s="18">
        <f t="shared" si="32"/>
        <v>32787.627645146611</v>
      </c>
      <c r="Z29" s="18">
        <f>'[5]2021-22'!U69/100</f>
        <v>4363.3737308465961</v>
      </c>
      <c r="AA29" s="18">
        <f>'[5]2021-22'!V69/100</f>
        <v>683.74298615905104</v>
      </c>
      <c r="AB29" s="18">
        <f t="shared" si="33"/>
        <v>36467.258389834155</v>
      </c>
      <c r="AC29" s="18">
        <f>'Stmnt 45 GDDP 2021-22'!AC29</f>
        <v>3659.5534762920961</v>
      </c>
      <c r="AD29" s="18">
        <f t="shared" si="7"/>
        <v>99649.475341956801</v>
      </c>
    </row>
    <row r="30" spans="1:30">
      <c r="A30" s="5">
        <v>22</v>
      </c>
      <c r="B30" s="6" t="s">
        <v>196</v>
      </c>
      <c r="C30" s="14">
        <f>[4]GVA_Constant!M27/100</f>
        <v>3688.9079263768713</v>
      </c>
      <c r="D30" s="14">
        <f>[4]GVA_Constant!Y27/100</f>
        <v>1319.3112428396064</v>
      </c>
      <c r="E30" s="14">
        <f>[4]GVA_Constant!AW27/100</f>
        <v>317.61132744298709</v>
      </c>
      <c r="F30" s="14">
        <f>[4]GVA_Constant!AK27/100</f>
        <v>58.508555525062768</v>
      </c>
      <c r="G30" s="14">
        <f t="shared" si="0"/>
        <v>5384.3390521845276</v>
      </c>
      <c r="H30" s="14">
        <f>+[4]GVA_Constant!BU27/100</f>
        <v>45.693022372452099</v>
      </c>
      <c r="I30" s="14">
        <f t="shared" si="1"/>
        <v>5430.0320745569798</v>
      </c>
      <c r="J30" s="18">
        <f>'[5]2021-22'!D70/100</f>
        <v>2610.1125684023605</v>
      </c>
      <c r="K30" s="18">
        <f>('[5]2021-22'!E70+'[5]2021-22'!F70)/100</f>
        <v>292.90656670881765</v>
      </c>
      <c r="L30" s="18">
        <f>'[5]2021-22'!G70/100</f>
        <v>888.3585992084835</v>
      </c>
      <c r="M30" s="18">
        <f t="shared" si="29"/>
        <v>3791.3777343196616</v>
      </c>
      <c r="N30" s="18">
        <f t="shared" si="30"/>
        <v>3837.0707566921137</v>
      </c>
      <c r="O30" s="18">
        <f>(+'[5]2021-22'!H70+'[5]2021-22'!I70)/100</f>
        <v>1096.2664502371938</v>
      </c>
      <c r="P30" s="18">
        <f>'[5]2021-22'!J70/100</f>
        <v>58.838589823946165</v>
      </c>
      <c r="Q30" s="18">
        <f>'[5]2021-22'!K70/100</f>
        <v>596.79766630569384</v>
      </c>
      <c r="R30" s="18">
        <f>'[5]2021-22'!L70/100</f>
        <v>22.195807761708366</v>
      </c>
      <c r="S30" s="18">
        <f>'[5]2021-22'!M70/100</f>
        <v>193.52191003496529</v>
      </c>
      <c r="T30" s="18">
        <f>'[5]2021-22'!N70/100</f>
        <v>1513.1476057897628</v>
      </c>
      <c r="U30" s="18">
        <f>'[5]2021-22'!O70/100</f>
        <v>2973.2194897204304</v>
      </c>
      <c r="V30" s="18">
        <f>'[5]2021-22'!P70/100</f>
        <v>461.32686189285317</v>
      </c>
      <c r="W30" s="18">
        <f>'[5]2021-22'!Q70/100</f>
        <v>950.37483244041232</v>
      </c>
      <c r="X30" s="18">
        <f t="shared" si="34"/>
        <v>7865.6892140069667</v>
      </c>
      <c r="Y30" s="18">
        <f t="shared" si="32"/>
        <v>17087.099022883609</v>
      </c>
      <c r="Z30" s="18">
        <f>'[5]2021-22'!U70/100</f>
        <v>2273.9491795637018</v>
      </c>
      <c r="AA30" s="18">
        <f>'[5]2021-22'!V70/100</f>
        <v>356.32904681468642</v>
      </c>
      <c r="AB30" s="18">
        <f t="shared" si="33"/>
        <v>19004.719155632622</v>
      </c>
      <c r="AC30" s="18">
        <f>'Stmnt 45 GDDP 2021-22'!AC30</f>
        <v>1782.4016669785483</v>
      </c>
      <c r="AD30" s="18">
        <f t="shared" si="7"/>
        <v>106624.22229355639</v>
      </c>
    </row>
    <row r="31" spans="1:30">
      <c r="A31" s="5">
        <v>23</v>
      </c>
      <c r="B31" s="6" t="s">
        <v>16</v>
      </c>
      <c r="C31" s="14">
        <f>[4]GVA_Constant!M28/100</f>
        <v>3609.7706129415169</v>
      </c>
      <c r="D31" s="14">
        <f>[4]GVA_Constant!Y28/100</f>
        <v>959.17853054890611</v>
      </c>
      <c r="E31" s="14">
        <f>[4]GVA_Constant!AW28/100</f>
        <v>2126.1941511315777</v>
      </c>
      <c r="F31" s="14">
        <f>[4]GVA_Constant!AK28/100</f>
        <v>16.810344918112822</v>
      </c>
      <c r="G31" s="14">
        <f t="shared" si="0"/>
        <v>6711.9536395401137</v>
      </c>
      <c r="H31" s="14">
        <f>+[4]GVA_Constant!BU28/100</f>
        <v>44.571918214900535</v>
      </c>
      <c r="I31" s="14">
        <f t="shared" si="1"/>
        <v>6756.5255577550142</v>
      </c>
      <c r="J31" s="18">
        <f>'[5]2021-22'!D71/100</f>
        <v>4612.8773808429723</v>
      </c>
      <c r="K31" s="18">
        <f>('[5]2021-22'!E71+'[5]2021-22'!F71)/100</f>
        <v>517.65663007343267</v>
      </c>
      <c r="L31" s="18">
        <f>'[5]2021-22'!G71/100</f>
        <v>1570.0048105107064</v>
      </c>
      <c r="M31" s="18">
        <f t="shared" si="29"/>
        <v>6700.5388214271115</v>
      </c>
      <c r="N31" s="18">
        <f t="shared" si="30"/>
        <v>6745.110739642012</v>
      </c>
      <c r="O31" s="18">
        <f>(+'[5]2021-22'!H71+'[5]2021-22'!I71)/100</f>
        <v>1937.4423819473438</v>
      </c>
      <c r="P31" s="18">
        <f>'[5]2021-22'!J71/100</f>
        <v>103.9860132491186</v>
      </c>
      <c r="Q31" s="18">
        <f>'[5]2021-22'!K71/100</f>
        <v>1054.7263321774967</v>
      </c>
      <c r="R31" s="18">
        <f>'[5]2021-22'!L71/100</f>
        <v>39.226867382273028</v>
      </c>
      <c r="S31" s="18">
        <f>'[5]2021-22'!M71/100</f>
        <v>342.01315770998866</v>
      </c>
      <c r="T31" s="18">
        <f>'[5]2021-22'!N71/100</f>
        <v>2674.2005111667286</v>
      </c>
      <c r="U31" s="18">
        <f>'[5]2021-22'!O71/100</f>
        <v>5254.5997818047435</v>
      </c>
      <c r="V31" s="18">
        <f>'[5]2021-22'!P71/100</f>
        <v>815.30745921176117</v>
      </c>
      <c r="W31" s="18">
        <f>'[5]2021-22'!Q71/100</f>
        <v>1679.6067039247332</v>
      </c>
      <c r="X31" s="18">
        <f t="shared" si="34"/>
        <v>13901.109208574188</v>
      </c>
      <c r="Y31" s="18">
        <f t="shared" si="32"/>
        <v>27358.173587756311</v>
      </c>
      <c r="Z31" s="18">
        <f>'[5]2021-22'!U71/100</f>
        <v>3640.8226061076216</v>
      </c>
      <c r="AA31" s="18">
        <f>'[5]2021-22'!V71/100</f>
        <v>570.51884031313648</v>
      </c>
      <c r="AB31" s="18">
        <f t="shared" si="33"/>
        <v>30428.477353550796</v>
      </c>
      <c r="AC31" s="18">
        <f>'Stmnt 45 GDDP 2021-22'!AC31</f>
        <v>2666.4178171898125</v>
      </c>
      <c r="AD31" s="18">
        <f t="shared" si="7"/>
        <v>114117.43935022132</v>
      </c>
    </row>
    <row r="32" spans="1:30" s="50" customFormat="1" ht="25.5">
      <c r="A32" s="47"/>
      <c r="B32" s="48" t="s">
        <v>198</v>
      </c>
      <c r="C32" s="49">
        <f t="shared" ref="C32:I32" si="35">SUM(C24:C31)</f>
        <v>25253.542405434157</v>
      </c>
      <c r="D32" s="49">
        <f t="shared" si="35"/>
        <v>8227.12102715111</v>
      </c>
      <c r="E32" s="49">
        <f t="shared" si="35"/>
        <v>5721.847206731356</v>
      </c>
      <c r="F32" s="49">
        <f t="shared" si="35"/>
        <v>269.2302580103522</v>
      </c>
      <c r="G32" s="49">
        <f t="shared" si="35"/>
        <v>39471.740897326978</v>
      </c>
      <c r="H32" s="49">
        <f t="shared" si="35"/>
        <v>1114.9497171119301</v>
      </c>
      <c r="I32" s="49">
        <f t="shared" si="35"/>
        <v>40586.6906144389</v>
      </c>
      <c r="J32" s="49">
        <f t="shared" ref="J32" si="36">SUM(J24:J31)</f>
        <v>35095.071525824482</v>
      </c>
      <c r="K32" s="49">
        <f t="shared" ref="K32:AB32" si="37">SUM(K24:K31)</f>
        <v>3938.3653538443823</v>
      </c>
      <c r="L32" s="49">
        <f>SUM(L24:L31)</f>
        <v>11944.698844497074</v>
      </c>
      <c r="M32" s="49">
        <f t="shared" si="37"/>
        <v>50978.135724165943</v>
      </c>
      <c r="N32" s="49">
        <f t="shared" si="37"/>
        <v>52093.085441277864</v>
      </c>
      <c r="O32" s="49">
        <f t="shared" si="37"/>
        <v>14740.187817257827</v>
      </c>
      <c r="P32" s="49">
        <f t="shared" si="37"/>
        <v>791.13236085981691</v>
      </c>
      <c r="Q32" s="49">
        <f t="shared" si="37"/>
        <v>8024.4266239687877</v>
      </c>
      <c r="R32" s="49">
        <f t="shared" si="37"/>
        <v>298.44056168328632</v>
      </c>
      <c r="S32" s="49">
        <f t="shared" si="37"/>
        <v>2602.0583773704552</v>
      </c>
      <c r="T32" s="49">
        <f t="shared" si="37"/>
        <v>20345.491645529506</v>
      </c>
      <c r="U32" s="49">
        <f t="shared" si="37"/>
        <v>39977.337344336556</v>
      </c>
      <c r="V32" s="49">
        <f t="shared" si="37"/>
        <v>6202.9122463571957</v>
      </c>
      <c r="W32" s="49">
        <f t="shared" si="37"/>
        <v>12778.557187384167</v>
      </c>
      <c r="X32" s="49">
        <f t="shared" si="37"/>
        <v>105760.5441647476</v>
      </c>
      <c r="Y32" s="49">
        <f t="shared" si="37"/>
        <v>197325.37050335243</v>
      </c>
      <c r="Z32" s="49">
        <f t="shared" si="37"/>
        <v>26260.037697956348</v>
      </c>
      <c r="AA32" s="49">
        <f t="shared" si="37"/>
        <v>4114.9618849555245</v>
      </c>
      <c r="AB32" s="49">
        <f t="shared" si="37"/>
        <v>219470.44631635325</v>
      </c>
      <c r="AC32" s="49">
        <f>'Stmnt 45 GDDP 2021-22'!AC32</f>
        <v>20392.373568083636</v>
      </c>
      <c r="AD32" s="49">
        <f t="shared" si="7"/>
        <v>107623.78669830237</v>
      </c>
    </row>
    <row r="33" spans="1:30">
      <c r="A33" s="5">
        <v>24</v>
      </c>
      <c r="B33" s="6" t="s">
        <v>152</v>
      </c>
      <c r="C33" s="14">
        <f>[4]GVA_Constant!M30/100</f>
        <v>4944.3953450763711</v>
      </c>
      <c r="D33" s="14">
        <f>[4]GVA_Constant!Y30/100</f>
        <v>599.37215524598753</v>
      </c>
      <c r="E33" s="14">
        <f>[4]GVA_Constant!AW30/100</f>
        <v>224.61828167558244</v>
      </c>
      <c r="F33" s="14">
        <f>[4]GVA_Constant!AK30/100</f>
        <v>58.337146593368345</v>
      </c>
      <c r="G33" s="14">
        <f t="shared" si="0"/>
        <v>5826.7229285913099</v>
      </c>
      <c r="H33" s="14">
        <f>+[4]GVA_Constant!BU30/100</f>
        <v>1866.6072691855184</v>
      </c>
      <c r="I33" s="14">
        <f t="shared" si="1"/>
        <v>7693.3301977768278</v>
      </c>
      <c r="J33" s="18">
        <f>'[5]2021-22'!D72/100</f>
        <v>3114.7827265822866</v>
      </c>
      <c r="K33" s="18">
        <f>('[5]2021-22'!E72+'[5]2021-22'!F72)/100</f>
        <v>349.54060048283174</v>
      </c>
      <c r="L33" s="18">
        <f>'[5]2021-22'!G72/100</f>
        <v>1060.1243997377162</v>
      </c>
      <c r="M33" s="18">
        <f t="shared" ref="M33:M37" si="38">J33+K33+L33</f>
        <v>4524.4477268028349</v>
      </c>
      <c r="N33" s="18">
        <f t="shared" ref="N33:N37" si="39">H33+M33</f>
        <v>6391.0549959883538</v>
      </c>
      <c r="O33" s="18">
        <f>(+'[5]2021-22'!H72+'[5]2021-22'!I72)/100</f>
        <v>1308.2316235198136</v>
      </c>
      <c r="P33" s="18">
        <f>'[5]2021-22'!J72/100</f>
        <v>70.21514146888552</v>
      </c>
      <c r="Q33" s="18">
        <f>'[5]2021-22'!K72/100</f>
        <v>712.18961387991669</v>
      </c>
      <c r="R33" s="18">
        <f>'[5]2021-22'!L72/100</f>
        <v>26.487408802076146</v>
      </c>
      <c r="S33" s="18">
        <f>'[5]2021-22'!M72/100</f>
        <v>230.93973412843255</v>
      </c>
      <c r="T33" s="18">
        <f>'[5]2021-22'!N72/100</f>
        <v>1805.7175320098097</v>
      </c>
      <c r="U33" s="18">
        <f>'[5]2021-22'!O72/100</f>
        <v>3548.0970518400204</v>
      </c>
      <c r="V33" s="18">
        <f>'[5]2021-22'!P72/100</f>
        <v>550.52527547185912</v>
      </c>
      <c r="W33" s="18">
        <f>'[5]2021-22'!Q72/100</f>
        <v>1134.1315879245255</v>
      </c>
      <c r="X33" s="18">
        <f t="shared" ref="X33" si="40">SUM(O33:W33)</f>
        <v>9386.5349690453386</v>
      </c>
      <c r="Y33" s="18">
        <f t="shared" ref="Y33:Y37" si="41">I33+M33+X33</f>
        <v>21604.312893625</v>
      </c>
      <c r="Z33" s="18">
        <f>'[5]2021-22'!U72/100</f>
        <v>2875.0994834741682</v>
      </c>
      <c r="AA33" s="18">
        <f>'[5]2021-22'!V72/100</f>
        <v>450.52961941757769</v>
      </c>
      <c r="AB33" s="18">
        <f t="shared" ref="AB33:AB37" si="42">Y33+Z33-AA33</f>
        <v>24028.882757681589</v>
      </c>
      <c r="AC33" s="18">
        <f>'Stmnt 45 GDDP 2021-22'!AC33</f>
        <v>2795.4978227974057</v>
      </c>
      <c r="AD33" s="18">
        <f t="shared" si="7"/>
        <v>85955.648263164476</v>
      </c>
    </row>
    <row r="34" spans="1:30">
      <c r="A34" s="5">
        <v>25</v>
      </c>
      <c r="B34" s="6" t="s">
        <v>17</v>
      </c>
      <c r="C34" s="14">
        <f>[4]GVA_Constant!M31/100</f>
        <v>2538.7660450111462</v>
      </c>
      <c r="D34" s="14">
        <f>[4]GVA_Constant!Y31/100</f>
        <v>318.46689975776349</v>
      </c>
      <c r="E34" s="14">
        <f>[4]GVA_Constant!AW31/100</f>
        <v>157.06726223689262</v>
      </c>
      <c r="F34" s="14">
        <f>[4]GVA_Constant!AK31/100</f>
        <v>86.343867188175238</v>
      </c>
      <c r="G34" s="14">
        <f t="shared" si="0"/>
        <v>3100.6440741939778</v>
      </c>
      <c r="H34" s="14">
        <f>+[4]GVA_Constant!BU31/100</f>
        <v>237.16779238082617</v>
      </c>
      <c r="I34" s="14">
        <f t="shared" si="1"/>
        <v>3337.8118665748038</v>
      </c>
      <c r="J34" s="18">
        <f>'[5]2021-22'!D73/100</f>
        <v>3904.3499995526786</v>
      </c>
      <c r="K34" s="18">
        <f>('[5]2021-22'!E73+'[5]2021-22'!F73)/100</f>
        <v>438.14575947525037</v>
      </c>
      <c r="L34" s="18">
        <f>'[5]2021-22'!G73/100</f>
        <v>1328.8556740467684</v>
      </c>
      <c r="M34" s="18">
        <f t="shared" si="38"/>
        <v>5671.3514330746975</v>
      </c>
      <c r="N34" s="18">
        <f t="shared" si="39"/>
        <v>5908.5192254555241</v>
      </c>
      <c r="O34" s="18">
        <f>(+'[5]2021-22'!H73+'[5]2021-22'!I73)/100</f>
        <v>1639.8556776089938</v>
      </c>
      <c r="P34" s="18">
        <f>'[5]2021-22'!J73/100</f>
        <v>88.014000213568991</v>
      </c>
      <c r="Q34" s="18">
        <f>'[5]2021-22'!K73/100</f>
        <v>892.7227876611945</v>
      </c>
      <c r="R34" s="18">
        <f>'[5]2021-22'!L73/100</f>
        <v>33.201710559764003</v>
      </c>
      <c r="S34" s="18">
        <f>'[5]2021-22'!M73/100</f>
        <v>289.48072144679043</v>
      </c>
      <c r="T34" s="18">
        <f>'[5]2021-22'!N73/100</f>
        <v>2263.449448697369</v>
      </c>
      <c r="U34" s="18">
        <f>'[5]2021-22'!O73/100</f>
        <v>4447.5053121810342</v>
      </c>
      <c r="V34" s="18">
        <f>'[5]2021-22'!P73/100</f>
        <v>690.07810422808552</v>
      </c>
      <c r="W34" s="18">
        <f>'[5]2021-22'!Q73/100</f>
        <v>1421.6229681177474</v>
      </c>
      <c r="X34" s="18">
        <f t="shared" ref="X34:X37" si="43">SUM(O34:W34)</f>
        <v>11765.930730714546</v>
      </c>
      <c r="Y34" s="18">
        <f t="shared" si="41"/>
        <v>20775.094030364045</v>
      </c>
      <c r="Z34" s="18">
        <f>'[5]2021-22'!U73/100</f>
        <v>2764.7471335593659</v>
      </c>
      <c r="AA34" s="18">
        <f>'[5]2021-22'!V73/100</f>
        <v>433.23734744760918</v>
      </c>
      <c r="AB34" s="18">
        <f t="shared" si="42"/>
        <v>23106.603816475803</v>
      </c>
      <c r="AC34" s="18">
        <f>'Stmnt 45 GDDP 2021-22'!AC34</f>
        <v>2004.5913364936155</v>
      </c>
      <c r="AD34" s="18">
        <f t="shared" si="7"/>
        <v>115268.40107417274</v>
      </c>
    </row>
    <row r="35" spans="1:30">
      <c r="A35" s="5">
        <v>26</v>
      </c>
      <c r="B35" s="6" t="s">
        <v>18</v>
      </c>
      <c r="C35" s="14">
        <f>[4]GVA_Constant!M32/100</f>
        <v>2545.0687689815518</v>
      </c>
      <c r="D35" s="14">
        <f>[4]GVA_Constant!Y32/100</f>
        <v>245.13724132888183</v>
      </c>
      <c r="E35" s="14">
        <f>[4]GVA_Constant!AW32/100</f>
        <v>119.37840714031294</v>
      </c>
      <c r="F35" s="14">
        <f>[4]GVA_Constant!AK32/100</f>
        <v>56.886996496056263</v>
      </c>
      <c r="G35" s="14">
        <f t="shared" si="0"/>
        <v>2966.4714139468028</v>
      </c>
      <c r="H35" s="14">
        <f>+[4]GVA_Constant!BU32/100</f>
        <v>1.8137057904197824</v>
      </c>
      <c r="I35" s="14">
        <f t="shared" si="1"/>
        <v>2968.2851197372224</v>
      </c>
      <c r="J35" s="18">
        <f>'[5]2021-22'!D74/100</f>
        <v>1427.7473956960207</v>
      </c>
      <c r="K35" s="18">
        <f>('[5]2021-22'!E74+'[5]2021-22'!F74)/100</f>
        <v>160.22166739603631</v>
      </c>
      <c r="L35" s="18">
        <f>'[5]2021-22'!G74/100</f>
        <v>485.93753841062511</v>
      </c>
      <c r="M35" s="18">
        <f t="shared" si="38"/>
        <v>2073.906601502682</v>
      </c>
      <c r="N35" s="18">
        <f t="shared" si="39"/>
        <v>2075.7203072931015</v>
      </c>
      <c r="O35" s="18">
        <f>(+'[5]2021-22'!H74+'[5]2021-22'!I74)/100</f>
        <v>599.66439312352043</v>
      </c>
      <c r="P35" s="18">
        <f>'[5]2021-22'!J74/100</f>
        <v>32.185065274401431</v>
      </c>
      <c r="Q35" s="18">
        <f>'[5]2021-22'!K74/100</f>
        <v>326.45194086283021</v>
      </c>
      <c r="R35" s="18">
        <f>'[5]2021-22'!L74/100</f>
        <v>12.141241381993717</v>
      </c>
      <c r="S35" s="18">
        <f>'[5]2021-22'!M74/100</f>
        <v>105.85765779123609</v>
      </c>
      <c r="T35" s="18">
        <f>'[5]2021-22'!N74/100</f>
        <v>827.70091206923348</v>
      </c>
      <c r="U35" s="18">
        <f>'[5]2021-22'!O74/100</f>
        <v>1626.3690825715419</v>
      </c>
      <c r="V35" s="18">
        <f>'[5]2021-22'!P74/100</f>
        <v>252.34858971438965</v>
      </c>
      <c r="W35" s="18">
        <f>'[5]2021-22'!Q74/100</f>
        <v>519.86079388997041</v>
      </c>
      <c r="X35" s="18">
        <f t="shared" si="43"/>
        <v>4302.5796766791173</v>
      </c>
      <c r="Y35" s="18">
        <f t="shared" si="41"/>
        <v>9344.7713979190212</v>
      </c>
      <c r="Z35" s="18">
        <f>'[5]2021-22'!U74/100</f>
        <v>1243.6011066043416</v>
      </c>
      <c r="AA35" s="18">
        <f>'[5]2021-22'!V74/100</f>
        <v>194.87295534856102</v>
      </c>
      <c r="AB35" s="18">
        <f t="shared" si="42"/>
        <v>10393.499549174801</v>
      </c>
      <c r="AC35" s="18">
        <f>'Stmnt 45 GDDP 2021-22'!AC35</f>
        <v>1288.4188928479339</v>
      </c>
      <c r="AD35" s="18">
        <f t="shared" si="7"/>
        <v>80668.636627959611</v>
      </c>
    </row>
    <row r="36" spans="1:30">
      <c r="A36" s="5">
        <v>27</v>
      </c>
      <c r="B36" s="6" t="s">
        <v>19</v>
      </c>
      <c r="C36" s="14">
        <f>[4]GVA_Constant!M33/100</f>
        <v>4820.6649938761284</v>
      </c>
      <c r="D36" s="14">
        <f>[4]GVA_Constant!Y33/100</f>
        <v>757.3523391216462</v>
      </c>
      <c r="E36" s="14">
        <f>[4]GVA_Constant!AW33/100</f>
        <v>685.59903275099873</v>
      </c>
      <c r="F36" s="14">
        <f>[4]GVA_Constant!AK33/100</f>
        <v>12.849445275539733</v>
      </c>
      <c r="G36" s="14">
        <f t="shared" si="0"/>
        <v>6276.4658110243126</v>
      </c>
      <c r="H36" s="14">
        <f>+[4]GVA_Constant!BU33/100</f>
        <v>189.36199766914987</v>
      </c>
      <c r="I36" s="14">
        <f t="shared" si="1"/>
        <v>6465.8278086934624</v>
      </c>
      <c r="J36" s="18">
        <f>'[5]2021-22'!D75/100</f>
        <v>5581.5421834328617</v>
      </c>
      <c r="K36" s="18">
        <f>('[5]2021-22'!E75+'[5]2021-22'!F75)/100</f>
        <v>626.36009560708521</v>
      </c>
      <c r="L36" s="18">
        <f>'[5]2021-22'!G75/100</f>
        <v>1899.6923946971763</v>
      </c>
      <c r="M36" s="18">
        <f t="shared" si="38"/>
        <v>8107.5946737371232</v>
      </c>
      <c r="N36" s="18">
        <f t="shared" si="39"/>
        <v>8296.956671406273</v>
      </c>
      <c r="O36" s="18">
        <f>(+'[5]2021-22'!H75+'[5]2021-22'!I75)/100</f>
        <v>2344.2887139639447</v>
      </c>
      <c r="P36" s="18">
        <f>'[5]2021-22'!J75/100</f>
        <v>125.82218678678582</v>
      </c>
      <c r="Q36" s="18">
        <f>'[5]2021-22'!K75/100</f>
        <v>1276.2098423588077</v>
      </c>
      <c r="R36" s="18">
        <f>'[5]2021-22'!L75/100</f>
        <v>47.464174080879751</v>
      </c>
      <c r="S36" s="18">
        <f>'[5]2021-22'!M75/100</f>
        <v>413.83299607641601</v>
      </c>
      <c r="T36" s="18">
        <f>'[5]2021-22'!N75/100</f>
        <v>3235.7597498737678</v>
      </c>
      <c r="U36" s="18">
        <f>'[5]2021-22'!O75/100</f>
        <v>6358.0208008565478</v>
      </c>
      <c r="V36" s="18">
        <f>'[5]2021-22'!P75/100</f>
        <v>986.51505347976695</v>
      </c>
      <c r="W36" s="18">
        <f>'[5]2021-22'!Q75/100</f>
        <v>2032.3097484588557</v>
      </c>
      <c r="X36" s="18">
        <f t="shared" si="43"/>
        <v>16820.223265935772</v>
      </c>
      <c r="Y36" s="18">
        <f t="shared" si="41"/>
        <v>31393.645748366358</v>
      </c>
      <c r="Z36" s="18">
        <f>'[5]2021-22'!U75/100</f>
        <v>4177.8627792507314</v>
      </c>
      <c r="AA36" s="18">
        <f>'[5]2021-22'!V75/100</f>
        <v>654.67332130025989</v>
      </c>
      <c r="AB36" s="18">
        <f t="shared" si="42"/>
        <v>34916.835206316828</v>
      </c>
      <c r="AC36" s="18">
        <f>'Stmnt 45 GDDP 2021-22'!AC36</f>
        <v>3177.8105208114898</v>
      </c>
      <c r="AD36" s="18">
        <f t="shared" si="7"/>
        <v>109877.02060159463</v>
      </c>
    </row>
    <row r="37" spans="1:30">
      <c r="A37" s="5">
        <v>28</v>
      </c>
      <c r="B37" s="6" t="s">
        <v>20</v>
      </c>
      <c r="C37" s="14">
        <f>[4]GVA_Constant!M34/100</f>
        <v>3563.3782926022791</v>
      </c>
      <c r="D37" s="14">
        <f>[4]GVA_Constant!Y34/100</f>
        <v>479.50725086039665</v>
      </c>
      <c r="E37" s="14">
        <f>[4]GVA_Constant!AW34/100</f>
        <v>1152.2983672334753</v>
      </c>
      <c r="F37" s="14">
        <f>[4]GVA_Constant!AK34/100</f>
        <v>29.277723778688255</v>
      </c>
      <c r="G37" s="14">
        <f t="shared" si="0"/>
        <v>5224.4616344748392</v>
      </c>
      <c r="H37" s="14">
        <f>+[4]GVA_Constant!BU34/100</f>
        <v>1423.6186589714105</v>
      </c>
      <c r="I37" s="14">
        <f t="shared" si="1"/>
        <v>6648.0802934462499</v>
      </c>
      <c r="J37" s="18">
        <f>'[5]2021-22'!D76/100</f>
        <v>3996.6514716329666</v>
      </c>
      <c r="K37" s="18">
        <f>('[5]2021-22'!E76+'[5]2021-22'!F76)/100</f>
        <v>448.50382127553343</v>
      </c>
      <c r="L37" s="18">
        <f>'[5]2021-22'!G76/100</f>
        <v>1360.2707200623181</v>
      </c>
      <c r="M37" s="18">
        <f t="shared" si="38"/>
        <v>5805.4260129708182</v>
      </c>
      <c r="N37" s="18">
        <f t="shared" si="39"/>
        <v>7229.0446719422289</v>
      </c>
      <c r="O37" s="18">
        <f>(+'[5]2021-22'!H76+'[5]2021-22'!I76)/100</f>
        <v>1678.6229738452096</v>
      </c>
      <c r="P37" s="18">
        <f>'[5]2021-22'!J76/100</f>
        <v>90.09471064790965</v>
      </c>
      <c r="Q37" s="18">
        <f>'[5]2021-22'!K76/100</f>
        <v>913.82735755635917</v>
      </c>
      <c r="R37" s="18">
        <f>'[5]2021-22'!L76/100</f>
        <v>33.986621431125684</v>
      </c>
      <c r="S37" s="18">
        <f>'[5]2021-22'!M76/100</f>
        <v>296.32424129810079</v>
      </c>
      <c r="T37" s="18">
        <f>'[5]2021-22'!N76/100</f>
        <v>2316.9589230318984</v>
      </c>
      <c r="U37" s="18">
        <f>'[5]2021-22'!O76/100</f>
        <v>4552.6473428509898</v>
      </c>
      <c r="V37" s="18">
        <f>'[5]2021-22'!P76/100</f>
        <v>706.39201688394985</v>
      </c>
      <c r="W37" s="18">
        <f>'[5]2021-22'!Q76/100</f>
        <v>1455.2310956461326</v>
      </c>
      <c r="X37" s="18">
        <f t="shared" si="43"/>
        <v>12044.085283191676</v>
      </c>
      <c r="Y37" s="18">
        <f t="shared" si="41"/>
        <v>24497.591589608746</v>
      </c>
      <c r="Z37" s="18">
        <f>'[5]2021-22'!U76/100</f>
        <v>3260.1366813858795</v>
      </c>
      <c r="AA37" s="18">
        <f>'[5]2021-22'!V76/100</f>
        <v>510.86515327783837</v>
      </c>
      <c r="AB37" s="18">
        <f t="shared" si="42"/>
        <v>27246.863117716788</v>
      </c>
      <c r="AC37" s="18">
        <f>'Stmnt 45 GDDP 2021-22'!AC37</f>
        <v>2997.9294075527123</v>
      </c>
      <c r="AD37" s="18">
        <f t="shared" si="7"/>
        <v>90885.60607555836</v>
      </c>
    </row>
    <row r="38" spans="1:30" s="3" customFormat="1">
      <c r="A38" s="7"/>
      <c r="B38" s="8" t="s">
        <v>30</v>
      </c>
      <c r="C38" s="19">
        <f t="shared" ref="C38:I38" si="44">SUM(C33:C37)</f>
        <v>18412.273445547478</v>
      </c>
      <c r="D38" s="19">
        <f t="shared" si="44"/>
        <v>2399.8358863146759</v>
      </c>
      <c r="E38" s="19">
        <f t="shared" si="44"/>
        <v>2338.9613510372619</v>
      </c>
      <c r="F38" s="19">
        <f t="shared" si="44"/>
        <v>243.69517933182783</v>
      </c>
      <c r="G38" s="19">
        <f t="shared" si="44"/>
        <v>23394.765862231241</v>
      </c>
      <c r="H38" s="19">
        <f t="shared" si="44"/>
        <v>3718.5694239973245</v>
      </c>
      <c r="I38" s="19">
        <f t="shared" si="44"/>
        <v>27113.335286228568</v>
      </c>
      <c r="J38" s="19">
        <f t="shared" ref="J38" si="45">SUM(J33:J37)</f>
        <v>18025.073776896814</v>
      </c>
      <c r="K38" s="19">
        <f t="shared" ref="K38:AB38" si="46">SUM(K33:K37)</f>
        <v>2022.771944236737</v>
      </c>
      <c r="L38" s="19">
        <f>SUM(L33:L37)</f>
        <v>6134.8807269546041</v>
      </c>
      <c r="M38" s="19">
        <f t="shared" si="46"/>
        <v>26182.726448088157</v>
      </c>
      <c r="N38" s="19">
        <f t="shared" si="46"/>
        <v>29901.295872085484</v>
      </c>
      <c r="O38" s="19">
        <f t="shared" si="46"/>
        <v>7570.6633820614825</v>
      </c>
      <c r="P38" s="19">
        <f t="shared" si="46"/>
        <v>406.33110439155143</v>
      </c>
      <c r="Q38" s="19">
        <f t="shared" si="46"/>
        <v>4121.4015423191086</v>
      </c>
      <c r="R38" s="19">
        <f t="shared" si="46"/>
        <v>153.28115625583931</v>
      </c>
      <c r="S38" s="19">
        <f t="shared" si="46"/>
        <v>1336.4353507409758</v>
      </c>
      <c r="T38" s="19">
        <f t="shared" si="46"/>
        <v>10449.586565682079</v>
      </c>
      <c r="U38" s="19">
        <f t="shared" si="46"/>
        <v>20532.639590300136</v>
      </c>
      <c r="V38" s="19">
        <f t="shared" si="46"/>
        <v>3185.8590397780513</v>
      </c>
      <c r="W38" s="19">
        <f t="shared" si="46"/>
        <v>6563.1561940372312</v>
      </c>
      <c r="X38" s="19">
        <f t="shared" si="46"/>
        <v>54319.353925566458</v>
      </c>
      <c r="Y38" s="19">
        <f t="shared" si="46"/>
        <v>107615.41565988318</v>
      </c>
      <c r="Z38" s="19">
        <f t="shared" si="46"/>
        <v>14321.447184274486</v>
      </c>
      <c r="AA38" s="19">
        <f t="shared" si="46"/>
        <v>2244.1783967918464</v>
      </c>
      <c r="AB38" s="19">
        <f t="shared" si="46"/>
        <v>119692.6844473658</v>
      </c>
      <c r="AC38" s="19">
        <f>'Stmnt 45 GDDP 2021-22'!AC38</f>
        <v>12264.247980503158</v>
      </c>
      <c r="AD38" s="19">
        <f t="shared" si="7"/>
        <v>97594.801277375373</v>
      </c>
    </row>
    <row r="39" spans="1:30">
      <c r="A39" s="5">
        <v>29</v>
      </c>
      <c r="B39" s="6" t="s">
        <v>21</v>
      </c>
      <c r="C39" s="14">
        <f>[4]GVA_Constant!M36/100</f>
        <v>2506.0408947944816</v>
      </c>
      <c r="D39" s="14">
        <f>[4]GVA_Constant!Y36/100</f>
        <v>266.26827795100559</v>
      </c>
      <c r="E39" s="14">
        <f>[4]GVA_Constant!AW36/100</f>
        <v>877.00596124240678</v>
      </c>
      <c r="F39" s="14">
        <f>[4]GVA_Constant!AK36/100</f>
        <v>24.396855659435619</v>
      </c>
      <c r="G39" s="14">
        <f t="shared" si="0"/>
        <v>3673.7119896473296</v>
      </c>
      <c r="H39" s="14">
        <f>+[4]GVA_Constant!BU36/100</f>
        <v>117.06780282128094</v>
      </c>
      <c r="I39" s="14">
        <f t="shared" si="1"/>
        <v>3790.7797924686106</v>
      </c>
      <c r="J39" s="18">
        <f>'[5]2021-22'!D77/100</f>
        <v>2919.9130851351383</v>
      </c>
      <c r="K39" s="18">
        <f>('[5]2021-22'!E77+'[5]2021-22'!F77)/100</f>
        <v>327.67234915794734</v>
      </c>
      <c r="L39" s="18">
        <f>'[5]2021-22'!G77/100</f>
        <v>993.80001059069548</v>
      </c>
      <c r="M39" s="18">
        <f t="shared" ref="M39:M44" si="47">J39+K39+L39</f>
        <v>4241.385444883781</v>
      </c>
      <c r="N39" s="18">
        <f t="shared" ref="N39:N44" si="48">H39+M39</f>
        <v>4358.4532477050616</v>
      </c>
      <c r="O39" s="18">
        <f>(+'[5]2021-22'!H77+'[5]2021-22'!I77)/100</f>
        <v>1226.3849427772197</v>
      </c>
      <c r="P39" s="18">
        <f>'[5]2021-22'!J77/100</f>
        <v>65.822283076089676</v>
      </c>
      <c r="Q39" s="18">
        <f>'[5]2021-22'!K77/100</f>
        <v>667.63301174046546</v>
      </c>
      <c r="R39" s="18">
        <f>'[5]2021-22'!L77/100</f>
        <v>24.830281384463877</v>
      </c>
      <c r="S39" s="18">
        <f>'[5]2021-22'!M77/100</f>
        <v>216.4914893756156</v>
      </c>
      <c r="T39" s="18">
        <f>'[5]2021-22'!N77/100</f>
        <v>1692.7467218744644</v>
      </c>
      <c r="U39" s="18">
        <f>'[5]2021-22'!O77/100</f>
        <v>3326.1180372490385</v>
      </c>
      <c r="V39" s="18">
        <f>'[5]2021-22'!P77/100</f>
        <v>516.0828528517402</v>
      </c>
      <c r="W39" s="18">
        <f>'[5]2021-22'!Q77/100</f>
        <v>1063.1770991871238</v>
      </c>
      <c r="X39" s="18">
        <f t="shared" ref="X39" si="49">SUM(O39:W39)</f>
        <v>8799.2867195162216</v>
      </c>
      <c r="Y39" s="18">
        <f t="shared" ref="Y39:Y44" si="50">I39+M39+X39</f>
        <v>16831.451956868616</v>
      </c>
      <c r="Z39" s="18">
        <f>'[5]2021-22'!U77/100</f>
        <v>2239.927697840038</v>
      </c>
      <c r="AA39" s="18">
        <f>'[5]2021-22'!V77/100</f>
        <v>350.99786251964326</v>
      </c>
      <c r="AB39" s="18">
        <f t="shared" ref="AB39:AB44" si="51">Y39+Z39-AA39</f>
        <v>18720.381792189011</v>
      </c>
      <c r="AC39" s="18">
        <f>'Stmnt 45 GDDP 2021-22'!AC39</f>
        <v>1425.3346855456141</v>
      </c>
      <c r="AD39" s="18">
        <f t="shared" si="7"/>
        <v>131340.25279840082</v>
      </c>
    </row>
    <row r="40" spans="1:30">
      <c r="A40" s="5">
        <v>30</v>
      </c>
      <c r="B40" s="6" t="s">
        <v>22</v>
      </c>
      <c r="C40" s="14">
        <f>[4]GVA_Constant!M37/100</f>
        <v>3862.9989047049048</v>
      </c>
      <c r="D40" s="14">
        <f>[4]GVA_Constant!Y37/100</f>
        <v>567.2895909486266</v>
      </c>
      <c r="E40" s="14">
        <f>[4]GVA_Constant!AW37/100</f>
        <v>943.07973622498002</v>
      </c>
      <c r="F40" s="14">
        <f>[4]GVA_Constant!AK37/100</f>
        <v>176.71902059758361</v>
      </c>
      <c r="G40" s="14">
        <f t="shared" si="0"/>
        <v>5550.0872524760962</v>
      </c>
      <c r="H40" s="14">
        <f>+[4]GVA_Constant!BU37/100</f>
        <v>1028.9805284069687</v>
      </c>
      <c r="I40" s="14">
        <f t="shared" si="1"/>
        <v>6579.0677808830651</v>
      </c>
      <c r="J40" s="18">
        <f>'[5]2021-22'!D78/100</f>
        <v>19145.389116418253</v>
      </c>
      <c r="K40" s="18">
        <f>('[5]2021-22'!E78+'[5]2021-22'!F78)/100</f>
        <v>2148.4936175863681</v>
      </c>
      <c r="L40" s="18">
        <f>'[5]2021-22'!G78/100</f>
        <v>6516.1829656922337</v>
      </c>
      <c r="M40" s="18">
        <f t="shared" si="47"/>
        <v>27810.065699696857</v>
      </c>
      <c r="N40" s="18">
        <f t="shared" si="48"/>
        <v>28839.046228103827</v>
      </c>
      <c r="O40" s="18">
        <f>(+'[5]2021-22'!H78+'[5]2021-22'!I78)/100</f>
        <v>8041.2040534759717</v>
      </c>
      <c r="P40" s="18">
        <f>'[5]2021-22'!J78/100</f>
        <v>431.58586755141204</v>
      </c>
      <c r="Q40" s="18">
        <f>'[5]2021-22'!K78/100</f>
        <v>4377.5596821046711</v>
      </c>
      <c r="R40" s="18">
        <f>'[5]2021-22'!L78/100</f>
        <v>162.80806486872396</v>
      </c>
      <c r="S40" s="18">
        <f>'[5]2021-22'!M78/100</f>
        <v>1419.4990342656927</v>
      </c>
      <c r="T40" s="18">
        <f>'[5]2021-22'!N78/100</f>
        <v>11099.061417551797</v>
      </c>
      <c r="U40" s="18">
        <f>'[5]2021-22'!O78/100</f>
        <v>21808.808075300291</v>
      </c>
      <c r="V40" s="18">
        <f>'[5]2021-22'!P78/100</f>
        <v>3383.8702543779655</v>
      </c>
      <c r="W40" s="18">
        <f>'[5]2021-22'!Q78/100</f>
        <v>6971.0771074750091</v>
      </c>
      <c r="X40" s="18">
        <f t="shared" ref="X40:X44" si="52">SUM(O40:W40)</f>
        <v>57695.473556971534</v>
      </c>
      <c r="Y40" s="18">
        <f t="shared" si="50"/>
        <v>92084.607037551454</v>
      </c>
      <c r="Z40" s="18">
        <f>'[5]2021-22'!U78/100</f>
        <v>12254.608958063203</v>
      </c>
      <c r="AA40" s="18">
        <f>'[5]2021-22'!V78/100</f>
        <v>1920.3037466084459</v>
      </c>
      <c r="AB40" s="18">
        <f t="shared" si="51"/>
        <v>102418.9122490062</v>
      </c>
      <c r="AC40" s="18">
        <f>'Stmnt 45 GDDP 2021-22'!AC40</f>
        <v>5317.5964591656439</v>
      </c>
      <c r="AD40" s="18">
        <f t="shared" si="7"/>
        <v>192603.76945766999</v>
      </c>
    </row>
    <row r="41" spans="1:30">
      <c r="A41" s="5">
        <v>31</v>
      </c>
      <c r="B41" s="6" t="s">
        <v>23</v>
      </c>
      <c r="C41" s="14">
        <f>[4]GVA_Constant!M38/100</f>
        <v>1162.6279079436972</v>
      </c>
      <c r="D41" s="14">
        <f>[4]GVA_Constant!Y38/100</f>
        <v>349.19015633438795</v>
      </c>
      <c r="E41" s="14">
        <f>[4]GVA_Constant!AW38/100</f>
        <v>943.10015103610579</v>
      </c>
      <c r="F41" s="14">
        <f>[4]GVA_Constant!AK38/100</f>
        <v>50.485580222283119</v>
      </c>
      <c r="G41" s="14">
        <f t="shared" si="0"/>
        <v>2505.4037955364743</v>
      </c>
      <c r="H41" s="14">
        <f>+[4]GVA_Constant!BU38/100</f>
        <v>462.85876173806281</v>
      </c>
      <c r="I41" s="14">
        <f t="shared" si="1"/>
        <v>2968.2625572745369</v>
      </c>
      <c r="J41" s="18">
        <f>'[5]2021-22'!D79/100</f>
        <v>2136.4872814905457</v>
      </c>
      <c r="K41" s="18">
        <f>('[5]2021-22'!E79+'[5]2021-22'!F79)/100</f>
        <v>239.75638522804985</v>
      </c>
      <c r="L41" s="18">
        <f>'[5]2021-22'!G79/100</f>
        <v>727.15900133511093</v>
      </c>
      <c r="M41" s="18">
        <f t="shared" si="47"/>
        <v>3103.4026680537067</v>
      </c>
      <c r="N41" s="18">
        <f t="shared" si="48"/>
        <v>3566.2614297917694</v>
      </c>
      <c r="O41" s="18">
        <f>(+'[5]2021-22'!H79+'[5]2021-22'!I79)/100</f>
        <v>897.3403509145121</v>
      </c>
      <c r="P41" s="18">
        <f>'[5]2021-22'!J79/100</f>
        <v>48.161868703097873</v>
      </c>
      <c r="Q41" s="18">
        <f>'[5]2021-22'!K79/100</f>
        <v>488.50407416175432</v>
      </c>
      <c r="R41" s="18">
        <f>'[5]2021-22'!L79/100</f>
        <v>18.168205294810448</v>
      </c>
      <c r="S41" s="18">
        <f>'[5]2021-22'!M79/100</f>
        <v>158.4058498030744</v>
      </c>
      <c r="T41" s="18">
        <f>'[5]2021-22'!N79/100</f>
        <v>1238.5751687202116</v>
      </c>
      <c r="U41" s="18">
        <f>'[5]2021-22'!O79/100</f>
        <v>2433.7056193540707</v>
      </c>
      <c r="V41" s="18">
        <f>'[5]2021-22'!P79/100</f>
        <v>377.61550401150703</v>
      </c>
      <c r="W41" s="18">
        <f>'[5]2021-22'!Q79/100</f>
        <v>777.92190526115451</v>
      </c>
      <c r="X41" s="18">
        <f t="shared" si="52"/>
        <v>6438.3985462241926</v>
      </c>
      <c r="Y41" s="18">
        <f t="shared" si="50"/>
        <v>12510.063771552435</v>
      </c>
      <c r="Z41" s="18">
        <f>'[5]2021-22'!U79/100</f>
        <v>1664.8378532406796</v>
      </c>
      <c r="AA41" s="18">
        <f>'[5]2021-22'!V79/100</f>
        <v>260.8809777622568</v>
      </c>
      <c r="AB41" s="18">
        <f t="shared" si="51"/>
        <v>13914.020647030857</v>
      </c>
      <c r="AC41" s="18">
        <f>'Stmnt 45 GDDP 2021-22'!AC41</f>
        <v>1294.7030489823469</v>
      </c>
      <c r="AD41" s="18">
        <f t="shared" si="7"/>
        <v>107468.81810440977</v>
      </c>
    </row>
    <row r="42" spans="1:30">
      <c r="A42" s="5">
        <v>32</v>
      </c>
      <c r="B42" s="6" t="s">
        <v>153</v>
      </c>
      <c r="C42" s="14">
        <f>[4]GVA_Constant!M39/100</f>
        <v>1152.2075150986057</v>
      </c>
      <c r="D42" s="14">
        <f>[4]GVA_Constant!Y39/100</f>
        <v>284.34071287122418</v>
      </c>
      <c r="E42" s="14">
        <f>[4]GVA_Constant!AW39/100</f>
        <v>376.41294641524678</v>
      </c>
      <c r="F42" s="14">
        <f>[4]GVA_Constant!AK39/100</f>
        <v>62.633255925195087</v>
      </c>
      <c r="G42" s="14">
        <f t="shared" si="0"/>
        <v>1875.5944303102717</v>
      </c>
      <c r="H42" s="14">
        <f>+[4]GVA_Constant!BU39/100</f>
        <v>737.41731475290248</v>
      </c>
      <c r="I42" s="14">
        <f t="shared" si="1"/>
        <v>2613.0117450631742</v>
      </c>
      <c r="J42" s="18">
        <f>'[5]2021-22'!D80/100</f>
        <v>2402.3293010100738</v>
      </c>
      <c r="K42" s="18">
        <f>('[5]2021-22'!E80+'[5]2021-22'!F80)/100</f>
        <v>269.58914959501561</v>
      </c>
      <c r="L42" s="18">
        <f>'[5]2021-22'!G80/100</f>
        <v>817.63902389432053</v>
      </c>
      <c r="M42" s="18">
        <f t="shared" si="47"/>
        <v>3489.5574744994096</v>
      </c>
      <c r="N42" s="18">
        <f t="shared" si="48"/>
        <v>4226.9747892523119</v>
      </c>
      <c r="O42" s="18">
        <f>(+'[5]2021-22'!H80+'[5]2021-22'!I80)/100</f>
        <v>1008.9959517459142</v>
      </c>
      <c r="P42" s="18">
        <f>'[5]2021-22'!J80/100</f>
        <v>54.154625388704446</v>
      </c>
      <c r="Q42" s="18">
        <f>'[5]2021-22'!K80/100</f>
        <v>549.28838621629461</v>
      </c>
      <c r="R42" s="18">
        <f>'[5]2021-22'!L80/100</f>
        <v>20.428865785729997</v>
      </c>
      <c r="S42" s="18">
        <f>'[5]2021-22'!M80/100</f>
        <v>178.11620866183486</v>
      </c>
      <c r="T42" s="18">
        <f>'[5]2021-22'!N80/100</f>
        <v>1392.6904433731013</v>
      </c>
      <c r="U42" s="18">
        <f>'[5]2021-22'!O80/100</f>
        <v>2736.5303646124353</v>
      </c>
      <c r="V42" s="18">
        <f>'[5]2021-22'!P80/100</f>
        <v>424.60200800710669</v>
      </c>
      <c r="W42" s="18">
        <f>'[5]2021-22'!Q80/100</f>
        <v>874.71832998820673</v>
      </c>
      <c r="X42" s="18">
        <f t="shared" si="52"/>
        <v>7239.5251837793294</v>
      </c>
      <c r="Y42" s="18">
        <f t="shared" si="50"/>
        <v>13342.094403341913</v>
      </c>
      <c r="Z42" s="18">
        <f>'[5]2021-22'!U80/100</f>
        <v>1775.5643945650747</v>
      </c>
      <c r="AA42" s="18">
        <f>'[5]2021-22'!V80/100</f>
        <v>278.23188572528301</v>
      </c>
      <c r="AB42" s="18">
        <f t="shared" si="51"/>
        <v>14839.426912181705</v>
      </c>
      <c r="AC42" s="18">
        <f>'Stmnt 45 GDDP 2021-22'!AC42</f>
        <v>1422.3212809335544</v>
      </c>
      <c r="AD42" s="18">
        <f t="shared" si="7"/>
        <v>104332.45365239633</v>
      </c>
    </row>
    <row r="43" spans="1:30">
      <c r="A43" s="5">
        <v>33</v>
      </c>
      <c r="B43" s="6" t="s">
        <v>24</v>
      </c>
      <c r="C43" s="14">
        <f>[4]GVA_Constant!M40/100</f>
        <v>1814.6875358037871</v>
      </c>
      <c r="D43" s="14">
        <f>[4]GVA_Constant!Y40/100</f>
        <v>324.49753881526857</v>
      </c>
      <c r="E43" s="14">
        <f>[4]GVA_Constant!AW40/100</f>
        <v>2406.3586370860007</v>
      </c>
      <c r="F43" s="14">
        <f>[4]GVA_Constant!AK40/100</f>
        <v>77.891979709154228</v>
      </c>
      <c r="G43" s="14">
        <f t="shared" si="0"/>
        <v>4623.4356914142109</v>
      </c>
      <c r="H43" s="14">
        <f>+[4]GVA_Constant!BU40/100</f>
        <v>3439.5469448295039</v>
      </c>
      <c r="I43" s="14">
        <f t="shared" si="1"/>
        <v>8062.9826362437143</v>
      </c>
      <c r="J43" s="18">
        <f>'[5]2021-22'!D81/100</f>
        <v>4536.2548785744802</v>
      </c>
      <c r="K43" s="18">
        <f>('[5]2021-22'!E81+'[5]2021-22'!F81)/100</f>
        <v>509.05806066926323</v>
      </c>
      <c r="L43" s="18">
        <f>'[5]2021-22'!G81/100</f>
        <v>1543.9261426374846</v>
      </c>
      <c r="M43" s="18">
        <f t="shared" si="47"/>
        <v>6589.2390818812273</v>
      </c>
      <c r="N43" s="18">
        <f t="shared" si="48"/>
        <v>10028.786026710732</v>
      </c>
      <c r="O43" s="18">
        <f>(+'[5]2021-22'!H81+'[5]2021-22'!I81)/100</f>
        <v>1905.2603681955047</v>
      </c>
      <c r="P43" s="18">
        <f>'[5]2021-22'!J81/100</f>
        <v>102.25874675615664</v>
      </c>
      <c r="Q43" s="18">
        <f>'[5]2021-22'!K81/100</f>
        <v>1037.2067312629931</v>
      </c>
      <c r="R43" s="18">
        <f>'[5]2021-22'!L81/100</f>
        <v>38.575286928938965</v>
      </c>
      <c r="S43" s="18">
        <f>'[5]2021-22'!M81/100</f>
        <v>336.33212572302978</v>
      </c>
      <c r="T43" s="18">
        <f>'[5]2021-22'!N81/100</f>
        <v>2629.7805281894589</v>
      </c>
      <c r="U43" s="18">
        <f>'[5]2021-22'!O81/100</f>
        <v>5167.3179075079288</v>
      </c>
      <c r="V43" s="18">
        <f>'[5]2021-22'!P81/100</f>
        <v>801.76474118886051</v>
      </c>
      <c r="W43" s="18">
        <f>'[5]2021-22'!Q81/100</f>
        <v>1651.7074866127543</v>
      </c>
      <c r="X43" s="18">
        <f t="shared" si="52"/>
        <v>13670.203922365628</v>
      </c>
      <c r="Y43" s="18">
        <f t="shared" si="50"/>
        <v>28322.425640490568</v>
      </c>
      <c r="Z43" s="18">
        <f>'[5]2021-22'!U81/100</f>
        <v>3769.1451584352735</v>
      </c>
      <c r="AA43" s="18">
        <f>'[5]2021-22'!V81/100</f>
        <v>590.62705256637298</v>
      </c>
      <c r="AB43" s="18">
        <f t="shared" si="51"/>
        <v>31500.94374635947</v>
      </c>
      <c r="AC43" s="18">
        <f>'Stmnt 45 GDDP 2021-22'!AC43</f>
        <v>2423.0063470700884</v>
      </c>
      <c r="AD43" s="18">
        <f t="shared" si="7"/>
        <v>130007.68150876109</v>
      </c>
    </row>
    <row r="44" spans="1:30">
      <c r="A44" s="5">
        <v>34</v>
      </c>
      <c r="B44" s="6" t="s">
        <v>55</v>
      </c>
      <c r="C44" s="14">
        <f>[4]GVA_Constant!M41/100</f>
        <v>582.32059117476081</v>
      </c>
      <c r="D44" s="14">
        <f>[4]GVA_Constant!Y41/100</f>
        <v>309.30921406563289</v>
      </c>
      <c r="E44" s="14">
        <f>[4]GVA_Constant!AW41/100</f>
        <v>799.45446636574331</v>
      </c>
      <c r="F44" s="14">
        <f>[4]GVA_Constant!AK41/100</f>
        <v>31.49212494058359</v>
      </c>
      <c r="G44" s="14">
        <f t="shared" si="0"/>
        <v>1722.5763965467206</v>
      </c>
      <c r="H44" s="14">
        <f>+[4]GVA_Constant!BU41/100</f>
        <v>16.058533903973782</v>
      </c>
      <c r="I44" s="14">
        <f t="shared" si="1"/>
        <v>1738.6349304506944</v>
      </c>
      <c r="J44" s="18">
        <f>'[5]2021-22'!D82/100</f>
        <v>1450.211021629586</v>
      </c>
      <c r="K44" s="18">
        <f>('[5]2021-22'!E82+'[5]2021-22'!F82)/100</f>
        <v>162.74253321143644</v>
      </c>
      <c r="L44" s="18">
        <f>'[5]2021-22'!G82/100</f>
        <v>493.58309190477956</v>
      </c>
      <c r="M44" s="18">
        <f t="shared" si="47"/>
        <v>2106.536646745802</v>
      </c>
      <c r="N44" s="18">
        <f t="shared" si="48"/>
        <v>2122.595180649776</v>
      </c>
      <c r="O44" s="18">
        <f>(+'[5]2021-22'!H82+'[5]2021-22'!I82)/100</f>
        <v>609.09928101294167</v>
      </c>
      <c r="P44" s="18">
        <f>'[5]2021-22'!J82/100</f>
        <v>32.691452657177273</v>
      </c>
      <c r="Q44" s="18">
        <f>'[5]2021-22'!K82/100</f>
        <v>331.58820958020652</v>
      </c>
      <c r="R44" s="18">
        <f>'[5]2021-22'!L82/100</f>
        <v>12.332266983298542</v>
      </c>
      <c r="S44" s="18">
        <f>'[5]2021-22'!M82/100</f>
        <v>107.52318128229203</v>
      </c>
      <c r="T44" s="18">
        <f>'[5]2021-22'!N82/100</f>
        <v>840.72363844901429</v>
      </c>
      <c r="U44" s="18">
        <f>'[5]2021-22'!O82/100</f>
        <v>1651.9577453916845</v>
      </c>
      <c r="V44" s="18">
        <f>'[5]2021-22'!P82/100</f>
        <v>256.31894493359374</v>
      </c>
      <c r="W44" s="18">
        <f>'[5]2021-22'!Q82/100</f>
        <v>528.04008278005972</v>
      </c>
      <c r="X44" s="18">
        <f t="shared" si="52"/>
        <v>4370.2748030702678</v>
      </c>
      <c r="Y44" s="18">
        <f t="shared" si="50"/>
        <v>8215.4463802667633</v>
      </c>
      <c r="Z44" s="18">
        <f>'[5]2021-22'!U82/100</f>
        <v>1093.31066298165</v>
      </c>
      <c r="AA44" s="18">
        <f>'[5]2021-22'!V82/100</f>
        <v>171.32236283632858</v>
      </c>
      <c r="AB44" s="18">
        <f t="shared" si="51"/>
        <v>9137.4346804120851</v>
      </c>
      <c r="AC44" s="18">
        <f>'Stmnt 45 GDDP 2021-22'!AC44</f>
        <v>1145.3567698202653</v>
      </c>
      <c r="AD44" s="18">
        <f t="shared" si="7"/>
        <v>79778.064976609632</v>
      </c>
    </row>
    <row r="45" spans="1:30" s="3" customFormat="1">
      <c r="A45" s="8"/>
      <c r="B45" s="8" t="s">
        <v>31</v>
      </c>
      <c r="C45" s="19">
        <f t="shared" ref="C45:I45" si="53">SUM(C39:C44)</f>
        <v>11080.883349520238</v>
      </c>
      <c r="D45" s="19">
        <f t="shared" si="53"/>
        <v>2100.8954909861459</v>
      </c>
      <c r="E45" s="19">
        <f t="shared" si="53"/>
        <v>6345.411898370483</v>
      </c>
      <c r="F45" s="19">
        <f t="shared" si="53"/>
        <v>423.61881705423525</v>
      </c>
      <c r="G45" s="19">
        <f t="shared" si="53"/>
        <v>19950.809555931104</v>
      </c>
      <c r="H45" s="19">
        <f t="shared" si="53"/>
        <v>5801.9298864526918</v>
      </c>
      <c r="I45" s="19">
        <f t="shared" si="53"/>
        <v>25752.739442383798</v>
      </c>
      <c r="J45" s="19">
        <f t="shared" ref="J45" si="54">SUM(J39:J44)</f>
        <v>32590.58468425808</v>
      </c>
      <c r="K45" s="19">
        <f t="shared" ref="K45:AB45" si="55">SUM(K39:K44)</f>
        <v>3657.3120954480805</v>
      </c>
      <c r="L45" s="19">
        <f>SUM(L39:L44)</f>
        <v>11092.290236054627</v>
      </c>
      <c r="M45" s="19">
        <f t="shared" si="55"/>
        <v>47340.187015760785</v>
      </c>
      <c r="N45" s="19">
        <f t="shared" si="55"/>
        <v>53142.116902213471</v>
      </c>
      <c r="O45" s="19">
        <f t="shared" si="55"/>
        <v>13688.284948122062</v>
      </c>
      <c r="P45" s="19">
        <f t="shared" si="55"/>
        <v>734.67484413263787</v>
      </c>
      <c r="Q45" s="19">
        <f t="shared" si="55"/>
        <v>7451.7800950663841</v>
      </c>
      <c r="R45" s="19">
        <f t="shared" si="55"/>
        <v>277.14297124596584</v>
      </c>
      <c r="S45" s="19">
        <f t="shared" si="55"/>
        <v>2416.3678891115396</v>
      </c>
      <c r="T45" s="19">
        <f t="shared" si="55"/>
        <v>18893.577918158047</v>
      </c>
      <c r="U45" s="19">
        <f t="shared" si="55"/>
        <v>37124.437749415447</v>
      </c>
      <c r="V45" s="19">
        <f t="shared" si="55"/>
        <v>5760.2543053707741</v>
      </c>
      <c r="W45" s="19">
        <f t="shared" si="55"/>
        <v>11866.64201130431</v>
      </c>
      <c r="X45" s="19">
        <f t="shared" si="55"/>
        <v>98213.162731927179</v>
      </c>
      <c r="Y45" s="19">
        <f t="shared" si="55"/>
        <v>171306.08919007177</v>
      </c>
      <c r="Z45" s="19">
        <f t="shared" si="55"/>
        <v>22797.394725125916</v>
      </c>
      <c r="AA45" s="19">
        <f t="shared" si="55"/>
        <v>3572.3638880183307</v>
      </c>
      <c r="AB45" s="19">
        <f t="shared" si="55"/>
        <v>190531.12002717931</v>
      </c>
      <c r="AC45" s="19">
        <f>'Stmnt 45 GDDP 2021-22'!AC45</f>
        <v>13028.318591517513</v>
      </c>
      <c r="AD45" s="19">
        <f t="shared" si="7"/>
        <v>146243.82930828116</v>
      </c>
    </row>
    <row r="46" spans="1:30" s="3" customFormat="1">
      <c r="A46" s="8"/>
      <c r="B46" s="8" t="s">
        <v>32</v>
      </c>
      <c r="C46" s="15">
        <f>C45+C38+C32+C23+C17+C11</f>
        <v>128625.96027999218</v>
      </c>
      <c r="D46" s="15">
        <f t="shared" ref="D46:I46" si="56">D45+D38+D32+D23+D17+D11</f>
        <v>51154.114949447576</v>
      </c>
      <c r="E46" s="15">
        <f t="shared" si="56"/>
        <v>29893.484193384738</v>
      </c>
      <c r="F46" s="15">
        <f t="shared" si="56"/>
        <v>3401.1327797085924</v>
      </c>
      <c r="G46" s="15">
        <f t="shared" si="56"/>
        <v>213074.6922025331</v>
      </c>
      <c r="H46" s="15">
        <f t="shared" si="56"/>
        <v>68747.843996436481</v>
      </c>
      <c r="I46" s="15">
        <f t="shared" si="56"/>
        <v>281822.53619896958</v>
      </c>
      <c r="J46" s="15">
        <f>J45+J38+J32+J23+J17+J11</f>
        <v>349169.5152582071</v>
      </c>
      <c r="K46" s="15">
        <f t="shared" ref="K46:AA46" si="57">K45+K38+K32+K23+K17+K11</f>
        <v>39183.767455771107</v>
      </c>
      <c r="L46" s="15">
        <f>L45+L38+L32+L23+L17+L11</f>
        <v>118840.75239366046</v>
      </c>
      <c r="M46" s="15">
        <f t="shared" si="57"/>
        <v>507194.03510763869</v>
      </c>
      <c r="N46" s="15">
        <f t="shared" si="57"/>
        <v>575941.87910407514</v>
      </c>
      <c r="O46" s="15">
        <f t="shared" si="57"/>
        <v>146653.76108949055</v>
      </c>
      <c r="P46" s="15">
        <f t="shared" si="57"/>
        <v>7871.1708207585307</v>
      </c>
      <c r="Q46" s="15">
        <f t="shared" si="57"/>
        <v>79836.997980029308</v>
      </c>
      <c r="R46" s="15">
        <f t="shared" si="57"/>
        <v>2969.2586943343472</v>
      </c>
      <c r="S46" s="15">
        <f t="shared" si="57"/>
        <v>25888.520034257268</v>
      </c>
      <c r="T46" s="15">
        <f t="shared" si="57"/>
        <v>202422.31021902859</v>
      </c>
      <c r="U46" s="15">
        <f t="shared" si="57"/>
        <v>397744.38104690216</v>
      </c>
      <c r="V46" s="15">
        <f t="shared" si="57"/>
        <v>61714.302552596273</v>
      </c>
      <c r="W46" s="15">
        <f t="shared" si="57"/>
        <v>127137.0145387782</v>
      </c>
      <c r="X46" s="15">
        <f t="shared" si="57"/>
        <v>1052237.7169761753</v>
      </c>
      <c r="Y46" s="15">
        <f t="shared" si="57"/>
        <v>1841254.2882827832</v>
      </c>
      <c r="Z46" s="15">
        <f t="shared" si="57"/>
        <v>245033.90975467023</v>
      </c>
      <c r="AA46" s="15">
        <f t="shared" si="57"/>
        <v>38396.94408514005</v>
      </c>
      <c r="AB46" s="15">
        <f>AB45+AB38+AB32+AB23+AB17+AB11</f>
        <v>2047891.2539523137</v>
      </c>
      <c r="AC46" s="19">
        <f>'Stmnt 45 GDDP 2021-22'!AC46</f>
        <v>125005</v>
      </c>
      <c r="AD46" s="19">
        <f t="shared" si="7"/>
        <v>163824.74732629207</v>
      </c>
    </row>
    <row r="47" spans="1:30">
      <c r="C47" s="12" t="s">
        <v>51</v>
      </c>
      <c r="D47" s="12"/>
      <c r="E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E48" s="12"/>
      <c r="F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topLeftCell="A16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8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176</v>
      </c>
      <c r="I1" s="16"/>
      <c r="J1" s="16"/>
      <c r="K1" s="16"/>
      <c r="L1" s="16"/>
      <c r="M1" s="16"/>
      <c r="N1" s="16"/>
      <c r="U1" s="27" t="s">
        <v>177</v>
      </c>
    </row>
    <row r="2" spans="1:30">
      <c r="B2" s="10"/>
      <c r="C2" s="16"/>
      <c r="D2" s="16"/>
      <c r="E2" s="10"/>
      <c r="H2" s="28" t="s">
        <v>185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[4]NVA_Constant!M3/100</f>
        <v>0.68405300774213218</v>
      </c>
      <c r="D6" s="14">
        <f>[4]NVA_Constant!Y3/100</f>
        <v>236.82961893178265</v>
      </c>
      <c r="E6" s="14">
        <f>[4]NVA_Constant!AW3/100</f>
        <v>37.083344271591329</v>
      </c>
      <c r="F6" s="14">
        <f>[4]NVA_Constant!AK3/100</f>
        <v>1040.7719032508467</v>
      </c>
      <c r="G6" s="14">
        <f>+C6+D6+E6+F6</f>
        <v>1315.3689194619628</v>
      </c>
      <c r="H6" s="14">
        <f>+[4]NVA_Constant!BU3/100</f>
        <v>44957.037289769898</v>
      </c>
      <c r="I6" s="14">
        <f>+G6+H6</f>
        <v>46272.406209231864</v>
      </c>
      <c r="J6" s="18">
        <f>'[7]2021-22'!D49/100</f>
        <v>58051.142581236374</v>
      </c>
      <c r="K6" s="18">
        <f>('[7]2021-22'!E49+'[7]2021-22'!F49)/100</f>
        <v>4800.1005994254574</v>
      </c>
      <c r="L6" s="18">
        <f>'[7]2021-22'!G49/100</f>
        <v>20950.348778831849</v>
      </c>
      <c r="M6" s="18">
        <f>J6+K6+L6</f>
        <v>83801.591959493686</v>
      </c>
      <c r="N6" s="18">
        <f>H6+M6</f>
        <v>128758.62924926358</v>
      </c>
      <c r="O6" s="18">
        <f>(+'[7]2021-22'!H49+'[7]2021-22'!I49)/100</f>
        <v>24856.028036887128</v>
      </c>
      <c r="P6" s="18">
        <f>'[7]2021-22'!J49/100</f>
        <v>1117.9195176311007</v>
      </c>
      <c r="Q6" s="18">
        <f>'[7]2021-22'!K49/100</f>
        <v>13416.148883866219</v>
      </c>
      <c r="R6" s="18">
        <f>'[7]2021-22'!L49/100</f>
        <v>508.18900237050366</v>
      </c>
      <c r="S6" s="18">
        <f>'[7]2021-22'!M49/100</f>
        <v>2981.2291711630301</v>
      </c>
      <c r="T6" s="18">
        <f>'[7]2021-22'!N49/100</f>
        <v>38832.804390892496</v>
      </c>
      <c r="U6" s="18">
        <f>'[7]2021-22'!O49/100</f>
        <v>57305.595497927832</v>
      </c>
      <c r="V6" s="18">
        <f>'[7]2021-22'!P49/100</f>
        <v>8946.029395482401</v>
      </c>
      <c r="W6" s="18">
        <f>'[7]2021-22'!Q49/100</f>
        <v>21679.709833783392</v>
      </c>
      <c r="X6" s="18">
        <f>SUM(O6:W6)</f>
        <v>169643.65373000409</v>
      </c>
      <c r="Y6" s="18">
        <f>I6+M6+X6</f>
        <v>299717.65189872961</v>
      </c>
      <c r="Z6" s="18">
        <f>'[7]2021-22'!U49/100</f>
        <v>47307.736259641817</v>
      </c>
      <c r="AA6" s="18">
        <f>'[7]2021-22'!V49/100</f>
        <v>7413.1474528349354</v>
      </c>
      <c r="AB6" s="18">
        <f>Y6+Z6-AA6</f>
        <v>339612.2407055365</v>
      </c>
      <c r="AC6" s="18">
        <f>'Stmnt 45 GDDP 2021-22'!AC6</f>
        <v>14735.241800766924</v>
      </c>
      <c r="AD6" s="18">
        <f>AB6/AC6*10000</f>
        <v>230476.19122738845</v>
      </c>
    </row>
    <row r="7" spans="1:30" ht="15.75">
      <c r="A7" s="5">
        <v>2</v>
      </c>
      <c r="B7" s="6" t="s">
        <v>46</v>
      </c>
      <c r="C7" s="14">
        <f>[4]NVA_Constant!M4/100</f>
        <v>2406.2687131965781</v>
      </c>
      <c r="D7" s="14">
        <f>[4]NVA_Constant!Y4/100</f>
        <v>1014.6600921871322</v>
      </c>
      <c r="E7" s="14">
        <f>[4]NVA_Constant!AW4/100</f>
        <v>2157.5028533819336</v>
      </c>
      <c r="F7" s="14">
        <f>[4]NVA_Constant!AK4/100</f>
        <v>359.52427937869868</v>
      </c>
      <c r="G7" s="14">
        <f t="shared" ref="G7:G44" si="0">+C7+D7+E7+F7</f>
        <v>5937.9559381443423</v>
      </c>
      <c r="H7" s="14">
        <f>+[4]NVA_Constant!BU4/100</f>
        <v>223.80422962866672</v>
      </c>
      <c r="I7" s="14">
        <f t="shared" ref="I7:I44" si="1">+G7+H7</f>
        <v>6161.760167773009</v>
      </c>
      <c r="J7" s="18">
        <f>'[7]2021-22'!D50/100</f>
        <v>49289.161830771809</v>
      </c>
      <c r="K7" s="18">
        <f>('[7]2021-22'!E50+'[7]2021-22'!F50)/100</f>
        <v>4075.5948070785967</v>
      </c>
      <c r="L7" s="18">
        <f>'[7]2021-22'!G50/100</f>
        <v>17788.196501488444</v>
      </c>
      <c r="M7" s="18">
        <f t="shared" ref="M7:M10" si="2">J7+K7+L7</f>
        <v>71152.953139338846</v>
      </c>
      <c r="N7" s="18">
        <f t="shared" ref="N7:N10" si="3">H7+M7</f>
        <v>71376.757368967519</v>
      </c>
      <c r="O7" s="18">
        <f>(+'[7]2021-22'!H50+'[7]2021-22'!I50)/100</f>
        <v>21104.369938384742</v>
      </c>
      <c r="P7" s="18">
        <f>'[7]2021-22'!J50/100</f>
        <v>949.18572776047051</v>
      </c>
      <c r="Q7" s="18">
        <f>'[7]2021-22'!K50/100</f>
        <v>11391.175161750398</v>
      </c>
      <c r="R7" s="18">
        <f>'[7]2021-22'!L50/100</f>
        <v>431.4852191480287</v>
      </c>
      <c r="S7" s="18">
        <f>'[7]2021-22'!M50/100</f>
        <v>2531.2557262149021</v>
      </c>
      <c r="T7" s="18">
        <f>'[7]2021-22'!N50/100</f>
        <v>32971.553958424112</v>
      </c>
      <c r="U7" s="18">
        <f>'[7]2021-22'!O50/100</f>
        <v>48656.144301612418</v>
      </c>
      <c r="V7" s="18">
        <f>'[7]2021-22'!P50/100</f>
        <v>7595.7555874067793</v>
      </c>
      <c r="W7" s="18">
        <f>'[7]2021-22'!Q50/100</f>
        <v>18407.471049276392</v>
      </c>
      <c r="X7" s="18">
        <f t="shared" ref="X7:X10" si="4">SUM(O7:W7)</f>
        <v>144038.39666997825</v>
      </c>
      <c r="Y7" s="18">
        <f t="shared" ref="Y7:Y10" si="5">I7+M7+X7</f>
        <v>221353.10997709009</v>
      </c>
      <c r="Z7" s="18">
        <f>'[7]2021-22'!U50/100</f>
        <v>34938.598101974145</v>
      </c>
      <c r="AA7" s="18">
        <f>'[7]2021-22'!V50/100</f>
        <v>5474.8969196868975</v>
      </c>
      <c r="AB7" s="18">
        <f t="shared" ref="AB7:AB10" si="6">Y7+Z7-AA7</f>
        <v>250816.81115937734</v>
      </c>
      <c r="AC7" s="18">
        <f>'Stmnt 45 GDDP 2021-22'!AC7</f>
        <v>12764.277601365078</v>
      </c>
      <c r="AD7" s="18">
        <f t="shared" ref="AD7:AD46" si="7">AB7/AC7*10000</f>
        <v>196499.02563428556</v>
      </c>
    </row>
    <row r="8" spans="1:30">
      <c r="A8" s="5">
        <v>3</v>
      </c>
      <c r="B8" s="6" t="s">
        <v>150</v>
      </c>
      <c r="C8" s="14">
        <f>[4]NVA_Constant!M5/100</f>
        <v>1330.4523158351524</v>
      </c>
      <c r="D8" s="14">
        <f>[4]NVA_Constant!Y5/100</f>
        <v>420.53522175970897</v>
      </c>
      <c r="E8" s="14">
        <f>[4]NVA_Constant!AW5/100</f>
        <v>2041.5190296774454</v>
      </c>
      <c r="F8" s="14">
        <f>[4]NVA_Constant!AK5/100</f>
        <v>153.84775107425637</v>
      </c>
      <c r="G8" s="14">
        <f t="shared" si="0"/>
        <v>3946.3543183465631</v>
      </c>
      <c r="H8" s="14">
        <f>+[4]NVA_Constant!BU5/100</f>
        <v>9962.5101623764913</v>
      </c>
      <c r="I8" s="14">
        <f t="shared" si="1"/>
        <v>13908.864480723054</v>
      </c>
      <c r="J8" s="18">
        <f>'[7]2021-22'!D51/100</f>
        <v>6138.3825168906396</v>
      </c>
      <c r="K8" s="18">
        <f>('[7]2021-22'!E51+'[7]2021-22'!F51)/100</f>
        <v>507.56716041543189</v>
      </c>
      <c r="L8" s="18">
        <f>'[7]2021-22'!G51/100</f>
        <v>2215.3096209394826</v>
      </c>
      <c r="M8" s="18">
        <f t="shared" si="2"/>
        <v>8861.2592982455535</v>
      </c>
      <c r="N8" s="18">
        <f t="shared" si="3"/>
        <v>18823.769460622047</v>
      </c>
      <c r="O8" s="18">
        <f>(+'[7]2021-22'!H51+'[7]2021-22'!I51)/100</f>
        <v>2628.2998259243222</v>
      </c>
      <c r="P8" s="18">
        <f>'[7]2021-22'!J51/100</f>
        <v>118.20986318597649</v>
      </c>
      <c r="Q8" s="18">
        <f>'[7]2021-22'!K51/100</f>
        <v>1418.6362247303132</v>
      </c>
      <c r="R8" s="18">
        <f>'[7]2021-22'!L51/100</f>
        <v>53.736383966290539</v>
      </c>
      <c r="S8" s="18">
        <f>'[7]2021-22'!M51/100</f>
        <v>315.23798170729765</v>
      </c>
      <c r="T8" s="18">
        <f>'[7]2021-22'!N51/100</f>
        <v>4106.2173276144295</v>
      </c>
      <c r="U8" s="18">
        <f>'[7]2021-22'!O51/100</f>
        <v>6059.5476657885174</v>
      </c>
      <c r="V8" s="18">
        <f>'[7]2021-22'!P51/100</f>
        <v>945.96157793057091</v>
      </c>
      <c r="W8" s="18">
        <f>'[7]2021-22'!Q51/100</f>
        <v>2292.4329461513889</v>
      </c>
      <c r="X8" s="18">
        <f t="shared" si="4"/>
        <v>17938.279796999108</v>
      </c>
      <c r="Y8" s="18">
        <f t="shared" si="5"/>
        <v>40708.403575967714</v>
      </c>
      <c r="Z8" s="18">
        <f>'[7]2021-22'!U51/100</f>
        <v>6425.4554168951945</v>
      </c>
      <c r="AA8" s="18">
        <f>'[7]2021-22'!V51/100</f>
        <v>1006.8722839671485</v>
      </c>
      <c r="AB8" s="18">
        <f t="shared" si="6"/>
        <v>46126.986708895762</v>
      </c>
      <c r="AC8" s="18">
        <f>'Stmnt 45 GDDP 2021-22'!AC8</f>
        <v>2901.2722594554984</v>
      </c>
      <c r="AD8" s="18">
        <f t="shared" si="7"/>
        <v>158988.82484594098</v>
      </c>
    </row>
    <row r="9" spans="1:30">
      <c r="A9" s="5">
        <v>4</v>
      </c>
      <c r="B9" s="6" t="s">
        <v>0</v>
      </c>
      <c r="C9" s="14">
        <f>[4]NVA_Constant!M6/100</f>
        <v>2832.6903628457435</v>
      </c>
      <c r="D9" s="14">
        <f>[4]NVA_Constant!Y6/100</f>
        <v>229.50387508114534</v>
      </c>
      <c r="E9" s="14">
        <f>[4]NVA_Constant!AW6/100</f>
        <v>933.07944413850976</v>
      </c>
      <c r="F9" s="14">
        <f>[4]NVA_Constant!AK6/100</f>
        <v>334.8904350524889</v>
      </c>
      <c r="G9" s="14">
        <f t="shared" si="0"/>
        <v>4330.1641171178871</v>
      </c>
      <c r="H9" s="14">
        <f>+[4]NVA_Constant!BU6/100</f>
        <v>82.870039552867198</v>
      </c>
      <c r="I9" s="14">
        <f t="shared" si="1"/>
        <v>4413.0341566707548</v>
      </c>
      <c r="J9" s="18">
        <f>'[7]2021-22'!D52/100</f>
        <v>3267.262865384932</v>
      </c>
      <c r="K9" s="18">
        <f>('[7]2021-22'!E52+'[7]2021-22'!F52)/100</f>
        <v>270.16161510805404</v>
      </c>
      <c r="L9" s="18">
        <f>'[7]2021-22'!G52/100</f>
        <v>1179.1378005377067</v>
      </c>
      <c r="M9" s="18">
        <f t="shared" si="2"/>
        <v>4716.5622810306922</v>
      </c>
      <c r="N9" s="18">
        <f t="shared" si="3"/>
        <v>4799.4323205835599</v>
      </c>
      <c r="O9" s="18">
        <f>(+'[7]2021-22'!H52+'[7]2021-22'!I52)/100</f>
        <v>1398.9591552352597</v>
      </c>
      <c r="P9" s="18">
        <f>'[7]2021-22'!J52/100</f>
        <v>62.919294333161417</v>
      </c>
      <c r="Q9" s="18">
        <f>'[7]2021-22'!K52/100</f>
        <v>755.09426853038212</v>
      </c>
      <c r="R9" s="18">
        <f>'[7]2021-22'!L52/100</f>
        <v>28.602142562803611</v>
      </c>
      <c r="S9" s="18">
        <f>'[7]2021-22'!M52/100</f>
        <v>167.79100171047514</v>
      </c>
      <c r="T9" s="18">
        <f>'[7]2021-22'!N52/100</f>
        <v>2185.6069338785055</v>
      </c>
      <c r="U9" s="18">
        <f>'[7]2021-22'!O52/100</f>
        <v>3225.3016189498385</v>
      </c>
      <c r="V9" s="18">
        <f>'[7]2021-22'!P52/100</f>
        <v>503.50481208184237</v>
      </c>
      <c r="W9" s="18">
        <f>'[7]2021-22'!Q52/100</f>
        <v>1220.1880569898749</v>
      </c>
      <c r="X9" s="18">
        <f t="shared" si="4"/>
        <v>9547.9672842721429</v>
      </c>
      <c r="Y9" s="18">
        <f t="shared" si="5"/>
        <v>18677.563721973587</v>
      </c>
      <c r="Z9" s="18">
        <f>'[7]2021-22'!U52/100</f>
        <v>2948.0854762134513</v>
      </c>
      <c r="AA9" s="18">
        <f>'[7]2021-22'!V52/100</f>
        <v>461.9665633287878</v>
      </c>
      <c r="AB9" s="18">
        <f t="shared" si="6"/>
        <v>21163.682634858251</v>
      </c>
      <c r="AC9" s="18">
        <f>'Stmnt 45 GDDP 2021-22'!AC9</f>
        <v>1735.3647922270927</v>
      </c>
      <c r="AD9" s="18">
        <f t="shared" si="7"/>
        <v>121955.23805515085</v>
      </c>
    </row>
    <row r="10" spans="1:30">
      <c r="A10" s="5">
        <v>5</v>
      </c>
      <c r="B10" s="6" t="s">
        <v>1</v>
      </c>
      <c r="C10" s="14">
        <f>[4]NVA_Constant!M7/100</f>
        <v>1685.0199823378127</v>
      </c>
      <c r="D10" s="14">
        <f>[4]NVA_Constant!Y7/100</f>
        <v>225.59470259007696</v>
      </c>
      <c r="E10" s="14">
        <f>[4]NVA_Constant!AW7/100</f>
        <v>2196.5693023402</v>
      </c>
      <c r="F10" s="14">
        <f>[4]NVA_Constant!AK7/100</f>
        <v>52.102650271980892</v>
      </c>
      <c r="G10" s="14">
        <f t="shared" si="0"/>
        <v>4159.2866375400708</v>
      </c>
      <c r="H10" s="14">
        <f>+[4]NVA_Constant!BU7/100</f>
        <v>154.97401406560181</v>
      </c>
      <c r="I10" s="14">
        <f t="shared" si="1"/>
        <v>4314.260651605673</v>
      </c>
      <c r="J10" s="18">
        <f>'[7]2021-22'!D53/100</f>
        <v>1524.8407076175272</v>
      </c>
      <c r="K10" s="18">
        <f>('[7]2021-22'!E53+'[7]2021-22'!F53)/100</f>
        <v>126.08518057022786</v>
      </c>
      <c r="L10" s="18">
        <f>'[7]2021-22'!G53/100</f>
        <v>550.30690588118955</v>
      </c>
      <c r="M10" s="18">
        <f t="shared" si="2"/>
        <v>2201.2327940689447</v>
      </c>
      <c r="N10" s="18">
        <f t="shared" si="3"/>
        <v>2356.2068081345465</v>
      </c>
      <c r="O10" s="18">
        <f>(+'[7]2021-22'!H53+'[7]2021-22'!I53)/100</f>
        <v>652.89814627315889</v>
      </c>
      <c r="P10" s="18">
        <f>'[7]2021-22'!J53/100</f>
        <v>29.364610454283103</v>
      </c>
      <c r="Q10" s="18">
        <f>'[7]2021-22'!K53/100</f>
        <v>352.40460476636775</v>
      </c>
      <c r="R10" s="18">
        <f>'[7]2021-22'!L53/100</f>
        <v>13.348699845032064</v>
      </c>
      <c r="S10" s="18">
        <f>'[7]2021-22'!M53/100</f>
        <v>78.308529286305586</v>
      </c>
      <c r="T10" s="18">
        <f>'[7]2021-22'!N53/100</f>
        <v>1020.0288623659404</v>
      </c>
      <c r="U10" s="18">
        <f>'[7]2021-22'!O53/100</f>
        <v>1505.2572766715562</v>
      </c>
      <c r="V10" s="18">
        <f>'[7]2021-22'!P53/100</f>
        <v>234.98710253092929</v>
      </c>
      <c r="W10" s="18">
        <f>'[7]2021-22'!Q53/100</f>
        <v>569.46517525693218</v>
      </c>
      <c r="X10" s="18">
        <f t="shared" si="4"/>
        <v>4456.0630074505061</v>
      </c>
      <c r="Y10" s="18">
        <f t="shared" si="5"/>
        <v>10971.556453125124</v>
      </c>
      <c r="Z10" s="18">
        <f>'[7]2021-22'!U53/100</f>
        <v>1731.761517281639</v>
      </c>
      <c r="AA10" s="18">
        <f>'[7]2021-22'!V53/100</f>
        <v>271.36795153958496</v>
      </c>
      <c r="AB10" s="18">
        <f t="shared" si="6"/>
        <v>12431.950018867177</v>
      </c>
      <c r="AC10" s="18">
        <f>'Stmnt 45 GDDP 2021-22'!AC10</f>
        <v>908.77182191767531</v>
      </c>
      <c r="AD10" s="18">
        <f t="shared" si="7"/>
        <v>136799.46625802593</v>
      </c>
    </row>
    <row r="11" spans="1:30" s="3" customFormat="1">
      <c r="A11" s="7"/>
      <c r="B11" s="8" t="s">
        <v>27</v>
      </c>
      <c r="C11" s="19">
        <f t="shared" ref="C11:I11" si="8">SUM(C6:C10)</f>
        <v>8255.1154272230287</v>
      </c>
      <c r="D11" s="19">
        <f t="shared" si="8"/>
        <v>2127.1235105498458</v>
      </c>
      <c r="E11" s="19">
        <f t="shared" si="8"/>
        <v>7365.7539738096802</v>
      </c>
      <c r="F11" s="19">
        <f t="shared" si="8"/>
        <v>1941.1370190282717</v>
      </c>
      <c r="G11" s="19">
        <f t="shared" si="8"/>
        <v>19689.129930610827</v>
      </c>
      <c r="H11" s="19">
        <f t="shared" si="8"/>
        <v>55381.195735393521</v>
      </c>
      <c r="I11" s="19">
        <f t="shared" si="8"/>
        <v>75070.325666004355</v>
      </c>
      <c r="J11" s="19">
        <f t="shared" ref="J11" si="9">SUM(J6:J10)</f>
        <v>118270.79050190127</v>
      </c>
      <c r="K11" s="19">
        <f t="shared" ref="K11:AB11" si="10">SUM(K6:K10)</f>
        <v>9779.5093625977679</v>
      </c>
      <c r="L11" s="19">
        <f>SUM(L6:L10)</f>
        <v>42683.299607678673</v>
      </c>
      <c r="M11" s="19">
        <f t="shared" si="10"/>
        <v>170733.59947217771</v>
      </c>
      <c r="N11" s="19">
        <f t="shared" si="10"/>
        <v>226114.79520757124</v>
      </c>
      <c r="O11" s="19">
        <f t="shared" si="10"/>
        <v>50640.555102704617</v>
      </c>
      <c r="P11" s="19">
        <f t="shared" si="10"/>
        <v>2277.5990133649925</v>
      </c>
      <c r="Q11" s="19">
        <f t="shared" si="10"/>
        <v>27333.459143643679</v>
      </c>
      <c r="R11" s="19">
        <f t="shared" si="10"/>
        <v>1035.3614478926586</v>
      </c>
      <c r="S11" s="19">
        <f t="shared" si="10"/>
        <v>6073.8224100820098</v>
      </c>
      <c r="T11" s="19">
        <f t="shared" si="10"/>
        <v>79116.211473175485</v>
      </c>
      <c r="U11" s="19">
        <f t="shared" si="10"/>
        <v>116751.84636095018</v>
      </c>
      <c r="V11" s="19">
        <f t="shared" si="10"/>
        <v>18226.238475432525</v>
      </c>
      <c r="W11" s="19">
        <f t="shared" si="10"/>
        <v>44169.267061457984</v>
      </c>
      <c r="X11" s="19">
        <f t="shared" si="10"/>
        <v>345624.36048870411</v>
      </c>
      <c r="Y11" s="19">
        <f t="shared" si="10"/>
        <v>591428.28562688606</v>
      </c>
      <c r="Z11" s="19">
        <f t="shared" si="10"/>
        <v>93351.636772006255</v>
      </c>
      <c r="AA11" s="19">
        <f t="shared" si="10"/>
        <v>14628.251171357353</v>
      </c>
      <c r="AB11" s="19">
        <f t="shared" si="10"/>
        <v>670151.67122753512</v>
      </c>
      <c r="AC11" s="19">
        <f>'Stmnt 45 GDDP 2021-22'!AC11</f>
        <v>33044.928275732273</v>
      </c>
      <c r="AD11" s="19">
        <f t="shared" si="7"/>
        <v>202800.15911539592</v>
      </c>
    </row>
    <row r="12" spans="1:30">
      <c r="A12" s="5">
        <v>6</v>
      </c>
      <c r="B12" s="6" t="s">
        <v>2</v>
      </c>
      <c r="C12" s="14">
        <f>[4]NVA_Constant!M9/100</f>
        <v>12688.64608936488</v>
      </c>
      <c r="D12" s="14">
        <f>[4]NVA_Constant!Y9/100</f>
        <v>2627.9413794907159</v>
      </c>
      <c r="E12" s="14">
        <f>[4]NVA_Constant!AW9/100</f>
        <v>489.88105608206826</v>
      </c>
      <c r="F12" s="14">
        <f>[4]NVA_Constant!AK9/100</f>
        <v>26.79791691164468</v>
      </c>
      <c r="G12" s="14">
        <f t="shared" si="0"/>
        <v>15833.266441849308</v>
      </c>
      <c r="H12" s="14">
        <f>+[4]NVA_Constant!BU9/100</f>
        <v>34.568881541611077</v>
      </c>
      <c r="I12" s="14">
        <f t="shared" si="1"/>
        <v>15867.835323390918</v>
      </c>
      <c r="J12" s="18">
        <f>'[7]2021-22'!D54/100</f>
        <v>14252.37814767666</v>
      </c>
      <c r="K12" s="18">
        <f>('[7]2021-22'!E54+'[7]2021-22'!F54)/100</f>
        <v>1178.4927194872098</v>
      </c>
      <c r="L12" s="18">
        <f>'[7]2021-22'!G54/100</f>
        <v>5143.6075130438539</v>
      </c>
      <c r="M12" s="18">
        <f t="shared" ref="M12:M16" si="11">J12+K12+L12</f>
        <v>20574.478380207725</v>
      </c>
      <c r="N12" s="18">
        <f t="shared" ref="N12:N16" si="12">H12+M12</f>
        <v>20609.047261749336</v>
      </c>
      <c r="O12" s="18">
        <f>(+'[7]2021-22'!H54+'[7]2021-22'!I54)/100</f>
        <v>6102.507118360727</v>
      </c>
      <c r="P12" s="18">
        <f>'[7]2021-22'!J54/100</f>
        <v>274.46508363982991</v>
      </c>
      <c r="Q12" s="18">
        <f>'[7]2021-22'!K54/100</f>
        <v>3293.8546715219377</v>
      </c>
      <c r="R12" s="18">
        <f>'[7]2021-22'!L54/100</f>
        <v>124.76760163918053</v>
      </c>
      <c r="S12" s="18">
        <f>'[7]2021-22'!M54/100</f>
        <v>731.9340085828718</v>
      </c>
      <c r="T12" s="18">
        <f>'[7]2021-22'!N54/100</f>
        <v>9534.0037784656961</v>
      </c>
      <c r="U12" s="18">
        <f>'[7]2021-22'!O54/100</f>
        <v>14069.335773560751</v>
      </c>
      <c r="V12" s="18">
        <f>'[7]2021-22'!P54/100</f>
        <v>2196.3769909648322</v>
      </c>
      <c r="W12" s="18">
        <f>'[7]2021-22'!Q54/100</f>
        <v>5322.6759878255671</v>
      </c>
      <c r="X12" s="18">
        <f t="shared" ref="X12" si="13">SUM(O12:W12)</f>
        <v>41649.921014561391</v>
      </c>
      <c r="Y12" s="18">
        <f t="shared" ref="Y12:Y16" si="14">I12+M12+X12</f>
        <v>78092.234718160034</v>
      </c>
      <c r="Z12" s="18">
        <f>'[7]2021-22'!U54/100</f>
        <v>12326.157020028375</v>
      </c>
      <c r="AA12" s="18">
        <f>'[7]2021-22'!V54/100</f>
        <v>1931.5153660019716</v>
      </c>
      <c r="AB12" s="18">
        <f t="shared" ref="AB12:AB16" si="15">Y12+Z12-AA12</f>
        <v>88486.876372186438</v>
      </c>
      <c r="AC12" s="18">
        <f>'Stmnt 45 GDDP 2021-22'!AC12</f>
        <v>6772.0455421100432</v>
      </c>
      <c r="AD12" s="18">
        <f t="shared" si="7"/>
        <v>130664.91626784833</v>
      </c>
    </row>
    <row r="13" spans="1:30">
      <c r="A13" s="5">
        <v>7</v>
      </c>
      <c r="B13" s="6" t="s">
        <v>3</v>
      </c>
      <c r="C13" s="14">
        <f>[4]NVA_Constant!M10/100</f>
        <v>2707.9838392753613</v>
      </c>
      <c r="D13" s="14">
        <f>[4]NVA_Constant!Y10/100</f>
        <v>809.50663648179398</v>
      </c>
      <c r="E13" s="14">
        <f>[4]NVA_Constant!AW10/100</f>
        <v>226.32521869607575</v>
      </c>
      <c r="F13" s="14">
        <f>[4]NVA_Constant!AK10/100</f>
        <v>14.303580537009417</v>
      </c>
      <c r="G13" s="14">
        <f t="shared" si="0"/>
        <v>3758.1192749902407</v>
      </c>
      <c r="H13" s="14">
        <f>+[4]NVA_Constant!BU10/100</f>
        <v>4.5210743139713552</v>
      </c>
      <c r="I13" s="14">
        <f t="shared" si="1"/>
        <v>3762.6403493042121</v>
      </c>
      <c r="J13" s="18">
        <f>'[7]2021-22'!D55/100</f>
        <v>3489.1872903896588</v>
      </c>
      <c r="K13" s="18">
        <f>('[7]2021-22'!E55+'[7]2021-22'!F55)/100</f>
        <v>288.51197856561436</v>
      </c>
      <c r="L13" s="18">
        <f>'[7]2021-22'!G55/100</f>
        <v>1259.2291458524764</v>
      </c>
      <c r="M13" s="18">
        <f t="shared" si="11"/>
        <v>5036.9284148077495</v>
      </c>
      <c r="N13" s="18">
        <f t="shared" si="12"/>
        <v>5041.4494891217209</v>
      </c>
      <c r="O13" s="18">
        <f>(+'[7]2021-22'!H55+'[7]2021-22'!I55)/100</f>
        <v>1493.9815696910696</v>
      </c>
      <c r="P13" s="18">
        <f>'[7]2021-22'!J55/100</f>
        <v>67.193002569044339</v>
      </c>
      <c r="Q13" s="18">
        <f>'[7]2021-22'!K55/100</f>
        <v>806.38302865535832</v>
      </c>
      <c r="R13" s="18">
        <f>'[7]2021-22'!L55/100</f>
        <v>30.54490453319854</v>
      </c>
      <c r="S13" s="18">
        <f>'[7]2021-22'!M55/100</f>
        <v>179.1879792754184</v>
      </c>
      <c r="T13" s="18">
        <f>'[7]2021-22'!N55/100</f>
        <v>2334.0613380913073</v>
      </c>
      <c r="U13" s="18">
        <f>'[7]2021-22'!O55/100</f>
        <v>3444.3758828652171</v>
      </c>
      <c r="V13" s="18">
        <f>'[7]2021-22'!P55/100</f>
        <v>537.70469758606896</v>
      </c>
      <c r="W13" s="18">
        <f>'[7]2021-22'!Q55/100</f>
        <v>1303.0676856276552</v>
      </c>
      <c r="X13" s="18">
        <f t="shared" ref="X13:X16" si="16">SUM(O13:W13)</f>
        <v>10196.500088894338</v>
      </c>
      <c r="Y13" s="18">
        <f t="shared" si="14"/>
        <v>18996.068853006298</v>
      </c>
      <c r="Z13" s="18">
        <f>'[7]2021-22'!U55/100</f>
        <v>2998.3586501741811</v>
      </c>
      <c r="AA13" s="18">
        <f>'[7]2021-22'!V55/100</f>
        <v>469.84439644782566</v>
      </c>
      <c r="AB13" s="18">
        <f t="shared" si="15"/>
        <v>21524.583106732654</v>
      </c>
      <c r="AC13" s="18">
        <f>'Stmnt 45 GDDP 2021-22'!AC13</f>
        <v>2234.6057923574754</v>
      </c>
      <c r="AD13" s="18">
        <f t="shared" si="7"/>
        <v>96323.849067018411</v>
      </c>
    </row>
    <row r="14" spans="1:30">
      <c r="A14" s="5">
        <v>8</v>
      </c>
      <c r="B14" s="6" t="s">
        <v>4</v>
      </c>
      <c r="C14" s="14">
        <f>[4]NVA_Constant!M11/100</f>
        <v>1930.2012395537279</v>
      </c>
      <c r="D14" s="14">
        <f>[4]NVA_Constant!Y11/100</f>
        <v>736.02871849424992</v>
      </c>
      <c r="E14" s="14">
        <f>[4]NVA_Constant!AW11/100</f>
        <v>122.42733794829829</v>
      </c>
      <c r="F14" s="14">
        <f>[4]NVA_Constant!AK11/100</f>
        <v>36.838514578425425</v>
      </c>
      <c r="G14" s="14">
        <f t="shared" si="0"/>
        <v>2825.4958105747014</v>
      </c>
      <c r="H14" s="14">
        <f>+[4]NVA_Constant!BU11/100</f>
        <v>34.300907778662655</v>
      </c>
      <c r="I14" s="14">
        <f t="shared" si="1"/>
        <v>2859.7967183533642</v>
      </c>
      <c r="J14" s="18">
        <f>'[7]2021-22'!D56/100</f>
        <v>1758.0627312715003</v>
      </c>
      <c r="K14" s="18">
        <f>('[7]2021-22'!E56+'[7]2021-22'!F56)/100</f>
        <v>145.36971358306303</v>
      </c>
      <c r="L14" s="18">
        <f>'[7]2021-22'!G56/100</f>
        <v>634.47549449455164</v>
      </c>
      <c r="M14" s="18">
        <f t="shared" si="11"/>
        <v>2537.9079393491147</v>
      </c>
      <c r="N14" s="18">
        <f t="shared" si="12"/>
        <v>2572.2088471277775</v>
      </c>
      <c r="O14" s="18">
        <f>(+'[7]2021-22'!H56+'[7]2021-22'!I56)/100</f>
        <v>752.75790615041649</v>
      </c>
      <c r="P14" s="18">
        <f>'[7]2021-22'!J56/100</f>
        <v>33.855882125970595</v>
      </c>
      <c r="Q14" s="18">
        <f>'[7]2021-22'!K56/100</f>
        <v>406.30434305247735</v>
      </c>
      <c r="R14" s="18">
        <f>'[7]2021-22'!L56/100</f>
        <v>15.390362803959793</v>
      </c>
      <c r="S14" s="18">
        <f>'[7]2021-22'!M56/100</f>
        <v>90.285697510030346</v>
      </c>
      <c r="T14" s="18">
        <f>'[7]2021-22'!N56/100</f>
        <v>1176.0406964401625</v>
      </c>
      <c r="U14" s="18">
        <f>'[7]2021-22'!O56/100</f>
        <v>1735.4840449047563</v>
      </c>
      <c r="V14" s="18">
        <f>'[7]2021-22'!P56/100</f>
        <v>270.9280157758775</v>
      </c>
      <c r="W14" s="18">
        <f>'[7]2021-22'!Q56/100</f>
        <v>656.56399148764308</v>
      </c>
      <c r="X14" s="18">
        <f t="shared" si="16"/>
        <v>5137.6109402512939</v>
      </c>
      <c r="Y14" s="18">
        <f t="shared" si="14"/>
        <v>10535.315597953773</v>
      </c>
      <c r="Z14" s="18">
        <f>'[7]2021-22'!U56/100</f>
        <v>1662.9048270813751</v>
      </c>
      <c r="AA14" s="18">
        <f>'[7]2021-22'!V56/100</f>
        <v>260.57807153418315</v>
      </c>
      <c r="AB14" s="18">
        <f t="shared" si="15"/>
        <v>11937.642353500965</v>
      </c>
      <c r="AC14" s="18">
        <f>'Stmnt 45 GDDP 2021-22'!AC14</f>
        <v>1771.8956354817037</v>
      </c>
      <c r="AD14" s="18">
        <f t="shared" si="7"/>
        <v>67372.152820138435</v>
      </c>
    </row>
    <row r="15" spans="1:30">
      <c r="A15" s="5">
        <v>9</v>
      </c>
      <c r="B15" s="6" t="s">
        <v>5</v>
      </c>
      <c r="C15" s="14">
        <f>[4]NVA_Constant!M12/100</f>
        <v>5433.1094736609293</v>
      </c>
      <c r="D15" s="14">
        <f>[4]NVA_Constant!Y12/100</f>
        <v>1605.5556321542253</v>
      </c>
      <c r="E15" s="14">
        <f>[4]NVA_Constant!AW12/100</f>
        <v>460.92365847573012</v>
      </c>
      <c r="F15" s="14">
        <f>[4]NVA_Constant!AK12/100</f>
        <v>5.7982167334174832</v>
      </c>
      <c r="G15" s="14">
        <f t="shared" si="0"/>
        <v>7505.3869810243023</v>
      </c>
      <c r="H15" s="14">
        <f>+[4]NVA_Constant!BU12/100</f>
        <v>253.13953083045462</v>
      </c>
      <c r="I15" s="14">
        <f t="shared" si="1"/>
        <v>7758.5265118547568</v>
      </c>
      <c r="J15" s="18">
        <f>'[7]2021-22'!D57/100</f>
        <v>6885.8031178357151</v>
      </c>
      <c r="K15" s="18">
        <f>('[7]2021-22'!E57+'[7]2021-22'!F57)/100</f>
        <v>569.3694594761057</v>
      </c>
      <c r="L15" s="18">
        <f>'[7]2021-22'!G57/100</f>
        <v>2485.0497428047961</v>
      </c>
      <c r="M15" s="18">
        <f t="shared" si="11"/>
        <v>9940.2223201166162</v>
      </c>
      <c r="N15" s="18">
        <f t="shared" si="12"/>
        <v>10193.361850947071</v>
      </c>
      <c r="O15" s="18">
        <f>(+'[7]2021-22'!H57+'[7]2021-22'!I57)/100</f>
        <v>2948.3263850302001</v>
      </c>
      <c r="P15" s="18">
        <f>'[7]2021-22'!J57/100</f>
        <v>132.60331076552748</v>
      </c>
      <c r="Q15" s="18">
        <f>'[7]2021-22'!K57/100</f>
        <v>1591.3719473238079</v>
      </c>
      <c r="R15" s="18">
        <f>'[7]2021-22'!L57/100</f>
        <v>60.279423649168557</v>
      </c>
      <c r="S15" s="18">
        <f>'[7]2021-22'!M57/100</f>
        <v>353.62193074925642</v>
      </c>
      <c r="T15" s="18">
        <f>'[7]2021-22'!N57/100</f>
        <v>4606.1978052356371</v>
      </c>
      <c r="U15" s="18">
        <f>'[7]2021-22'!O57/100</f>
        <v>6797.369192120037</v>
      </c>
      <c r="V15" s="18">
        <f>'[7]2021-22'!P57/100</f>
        <v>1061.1435772768677</v>
      </c>
      <c r="W15" s="18">
        <f>'[7]2021-22'!Q57/100</f>
        <v>2571.5637441301824</v>
      </c>
      <c r="X15" s="18">
        <f t="shared" si="16"/>
        <v>20122.477316280681</v>
      </c>
      <c r="Y15" s="18">
        <f t="shared" si="14"/>
        <v>37821.226148252055</v>
      </c>
      <c r="Z15" s="18">
        <f>'[7]2021-22'!U57/100</f>
        <v>5969.7404466753096</v>
      </c>
      <c r="AA15" s="18">
        <f>'[7]2021-22'!V57/100</f>
        <v>935.46150556585155</v>
      </c>
      <c r="AB15" s="18">
        <f t="shared" si="15"/>
        <v>42855.505089361512</v>
      </c>
      <c r="AC15" s="18">
        <f>'Stmnt 45 GDDP 2021-22'!AC15</f>
        <v>4630.534447895594</v>
      </c>
      <c r="AD15" s="18">
        <f t="shared" si="7"/>
        <v>92549.802990533295</v>
      </c>
    </row>
    <row r="16" spans="1:30">
      <c r="A16" s="5">
        <v>10</v>
      </c>
      <c r="B16" s="6" t="s">
        <v>6</v>
      </c>
      <c r="C16" s="14">
        <f>[4]NVA_Constant!M13/100</f>
        <v>8952.4537685515515</v>
      </c>
      <c r="D16" s="14">
        <f>[4]NVA_Constant!Y13/100</f>
        <v>6913.0970054208146</v>
      </c>
      <c r="E16" s="14">
        <f>[4]NVA_Constant!AW13/100</f>
        <v>668.1921804771481</v>
      </c>
      <c r="F16" s="14">
        <f>[4]NVA_Constant!AK13/100</f>
        <v>15.187741846564183</v>
      </c>
      <c r="G16" s="14">
        <f t="shared" si="0"/>
        <v>16548.930696296076</v>
      </c>
      <c r="H16" s="14">
        <f>+[4]NVA_Constant!BU13/100</f>
        <v>129.24352397199254</v>
      </c>
      <c r="I16" s="14">
        <f t="shared" si="1"/>
        <v>16678.174220268069</v>
      </c>
      <c r="J16" s="18">
        <f>'[7]2021-22'!D58/100</f>
        <v>8259.957694786819</v>
      </c>
      <c r="K16" s="18">
        <f>('[7]2021-22'!E58+'[7]2021-22'!F58)/100</f>
        <v>682.99478906020011</v>
      </c>
      <c r="L16" s="18">
        <f>'[7]2021-22'!G58/100</f>
        <v>2980.9748251210763</v>
      </c>
      <c r="M16" s="18">
        <f t="shared" si="11"/>
        <v>11923.927308968096</v>
      </c>
      <c r="N16" s="18">
        <f t="shared" si="12"/>
        <v>12053.170832940088</v>
      </c>
      <c r="O16" s="18">
        <f>(+'[7]2021-22'!H58+'[7]2021-22'!I58)/100</f>
        <v>3536.7045490588539</v>
      </c>
      <c r="P16" s="18">
        <f>'[7]2021-22'!J58/100</f>
        <v>159.06608399459887</v>
      </c>
      <c r="Q16" s="18">
        <f>'[7]2021-22'!K58/100</f>
        <v>1908.9516119793866</v>
      </c>
      <c r="R16" s="18">
        <f>'[7]2021-22'!L58/100</f>
        <v>72.308992965334994</v>
      </c>
      <c r="S16" s="18">
        <f>'[7]2021-22'!M58/100</f>
        <v>424.19194071522696</v>
      </c>
      <c r="T16" s="18">
        <f>'[7]2021-22'!N58/100</f>
        <v>5525.4264976755339</v>
      </c>
      <c r="U16" s="18">
        <f>'[7]2021-22'!O58/100</f>
        <v>8153.875590390986</v>
      </c>
      <c r="V16" s="18">
        <f>'[7]2021-22'!P58/100</f>
        <v>1272.9090429115574</v>
      </c>
      <c r="W16" s="18">
        <f>'[7]2021-22'!Q58/100</f>
        <v>3084.7538584052909</v>
      </c>
      <c r="X16" s="18">
        <f t="shared" si="16"/>
        <v>24138.188168096771</v>
      </c>
      <c r="Y16" s="18">
        <f t="shared" si="14"/>
        <v>52740.289697332933</v>
      </c>
      <c r="Z16" s="18">
        <f>'[7]2021-22'!U58/100</f>
        <v>8324.580445183783</v>
      </c>
      <c r="AA16" s="18">
        <f>'[7]2021-22'!V58/100</f>
        <v>1304.4661867657267</v>
      </c>
      <c r="AB16" s="18">
        <f t="shared" si="15"/>
        <v>59760.40395575099</v>
      </c>
      <c r="AC16" s="18">
        <f>'Stmnt 45 GDDP 2021-22'!AC16</f>
        <v>4903.9576484543495</v>
      </c>
      <c r="AD16" s="18">
        <f t="shared" si="7"/>
        <v>121861.58250079204</v>
      </c>
    </row>
    <row r="17" spans="1:30" s="3" customFormat="1">
      <c r="A17" s="7"/>
      <c r="B17" s="8" t="s">
        <v>28</v>
      </c>
      <c r="C17" s="19">
        <f t="shared" ref="C17:I17" si="17">SUM(C12:C16)</f>
        <v>31712.39441040645</v>
      </c>
      <c r="D17" s="19">
        <f t="shared" si="17"/>
        <v>12692.1293720418</v>
      </c>
      <c r="E17" s="19">
        <f t="shared" si="17"/>
        <v>1967.7494516793204</v>
      </c>
      <c r="F17" s="19">
        <f t="shared" si="17"/>
        <v>98.925970607061188</v>
      </c>
      <c r="G17" s="19">
        <f t="shared" si="17"/>
        <v>46471.199204734628</v>
      </c>
      <c r="H17" s="19">
        <f t="shared" si="17"/>
        <v>455.77391843669227</v>
      </c>
      <c r="I17" s="19">
        <f t="shared" si="17"/>
        <v>46926.973123171323</v>
      </c>
      <c r="J17" s="19">
        <f t="shared" ref="J17" si="18">SUM(J12:J16)</f>
        <v>34645.38898196035</v>
      </c>
      <c r="K17" s="19">
        <f t="shared" ref="K17:AB17" si="19">SUM(K12:K16)</f>
        <v>2864.7386601721932</v>
      </c>
      <c r="L17" s="19">
        <f>SUM(L12:L16)</f>
        <v>12503.336721316755</v>
      </c>
      <c r="M17" s="19">
        <f t="shared" si="19"/>
        <v>50013.464363449297</v>
      </c>
      <c r="N17" s="19">
        <f t="shared" si="19"/>
        <v>50469.238281885991</v>
      </c>
      <c r="O17" s="19">
        <f t="shared" si="19"/>
        <v>14834.277528291266</v>
      </c>
      <c r="P17" s="19">
        <f t="shared" si="19"/>
        <v>667.18336309497124</v>
      </c>
      <c r="Q17" s="19">
        <f t="shared" si="19"/>
        <v>8006.8656025329674</v>
      </c>
      <c r="R17" s="19">
        <f t="shared" si="19"/>
        <v>303.29128559084245</v>
      </c>
      <c r="S17" s="19">
        <f t="shared" si="19"/>
        <v>1779.221556832804</v>
      </c>
      <c r="T17" s="19">
        <f t="shared" si="19"/>
        <v>23175.730115908336</v>
      </c>
      <c r="U17" s="19">
        <f t="shared" si="19"/>
        <v>34200.440483841747</v>
      </c>
      <c r="V17" s="19">
        <f t="shared" si="19"/>
        <v>5339.0623245152037</v>
      </c>
      <c r="W17" s="19">
        <f t="shared" si="19"/>
        <v>12938.625267476338</v>
      </c>
      <c r="X17" s="19">
        <f t="shared" si="19"/>
        <v>101244.69752808448</v>
      </c>
      <c r="Y17" s="19">
        <f t="shared" si="19"/>
        <v>198185.13501470507</v>
      </c>
      <c r="Z17" s="19">
        <f t="shared" si="19"/>
        <v>31281.741389143026</v>
      </c>
      <c r="AA17" s="19">
        <f t="shared" si="19"/>
        <v>4901.8655263155588</v>
      </c>
      <c r="AB17" s="19">
        <f t="shared" si="19"/>
        <v>224565.01087753254</v>
      </c>
      <c r="AC17" s="19">
        <f>'Stmnt 45 GDDP 2021-22'!AC17</f>
        <v>20313.039066299167</v>
      </c>
      <c r="AD17" s="19">
        <f t="shared" si="7"/>
        <v>110552.14837355503</v>
      </c>
    </row>
    <row r="18" spans="1:30">
      <c r="A18" s="5">
        <v>11</v>
      </c>
      <c r="B18" s="6" t="s">
        <v>7</v>
      </c>
      <c r="C18" s="14">
        <f>[4]NVA_Constant!M15/100</f>
        <v>7517.6446193604252</v>
      </c>
      <c r="D18" s="14">
        <f>[4]NVA_Constant!Y15/100</f>
        <v>6938.8600166876286</v>
      </c>
      <c r="E18" s="14">
        <f>[4]NVA_Constant!AW15/100</f>
        <v>1710.3845973013815</v>
      </c>
      <c r="F18" s="14">
        <f>[4]NVA_Constant!AK15/100</f>
        <v>53.952162038362424</v>
      </c>
      <c r="G18" s="14">
        <f t="shared" si="0"/>
        <v>16220.841395387797</v>
      </c>
      <c r="H18" s="14">
        <f>+[4]NVA_Constant!BU15/100</f>
        <v>44.002905801082619</v>
      </c>
      <c r="I18" s="14">
        <f t="shared" si="1"/>
        <v>16264.844301188879</v>
      </c>
      <c r="J18" s="18">
        <f>'[7]2021-22'!D59/100</f>
        <v>37208.576686282431</v>
      </c>
      <c r="K18" s="18">
        <f>('[7]2021-22'!E59+'[7]2021-22'!F59)/100</f>
        <v>3076.6820998510734</v>
      </c>
      <c r="L18" s="18">
        <f>'[7]2021-22'!G59/100</f>
        <v>13428.377538834065</v>
      </c>
      <c r="M18" s="18">
        <f t="shared" ref="M18:M22" si="20">J18+K18+L18</f>
        <v>53713.636324967571</v>
      </c>
      <c r="N18" s="18">
        <f t="shared" ref="N18:N22" si="21">H18+M18</f>
        <v>53757.639230768655</v>
      </c>
      <c r="O18" s="18">
        <f>(+'[7]2021-22'!H59+'[7]2021-22'!I59)/100</f>
        <v>15931.769543255099</v>
      </c>
      <c r="P18" s="18">
        <f>'[7]2021-22'!J59/100</f>
        <v>716.54393438784155</v>
      </c>
      <c r="Q18" s="18">
        <f>'[7]2021-22'!K59/100</f>
        <v>8599.2416752408881</v>
      </c>
      <c r="R18" s="18">
        <f>'[7]2021-22'!L59/100</f>
        <v>325.72984139575101</v>
      </c>
      <c r="S18" s="18">
        <f>'[7]2021-22'!M59/100</f>
        <v>1910.8546240820485</v>
      </c>
      <c r="T18" s="18">
        <f>'[7]2021-22'!N59/100</f>
        <v>24890.352125282061</v>
      </c>
      <c r="U18" s="18">
        <f>'[7]2021-22'!O59/100</f>
        <v>36730.709333651088</v>
      </c>
      <c r="V18" s="18">
        <f>'[7]2021-22'!P59/100</f>
        <v>5734.0649296218271</v>
      </c>
      <c r="W18" s="18">
        <f>'[7]2021-22'!Q59/100</f>
        <v>13895.870262292088</v>
      </c>
      <c r="X18" s="18">
        <f t="shared" ref="X18" si="22">SUM(O18:W18)</f>
        <v>108735.13626920868</v>
      </c>
      <c r="Y18" s="18">
        <f t="shared" ref="Y18:Y22" si="23">I18+M18+X18</f>
        <v>178713.61689536512</v>
      </c>
      <c r="Z18" s="18">
        <f>'[7]2021-22'!U59/100</f>
        <v>28208.337464861655</v>
      </c>
      <c r="AA18" s="18">
        <f>'[7]2021-22'!V59/100</f>
        <v>4420.2614954700584</v>
      </c>
      <c r="AB18" s="18">
        <f t="shared" ref="AB18:AB22" si="24">Y18+Z18-AA18</f>
        <v>202501.69286475671</v>
      </c>
      <c r="AC18" s="18">
        <f>'Stmnt 45 GDDP 2021-22'!AC18</f>
        <v>10684.382786142878</v>
      </c>
      <c r="AD18" s="18">
        <f t="shared" si="7"/>
        <v>189530.54838824336</v>
      </c>
    </row>
    <row r="19" spans="1:30">
      <c r="A19" s="5">
        <v>12</v>
      </c>
      <c r="B19" s="6" t="s">
        <v>8</v>
      </c>
      <c r="C19" s="14">
        <f>[4]NVA_Constant!M16/100</f>
        <v>4543.4361905404558</v>
      </c>
      <c r="D19" s="14">
        <f>[4]NVA_Constant!Y16/100</f>
        <v>3073.7675395630345</v>
      </c>
      <c r="E19" s="14">
        <f>[4]NVA_Constant!AW16/100</f>
        <v>883.7445729131764</v>
      </c>
      <c r="F19" s="14">
        <f>[4]NVA_Constant!AK16/100</f>
        <v>23.850772420782761</v>
      </c>
      <c r="G19" s="14">
        <f t="shared" si="0"/>
        <v>8524.7990754374496</v>
      </c>
      <c r="H19" s="14">
        <f>+[4]NVA_Constant!BU16/100</f>
        <v>70.580949607455992</v>
      </c>
      <c r="I19" s="14">
        <f t="shared" si="1"/>
        <v>8595.3800250449058</v>
      </c>
      <c r="J19" s="18">
        <f>'[7]2021-22'!D60/100</f>
        <v>6091.3358657565759</v>
      </c>
      <c r="K19" s="18">
        <f>('[7]2021-22'!E60+'[7]2021-22'!F60)/100</f>
        <v>503.67699308593347</v>
      </c>
      <c r="L19" s="18">
        <f>'[7]2021-22'!G60/100</f>
        <v>2198.3307346280653</v>
      </c>
      <c r="M19" s="18">
        <f t="shared" si="20"/>
        <v>8793.343593470574</v>
      </c>
      <c r="N19" s="18">
        <f t="shared" si="21"/>
        <v>8863.9245430780302</v>
      </c>
      <c r="O19" s="18">
        <f>(+'[7]2021-22'!H60+'[7]2021-22'!I60)/100</f>
        <v>2608.1556422333033</v>
      </c>
      <c r="P19" s="18">
        <f>'[7]2021-22'!J60/100</f>
        <v>117.30386259402688</v>
      </c>
      <c r="Q19" s="18">
        <f>'[7]2021-22'!K60/100</f>
        <v>1407.7633142579884</v>
      </c>
      <c r="R19" s="18">
        <f>'[7]2021-22'!L60/100</f>
        <v>53.324530045047979</v>
      </c>
      <c r="S19" s="18">
        <f>'[7]2021-22'!M60/100</f>
        <v>312.82189061020813</v>
      </c>
      <c r="T19" s="18">
        <f>'[7]2021-22'!N60/100</f>
        <v>4074.7458815842488</v>
      </c>
      <c r="U19" s="18">
        <f>'[7]2021-22'!O60/100</f>
        <v>6013.105231763243</v>
      </c>
      <c r="V19" s="18">
        <f>'[7]2021-22'!P60/100</f>
        <v>938.7114066972423</v>
      </c>
      <c r="W19" s="18">
        <f>'[7]2021-22'!Q60/100</f>
        <v>2274.862960447655</v>
      </c>
      <c r="X19" s="18">
        <f t="shared" ref="X19:X22" si="25">SUM(O19:W19)</f>
        <v>17800.794720232963</v>
      </c>
      <c r="Y19" s="18">
        <f t="shared" si="23"/>
        <v>35189.518338748443</v>
      </c>
      <c r="Z19" s="18">
        <f>'[7]2021-22'!U60/100</f>
        <v>5554.3490281023642</v>
      </c>
      <c r="AA19" s="18">
        <f>'[7]2021-22'!V60/100</f>
        <v>870.36944917103915</v>
      </c>
      <c r="AB19" s="18">
        <f t="shared" si="24"/>
        <v>39873.497917679764</v>
      </c>
      <c r="AC19" s="18">
        <f>'Stmnt 45 GDDP 2021-22'!AC19</f>
        <v>3237.9545032791425</v>
      </c>
      <c r="AD19" s="18">
        <f t="shared" si="7"/>
        <v>123144.0956854059</v>
      </c>
    </row>
    <row r="20" spans="1:30">
      <c r="A20" s="5">
        <v>13</v>
      </c>
      <c r="B20" s="6" t="s">
        <v>9</v>
      </c>
      <c r="C20" s="14">
        <f>[4]NVA_Constant!M17/100</f>
        <v>4246.7729595659903</v>
      </c>
      <c r="D20" s="14">
        <f>[4]NVA_Constant!Y17/100</f>
        <v>3768.9923217773926</v>
      </c>
      <c r="E20" s="14">
        <f>[4]NVA_Constant!AW17/100</f>
        <v>1603.5012804306252</v>
      </c>
      <c r="F20" s="14">
        <f>[4]NVA_Constant!AK17/100</f>
        <v>13.631984682704967</v>
      </c>
      <c r="G20" s="14">
        <f t="shared" si="0"/>
        <v>9632.898546456714</v>
      </c>
      <c r="H20" s="14">
        <f>+[4]NVA_Constant!BU17/100</f>
        <v>11.602082990211567</v>
      </c>
      <c r="I20" s="14">
        <f t="shared" si="1"/>
        <v>9644.5006294469258</v>
      </c>
      <c r="J20" s="18">
        <f>'[7]2021-22'!D61/100</f>
        <v>5786.0099657829114</v>
      </c>
      <c r="K20" s="18">
        <f>('[7]2021-22'!E61+'[7]2021-22'!F61)/100</f>
        <v>478.43037484008653</v>
      </c>
      <c r="L20" s="18">
        <f>'[7]2021-22'!G61/100</f>
        <v>2088.1402403288794</v>
      </c>
      <c r="M20" s="18">
        <f t="shared" si="20"/>
        <v>8352.580580951877</v>
      </c>
      <c r="N20" s="18">
        <f t="shared" si="21"/>
        <v>8364.1826639420888</v>
      </c>
      <c r="O20" s="18">
        <f>(+'[7]2021-22'!H61+'[7]2021-22'!I61)/100</f>
        <v>2477.4228298771477</v>
      </c>
      <c r="P20" s="18">
        <f>'[7]2021-22'!J61/100</f>
        <v>111.4240509720388</v>
      </c>
      <c r="Q20" s="18">
        <f>'[7]2021-22'!K61/100</f>
        <v>1337.1997120616186</v>
      </c>
      <c r="R20" s="18">
        <f>'[7]2021-22'!L61/100</f>
        <v>50.651658201253376</v>
      </c>
      <c r="S20" s="18">
        <f>'[7]2021-22'!M61/100</f>
        <v>297.14181198920073</v>
      </c>
      <c r="T20" s="18">
        <f>'[7]2021-22'!N61/100</f>
        <v>3870.5007897230785</v>
      </c>
      <c r="U20" s="18">
        <f>'[7]2021-22'!O61/100</f>
        <v>5711.7006126474953</v>
      </c>
      <c r="V20" s="18">
        <f>'[7]2021-22'!P61/100</f>
        <v>891.65885346723235</v>
      </c>
      <c r="W20" s="18">
        <f>'[7]2021-22'!Q61/100</f>
        <v>2160.8363173560965</v>
      </c>
      <c r="X20" s="18">
        <f t="shared" si="25"/>
        <v>16908.536636295161</v>
      </c>
      <c r="Y20" s="18">
        <f t="shared" si="23"/>
        <v>34905.61784669396</v>
      </c>
      <c r="Z20" s="18">
        <f>'[7]2021-22'!U61/100</f>
        <v>5509.5378835157771</v>
      </c>
      <c r="AA20" s="18">
        <f>'[7]2021-22'!V61/100</f>
        <v>863.34751896225703</v>
      </c>
      <c r="AB20" s="18">
        <f t="shared" si="24"/>
        <v>39551.80821124748</v>
      </c>
      <c r="AC20" s="18">
        <f>'Stmnt 45 GDDP 2021-22'!AC20</f>
        <v>3066.2710827901283</v>
      </c>
      <c r="AD20" s="18">
        <f t="shared" si="7"/>
        <v>128989.92666772839</v>
      </c>
    </row>
    <row r="21" spans="1:30">
      <c r="A21" s="5">
        <v>14</v>
      </c>
      <c r="B21" s="6" t="s">
        <v>10</v>
      </c>
      <c r="C21" s="14">
        <f>[4]NVA_Constant!M18/100</f>
        <v>7737.6643820520758</v>
      </c>
      <c r="D21" s="14">
        <f>[4]NVA_Constant!Y18/100</f>
        <v>5620.8080941409644</v>
      </c>
      <c r="E21" s="14">
        <f>[4]NVA_Constant!AW18/100</f>
        <v>945.50244263047557</v>
      </c>
      <c r="F21" s="14">
        <f>[4]NVA_Constant!AK18/100</f>
        <v>15.948562222861693</v>
      </c>
      <c r="G21" s="14">
        <f t="shared" si="0"/>
        <v>14319.923481046379</v>
      </c>
      <c r="H21" s="14">
        <f>+[4]NVA_Constant!BU18/100</f>
        <v>155.3855265526673</v>
      </c>
      <c r="I21" s="14">
        <f t="shared" si="1"/>
        <v>14475.309007599046</v>
      </c>
      <c r="J21" s="18">
        <f>'[7]2021-22'!D62/100</f>
        <v>9402.3138039383612</v>
      </c>
      <c r="K21" s="18">
        <f>('[7]2021-22'!E62+'[7]2021-22'!F62)/100</f>
        <v>777.45329582640511</v>
      </c>
      <c r="L21" s="18">
        <f>'[7]2021-22'!G62/100</f>
        <v>3393.2450725647468</v>
      </c>
      <c r="M21" s="18">
        <f t="shared" si="20"/>
        <v>13573.012172329512</v>
      </c>
      <c r="N21" s="18">
        <f t="shared" si="21"/>
        <v>13728.39769888218</v>
      </c>
      <c r="O21" s="18">
        <f>(+'[7]2021-22'!H62+'[7]2021-22'!I62)/100</f>
        <v>4025.8324837492864</v>
      </c>
      <c r="P21" s="18">
        <f>'[7]2021-22'!J62/100</f>
        <v>181.06499967000559</v>
      </c>
      <c r="Q21" s="18">
        <f>'[7]2021-22'!K62/100</f>
        <v>2172.960535099618</v>
      </c>
      <c r="R21" s="18">
        <f>'[7]2021-22'!L62/100</f>
        <v>82.309361358587182</v>
      </c>
      <c r="S21" s="18">
        <f>'[7]2021-22'!M62/100</f>
        <v>482.85788948088759</v>
      </c>
      <c r="T21" s="18">
        <f>'[7]2021-22'!N62/100</f>
        <v>6289.5956312863746</v>
      </c>
      <c r="U21" s="18">
        <f>'[7]2021-22'!O62/100</f>
        <v>9281.560493647039</v>
      </c>
      <c r="V21" s="18">
        <f>'[7]2021-22'!P62/100</f>
        <v>1448.9529738002116</v>
      </c>
      <c r="W21" s="18">
        <f>'[7]2021-22'!Q62/100</f>
        <v>3511.3767959055813</v>
      </c>
      <c r="X21" s="18">
        <f t="shared" si="25"/>
        <v>27476.511163997595</v>
      </c>
      <c r="Y21" s="18">
        <f t="shared" si="23"/>
        <v>55524.832343926151</v>
      </c>
      <c r="Z21" s="18">
        <f>'[7]2021-22'!U62/100</f>
        <v>8764.0954745603231</v>
      </c>
      <c r="AA21" s="18">
        <f>'[7]2021-22'!V62/100</f>
        <v>1373.3384258139718</v>
      </c>
      <c r="AB21" s="18">
        <f t="shared" si="24"/>
        <v>62915.589392672504</v>
      </c>
      <c r="AC21" s="18">
        <f>'Stmnt 45 GDDP 2021-22'!AC21</f>
        <v>4730.432193548786</v>
      </c>
      <c r="AD21" s="18">
        <f t="shared" si="7"/>
        <v>133001.77831208488</v>
      </c>
    </row>
    <row r="22" spans="1:30">
      <c r="A22" s="5">
        <v>15</v>
      </c>
      <c r="B22" s="6" t="s">
        <v>11</v>
      </c>
      <c r="C22" s="14">
        <f>[4]NVA_Constant!M19/100</f>
        <v>4307.0463345394664</v>
      </c>
      <c r="D22" s="14">
        <f>[4]NVA_Constant!Y19/100</f>
        <v>3750.8889993979647</v>
      </c>
      <c r="E22" s="14">
        <f>[4]NVA_Constant!AW19/100</f>
        <v>833.80247995435411</v>
      </c>
      <c r="F22" s="14">
        <f>[4]NVA_Constant!AK19/100</f>
        <v>18.964174702179971</v>
      </c>
      <c r="G22" s="14">
        <f t="shared" si="0"/>
        <v>8910.7019885939644</v>
      </c>
      <c r="H22" s="14">
        <f>+[4]NVA_Constant!BU19/100</f>
        <v>106.8535411568855</v>
      </c>
      <c r="I22" s="14">
        <f t="shared" si="1"/>
        <v>9017.555529750849</v>
      </c>
      <c r="J22" s="18">
        <f>'[7]2021-22'!D63/100</f>
        <v>10278.528437191764</v>
      </c>
      <c r="K22" s="18">
        <f>('[7]2021-22'!E63+'[7]2021-22'!F63)/100</f>
        <v>849.9052442169002</v>
      </c>
      <c r="L22" s="18">
        <f>'[7]2021-22'!G63/100</f>
        <v>3709.466276067958</v>
      </c>
      <c r="M22" s="18">
        <f t="shared" si="20"/>
        <v>14837.899957476622</v>
      </c>
      <c r="N22" s="18">
        <f t="shared" si="21"/>
        <v>14944.753498633507</v>
      </c>
      <c r="O22" s="18">
        <f>(+'[7]2021-22'!H63+'[7]2021-22'!I63)/100</f>
        <v>4401.0053834040991</v>
      </c>
      <c r="P22" s="18">
        <f>'[7]2021-22'!J63/100</f>
        <v>197.93869752663605</v>
      </c>
      <c r="Q22" s="18">
        <f>'[7]2021-22'!K63/100</f>
        <v>2375.4617340639525</v>
      </c>
      <c r="R22" s="18">
        <f>'[7]2021-22'!L63/100</f>
        <v>89.979884634031066</v>
      </c>
      <c r="S22" s="18">
        <f>'[7]2021-22'!M63/100</f>
        <v>527.85608432605318</v>
      </c>
      <c r="T22" s="18">
        <f>'[7]2021-22'!N63/100</f>
        <v>6875.7317510010125</v>
      </c>
      <c r="U22" s="18">
        <f>'[7]2021-22'!O63/100</f>
        <v>10146.521958829546</v>
      </c>
      <c r="V22" s="18">
        <f>'[7]2021-22'!P63/100</f>
        <v>1583.9829063268187</v>
      </c>
      <c r="W22" s="18">
        <f>'[7]2021-22'!Q63/100</f>
        <v>3838.6068581643167</v>
      </c>
      <c r="X22" s="18">
        <f t="shared" si="25"/>
        <v>30037.085258276467</v>
      </c>
      <c r="Y22" s="18">
        <f t="shared" si="23"/>
        <v>53892.540745503939</v>
      </c>
      <c r="Z22" s="18">
        <f>'[7]2021-22'!U63/100</f>
        <v>8506.4529462482169</v>
      </c>
      <c r="AA22" s="18">
        <f>'[7]2021-22'!V63/100</f>
        <v>1332.9657044895694</v>
      </c>
      <c r="AB22" s="18">
        <f t="shared" si="24"/>
        <v>61066.027987262583</v>
      </c>
      <c r="AC22" s="18">
        <f>'Stmnt 45 GDDP 2021-22'!AC22</f>
        <v>4243.0519521033229</v>
      </c>
      <c r="AD22" s="18">
        <f t="shared" si="7"/>
        <v>143920.05725263758</v>
      </c>
    </row>
    <row r="23" spans="1:30" s="3" customFormat="1">
      <c r="A23" s="7"/>
      <c r="B23" s="8" t="s">
        <v>29</v>
      </c>
      <c r="C23" s="19">
        <f t="shared" ref="C23:I23" si="26">SUM(C18:C22)</f>
        <v>28352.564486058414</v>
      </c>
      <c r="D23" s="19">
        <f t="shared" si="26"/>
        <v>23153.316971566983</v>
      </c>
      <c r="E23" s="19">
        <f t="shared" si="26"/>
        <v>5976.9353732300133</v>
      </c>
      <c r="F23" s="19">
        <f t="shared" si="26"/>
        <v>126.34765606689182</v>
      </c>
      <c r="G23" s="19">
        <f t="shared" si="26"/>
        <v>57609.164486922309</v>
      </c>
      <c r="H23" s="19">
        <f t="shared" si="26"/>
        <v>388.42500610830302</v>
      </c>
      <c r="I23" s="19">
        <f t="shared" si="26"/>
        <v>57997.589493030609</v>
      </c>
      <c r="J23" s="19">
        <f t="shared" ref="J23" si="27">SUM(J18:J22)</f>
        <v>68766.764758952049</v>
      </c>
      <c r="K23" s="19">
        <f t="shared" ref="K23:AB23" si="28">SUM(K18:K22)</f>
        <v>5686.1480078203995</v>
      </c>
      <c r="L23" s="19">
        <f>SUM(L18:L22)</f>
        <v>24817.559862423714</v>
      </c>
      <c r="M23" s="19">
        <f t="shared" si="28"/>
        <v>99270.472629196156</v>
      </c>
      <c r="N23" s="19">
        <f t="shared" si="28"/>
        <v>99658.897635304456</v>
      </c>
      <c r="O23" s="19">
        <f t="shared" si="28"/>
        <v>29444.185882518937</v>
      </c>
      <c r="P23" s="19">
        <f t="shared" si="28"/>
        <v>1324.2755451505491</v>
      </c>
      <c r="Q23" s="19">
        <f t="shared" si="28"/>
        <v>15892.626970724064</v>
      </c>
      <c r="R23" s="19">
        <f t="shared" si="28"/>
        <v>601.99527563467063</v>
      </c>
      <c r="S23" s="19">
        <f t="shared" si="28"/>
        <v>3531.5323004883985</v>
      </c>
      <c r="T23" s="19">
        <f t="shared" si="28"/>
        <v>46000.926178876769</v>
      </c>
      <c r="U23" s="19">
        <f t="shared" si="28"/>
        <v>67883.59763053841</v>
      </c>
      <c r="V23" s="19">
        <f t="shared" si="28"/>
        <v>10597.371069913332</v>
      </c>
      <c r="W23" s="19">
        <f t="shared" si="28"/>
        <v>25681.553194165735</v>
      </c>
      <c r="X23" s="19">
        <f t="shared" si="28"/>
        <v>200958.06404801089</v>
      </c>
      <c r="Y23" s="19">
        <f t="shared" si="28"/>
        <v>358226.12617023755</v>
      </c>
      <c r="Z23" s="19">
        <f t="shared" si="28"/>
        <v>56542.772797288337</v>
      </c>
      <c r="AA23" s="19">
        <f t="shared" si="28"/>
        <v>8860.2825939068971</v>
      </c>
      <c r="AB23" s="19">
        <f t="shared" si="28"/>
        <v>405908.61637361906</v>
      </c>
      <c r="AC23" s="19">
        <f>'Stmnt 45 GDDP 2021-22'!AC23</f>
        <v>25962.092517864257</v>
      </c>
      <c r="AD23" s="19">
        <f t="shared" si="7"/>
        <v>156346.6489052519</v>
      </c>
    </row>
    <row r="24" spans="1:30">
      <c r="A24" s="5">
        <v>16</v>
      </c>
      <c r="B24" s="6" t="s">
        <v>197</v>
      </c>
      <c r="C24" s="14">
        <f>[4]NVA_Constant!M21/100</f>
        <v>2923.0354081701512</v>
      </c>
      <c r="D24" s="14">
        <f>[4]NVA_Constant!Y21/100</f>
        <v>2297.9671845384396</v>
      </c>
      <c r="E24" s="14">
        <f>[4]NVA_Constant!AW21/100</f>
        <v>808.43726958263733</v>
      </c>
      <c r="F24" s="14">
        <f>[4]NVA_Constant!AK21/100</f>
        <v>16.59276675543417</v>
      </c>
      <c r="G24" s="14">
        <f t="shared" si="0"/>
        <v>6046.0326290466628</v>
      </c>
      <c r="H24" s="14">
        <f>+[4]NVA_Constant!BU21/100</f>
        <v>286.60387248051501</v>
      </c>
      <c r="I24" s="14">
        <f t="shared" si="1"/>
        <v>6332.6365015271776</v>
      </c>
      <c r="J24" s="18">
        <f>'[7]2021-22'!D64/100</f>
        <v>8234.0018891906311</v>
      </c>
      <c r="K24" s="18">
        <f>('[7]2021-22'!E64+'[7]2021-22'!F64)/100</f>
        <v>680.84856983933832</v>
      </c>
      <c r="L24" s="18">
        <f>'[7]2021-22'!G64/100</f>
        <v>2971.6075128530238</v>
      </c>
      <c r="M24" s="18">
        <f t="shared" ref="M24:M31" si="29">J24+K24+L24</f>
        <v>11886.457971882992</v>
      </c>
      <c r="N24" s="18">
        <f t="shared" ref="N24:N31" si="30">H24+M24</f>
        <v>12173.061844363507</v>
      </c>
      <c r="O24" s="18">
        <f>(+'[7]2021-22'!H64+'[7]2021-22'!I64)/100</f>
        <v>3525.5909309123031</v>
      </c>
      <c r="P24" s="18">
        <f>'[7]2021-22'!J64/100</f>
        <v>158.56624022957374</v>
      </c>
      <c r="Q24" s="18">
        <f>'[7]2021-22'!K64/100</f>
        <v>1902.9529884072178</v>
      </c>
      <c r="R24" s="18">
        <f>'[7]2021-22'!L64/100</f>
        <v>72.08177168483752</v>
      </c>
      <c r="S24" s="18">
        <f>'[7]2021-22'!M64/100</f>
        <v>422.85897462078515</v>
      </c>
      <c r="T24" s="18">
        <f>'[7]2021-22'!N64/100</f>
        <v>5508.0635884078247</v>
      </c>
      <c r="U24" s="18">
        <f>'[7]2021-22'!O64/100</f>
        <v>8128.2531335334561</v>
      </c>
      <c r="V24" s="18">
        <f>'[7]2021-22'!P64/100</f>
        <v>1268.9090975268134</v>
      </c>
      <c r="W24" s="18">
        <f>'[7]2021-22'!Q64/100</f>
        <v>3075.0604344896465</v>
      </c>
      <c r="X24" s="18">
        <f t="shared" ref="X24" si="31">SUM(O24:W24)</f>
        <v>24062.337159812458</v>
      </c>
      <c r="Y24" s="18">
        <f t="shared" ref="Y24:Y31" si="32">I24+M24+X24</f>
        <v>42281.43163322263</v>
      </c>
      <c r="Z24" s="18">
        <f>'[7]2021-22'!U64/100</f>
        <v>6673.743785087564</v>
      </c>
      <c r="AA24" s="18">
        <f>'[7]2021-22'!V64/100</f>
        <v>1045.7792034217584</v>
      </c>
      <c r="AB24" s="18">
        <f t="shared" ref="AB24:AB31" si="33">Y24+Z24-AA24</f>
        <v>47909.396214888438</v>
      </c>
      <c r="AC24" s="18">
        <f>'Stmnt 45 GDDP 2021-22'!AC24</f>
        <v>4110.2611174904832</v>
      </c>
      <c r="AD24" s="18">
        <f t="shared" si="7"/>
        <v>116560.46865494396</v>
      </c>
    </row>
    <row r="25" spans="1:30">
      <c r="A25" s="5">
        <v>17</v>
      </c>
      <c r="B25" s="6" t="s">
        <v>12</v>
      </c>
      <c r="C25" s="14">
        <f>[4]NVA_Constant!M22/100</f>
        <v>3008.5746978082207</v>
      </c>
      <c r="D25" s="14">
        <f>[4]NVA_Constant!Y22/100</f>
        <v>592.52643110025031</v>
      </c>
      <c r="E25" s="14">
        <f>[4]NVA_Constant!AW22/100</f>
        <v>1085.6434657371256</v>
      </c>
      <c r="F25" s="14">
        <f>[4]NVA_Constant!AK22/100</f>
        <v>28.442838551682161</v>
      </c>
      <c r="G25" s="14">
        <f t="shared" si="0"/>
        <v>4715.1874331972786</v>
      </c>
      <c r="H25" s="14">
        <f>+[4]NVA_Constant!BU22/100</f>
        <v>52.113888561513157</v>
      </c>
      <c r="I25" s="14">
        <f t="shared" si="1"/>
        <v>4767.3013217587913</v>
      </c>
      <c r="J25" s="18">
        <f>'[7]2021-22'!D65/100</f>
        <v>2672.4837333484811</v>
      </c>
      <c r="K25" s="18">
        <f>('[7]2021-22'!E65+'[7]2021-22'!F65)/100</f>
        <v>220.980848954853</v>
      </c>
      <c r="L25" s="18">
        <f>'[7]2021-22'!G65/100</f>
        <v>964.48517341504635</v>
      </c>
      <c r="M25" s="18">
        <f t="shared" si="29"/>
        <v>3857.9497557183804</v>
      </c>
      <c r="N25" s="18">
        <f t="shared" si="30"/>
        <v>3910.0636442798937</v>
      </c>
      <c r="O25" s="18">
        <f>(+'[7]2021-22'!H65+'[7]2021-22'!I65)/100</f>
        <v>1144.2898046541754</v>
      </c>
      <c r="P25" s="18">
        <f>'[7]2021-22'!J65/100</f>
        <v>51.465338892874321</v>
      </c>
      <c r="Q25" s="18">
        <f>'[7]2021-22'!K65/100</f>
        <v>617.63538256184017</v>
      </c>
      <c r="R25" s="18">
        <f>'[7]2021-22'!L65/100</f>
        <v>23.395350753022832</v>
      </c>
      <c r="S25" s="18">
        <f>'[7]2021-22'!M65/100</f>
        <v>137.24598881353296</v>
      </c>
      <c r="T25" s="18">
        <f>'[7]2021-22'!N65/100</f>
        <v>1787.7346326083868</v>
      </c>
      <c r="U25" s="18">
        <f>'[7]2021-22'!O65/100</f>
        <v>2638.161196978087</v>
      </c>
      <c r="V25" s="18">
        <f>'[7]2021-22'!P65/100</f>
        <v>411.84577898750592</v>
      </c>
      <c r="W25" s="18">
        <f>'[7]2021-22'!Q65/100</f>
        <v>998.06255825924939</v>
      </c>
      <c r="X25" s="18">
        <f t="shared" ref="X25:X31" si="34">SUM(O25:W25)</f>
        <v>7809.8360325086742</v>
      </c>
      <c r="Y25" s="18">
        <f t="shared" si="32"/>
        <v>16435.087109985849</v>
      </c>
      <c r="Z25" s="18">
        <f>'[7]2021-22'!U65/100</f>
        <v>2594.1307045334174</v>
      </c>
      <c r="AA25" s="18">
        <f>'[7]2021-22'!V65/100</f>
        <v>406.50166220357642</v>
      </c>
      <c r="AB25" s="18">
        <f t="shared" si="33"/>
        <v>18622.71615231569</v>
      </c>
      <c r="AC25" s="18">
        <f>'Stmnt 45 GDDP 2021-22'!AC25</f>
        <v>2112.5127111542542</v>
      </c>
      <c r="AD25" s="18">
        <f t="shared" si="7"/>
        <v>88154.338925328586</v>
      </c>
    </row>
    <row r="26" spans="1:30">
      <c r="A26" s="5">
        <v>18</v>
      </c>
      <c r="B26" s="6" t="s">
        <v>13</v>
      </c>
      <c r="C26" s="14">
        <f>[4]NVA_Constant!M23/100</f>
        <v>2598.9709889843389</v>
      </c>
      <c r="D26" s="14">
        <f>[4]NVA_Constant!Y23/100</f>
        <v>556.1831086740408</v>
      </c>
      <c r="E26" s="14">
        <f>[4]NVA_Constant!AW23/100</f>
        <v>197.65820063446364</v>
      </c>
      <c r="F26" s="14">
        <f>[4]NVA_Constant!AK23/100</f>
        <v>40.128204797452625</v>
      </c>
      <c r="G26" s="14">
        <f t="shared" si="0"/>
        <v>3392.9405030902963</v>
      </c>
      <c r="H26" s="14">
        <f>+[4]NVA_Constant!BU23/100</f>
        <v>251.86915839376059</v>
      </c>
      <c r="I26" s="14">
        <f t="shared" si="1"/>
        <v>3644.809661484057</v>
      </c>
      <c r="J26" s="18">
        <f>'[7]2021-22'!D66/100</f>
        <v>2656.9805538347046</v>
      </c>
      <c r="K26" s="18">
        <f>('[7]2021-22'!E66+'[7]2021-22'!F66)/100</f>
        <v>219.69893066749211</v>
      </c>
      <c r="L26" s="18">
        <f>'[7]2021-22'!G66/100</f>
        <v>958.89015833778149</v>
      </c>
      <c r="M26" s="18">
        <f t="shared" si="29"/>
        <v>3835.5696428399783</v>
      </c>
      <c r="N26" s="18">
        <f t="shared" si="30"/>
        <v>4087.438801233739</v>
      </c>
      <c r="O26" s="18">
        <f>(+'[7]2021-22'!H66+'[7]2021-22'!I66)/100</f>
        <v>1137.6517360904759</v>
      </c>
      <c r="P26" s="18">
        <f>'[7]2021-22'!J66/100</f>
        <v>51.166786509697097</v>
      </c>
      <c r="Q26" s="18">
        <f>'[7]2021-22'!K66/100</f>
        <v>614.05245627853628</v>
      </c>
      <c r="R26" s="18">
        <f>'[7]2021-22'!L66/100</f>
        <v>23.259633435837351</v>
      </c>
      <c r="S26" s="18">
        <f>'[7]2021-22'!M66/100</f>
        <v>136.44981962620696</v>
      </c>
      <c r="T26" s="18">
        <f>'[7]2021-22'!N66/100</f>
        <v>1777.3639161896199</v>
      </c>
      <c r="U26" s="18">
        <f>'[7]2021-22'!O66/100</f>
        <v>2622.8571237997676</v>
      </c>
      <c r="V26" s="18">
        <f>'[7]2021-22'!P66/100</f>
        <v>409.4566460008536</v>
      </c>
      <c r="W26" s="18">
        <f>'[7]2021-22'!Q66/100</f>
        <v>992.27275949879606</v>
      </c>
      <c r="X26" s="18">
        <f t="shared" si="34"/>
        <v>7764.530877429791</v>
      </c>
      <c r="Y26" s="18">
        <f t="shared" si="32"/>
        <v>15244.910181753825</v>
      </c>
      <c r="Z26" s="18">
        <f>'[7]2021-22'!U66/100</f>
        <v>2406.2719827123551</v>
      </c>
      <c r="AA26" s="18">
        <f>'[7]2021-22'!V66/100</f>
        <v>377.06410050082627</v>
      </c>
      <c r="AB26" s="18">
        <f t="shared" si="33"/>
        <v>17274.118063965354</v>
      </c>
      <c r="AC26" s="18">
        <f>'Stmnt 45 GDDP 2021-22'!AC26</f>
        <v>2008.273208469338</v>
      </c>
      <c r="AD26" s="18">
        <f t="shared" si="7"/>
        <v>86014.781211622641</v>
      </c>
    </row>
    <row r="27" spans="1:30">
      <c r="A27" s="5">
        <v>19</v>
      </c>
      <c r="B27" s="6" t="s">
        <v>14</v>
      </c>
      <c r="C27" s="14">
        <f>[4]NVA_Constant!M24/100</f>
        <v>2096.6407277699655</v>
      </c>
      <c r="D27" s="14">
        <f>[4]NVA_Constant!Y24/100</f>
        <v>436.13388164231458</v>
      </c>
      <c r="E27" s="14">
        <f>[4]NVA_Constant!AW24/100</f>
        <v>86.223401665462461</v>
      </c>
      <c r="F27" s="14">
        <f>[4]NVA_Constant!AK24/100</f>
        <v>28.737481219592052</v>
      </c>
      <c r="G27" s="14">
        <f t="shared" si="0"/>
        <v>2647.7354922973345</v>
      </c>
      <c r="H27" s="14">
        <f>+[4]NVA_Constant!BU24/100</f>
        <v>73.546493575961918</v>
      </c>
      <c r="I27" s="14">
        <f t="shared" si="1"/>
        <v>2721.2819858732964</v>
      </c>
      <c r="J27" s="18">
        <f>'[7]2021-22'!D67/100</f>
        <v>1274.7219523920323</v>
      </c>
      <c r="K27" s="18">
        <f>('[7]2021-22'!E67+'[7]2021-22'!F67)/100</f>
        <v>105.40350001234148</v>
      </c>
      <c r="L27" s="18">
        <f>'[7]2021-22'!G67/100</f>
        <v>460.0403766605379</v>
      </c>
      <c r="M27" s="18">
        <f t="shared" si="29"/>
        <v>1840.1658290649118</v>
      </c>
      <c r="N27" s="18">
        <f t="shared" si="30"/>
        <v>1913.7123226408737</v>
      </c>
      <c r="O27" s="18">
        <f>(+'[7]2021-22'!H67+'[7]2021-22'!I67)/100</f>
        <v>545.80363415849661</v>
      </c>
      <c r="P27" s="18">
        <f>'[7]2021-22'!J67/100</f>
        <v>24.547950079323403</v>
      </c>
      <c r="Q27" s="18">
        <f>'[7]2021-22'!K67/100</f>
        <v>294.59987759744627</v>
      </c>
      <c r="R27" s="18">
        <f>'[7]2021-22'!L67/100</f>
        <v>11.159120190948205</v>
      </c>
      <c r="S27" s="18">
        <f>'[7]2021-22'!M67/100</f>
        <v>65.463625703404404</v>
      </c>
      <c r="T27" s="18">
        <f>'[7]2021-22'!N67/100</f>
        <v>852.71410740529313</v>
      </c>
      <c r="U27" s="18">
        <f>'[7]2021-22'!O67/100</f>
        <v>1258.3507805015688</v>
      </c>
      <c r="V27" s="18">
        <f>'[7]2021-22'!P67/100</f>
        <v>196.44230156551322</v>
      </c>
      <c r="W27" s="18">
        <f>'[7]2021-22'!Q67/100</f>
        <v>476.05612599166386</v>
      </c>
      <c r="X27" s="18">
        <f t="shared" si="34"/>
        <v>3725.1375231936581</v>
      </c>
      <c r="Y27" s="18">
        <f t="shared" si="32"/>
        <v>8286.5853381318666</v>
      </c>
      <c r="Z27" s="18">
        <f>'[7]2021-22'!U67/100</f>
        <v>1307.9629754745856</v>
      </c>
      <c r="AA27" s="18">
        <f>'[7]2021-22'!V67/100</f>
        <v>204.95849445904642</v>
      </c>
      <c r="AB27" s="18">
        <f t="shared" si="33"/>
        <v>9389.5898191474062</v>
      </c>
      <c r="AC27" s="18">
        <f>'Stmnt 45 GDDP 2021-22'!AC27</f>
        <v>1263.2642200567072</v>
      </c>
      <c r="AD27" s="18">
        <f t="shared" si="7"/>
        <v>74327.996234437102</v>
      </c>
    </row>
    <row r="28" spans="1:30">
      <c r="A28" s="5">
        <v>20</v>
      </c>
      <c r="B28" s="6" t="s">
        <v>151</v>
      </c>
      <c r="C28" s="14">
        <f>[4]NVA_Constant!M25/100</f>
        <v>3013.3832971867578</v>
      </c>
      <c r="D28" s="14">
        <f>[4]NVA_Constant!Y25/100</f>
        <v>961.79580759747307</v>
      </c>
      <c r="E28" s="14">
        <f>[4]NVA_Constant!AW25/100</f>
        <v>283.63914870971053</v>
      </c>
      <c r="F28" s="14">
        <f>[4]NVA_Constant!AK25/100</f>
        <v>42.609355971587199</v>
      </c>
      <c r="G28" s="14">
        <f t="shared" si="0"/>
        <v>4301.4276094655288</v>
      </c>
      <c r="H28" s="14">
        <f>+[4]NVA_Constant!BU25/100</f>
        <v>96.74152892206348</v>
      </c>
      <c r="I28" s="14">
        <f t="shared" si="1"/>
        <v>4398.1691383875923</v>
      </c>
      <c r="J28" s="18">
        <f>'[7]2021-22'!D68/100</f>
        <v>3560.8288373978385</v>
      </c>
      <c r="K28" s="18">
        <f>('[7]2021-22'!E68+'[7]2021-22'!F68)/100</f>
        <v>294.43583496958598</v>
      </c>
      <c r="L28" s="18">
        <f>'[7]2021-22'!G68/100</f>
        <v>1285.0841993473507</v>
      </c>
      <c r="M28" s="18">
        <f t="shared" si="29"/>
        <v>5140.3488717147748</v>
      </c>
      <c r="N28" s="18">
        <f t="shared" si="30"/>
        <v>5237.0904006368382</v>
      </c>
      <c r="O28" s="18">
        <f>(+'[7]2021-22'!H68+'[7]2021-22'!I68)/100</f>
        <v>1524.6566644757993</v>
      </c>
      <c r="P28" s="18">
        <f>'[7]2021-22'!J68/100</f>
        <v>68.572639215500573</v>
      </c>
      <c r="Q28" s="18">
        <f>'[7]2021-22'!K68/100</f>
        <v>822.94004404204429</v>
      </c>
      <c r="R28" s="18">
        <f>'[7]2021-22'!L68/100</f>
        <v>31.172066113203933</v>
      </c>
      <c r="S28" s="18">
        <f>'[7]2021-22'!M68/100</f>
        <v>182.86714664941371</v>
      </c>
      <c r="T28" s="18">
        <f>'[7]2021-22'!N68/100</f>
        <v>2381.9853247266506</v>
      </c>
      <c r="U28" s="18">
        <f>'[7]2021-22'!O68/100</f>
        <v>3515.0973421018098</v>
      </c>
      <c r="V28" s="18">
        <f>'[7]2021-22'!P68/100</f>
        <v>548.74508985011676</v>
      </c>
      <c r="W28" s="18">
        <f>'[7]2021-22'!Q68/100</f>
        <v>1329.8228515403191</v>
      </c>
      <c r="X28" s="18">
        <f t="shared" si="34"/>
        <v>10405.859168714858</v>
      </c>
      <c r="Y28" s="18">
        <f t="shared" si="32"/>
        <v>19944.377178817223</v>
      </c>
      <c r="Z28" s="18">
        <f>'[7]2021-22'!U68/100</f>
        <v>3148.0405899768411</v>
      </c>
      <c r="AA28" s="18">
        <f>'[7]2021-22'!V68/100</f>
        <v>493.29963608756492</v>
      </c>
      <c r="AB28" s="18">
        <f t="shared" si="33"/>
        <v>22599.118132706499</v>
      </c>
      <c r="AC28" s="18">
        <f>'Stmnt 45 GDDP 2021-22'!AC28</f>
        <v>2789.6893504523941</v>
      </c>
      <c r="AD28" s="18">
        <f t="shared" si="7"/>
        <v>81009.443324009102</v>
      </c>
    </row>
    <row r="29" spans="1:30">
      <c r="A29" s="5">
        <v>21</v>
      </c>
      <c r="B29" s="6" t="s">
        <v>15</v>
      </c>
      <c r="C29" s="14">
        <f>[4]NVA_Constant!M26/100</f>
        <v>2963.2105636847277</v>
      </c>
      <c r="D29" s="14">
        <f>[4]NVA_Constant!Y26/100</f>
        <v>1033.7903094082235</v>
      </c>
      <c r="E29" s="14">
        <f>[4]NVA_Constant!AW26/100</f>
        <v>779.01338987322538</v>
      </c>
      <c r="F29" s="14">
        <f>[4]NVA_Constant!AK26/100</f>
        <v>13.94037324647034</v>
      </c>
      <c r="G29" s="14">
        <f t="shared" si="0"/>
        <v>4789.9546362126475</v>
      </c>
      <c r="H29" s="14">
        <f>+[4]NVA_Constant!BU26/100</f>
        <v>230.53671805685426</v>
      </c>
      <c r="I29" s="14">
        <f t="shared" si="1"/>
        <v>5020.4913542695022</v>
      </c>
      <c r="J29" s="18">
        <f>'[7]2021-22'!D69/100</f>
        <v>5215.5944954792039</v>
      </c>
      <c r="K29" s="18">
        <f>('[7]2021-22'!E69+'[7]2021-22'!F69)/100</f>
        <v>431.26417760125054</v>
      </c>
      <c r="L29" s="18">
        <f>'[7]2021-22'!G69/100</f>
        <v>1882.2803292172111</v>
      </c>
      <c r="M29" s="18">
        <f t="shared" si="29"/>
        <v>7529.1390022976657</v>
      </c>
      <c r="N29" s="18">
        <f t="shared" si="30"/>
        <v>7759.6757203545203</v>
      </c>
      <c r="O29" s="18">
        <f>(+'[7]2021-22'!H69+'[7]2021-22'!I69)/100</f>
        <v>2233.1853817907099</v>
      </c>
      <c r="P29" s="18">
        <f>'[7]2021-22'!J69/100</f>
        <v>100.43927859621733</v>
      </c>
      <c r="Q29" s="18">
        <f>'[7]2021-22'!K69/100</f>
        <v>1205.3714906868906</v>
      </c>
      <c r="R29" s="18">
        <f>'[7]2021-22'!L69/100</f>
        <v>45.658149789516457</v>
      </c>
      <c r="S29" s="18">
        <f>'[7]2021-22'!M69/100</f>
        <v>267.84800028907148</v>
      </c>
      <c r="T29" s="18">
        <f>'[7]2021-22'!N69/100</f>
        <v>3488.9263470005239</v>
      </c>
      <c r="U29" s="18">
        <f>'[7]2021-22'!O69/100</f>
        <v>5148.6109514708651</v>
      </c>
      <c r="V29" s="18">
        <f>'[7]2021-22'!P69/100</f>
        <v>803.75440683495719</v>
      </c>
      <c r="W29" s="18">
        <f>'[7]2021-22'!Q69/100</f>
        <v>1947.8096424102941</v>
      </c>
      <c r="X29" s="18">
        <f t="shared" si="34"/>
        <v>15241.603648869044</v>
      </c>
      <c r="Y29" s="18">
        <f t="shared" si="32"/>
        <v>27791.234005436214</v>
      </c>
      <c r="Z29" s="18">
        <f>'[7]2021-22'!U69/100</f>
        <v>4386.5963828746517</v>
      </c>
      <c r="AA29" s="18">
        <f>'[7]2021-22'!V69/100</f>
        <v>687.38198809279436</v>
      </c>
      <c r="AB29" s="18">
        <f t="shared" si="33"/>
        <v>31490.448400218072</v>
      </c>
      <c r="AC29" s="18">
        <f>'Stmnt 45 GDDP 2021-22'!AC29</f>
        <v>3659.5534762920961</v>
      </c>
      <c r="AD29" s="18">
        <f t="shared" si="7"/>
        <v>86049.974687416165</v>
      </c>
    </row>
    <row r="30" spans="1:30">
      <c r="A30" s="5">
        <v>22</v>
      </c>
      <c r="B30" s="6" t="s">
        <v>196</v>
      </c>
      <c r="C30" s="14">
        <f>[4]NVA_Constant!M27/100</f>
        <v>3411.3289713623644</v>
      </c>
      <c r="D30" s="14">
        <f>[4]NVA_Constant!Y27/100</f>
        <v>1303.7343475556963</v>
      </c>
      <c r="E30" s="14">
        <f>[4]NVA_Constant!AW27/100</f>
        <v>313.98501847044719</v>
      </c>
      <c r="F30" s="14">
        <f>[4]NVA_Constant!AK27/100</f>
        <v>51.429906555334803</v>
      </c>
      <c r="G30" s="14">
        <f t="shared" si="0"/>
        <v>5080.4782439438432</v>
      </c>
      <c r="H30" s="14">
        <f>+[4]NVA_Constant!BU27/100</f>
        <v>44.209298506326469</v>
      </c>
      <c r="I30" s="14">
        <f t="shared" si="1"/>
        <v>5124.6875424501695</v>
      </c>
      <c r="J30" s="18">
        <f>'[7]2021-22'!D70/100</f>
        <v>2213.00751176215</v>
      </c>
      <c r="K30" s="18">
        <f>('[7]2021-22'!E70+'[7]2021-22'!F70)/100</f>
        <v>182.98793462811278</v>
      </c>
      <c r="L30" s="18">
        <f>'[7]2021-22'!G70/100</f>
        <v>798.66264745282865</v>
      </c>
      <c r="M30" s="18">
        <f t="shared" si="29"/>
        <v>3194.6580938430916</v>
      </c>
      <c r="N30" s="18">
        <f t="shared" si="30"/>
        <v>3238.867392349418</v>
      </c>
      <c r="O30" s="18">
        <f>(+'[7]2021-22'!H70+'[7]2021-22'!I70)/100</f>
        <v>947.55373128489236</v>
      </c>
      <c r="P30" s="18">
        <f>'[7]2021-22'!J70/100</f>
        <v>42.616978410047594</v>
      </c>
      <c r="Q30" s="18">
        <f>'[7]2021-22'!K70/100</f>
        <v>511.44623410929927</v>
      </c>
      <c r="R30" s="18">
        <f>'[7]2021-22'!L70/100</f>
        <v>19.373022297830634</v>
      </c>
      <c r="S30" s="18">
        <f>'[7]2021-22'!M70/100</f>
        <v>113.64948658565613</v>
      </c>
      <c r="T30" s="18">
        <f>'[7]2021-22'!N70/100</f>
        <v>1480.3720305689976</v>
      </c>
      <c r="U30" s="18">
        <f>'[7]2021-22'!O70/100</f>
        <v>2184.5859988965713</v>
      </c>
      <c r="V30" s="18">
        <f>'[7]2021-22'!P70/100</f>
        <v>341.03773625028805</v>
      </c>
      <c r="W30" s="18">
        <f>'[7]2021-22'!Q70/100</f>
        <v>826.46712160483662</v>
      </c>
      <c r="X30" s="18">
        <f t="shared" si="34"/>
        <v>6467.1023400084187</v>
      </c>
      <c r="Y30" s="18">
        <f t="shared" si="32"/>
        <v>14786.447976301679</v>
      </c>
      <c r="Z30" s="18">
        <f>'[7]2021-22'!U70/100</f>
        <v>2333.9078393419172</v>
      </c>
      <c r="AA30" s="18">
        <f>'[7]2021-22'!V70/100</f>
        <v>365.72460071671202</v>
      </c>
      <c r="AB30" s="18">
        <f t="shared" si="33"/>
        <v>16754.631214926885</v>
      </c>
      <c r="AC30" s="18">
        <f>'Stmnt 45 GDDP 2021-22'!AC30</f>
        <v>1782.4016669785483</v>
      </c>
      <c r="AD30" s="18">
        <f t="shared" si="7"/>
        <v>94000.31163193773</v>
      </c>
    </row>
    <row r="31" spans="1:30">
      <c r="A31" s="5">
        <v>23</v>
      </c>
      <c r="B31" s="6" t="s">
        <v>16</v>
      </c>
      <c r="C31" s="14">
        <f>[4]NVA_Constant!M28/100</f>
        <v>3338.1464969212207</v>
      </c>
      <c r="D31" s="14">
        <f>[4]NVA_Constant!Y28/100</f>
        <v>947.85366417637624</v>
      </c>
      <c r="E31" s="14">
        <f>[4]NVA_Constant!AW28/100</f>
        <v>2101.9184523091094</v>
      </c>
      <c r="F31" s="14">
        <f>[4]NVA_Constant!AK28/100</f>
        <v>14.776547814979786</v>
      </c>
      <c r="G31" s="14">
        <f t="shared" si="0"/>
        <v>6402.6951612216853</v>
      </c>
      <c r="H31" s="14">
        <f>+[4]NVA_Constant!BU28/100</f>
        <v>43.124598353338513</v>
      </c>
      <c r="I31" s="14">
        <f t="shared" si="1"/>
        <v>6445.8197595750235</v>
      </c>
      <c r="J31" s="18">
        <f>'[7]2021-22'!D71/100</f>
        <v>3912.2130484216241</v>
      </c>
      <c r="K31" s="18">
        <f>('[7]2021-22'!E71+'[7]2021-22'!F71)/100</f>
        <v>323.49089722961963</v>
      </c>
      <c r="L31" s="18">
        <f>'[7]2021-22'!G71/100</f>
        <v>1411.8968932753153</v>
      </c>
      <c r="M31" s="18">
        <f t="shared" si="29"/>
        <v>5647.6008389265589</v>
      </c>
      <c r="N31" s="18">
        <f t="shared" si="30"/>
        <v>5690.7254372798971</v>
      </c>
      <c r="O31" s="18">
        <f>(+'[7]2021-22'!H71+'[7]2021-22'!I71)/100</f>
        <v>1675.1104783469793</v>
      </c>
      <c r="P31" s="18">
        <f>'[7]2021-22'!J71/100</f>
        <v>75.339418476411524</v>
      </c>
      <c r="Q31" s="18">
        <f>'[7]2021-22'!K71/100</f>
        <v>904.14814229675005</v>
      </c>
      <c r="R31" s="18">
        <f>'[7]2021-22'!L71/100</f>
        <v>34.248139790807002</v>
      </c>
      <c r="S31" s="18">
        <f>'[7]2021-22'!M71/100</f>
        <v>200.91255994553049</v>
      </c>
      <c r="T31" s="18">
        <f>'[7]2021-22'!N71/100</f>
        <v>2617.0407211581628</v>
      </c>
      <c r="U31" s="18">
        <f>'[7]2021-22'!O71/100</f>
        <v>3861.9687483468983</v>
      </c>
      <c r="V31" s="18">
        <f>'[7]2021-22'!P71/100</f>
        <v>602.89550517619216</v>
      </c>
      <c r="W31" s="18">
        <f>'[7]2021-22'!Q71/100</f>
        <v>1461.0503760375007</v>
      </c>
      <c r="X31" s="18">
        <f t="shared" si="34"/>
        <v>11432.714089575233</v>
      </c>
      <c r="Y31" s="18">
        <f t="shared" si="32"/>
        <v>23526.134688076818</v>
      </c>
      <c r="Z31" s="18">
        <f>'[7]2021-22'!U71/100</f>
        <v>3713.3887987388507</v>
      </c>
      <c r="AA31" s="18">
        <f>'[7]2021-22'!V71/100</f>
        <v>581.89000132396347</v>
      </c>
      <c r="AB31" s="18">
        <f t="shared" si="33"/>
        <v>26657.633485491708</v>
      </c>
      <c r="AC31" s="18">
        <f>'Stmnt 45 GDDP 2021-22'!AC31</f>
        <v>2666.4178171898125</v>
      </c>
      <c r="AD31" s="18">
        <f t="shared" si="7"/>
        <v>99975.455135484677</v>
      </c>
    </row>
    <row r="32" spans="1:30" s="50" customFormat="1" ht="25.5">
      <c r="A32" s="47"/>
      <c r="B32" s="48" t="s">
        <v>198</v>
      </c>
      <c r="C32" s="49">
        <f t="shared" ref="C32:I32" si="35">SUM(C24:C31)</f>
        <v>23353.291151887748</v>
      </c>
      <c r="D32" s="49">
        <f t="shared" si="35"/>
        <v>8129.9847346928145</v>
      </c>
      <c r="E32" s="49">
        <f t="shared" si="35"/>
        <v>5656.5183469821823</v>
      </c>
      <c r="F32" s="49">
        <f t="shared" si="35"/>
        <v>236.65747491253313</v>
      </c>
      <c r="G32" s="49">
        <f t="shared" si="35"/>
        <v>37376.451708475281</v>
      </c>
      <c r="H32" s="49">
        <f t="shared" si="35"/>
        <v>1078.7455568503335</v>
      </c>
      <c r="I32" s="49">
        <f t="shared" si="35"/>
        <v>38455.197265325609</v>
      </c>
      <c r="J32" s="49">
        <f t="shared" ref="J32" si="36">SUM(J24:J31)</f>
        <v>29739.832021826664</v>
      </c>
      <c r="K32" s="49">
        <f t="shared" ref="K32:AB32" si="37">SUM(K24:K31)</f>
        <v>2459.110693902594</v>
      </c>
      <c r="L32" s="49">
        <f>SUM(L24:L31)</f>
        <v>10732.947290559096</v>
      </c>
      <c r="M32" s="49">
        <f t="shared" si="37"/>
        <v>42931.890006288348</v>
      </c>
      <c r="N32" s="49">
        <f t="shared" si="37"/>
        <v>44010.63556313869</v>
      </c>
      <c r="O32" s="49">
        <f t="shared" si="37"/>
        <v>12733.842361713832</v>
      </c>
      <c r="P32" s="49">
        <f t="shared" si="37"/>
        <v>572.71463040964557</v>
      </c>
      <c r="Q32" s="49">
        <f t="shared" si="37"/>
        <v>6873.1466159800248</v>
      </c>
      <c r="R32" s="49">
        <f t="shared" si="37"/>
        <v>260.34725405600392</v>
      </c>
      <c r="S32" s="49">
        <f t="shared" si="37"/>
        <v>1527.2956022336014</v>
      </c>
      <c r="T32" s="49">
        <f t="shared" si="37"/>
        <v>19894.200668065459</v>
      </c>
      <c r="U32" s="49">
        <f t="shared" si="37"/>
        <v>29357.885275629025</v>
      </c>
      <c r="V32" s="49">
        <f t="shared" si="37"/>
        <v>4583.0865621922403</v>
      </c>
      <c r="W32" s="49">
        <f t="shared" si="37"/>
        <v>11106.601869832308</v>
      </c>
      <c r="X32" s="49">
        <f t="shared" si="37"/>
        <v>86909.12084011214</v>
      </c>
      <c r="Y32" s="49">
        <f t="shared" si="37"/>
        <v>168296.20811172613</v>
      </c>
      <c r="Z32" s="49">
        <f t="shared" si="37"/>
        <v>26564.043058740186</v>
      </c>
      <c r="AA32" s="49">
        <f t="shared" si="37"/>
        <v>4162.5996868062421</v>
      </c>
      <c r="AB32" s="49">
        <f t="shared" si="37"/>
        <v>190697.65148366007</v>
      </c>
      <c r="AC32" s="49">
        <f>'Stmnt 45 GDDP 2021-22'!AC32</f>
        <v>20392.373568083636</v>
      </c>
      <c r="AD32" s="49">
        <f t="shared" si="7"/>
        <v>93514.200711840327</v>
      </c>
    </row>
    <row r="33" spans="1:30">
      <c r="A33" s="5">
        <v>24</v>
      </c>
      <c r="B33" s="6" t="s">
        <v>152</v>
      </c>
      <c r="C33" s="14">
        <f>[4]NVA_Constant!M30/100</f>
        <v>4572.3448302745892</v>
      </c>
      <c r="D33" s="14">
        <f>[4]NVA_Constant!Y30/100</f>
        <v>592.29546477660051</v>
      </c>
      <c r="E33" s="14">
        <f>[4]NVA_Constant!AW30/100</f>
        <v>222.0537154279165</v>
      </c>
      <c r="F33" s="14">
        <f>[4]NVA_Constant!AK30/100</f>
        <v>51.279235507986556</v>
      </c>
      <c r="G33" s="14">
        <f t="shared" si="0"/>
        <v>5437.973245987092</v>
      </c>
      <c r="H33" s="14">
        <f>+[4]NVA_Constant!BU30/100</f>
        <v>1805.9956131781919</v>
      </c>
      <c r="I33" s="14">
        <f t="shared" si="1"/>
        <v>7243.9688591652839</v>
      </c>
      <c r="J33" s="18">
        <f>'[7]2021-22'!D72/100</f>
        <v>2583.5554303634481</v>
      </c>
      <c r="K33" s="18">
        <f>('[7]2021-22'!E72+'[7]2021-22'!F72)/100</f>
        <v>213.6275948846683</v>
      </c>
      <c r="L33" s="18">
        <f>'[7]2021-22'!G72/100</f>
        <v>932.39142157822585</v>
      </c>
      <c r="M33" s="18">
        <f t="shared" ref="M33:M37" si="38">J33+K33+L33</f>
        <v>3729.574446826342</v>
      </c>
      <c r="N33" s="18">
        <f t="shared" ref="N33:N37" si="39">H33+M33</f>
        <v>5535.5700600045338</v>
      </c>
      <c r="O33" s="18">
        <f>(+'[7]2021-22'!H72+'[7]2021-22'!I72)/100</f>
        <v>1106.212959066243</v>
      </c>
      <c r="P33" s="18">
        <f>'[7]2021-22'!J72/100</f>
        <v>49.752802650583135</v>
      </c>
      <c r="Q33" s="18">
        <f>'[7]2021-22'!K72/100</f>
        <v>597.08324009251339</v>
      </c>
      <c r="R33" s="18">
        <f>'[7]2021-22'!L72/100</f>
        <v>22.616858141732294</v>
      </c>
      <c r="S33" s="18">
        <f>'[7]2021-22'!M72/100</f>
        <v>132.67905629140378</v>
      </c>
      <c r="T33" s="18">
        <f>'[7]2021-22'!N72/100</f>
        <v>1728.2468216699674</v>
      </c>
      <c r="U33" s="18">
        <f>'[7]2021-22'!O72/100</f>
        <v>2550.3749944576789</v>
      </c>
      <c r="V33" s="18">
        <f>'[7]2021-22'!P72/100</f>
        <v>398.14139390186904</v>
      </c>
      <c r="W33" s="18">
        <f>'[7]2021-22'!Q72/100</f>
        <v>964.85150126707481</v>
      </c>
      <c r="X33" s="18">
        <f t="shared" ref="X33" si="40">SUM(O33:W33)</f>
        <v>7549.9596275390659</v>
      </c>
      <c r="Y33" s="18">
        <f t="shared" ref="Y33:Y37" si="41">I33+M33+X33</f>
        <v>18523.50293353069</v>
      </c>
      <c r="Z33" s="18">
        <f>'[7]2021-22'!U72/100</f>
        <v>2923.7683536065888</v>
      </c>
      <c r="AA33" s="18">
        <f>'[7]2021-22'!V72/100</f>
        <v>458.15605727278097</v>
      </c>
      <c r="AB33" s="18">
        <f t="shared" ref="AB33:AB37" si="42">Y33+Z33-AA33</f>
        <v>20989.115229864499</v>
      </c>
      <c r="AC33" s="18">
        <f>'Stmnt 45 GDDP 2021-22'!AC33</f>
        <v>2795.4978227974057</v>
      </c>
      <c r="AD33" s="18">
        <f t="shared" si="7"/>
        <v>75081.851463797808</v>
      </c>
    </row>
    <row r="34" spans="1:30">
      <c r="A34" s="5">
        <v>25</v>
      </c>
      <c r="B34" s="6" t="s">
        <v>17</v>
      </c>
      <c r="C34" s="14">
        <f>[4]NVA_Constant!M31/100</f>
        <v>2347.7317226954228</v>
      </c>
      <c r="D34" s="14">
        <f>[4]NVA_Constant!Y31/100</f>
        <v>314.70681238198927</v>
      </c>
      <c r="E34" s="14">
        <f>[4]NVA_Constant!AW31/100</f>
        <v>155.27395584909019</v>
      </c>
      <c r="F34" s="14">
        <f>[4]NVA_Constant!AK31/100</f>
        <v>75.897567138055365</v>
      </c>
      <c r="G34" s="14">
        <f t="shared" si="0"/>
        <v>2893.6100580645575</v>
      </c>
      <c r="H34" s="14">
        <f>+[4]NVA_Constant!BU31/100</f>
        <v>229.46658340928064</v>
      </c>
      <c r="I34" s="14">
        <f t="shared" si="1"/>
        <v>3123.0766414738382</v>
      </c>
      <c r="J34" s="18">
        <f>'[7]2021-22'!D73/100</f>
        <v>3304.9970338479379</v>
      </c>
      <c r="K34" s="18">
        <f>('[7]2021-22'!E73+'[7]2021-22'!F73)/100</f>
        <v>273.28175704849264</v>
      </c>
      <c r="L34" s="18">
        <f>'[7]2021-22'!G73/100</f>
        <v>1192.7558613549056</v>
      </c>
      <c r="M34" s="18">
        <f t="shared" si="38"/>
        <v>4771.0346522513364</v>
      </c>
      <c r="N34" s="18">
        <f t="shared" si="39"/>
        <v>5000.5012356606167</v>
      </c>
      <c r="O34" s="18">
        <f>(+'[7]2021-22'!H73+'[7]2021-22'!I73)/100</f>
        <v>1415.1159698569973</v>
      </c>
      <c r="P34" s="18">
        <f>'[7]2021-22'!J73/100</f>
        <v>63.645959847924402</v>
      </c>
      <c r="Q34" s="18">
        <f>'[7]2021-22'!K73/100</f>
        <v>763.81497926230509</v>
      </c>
      <c r="R34" s="18">
        <f>'[7]2021-22'!L73/100</f>
        <v>28.932473518816419</v>
      </c>
      <c r="S34" s="18">
        <f>'[7]2021-22'!M73/100</f>
        <v>169.72884821563341</v>
      </c>
      <c r="T34" s="18">
        <f>'[7]2021-22'!N73/100</f>
        <v>2210.8488760285045</v>
      </c>
      <c r="U34" s="18">
        <f>'[7]2021-22'!O73/100</f>
        <v>3262.5511699188937</v>
      </c>
      <c r="V34" s="18">
        <f>'[7]2021-22'!P73/100</f>
        <v>509.3198738579606</v>
      </c>
      <c r="W34" s="18">
        <f>'[7]2021-22'!Q73/100</f>
        <v>1234.2802141244615</v>
      </c>
      <c r="X34" s="18">
        <f t="shared" ref="X34:X37" si="43">SUM(O34:W34)</f>
        <v>9658.2383646314975</v>
      </c>
      <c r="Y34" s="18">
        <f t="shared" si="41"/>
        <v>17552.349658356674</v>
      </c>
      <c r="Z34" s="18">
        <f>'[7]2021-22'!U73/100</f>
        <v>2770.4805591950653</v>
      </c>
      <c r="AA34" s="18">
        <f>'[7]2021-22'!V73/100</f>
        <v>434.1357782965095</v>
      </c>
      <c r="AB34" s="18">
        <f t="shared" si="42"/>
        <v>19888.694439255229</v>
      </c>
      <c r="AC34" s="18">
        <f>'Stmnt 45 GDDP 2021-22'!AC34</f>
        <v>2004.5913364936155</v>
      </c>
      <c r="AD34" s="18">
        <f t="shared" si="7"/>
        <v>99215.705850769926</v>
      </c>
    </row>
    <row r="35" spans="1:30">
      <c r="A35" s="5">
        <v>26</v>
      </c>
      <c r="B35" s="6" t="s">
        <v>18</v>
      </c>
      <c r="C35" s="14">
        <f>[4]NVA_Constant!M32/100</f>
        <v>2353.5601861073201</v>
      </c>
      <c r="D35" s="14">
        <f>[4]NVA_Constant!Y32/100</f>
        <v>242.24294541569921</v>
      </c>
      <c r="E35" s="14">
        <f>[4]NVA_Constant!AW32/100</f>
        <v>118.015411077088</v>
      </c>
      <c r="F35" s="14">
        <f>[4]NVA_Constant!AK32/100</f>
        <v>50.004531606537093</v>
      </c>
      <c r="G35" s="14">
        <f t="shared" si="0"/>
        <v>2763.8230742066444</v>
      </c>
      <c r="H35" s="14">
        <f>+[4]NVA_Constant!BU32/100</f>
        <v>1.7548119281263026</v>
      </c>
      <c r="I35" s="14">
        <f t="shared" si="1"/>
        <v>2765.5778861347708</v>
      </c>
      <c r="J35" s="18">
        <f>'[7]2021-22'!D74/100</f>
        <v>1211.2622830157518</v>
      </c>
      <c r="K35" s="18">
        <f>('[7]2021-22'!E74+'[7]2021-22'!F74)/100</f>
        <v>100.15618215660498</v>
      </c>
      <c r="L35" s="18">
        <f>'[7]2021-22'!G74/100</f>
        <v>437.13811931113361</v>
      </c>
      <c r="M35" s="18">
        <f t="shared" si="38"/>
        <v>1748.5565844834903</v>
      </c>
      <c r="N35" s="18">
        <f t="shared" si="39"/>
        <v>1750.3113964116167</v>
      </c>
      <c r="O35" s="18">
        <f>(+'[7]2021-22'!H74+'[7]2021-22'!I74)/100</f>
        <v>518.63181201871566</v>
      </c>
      <c r="P35" s="18">
        <f>'[7]2021-22'!J74/100</f>
        <v>23.325875890535755</v>
      </c>
      <c r="Q35" s="18">
        <f>'[7]2021-22'!K74/100</f>
        <v>279.93376880756864</v>
      </c>
      <c r="R35" s="18">
        <f>'[7]2021-22'!L74/100</f>
        <v>10.603584078528634</v>
      </c>
      <c r="S35" s="18">
        <f>'[7]2021-22'!M74/100</f>
        <v>62.20464045135391</v>
      </c>
      <c r="T35" s="18">
        <f>'[7]2021-22'!N74/100</f>
        <v>810.26331629207311</v>
      </c>
      <c r="U35" s="18">
        <f>'[7]2021-22'!O74/100</f>
        <v>1195.7061195696956</v>
      </c>
      <c r="V35" s="18">
        <f>'[7]2021-22'!P74/100</f>
        <v>186.66278573818306</v>
      </c>
      <c r="W35" s="18">
        <f>'[7]2021-22'!Q74/100</f>
        <v>452.35655425110207</v>
      </c>
      <c r="X35" s="18">
        <f t="shared" si="43"/>
        <v>3539.6884570977563</v>
      </c>
      <c r="Y35" s="18">
        <f t="shared" si="41"/>
        <v>8053.8229277160171</v>
      </c>
      <c r="Z35" s="18">
        <f>'[7]2021-22'!U74/100</f>
        <v>1271.2235216636584</v>
      </c>
      <c r="AA35" s="18">
        <f>'[7]2021-22'!V74/100</f>
        <v>199.2014024912076</v>
      </c>
      <c r="AB35" s="18">
        <f t="shared" si="42"/>
        <v>9125.8450468884676</v>
      </c>
      <c r="AC35" s="18">
        <f>'Stmnt 45 GDDP 2021-22'!AC35</f>
        <v>1288.4188928479339</v>
      </c>
      <c r="AD35" s="18">
        <f t="shared" si="7"/>
        <v>70829.79842616721</v>
      </c>
    </row>
    <row r="36" spans="1:30">
      <c r="A36" s="5">
        <v>27</v>
      </c>
      <c r="B36" s="6" t="s">
        <v>19</v>
      </c>
      <c r="C36" s="14">
        <f>[4]NVA_Constant!M33/100</f>
        <v>4457.9248067580929</v>
      </c>
      <c r="D36" s="14">
        <f>[4]NVA_Constant!Y33/100</f>
        <v>748.41040207415278</v>
      </c>
      <c r="E36" s="14">
        <f>[4]NVA_Constant!AW33/100</f>
        <v>677.77124542349566</v>
      </c>
      <c r="F36" s="14">
        <f>[4]NVA_Constant!AK33/100</f>
        <v>11.294857032076555</v>
      </c>
      <c r="G36" s="14">
        <f t="shared" si="0"/>
        <v>5895.4013112878183</v>
      </c>
      <c r="H36" s="14">
        <f>+[4]NVA_Constant!BU33/100</f>
        <v>183.21311758437935</v>
      </c>
      <c r="I36" s="14">
        <f t="shared" si="1"/>
        <v>6078.614428872198</v>
      </c>
      <c r="J36" s="18">
        <f>'[7]2021-22'!D75/100</f>
        <v>4729.4614344067695</v>
      </c>
      <c r="K36" s="18">
        <f>('[7]2021-22'!E75+'[7]2021-22'!F75)/100</f>
        <v>391.06707735315717</v>
      </c>
      <c r="L36" s="18">
        <f>'[7]2021-22'!G75/100</f>
        <v>1706.8374915825113</v>
      </c>
      <c r="M36" s="18">
        <f t="shared" si="38"/>
        <v>6827.3660033424385</v>
      </c>
      <c r="N36" s="18">
        <f t="shared" si="39"/>
        <v>7010.5791209268182</v>
      </c>
      <c r="O36" s="18">
        <f>(+'[7]2021-22'!H75+'[7]2021-22'!I75)/100</f>
        <v>2025.0355253298339</v>
      </c>
      <c r="P36" s="18">
        <f>'[7]2021-22'!J75/100</f>
        <v>91.077574192585402</v>
      </c>
      <c r="Q36" s="18">
        <f>'[7]2021-22'!K75/100</f>
        <v>1093.0217033318784</v>
      </c>
      <c r="R36" s="18">
        <f>'[7]2021-22'!L75/100</f>
        <v>41.402463090843767</v>
      </c>
      <c r="S36" s="18">
        <f>'[7]2021-22'!M75/100</f>
        <v>242.88253021743913</v>
      </c>
      <c r="T36" s="18">
        <f>'[7]2021-22'!N75/100</f>
        <v>3163.731885200672</v>
      </c>
      <c r="U36" s="18">
        <f>'[7]2021-22'!O75/100</f>
        <v>4668.7212659749794</v>
      </c>
      <c r="V36" s="18">
        <f>'[7]2021-22'!P75/100</f>
        <v>728.83838518415268</v>
      </c>
      <c r="W36" s="18">
        <f>'[7]2021-22'!Q75/100</f>
        <v>1766.2589745675248</v>
      </c>
      <c r="X36" s="18">
        <f t="shared" si="43"/>
        <v>13820.970307089912</v>
      </c>
      <c r="Y36" s="18">
        <f t="shared" si="41"/>
        <v>26726.95073930455</v>
      </c>
      <c r="Z36" s="18">
        <f>'[7]2021-22'!U75/100</f>
        <v>4218.6088341176137</v>
      </c>
      <c r="AA36" s="18">
        <f>'[7]2021-22'!V75/100</f>
        <v>661.05824978619944</v>
      </c>
      <c r="AB36" s="18">
        <f t="shared" si="42"/>
        <v>30284.501323635966</v>
      </c>
      <c r="AC36" s="18">
        <f>'Stmnt 45 GDDP 2021-22'!AC36</f>
        <v>3177.8105208114898</v>
      </c>
      <c r="AD36" s="18">
        <f t="shared" si="7"/>
        <v>95299.896344677196</v>
      </c>
    </row>
    <row r="37" spans="1:30">
      <c r="A37" s="5">
        <v>28</v>
      </c>
      <c r="B37" s="6" t="s">
        <v>20</v>
      </c>
      <c r="C37" s="14">
        <f>[4]NVA_Constant!M34/100</f>
        <v>3295.2450557412008</v>
      </c>
      <c r="D37" s="14">
        <f>[4]NVA_Constant!Y34/100</f>
        <v>473.84578600510474</v>
      </c>
      <c r="E37" s="14">
        <f>[4]NVA_Constant!AW34/100</f>
        <v>1139.1420672306301</v>
      </c>
      <c r="F37" s="14">
        <f>[4]NVA_Constant!AK34/100</f>
        <v>25.735562681013999</v>
      </c>
      <c r="G37" s="14">
        <f t="shared" si="0"/>
        <v>4933.9684716579495</v>
      </c>
      <c r="H37" s="14">
        <f>+[4]NVA_Constant!BU34/100</f>
        <v>1377.391535640407</v>
      </c>
      <c r="I37" s="14">
        <f t="shared" si="1"/>
        <v>6311.3600072983563</v>
      </c>
      <c r="J37" s="18">
        <f>'[7]2021-22'!D76/100</f>
        <v>3345.761872658099</v>
      </c>
      <c r="K37" s="18">
        <f>('[7]2021-22'!E76+'[7]2021-22'!F76)/100</f>
        <v>276.65249737344516</v>
      </c>
      <c r="L37" s="18">
        <f>'[7]2021-22'!G76/100</f>
        <v>1207.4676749904531</v>
      </c>
      <c r="M37" s="18">
        <f t="shared" si="38"/>
        <v>4829.8820450219973</v>
      </c>
      <c r="N37" s="18">
        <f t="shared" si="39"/>
        <v>6207.2735806624041</v>
      </c>
      <c r="O37" s="18">
        <f>(+'[7]2021-22'!H76+'[7]2021-22'!I76)/100</f>
        <v>1432.5704407137359</v>
      </c>
      <c r="P37" s="18">
        <f>'[7]2021-22'!J76/100</f>
        <v>64.430988478070546</v>
      </c>
      <c r="Q37" s="18">
        <f>'[7]2021-22'!K76/100</f>
        <v>773.23610557241352</v>
      </c>
      <c r="R37" s="18">
        <f>'[7]2021-22'!L76/100</f>
        <v>29.289335448583607</v>
      </c>
      <c r="S37" s="18">
        <f>'[7]2021-22'!M76/100</f>
        <v>171.82233546178958</v>
      </c>
      <c r="T37" s="18">
        <f>'[7]2021-22'!N76/100</f>
        <v>2238.1181586154235</v>
      </c>
      <c r="U37" s="18">
        <f>'[7]2021-22'!O76/100</f>
        <v>3302.7924685311359</v>
      </c>
      <c r="V37" s="18">
        <f>'[7]2021-22'!P76/100</f>
        <v>515.60198011947773</v>
      </c>
      <c r="W37" s="18">
        <f>'[7]2021-22'!Q76/100</f>
        <v>1249.5042017589601</v>
      </c>
      <c r="X37" s="18">
        <f t="shared" si="43"/>
        <v>9777.3660146995899</v>
      </c>
      <c r="Y37" s="18">
        <f t="shared" si="41"/>
        <v>20918.608067019944</v>
      </c>
      <c r="Z37" s="18">
        <f>'[7]2021-22'!U76/100</f>
        <v>3301.8141675857173</v>
      </c>
      <c r="AA37" s="18">
        <f>'[7]2021-22'!V76/100</f>
        <v>517.39603754943414</v>
      </c>
      <c r="AB37" s="18">
        <f t="shared" si="42"/>
        <v>23703.026197056228</v>
      </c>
      <c r="AC37" s="18">
        <f>'Stmnt 45 GDDP 2021-22'!AC37</f>
        <v>2997.9294075527123</v>
      </c>
      <c r="AD37" s="18">
        <f t="shared" si="7"/>
        <v>79064.657551111668</v>
      </c>
    </row>
    <row r="38" spans="1:30" s="3" customFormat="1">
      <c r="A38" s="7"/>
      <c r="B38" s="8" t="s">
        <v>30</v>
      </c>
      <c r="C38" s="19">
        <f t="shared" ref="C38:I38" si="44">SUM(C33:C37)</f>
        <v>17026.806601576627</v>
      </c>
      <c r="D38" s="19">
        <f t="shared" si="44"/>
        <v>2371.5014106535468</v>
      </c>
      <c r="E38" s="19">
        <f t="shared" si="44"/>
        <v>2312.2563950082204</v>
      </c>
      <c r="F38" s="19">
        <f t="shared" si="44"/>
        <v>214.21175396566954</v>
      </c>
      <c r="G38" s="19">
        <f t="shared" si="44"/>
        <v>21924.776161204063</v>
      </c>
      <c r="H38" s="19">
        <f t="shared" si="44"/>
        <v>3597.821661740385</v>
      </c>
      <c r="I38" s="19">
        <f t="shared" si="44"/>
        <v>25522.597822944448</v>
      </c>
      <c r="J38" s="19">
        <f t="shared" ref="J38" si="45">SUM(J33:J37)</f>
        <v>15175.038054292007</v>
      </c>
      <c r="K38" s="19">
        <f t="shared" ref="K38:AB38" si="46">SUM(K33:K37)</f>
        <v>1254.7851088163682</v>
      </c>
      <c r="L38" s="19">
        <f>SUM(L33:L37)</f>
        <v>5476.5905688172297</v>
      </c>
      <c r="M38" s="19">
        <f t="shared" si="46"/>
        <v>21906.413731925608</v>
      </c>
      <c r="N38" s="19">
        <f t="shared" si="46"/>
        <v>25504.235393665989</v>
      </c>
      <c r="O38" s="19">
        <f t="shared" si="46"/>
        <v>6497.5667069855263</v>
      </c>
      <c r="P38" s="19">
        <f t="shared" si="46"/>
        <v>292.23320105969924</v>
      </c>
      <c r="Q38" s="19">
        <f t="shared" si="46"/>
        <v>3507.0897970666792</v>
      </c>
      <c r="R38" s="19">
        <f t="shared" si="46"/>
        <v>132.84471427850474</v>
      </c>
      <c r="S38" s="19">
        <f t="shared" si="46"/>
        <v>779.31741063761979</v>
      </c>
      <c r="T38" s="19">
        <f t="shared" si="46"/>
        <v>10151.20905780664</v>
      </c>
      <c r="U38" s="19">
        <f t="shared" si="46"/>
        <v>14980.146018452384</v>
      </c>
      <c r="V38" s="19">
        <f t="shared" si="46"/>
        <v>2338.5644188016431</v>
      </c>
      <c r="W38" s="19">
        <f t="shared" si="46"/>
        <v>5667.2514459691229</v>
      </c>
      <c r="X38" s="19">
        <f t="shared" si="46"/>
        <v>44346.222771057823</v>
      </c>
      <c r="Y38" s="19">
        <f t="shared" si="46"/>
        <v>91775.234325927871</v>
      </c>
      <c r="Z38" s="19">
        <f t="shared" si="46"/>
        <v>14485.895436168643</v>
      </c>
      <c r="AA38" s="19">
        <f t="shared" si="46"/>
        <v>2269.9475253961318</v>
      </c>
      <c r="AB38" s="19">
        <f t="shared" si="46"/>
        <v>103991.18223670039</v>
      </c>
      <c r="AC38" s="19">
        <f>'Stmnt 45 GDDP 2021-22'!AC38</f>
        <v>12264.247980503158</v>
      </c>
      <c r="AD38" s="19">
        <f t="shared" si="7"/>
        <v>84792.139234316099</v>
      </c>
    </row>
    <row r="39" spans="1:30">
      <c r="A39" s="5">
        <v>29</v>
      </c>
      <c r="B39" s="6" t="s">
        <v>21</v>
      </c>
      <c r="C39" s="14">
        <f>[4]NVA_Constant!M36/100</f>
        <v>2317.4690391982126</v>
      </c>
      <c r="D39" s="14">
        <f>[4]NVA_Constant!Y36/100</f>
        <v>263.12449129294396</v>
      </c>
      <c r="E39" s="14">
        <f>[4]NVA_Constant!AW36/100</f>
        <v>866.99279637253858</v>
      </c>
      <c r="F39" s="14">
        <f>[4]NVA_Constant!AK36/100</f>
        <v>21.445205672036948</v>
      </c>
      <c r="G39" s="14">
        <f t="shared" si="0"/>
        <v>3469.0315325357319</v>
      </c>
      <c r="H39" s="14">
        <f>+[4]NVA_Constant!BU36/100</f>
        <v>113.26642825723931</v>
      </c>
      <c r="I39" s="14">
        <f t="shared" si="1"/>
        <v>3582.297960792971</v>
      </c>
      <c r="J39" s="18">
        <f>'[7]2021-22'!D77/100</f>
        <v>2473.5869812293349</v>
      </c>
      <c r="K39" s="18">
        <f>('[7]2021-22'!E77+'[7]2021-22'!F77)/100</f>
        <v>204.53458490871719</v>
      </c>
      <c r="L39" s="18">
        <f>'[7]2021-22'!G77/100</f>
        <v>892.70439283795827</v>
      </c>
      <c r="M39" s="18">
        <f t="shared" ref="M39:M44" si="47">J39+K39+L39</f>
        <v>3570.82595897601</v>
      </c>
      <c r="N39" s="18">
        <f t="shared" ref="N39:N44" si="48">H39+M39</f>
        <v>3684.0923872332492</v>
      </c>
      <c r="O39" s="18">
        <f>(+'[7]2021-22'!H77+'[7]2021-22'!I77)/100</f>
        <v>1059.1272561272278</v>
      </c>
      <c r="P39" s="18">
        <f>'[7]2021-22'!J77/100</f>
        <v>47.63508592453227</v>
      </c>
      <c r="Q39" s="18">
        <f>'[7]2021-22'!K77/100</f>
        <v>571.66852781451587</v>
      </c>
      <c r="R39" s="18">
        <f>'[7]2021-22'!L77/100</f>
        <v>21.654176720268598</v>
      </c>
      <c r="S39" s="18">
        <f>'[7]2021-22'!M77/100</f>
        <v>127.03160244486844</v>
      </c>
      <c r="T39" s="18">
        <f>'[7]2021-22'!N77/100</f>
        <v>1654.6843888820358</v>
      </c>
      <c r="U39" s="18">
        <f>'[7]2021-22'!O77/100</f>
        <v>2441.8188630293398</v>
      </c>
      <c r="V39" s="18">
        <f>'[7]2021-22'!P77/100</f>
        <v>381.19459604767189</v>
      </c>
      <c r="W39" s="18">
        <f>'[7]2021-22'!Q77/100</f>
        <v>923.78281661952508</v>
      </c>
      <c r="X39" s="18">
        <f t="shared" ref="X39" si="49">SUM(O39:W39)</f>
        <v>7228.5973136099856</v>
      </c>
      <c r="Y39" s="18">
        <f t="shared" ref="Y39:Y44" si="50">I39+M39+X39</f>
        <v>14381.721233378967</v>
      </c>
      <c r="Z39" s="18">
        <f>'[7]2021-22'!U77/100</f>
        <v>2270.0253687876148</v>
      </c>
      <c r="AA39" s="18">
        <f>'[7]2021-22'!V77/100</f>
        <v>355.71418357750866</v>
      </c>
      <c r="AB39" s="18">
        <f t="shared" ref="AB39:AB44" si="51">Y39+Z39-AA39</f>
        <v>16296.032418589073</v>
      </c>
      <c r="AC39" s="18">
        <f>'Stmnt 45 GDDP 2021-22'!AC39</f>
        <v>1425.3346855456141</v>
      </c>
      <c r="AD39" s="18">
        <f t="shared" si="7"/>
        <v>114331.26958775299</v>
      </c>
    </row>
    <row r="40" spans="1:30">
      <c r="A40" s="5">
        <v>30</v>
      </c>
      <c r="B40" s="6" t="s">
        <v>22</v>
      </c>
      <c r="C40" s="14">
        <f>[4]NVA_Constant!M37/100</f>
        <v>3572.3201399889372</v>
      </c>
      <c r="D40" s="14">
        <f>[4]NVA_Constant!Y37/100</f>
        <v>560.59169414692917</v>
      </c>
      <c r="E40" s="14">
        <f>[4]NVA_Constant!AW37/100</f>
        <v>932.31217784843864</v>
      </c>
      <c r="F40" s="14">
        <f>[4]NVA_Constant!AK37/100</f>
        <v>155.33869592782537</v>
      </c>
      <c r="G40" s="14">
        <f t="shared" si="0"/>
        <v>5220.5627079121296</v>
      </c>
      <c r="H40" s="14">
        <f>+[4]NVA_Constant!BU37/100</f>
        <v>995.56792209409696</v>
      </c>
      <c r="I40" s="14">
        <f t="shared" si="1"/>
        <v>6216.1306300062261</v>
      </c>
      <c r="J40" s="18">
        <f>'[7]2021-22'!D78/100</f>
        <v>16210.636179520239</v>
      </c>
      <c r="K40" s="18">
        <f>('[7]2021-22'!E78+'[7]2021-22'!F78)/100</f>
        <v>1340.4160707688495</v>
      </c>
      <c r="L40" s="18">
        <f>'[7]2021-22'!G78/100</f>
        <v>5850.3324273495473</v>
      </c>
      <c r="M40" s="18">
        <f t="shared" si="47"/>
        <v>23401.384677638634</v>
      </c>
      <c r="N40" s="18">
        <f t="shared" si="48"/>
        <v>24396.952599732733</v>
      </c>
      <c r="O40" s="18">
        <f>(+'[7]2021-22'!H78+'[7]2021-22'!I78)/100</f>
        <v>6940.983578575936</v>
      </c>
      <c r="P40" s="18">
        <f>'[7]2021-22'!J78/100</f>
        <v>312.176225522908</v>
      </c>
      <c r="Q40" s="18">
        <f>'[7]2021-22'!K78/100</f>
        <v>3746.4259757210762</v>
      </c>
      <c r="R40" s="18">
        <f>'[7]2021-22'!L78/100</f>
        <v>141.91050617708839</v>
      </c>
      <c r="S40" s="18">
        <f>'[7]2021-22'!M78/100</f>
        <v>832.50077970243581</v>
      </c>
      <c r="T40" s="18">
        <f>'[7]2021-22'!N78/100</f>
        <v>10843.963371268879</v>
      </c>
      <c r="U40" s="18">
        <f>'[7]2021-22'!O78/100</f>
        <v>16002.444023693086</v>
      </c>
      <c r="V40" s="18">
        <f>'[7]2021-22'!P78/100</f>
        <v>2498.1563037888086</v>
      </c>
      <c r="W40" s="18">
        <f>'[7]2021-22'!Q78/100</f>
        <v>6054.0046752951375</v>
      </c>
      <c r="X40" s="18">
        <f t="shared" ref="X40:X44" si="52">SUM(O40:W40)</f>
        <v>47372.565439745355</v>
      </c>
      <c r="Y40" s="18">
        <f t="shared" si="50"/>
        <v>76990.080747390224</v>
      </c>
      <c r="Z40" s="18">
        <f>'[7]2021-22'!U78/100</f>
        <v>12152.191967883449</v>
      </c>
      <c r="AA40" s="18">
        <f>'[7]2021-22'!V78/100</f>
        <v>1904.2549497327909</v>
      </c>
      <c r="AB40" s="18">
        <f t="shared" si="51"/>
        <v>87238.017765540892</v>
      </c>
      <c r="AC40" s="18">
        <f>'Stmnt 45 GDDP 2021-22'!AC40</f>
        <v>5317.5964591656439</v>
      </c>
      <c r="AD40" s="18">
        <f t="shared" si="7"/>
        <v>164055.35552659997</v>
      </c>
    </row>
    <row r="41" spans="1:30">
      <c r="A41" s="5">
        <v>31</v>
      </c>
      <c r="B41" s="6" t="s">
        <v>23</v>
      </c>
      <c r="C41" s="14">
        <f>[4]NVA_Constant!M38/100</f>
        <v>1075.1437402174834</v>
      </c>
      <c r="D41" s="14">
        <f>[4]NVA_Constant!Y38/100</f>
        <v>345.0673244181786</v>
      </c>
      <c r="E41" s="14">
        <f>[4]NVA_Constant!AW38/100</f>
        <v>932.33235957463842</v>
      </c>
      <c r="F41" s="14">
        <f>[4]NVA_Constant!AK38/100</f>
        <v>44.377589737481287</v>
      </c>
      <c r="G41" s="14">
        <f t="shared" si="0"/>
        <v>2396.9210139477814</v>
      </c>
      <c r="H41" s="14">
        <f>+[4]NVA_Constant!BU38/100</f>
        <v>447.82901417971004</v>
      </c>
      <c r="I41" s="14">
        <f t="shared" si="1"/>
        <v>2844.7500281274915</v>
      </c>
      <c r="J41" s="18">
        <f>'[7]2021-22'!D79/100</f>
        <v>1797.9770793352814</v>
      </c>
      <c r="K41" s="18">
        <f>('[7]2021-22'!E79+'[7]2021-22'!F79)/100</f>
        <v>148.67012900207945</v>
      </c>
      <c r="L41" s="18">
        <f>'[7]2021-22'!G79/100</f>
        <v>648.88037054062954</v>
      </c>
      <c r="M41" s="18">
        <f t="shared" si="47"/>
        <v>2595.5275788779904</v>
      </c>
      <c r="N41" s="18">
        <f t="shared" si="48"/>
        <v>3043.3565930577006</v>
      </c>
      <c r="O41" s="18">
        <f>(+'[7]2021-22'!H79+'[7]2021-22'!I79)/100</f>
        <v>769.84821842392716</v>
      </c>
      <c r="P41" s="18">
        <f>'[7]2021-22'!J79/100</f>
        <v>34.624532435851741</v>
      </c>
      <c r="Q41" s="18">
        <f>'[7]2021-22'!K79/100</f>
        <v>415.52891318865989</v>
      </c>
      <c r="R41" s="18">
        <f>'[7]2021-22'!L79/100</f>
        <v>15.739779401478382</v>
      </c>
      <c r="S41" s="18">
        <f>'[7]2021-22'!M79/100</f>
        <v>92.335507617198857</v>
      </c>
      <c r="T41" s="18">
        <f>'[7]2021-22'!N79/100</f>
        <v>1202.7410506766319</v>
      </c>
      <c r="U41" s="18">
        <f>'[7]2021-22'!O79/100</f>
        <v>1774.8857755684667</v>
      </c>
      <c r="V41" s="18">
        <f>'[7]2021-22'!P79/100</f>
        <v>277.07905631018588</v>
      </c>
      <c r="W41" s="18">
        <f>'[7]2021-22'!Q79/100</f>
        <v>671.47035587171138</v>
      </c>
      <c r="X41" s="18">
        <f t="shared" si="52"/>
        <v>5254.2531894941112</v>
      </c>
      <c r="Y41" s="18">
        <f t="shared" si="50"/>
        <v>10694.530796499594</v>
      </c>
      <c r="Z41" s="18">
        <f>'[7]2021-22'!U79/100</f>
        <v>1688.0355146653287</v>
      </c>
      <c r="AA41" s="18">
        <f>'[7]2021-22'!V79/100</f>
        <v>264.51606365514425</v>
      </c>
      <c r="AB41" s="18">
        <f t="shared" si="51"/>
        <v>12118.050247509778</v>
      </c>
      <c r="AC41" s="18">
        <f>'Stmnt 45 GDDP 2021-22'!AC41</f>
        <v>1294.7030489823469</v>
      </c>
      <c r="AD41" s="18">
        <f t="shared" si="7"/>
        <v>93597.139954483937</v>
      </c>
    </row>
    <row r="42" spans="1:30">
      <c r="A42" s="5">
        <v>32</v>
      </c>
      <c r="B42" s="6" t="s">
        <v>153</v>
      </c>
      <c r="C42" s="14">
        <f>[4]NVA_Constant!M39/100</f>
        <v>1065.5074498261558</v>
      </c>
      <c r="D42" s="14">
        <f>[4]NVA_Constant!Y39/100</f>
        <v>280.98354788579258</v>
      </c>
      <c r="E42" s="14">
        <f>[4]NVA_Constant!AW39/100</f>
        <v>372.11527335693683</v>
      </c>
      <c r="F42" s="14">
        <f>[4]NVA_Constant!AK39/100</f>
        <v>55.055580685277867</v>
      </c>
      <c r="G42" s="14">
        <f t="shared" si="0"/>
        <v>1773.6618517541631</v>
      </c>
      <c r="H42" s="14">
        <f>+[4]NVA_Constant!BU39/100</f>
        <v>713.47222177405001</v>
      </c>
      <c r="I42" s="14">
        <f t="shared" si="1"/>
        <v>2487.1340735282129</v>
      </c>
      <c r="J42" s="18">
        <f>'[7]2021-22'!D80/100</f>
        <v>2014.8321731647914</v>
      </c>
      <c r="K42" s="18">
        <f>('[7]2021-22'!E80+'[7]2021-22'!F80)/100</f>
        <v>166.60132242213709</v>
      </c>
      <c r="L42" s="18">
        <f>'[7]2021-22'!G80/100</f>
        <v>727.14222118098212</v>
      </c>
      <c r="M42" s="18">
        <f t="shared" si="47"/>
        <v>2908.5757167679108</v>
      </c>
      <c r="N42" s="18">
        <f t="shared" si="48"/>
        <v>3622.0479385419608</v>
      </c>
      <c r="O42" s="18">
        <f>(+'[7]2021-22'!H80+'[7]2021-22'!I80)/100</f>
        <v>862.70007374486477</v>
      </c>
      <c r="P42" s="18">
        <f>'[7]2021-22'!J80/100</f>
        <v>38.800618058119781</v>
      </c>
      <c r="Q42" s="18">
        <f>'[7]2021-22'!K80/100</f>
        <v>465.64610461120844</v>
      </c>
      <c r="R42" s="18">
        <f>'[7]2021-22'!L80/100</f>
        <v>17.638163634621815</v>
      </c>
      <c r="S42" s="18">
        <f>'[7]2021-22'!M80/100</f>
        <v>103.47214856677412</v>
      </c>
      <c r="T42" s="18">
        <f>'[7]2021-22'!N80/100</f>
        <v>1347.804370112</v>
      </c>
      <c r="U42" s="18">
        <f>'[7]2021-22'!O80/100</f>
        <v>1988.9558134022404</v>
      </c>
      <c r="V42" s="18">
        <f>'[7]2021-22'!P80/100</f>
        <v>310.49772746285231</v>
      </c>
      <c r="W42" s="18">
        <f>'[7]2021-22'!Q80/100</f>
        <v>752.45679819061309</v>
      </c>
      <c r="X42" s="18">
        <f t="shared" si="52"/>
        <v>5887.9718177832947</v>
      </c>
      <c r="Y42" s="18">
        <f t="shared" si="50"/>
        <v>11283.681608079418</v>
      </c>
      <c r="Z42" s="18">
        <f>'[7]2021-22'!U80/100</f>
        <v>1781.0276745286244</v>
      </c>
      <c r="AA42" s="18">
        <f>'[7]2021-22'!V80/100</f>
        <v>279.08798460356434</v>
      </c>
      <c r="AB42" s="18">
        <f t="shared" si="51"/>
        <v>12785.621298004478</v>
      </c>
      <c r="AC42" s="18">
        <f>'Stmnt 45 GDDP 2021-22'!AC42</f>
        <v>1422.3212809335544</v>
      </c>
      <c r="AD42" s="18">
        <f t="shared" si="7"/>
        <v>89892.638670304586</v>
      </c>
    </row>
    <row r="43" spans="1:30">
      <c r="A43" s="5">
        <v>33</v>
      </c>
      <c r="B43" s="6" t="s">
        <v>24</v>
      </c>
      <c r="C43" s="14">
        <f>[4]NVA_Constant!M40/100</f>
        <v>1678.137890239442</v>
      </c>
      <c r="D43" s="14">
        <f>[4]NVA_Constant!Y40/100</f>
        <v>320.66624865576637</v>
      </c>
      <c r="E43" s="14">
        <f>[4]NVA_Constant!AW40/100</f>
        <v>2378.8841764391896</v>
      </c>
      <c r="F43" s="14">
        <f>[4]NVA_Constant!AK40/100</f>
        <v>68.468230020408441</v>
      </c>
      <c r="G43" s="14">
        <f t="shared" si="0"/>
        <v>4446.1565453548064</v>
      </c>
      <c r="H43" s="14">
        <f>+[4]NVA_Constant!BU40/100</f>
        <v>3327.8594786534914</v>
      </c>
      <c r="I43" s="14">
        <f t="shared" si="1"/>
        <v>7774.0160240082978</v>
      </c>
      <c r="J43" s="18">
        <f>'[7]2021-22'!D81/100</f>
        <v>3739.7776821675989</v>
      </c>
      <c r="K43" s="18">
        <f>('[7]2021-22'!E81+'[7]2021-22'!F81)/100</f>
        <v>309.23265754450398</v>
      </c>
      <c r="L43" s="18">
        <f>'[7]2021-22'!G81/100</f>
        <v>1349.6658861978574</v>
      </c>
      <c r="M43" s="18">
        <f t="shared" si="47"/>
        <v>5398.6762259099605</v>
      </c>
      <c r="N43" s="18">
        <f t="shared" si="48"/>
        <v>8726.5357045634519</v>
      </c>
      <c r="O43" s="18">
        <f>(+'[7]2021-22'!H81+'[7]2021-22'!I81)/100</f>
        <v>1601.2780246245902</v>
      </c>
      <c r="P43" s="18">
        <f>'[7]2021-22'!J81/100</f>
        <v>72.018745481982833</v>
      </c>
      <c r="Q43" s="18">
        <f>'[7]2021-22'!K81/100</f>
        <v>864.29675533618138</v>
      </c>
      <c r="R43" s="18">
        <f>'[7]2021-22'!L81/100</f>
        <v>32.73861296922211</v>
      </c>
      <c r="S43" s="18">
        <f>'[7]2021-22'!M81/100</f>
        <v>192.05710385700829</v>
      </c>
      <c r="T43" s="18">
        <f>'[7]2021-22'!N81/100</f>
        <v>2501.691590201026</v>
      </c>
      <c r="U43" s="18">
        <f>'[7]2021-22'!O81/100</f>
        <v>3691.7479583898003</v>
      </c>
      <c r="V43" s="18">
        <f>'[7]2021-22'!P81/100</f>
        <v>576.3221805741731</v>
      </c>
      <c r="W43" s="18">
        <f>'[7]2021-22'!Q81/100</f>
        <v>1396.6528717121034</v>
      </c>
      <c r="X43" s="18">
        <f t="shared" si="52"/>
        <v>10928.803843146086</v>
      </c>
      <c r="Y43" s="18">
        <f t="shared" si="50"/>
        <v>24101.496093064343</v>
      </c>
      <c r="Z43" s="18">
        <f>'[7]2021-22'!U81/100</f>
        <v>3804.2044173870208</v>
      </c>
      <c r="AA43" s="18">
        <f>'[7]2021-22'!V81/100</f>
        <v>596.12085710544466</v>
      </c>
      <c r="AB43" s="18">
        <f t="shared" si="51"/>
        <v>27309.579653345918</v>
      </c>
      <c r="AC43" s="18">
        <f>'Stmnt 45 GDDP 2021-22'!AC43</f>
        <v>2423.0063470700884</v>
      </c>
      <c r="AD43" s="18">
        <f t="shared" si="7"/>
        <v>112709.48458871682</v>
      </c>
    </row>
    <row r="44" spans="1:30">
      <c r="A44" s="5">
        <v>34</v>
      </c>
      <c r="B44" s="6" t="s">
        <v>55</v>
      </c>
      <c r="C44" s="14">
        <f>[4]NVA_Constant!M41/100</f>
        <v>538.50276096383504</v>
      </c>
      <c r="D44" s="14">
        <f>[4]NVA_Constant!Y41/100</f>
        <v>305.65725000938886</v>
      </c>
      <c r="E44" s="14">
        <f>[4]NVA_Constant!AW41/100</f>
        <v>790.32674120600507</v>
      </c>
      <c r="F44" s="14">
        <f>[4]NVA_Constant!AK41/100</f>
        <v>27.682054844600525</v>
      </c>
      <c r="G44" s="14">
        <f t="shared" si="0"/>
        <v>1662.1688070238295</v>
      </c>
      <c r="H44" s="14">
        <f>+[4]NVA_Constant!BU41/100</f>
        <v>15.537088204582311</v>
      </c>
      <c r="I44" s="14">
        <f t="shared" si="1"/>
        <v>1677.7058952284117</v>
      </c>
      <c r="J44" s="18">
        <f>'[7]2021-22'!D82/100</f>
        <v>1229.8696257551417</v>
      </c>
      <c r="K44" s="18">
        <f>('[7]2021-22'!E82+'[7]2021-22'!F82)/100</f>
        <v>101.6947757667492</v>
      </c>
      <c r="L44" s="18">
        <f>'[7]2021-22'!G82/100</f>
        <v>443.85341039592072</v>
      </c>
      <c r="M44" s="18">
        <f t="shared" si="47"/>
        <v>1775.4178119178116</v>
      </c>
      <c r="N44" s="18">
        <f t="shared" si="48"/>
        <v>1790.9549001223938</v>
      </c>
      <c r="O44" s="18">
        <f>(+'[7]2021-22'!H82+'[7]2021-22'!I82)/100</f>
        <v>526.59900460540803</v>
      </c>
      <c r="P44" s="18">
        <f>'[7]2021-22'!J82/100</f>
        <v>23.684206677746459</v>
      </c>
      <c r="Q44" s="18">
        <f>'[7]2021-22'!K82/100</f>
        <v>284.23409554403969</v>
      </c>
      <c r="R44" s="18">
        <f>'[7]2021-22'!L82/100</f>
        <v>10.766475737900608</v>
      </c>
      <c r="S44" s="18">
        <f>'[7]2021-22'!M82/100</f>
        <v>63.160224622584821</v>
      </c>
      <c r="T44" s="18">
        <f>'[7]2021-22'!N82/100</f>
        <v>822.71053556638549</v>
      </c>
      <c r="U44" s="18">
        <f>'[7]2021-22'!O82/100</f>
        <v>1214.0744894053557</v>
      </c>
      <c r="V44" s="18">
        <f>'[7]2021-22'!P82/100</f>
        <v>189.53028890378317</v>
      </c>
      <c r="W44" s="18">
        <f>'[7]2021-22'!Q82/100</f>
        <v>459.3056300733947</v>
      </c>
      <c r="X44" s="18">
        <f t="shared" si="52"/>
        <v>3594.0649511365987</v>
      </c>
      <c r="Y44" s="18">
        <f t="shared" si="50"/>
        <v>7047.188658282822</v>
      </c>
      <c r="Z44" s="18">
        <f>'[7]2021-22'!U82/100</f>
        <v>1112.3353580716725</v>
      </c>
      <c r="AA44" s="18">
        <f>'[7]2021-22'!V82/100</f>
        <v>174.30354268339465</v>
      </c>
      <c r="AB44" s="18">
        <f t="shared" si="51"/>
        <v>7985.2204736711001</v>
      </c>
      <c r="AC44" s="18">
        <f>'Stmnt 45 GDDP 2021-22'!AC44</f>
        <v>1145.3567698202653</v>
      </c>
      <c r="AD44" s="18">
        <f t="shared" si="7"/>
        <v>69718.193353187045</v>
      </c>
    </row>
    <row r="45" spans="1:30" s="3" customFormat="1">
      <c r="A45" s="8"/>
      <c r="B45" s="8" t="s">
        <v>31</v>
      </c>
      <c r="C45" s="19">
        <f t="shared" ref="C45:I45" si="53">SUM(C39:C44)</f>
        <v>10247.081020434065</v>
      </c>
      <c r="D45" s="19">
        <f t="shared" si="53"/>
        <v>2076.0905564089994</v>
      </c>
      <c r="E45" s="19">
        <f t="shared" si="53"/>
        <v>6272.9635247977476</v>
      </c>
      <c r="F45" s="19">
        <f t="shared" si="53"/>
        <v>372.36735688763042</v>
      </c>
      <c r="G45" s="19">
        <f t="shared" si="53"/>
        <v>18968.502458528441</v>
      </c>
      <c r="H45" s="19">
        <f t="shared" si="53"/>
        <v>5613.5321531631707</v>
      </c>
      <c r="I45" s="19">
        <f t="shared" si="53"/>
        <v>24582.034611691615</v>
      </c>
      <c r="J45" s="19">
        <f t="shared" ref="J45" si="54">SUM(J39:J44)</f>
        <v>27466.679721172386</v>
      </c>
      <c r="K45" s="19">
        <f t="shared" ref="K45:AB45" si="55">SUM(K39:K44)</f>
        <v>2271.1495404130364</v>
      </c>
      <c r="L45" s="19">
        <f>SUM(L39:L44)</f>
        <v>9912.5787085028951</v>
      </c>
      <c r="M45" s="19">
        <f t="shared" si="55"/>
        <v>39650.407970088316</v>
      </c>
      <c r="N45" s="19">
        <f t="shared" si="55"/>
        <v>45263.940123251487</v>
      </c>
      <c r="O45" s="19">
        <f t="shared" si="55"/>
        <v>11760.536156101954</v>
      </c>
      <c r="P45" s="19">
        <f t="shared" si="55"/>
        <v>528.9394141011411</v>
      </c>
      <c r="Q45" s="19">
        <f t="shared" si="55"/>
        <v>6347.8003722156809</v>
      </c>
      <c r="R45" s="19">
        <f t="shared" si="55"/>
        <v>240.4477146405799</v>
      </c>
      <c r="S45" s="19">
        <f t="shared" si="55"/>
        <v>1410.5573668108705</v>
      </c>
      <c r="T45" s="19">
        <f t="shared" si="55"/>
        <v>18373.595306706957</v>
      </c>
      <c r="U45" s="19">
        <f t="shared" si="55"/>
        <v>27113.926923488289</v>
      </c>
      <c r="V45" s="19">
        <f t="shared" si="55"/>
        <v>4232.7801530874749</v>
      </c>
      <c r="W45" s="19">
        <f t="shared" si="55"/>
        <v>10257.673147762485</v>
      </c>
      <c r="X45" s="19">
        <f t="shared" si="55"/>
        <v>80266.256554915424</v>
      </c>
      <c r="Y45" s="19">
        <f t="shared" si="55"/>
        <v>144498.69913669539</v>
      </c>
      <c r="Z45" s="19">
        <f t="shared" si="55"/>
        <v>22807.820301323707</v>
      </c>
      <c r="AA45" s="19">
        <f t="shared" si="55"/>
        <v>3573.9975813578476</v>
      </c>
      <c r="AB45" s="19">
        <f t="shared" si="55"/>
        <v>163732.52185666125</v>
      </c>
      <c r="AC45" s="19">
        <f>'Stmnt 45 GDDP 2021-22'!AC45</f>
        <v>13028.318591517513</v>
      </c>
      <c r="AD45" s="19">
        <f t="shared" si="7"/>
        <v>125674.33065634758</v>
      </c>
    </row>
    <row r="46" spans="1:30" s="3" customFormat="1">
      <c r="A46" s="8"/>
      <c r="B46" s="8" t="s">
        <v>32</v>
      </c>
      <c r="C46" s="15">
        <f>C45+C38+C32+C23+C17+C11</f>
        <v>118947.25309758633</v>
      </c>
      <c r="D46" s="15">
        <f t="shared" ref="D46:I46" si="56">D45+D38+D32+D23+D17+D11</f>
        <v>50550.146555913991</v>
      </c>
      <c r="E46" s="15">
        <f t="shared" si="56"/>
        <v>29552.17706550716</v>
      </c>
      <c r="F46" s="15">
        <f t="shared" si="56"/>
        <v>2989.6472314680577</v>
      </c>
      <c r="G46" s="15">
        <f t="shared" si="56"/>
        <v>202039.22395047557</v>
      </c>
      <c r="H46" s="15">
        <f t="shared" si="56"/>
        <v>66515.494031692404</v>
      </c>
      <c r="I46" s="15">
        <f t="shared" si="56"/>
        <v>268554.71798216796</v>
      </c>
      <c r="J46" s="15">
        <f>J45+J38+J32+J23+J17+J11</f>
        <v>294064.49404010468</v>
      </c>
      <c r="K46" s="15">
        <f t="shared" ref="K46:AA46" si="57">K45+K38+K32+K23+K17+K11</f>
        <v>24315.441373722359</v>
      </c>
      <c r="L46" s="15">
        <f>L45+L38+L32+L23+L17+L11</f>
        <v>106126.31275929837</v>
      </c>
      <c r="M46" s="15">
        <f t="shared" si="57"/>
        <v>424506.24817312544</v>
      </c>
      <c r="N46" s="15">
        <f t="shared" si="57"/>
        <v>491021.74220481783</v>
      </c>
      <c r="O46" s="15">
        <f t="shared" si="57"/>
        <v>125910.96373831613</v>
      </c>
      <c r="P46" s="15">
        <f t="shared" si="57"/>
        <v>5662.9451671809984</v>
      </c>
      <c r="Q46" s="15">
        <f t="shared" si="57"/>
        <v>67960.988502163091</v>
      </c>
      <c r="R46" s="15">
        <f t="shared" si="57"/>
        <v>2574.2876920932604</v>
      </c>
      <c r="S46" s="15">
        <f t="shared" si="57"/>
        <v>15101.746647085303</v>
      </c>
      <c r="T46" s="15">
        <f t="shared" si="57"/>
        <v>196711.87280053966</v>
      </c>
      <c r="U46" s="15">
        <f t="shared" si="57"/>
        <v>290287.84269290004</v>
      </c>
      <c r="V46" s="15">
        <f t="shared" si="57"/>
        <v>45317.103003942415</v>
      </c>
      <c r="W46" s="15">
        <f t="shared" si="57"/>
        <v>109820.97198666398</v>
      </c>
      <c r="X46" s="15">
        <f t="shared" si="57"/>
        <v>859348.72223088495</v>
      </c>
      <c r="Y46" s="15">
        <f t="shared" si="57"/>
        <v>1552409.6883861781</v>
      </c>
      <c r="Z46" s="15">
        <f t="shared" si="57"/>
        <v>245033.90975467014</v>
      </c>
      <c r="AA46" s="15">
        <f t="shared" si="57"/>
        <v>38396.944085140029</v>
      </c>
      <c r="AB46" s="15">
        <f>AB45+AB38+AB32+AB23+AB17+AB11</f>
        <v>1759046.6540557086</v>
      </c>
      <c r="AC46" s="19">
        <f>'Stmnt 45 GDDP 2021-22'!AC46</f>
        <v>125005</v>
      </c>
      <c r="AD46" s="19">
        <f t="shared" si="7"/>
        <v>140718.10360031269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theme="6"/>
  </sheetPr>
  <dimension ref="A1:AF47"/>
  <sheetViews>
    <sheetView view="pageBreakPreview" zoomScale="110" zoomScaleSheetLayoutView="110" workbookViewId="0">
      <selection activeCell="N3" sqref="N3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12" customWidth="1"/>
    <col min="5" max="5" width="10.85546875" style="12" customWidth="1"/>
    <col min="6" max="6" width="11.42578125" style="12" customWidth="1"/>
    <col min="7" max="7" width="12.140625" style="12" customWidth="1"/>
    <col min="8" max="8" width="12.42578125" style="12" customWidth="1"/>
    <col min="9" max="9" width="12" style="12" customWidth="1"/>
    <col min="10" max="10" width="12.42578125" style="12" customWidth="1"/>
    <col min="11" max="11" width="13" style="12" customWidth="1"/>
    <col min="12" max="12" width="11.42578125" style="12" customWidth="1"/>
    <col min="13" max="13" width="11.7109375" style="12" customWidth="1"/>
    <col min="14" max="14" width="11.42578125" style="12" customWidth="1"/>
    <col min="15" max="15" width="9.85546875" style="20" customWidth="1"/>
    <col min="16" max="16" width="7.7109375" style="12" bestFit="1" customWidth="1"/>
    <col min="17" max="17" width="8.5703125" style="12" customWidth="1"/>
    <col min="18" max="18" width="6.5703125" style="12" customWidth="1"/>
    <col min="19" max="20" width="8.42578125" style="12" customWidth="1"/>
    <col min="21" max="21" width="11.140625" style="12" customWidth="1"/>
    <col min="22" max="22" width="9.28515625" style="12" bestFit="1" customWidth="1"/>
    <col min="23" max="23" width="8.5703125" style="12" customWidth="1"/>
    <col min="24" max="25" width="10.28515625" style="12" bestFit="1" customWidth="1"/>
    <col min="26" max="26" width="8.5703125" style="20" customWidth="1"/>
    <col min="27" max="27" width="7.85546875" style="20" bestFit="1" customWidth="1"/>
    <col min="28" max="28" width="10.28515625" style="20" customWidth="1"/>
    <col min="29" max="29" width="8.42578125" style="20" customWidth="1"/>
    <col min="30" max="30" width="8.42578125" style="20" bestFit="1" customWidth="1"/>
    <col min="31" max="31" width="9.140625" style="12"/>
    <col min="32" max="32" width="13.5703125" style="12" customWidth="1"/>
    <col min="33" max="16384" width="9.140625" style="12"/>
  </cols>
  <sheetData>
    <row r="1" spans="1:32">
      <c r="B1" s="10"/>
      <c r="C1" s="10"/>
      <c r="D1" s="10"/>
      <c r="E1" s="10"/>
      <c r="H1" s="24" t="s">
        <v>186</v>
      </c>
      <c r="I1" s="10"/>
      <c r="J1" s="10"/>
      <c r="K1" s="10"/>
      <c r="L1" s="10"/>
      <c r="M1" s="10"/>
      <c r="N1" s="10"/>
      <c r="U1" s="24" t="s">
        <v>188</v>
      </c>
    </row>
    <row r="2" spans="1:32">
      <c r="B2" s="10"/>
      <c r="C2" s="10"/>
      <c r="D2" s="10"/>
      <c r="E2" s="10"/>
      <c r="H2" s="44" t="s">
        <v>187</v>
      </c>
      <c r="I2" s="10"/>
      <c r="J2" s="10"/>
      <c r="K2" s="10"/>
      <c r="L2" s="10"/>
      <c r="M2" s="10"/>
      <c r="N2" s="10"/>
    </row>
    <row r="3" spans="1:32">
      <c r="B3" s="11"/>
      <c r="C3" s="11"/>
      <c r="D3" s="11"/>
      <c r="E3" s="11"/>
      <c r="H3" s="26" t="s">
        <v>44</v>
      </c>
      <c r="I3" s="11"/>
      <c r="J3" s="11"/>
      <c r="K3" s="11"/>
      <c r="L3" s="11"/>
      <c r="M3" s="11"/>
      <c r="N3" s="33" t="s">
        <v>165</v>
      </c>
      <c r="AD3" s="34" t="s">
        <v>165</v>
      </c>
    </row>
    <row r="4" spans="1:32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2" s="2" customFormat="1">
      <c r="A5" s="13">
        <v>1</v>
      </c>
      <c r="B5" s="13">
        <v>2</v>
      </c>
      <c r="C5" s="13">
        <v>3</v>
      </c>
      <c r="D5" s="13">
        <v>4</v>
      </c>
      <c r="E5" s="13">
        <v>5</v>
      </c>
      <c r="F5" s="13">
        <v>6</v>
      </c>
      <c r="G5" s="13">
        <v>7</v>
      </c>
      <c r="H5" s="13">
        <v>8</v>
      </c>
      <c r="I5" s="13">
        <v>9</v>
      </c>
      <c r="J5" s="13">
        <v>10</v>
      </c>
      <c r="K5" s="13">
        <v>11</v>
      </c>
      <c r="L5" s="13">
        <v>12</v>
      </c>
      <c r="M5" s="13">
        <v>13</v>
      </c>
      <c r="N5" s="13">
        <v>14</v>
      </c>
      <c r="O5" s="17">
        <v>15</v>
      </c>
      <c r="P5" s="13">
        <v>16</v>
      </c>
      <c r="Q5" s="13">
        <v>17</v>
      </c>
      <c r="R5" s="13">
        <v>18</v>
      </c>
      <c r="S5" s="13">
        <v>19</v>
      </c>
      <c r="T5" s="13">
        <v>20</v>
      </c>
      <c r="U5" s="13">
        <v>21</v>
      </c>
      <c r="V5" s="13">
        <v>22</v>
      </c>
      <c r="W5" s="13">
        <v>23</v>
      </c>
      <c r="X5" s="13">
        <v>24</v>
      </c>
      <c r="Y5" s="13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2" ht="15.75">
      <c r="A6" s="5">
        <v>1</v>
      </c>
      <c r="B6" s="6" t="s">
        <v>45</v>
      </c>
      <c r="C6" s="14">
        <f>[4]GVA_Current!N3/100</f>
        <v>0.17013517481467771</v>
      </c>
      <c r="D6" s="14">
        <f>[4]GVA_Current!Z3/100</f>
        <v>2049.4939945730039</v>
      </c>
      <c r="E6" s="14">
        <f>[4]GVA_Current!AX3/100</f>
        <v>57.328459745339948</v>
      </c>
      <c r="F6" s="14">
        <f>[4]GVA_Current!AL3/100</f>
        <v>3652.73707547605</v>
      </c>
      <c r="G6" s="14">
        <f>+C6+D6+E6+F6</f>
        <v>5759.7296649692089</v>
      </c>
      <c r="H6" s="14">
        <f>+[4]GVA_Current!BV3/100</f>
        <v>32132.053842693018</v>
      </c>
      <c r="I6" s="14">
        <f>+G6+H6</f>
        <v>37891.783507662229</v>
      </c>
      <c r="J6" s="18">
        <f>'[5]2022-23'!D4/100</f>
        <v>105500.11870582507</v>
      </c>
      <c r="K6" s="18">
        <f>'[5]2022-23'!E4/100+'[5]2022-23'!F4/100</f>
        <v>10895.589224347028</v>
      </c>
      <c r="L6" s="18">
        <f>'[5]2022-23'!G4/100</f>
        <v>48407.907259870663</v>
      </c>
      <c r="M6" s="18">
        <f>J6+K6+L6</f>
        <v>164803.61519004276</v>
      </c>
      <c r="N6" s="18">
        <f>H6+M6</f>
        <v>196935.66903273578</v>
      </c>
      <c r="O6" s="18">
        <f>(+'[5]2022-23'!H4+'[5]2022-23'!I4)/100</f>
        <v>66095.998347988439</v>
      </c>
      <c r="P6" s="18">
        <f>'[5]2022-23'!J4/100</f>
        <v>3378.4287804381452</v>
      </c>
      <c r="Q6" s="18">
        <f>'[5]2022-23'!K4/100</f>
        <v>20019.604336861576</v>
      </c>
      <c r="R6" s="18">
        <f>'[5]2022-23'!L4/100</f>
        <v>1213.0430759839473</v>
      </c>
      <c r="S6" s="18">
        <f>'[5]2022-23'!M4/100</f>
        <v>10461.45880856445</v>
      </c>
      <c r="T6" s="18">
        <f>'[5]2022-23'!N4/100</f>
        <v>79405.670078726427</v>
      </c>
      <c r="U6" s="18">
        <f>'[5]2022-23'!O4/100</f>
        <v>165000.74723251106</v>
      </c>
      <c r="V6" s="18">
        <f>'[5]2022-23'!P4/100</f>
        <v>27318.150481237051</v>
      </c>
      <c r="W6" s="18">
        <f>'[5]2022-23'!Q4/100</f>
        <v>54647.658371012614</v>
      </c>
      <c r="X6" s="18">
        <f>SUM(O6:W6)</f>
        <v>427540.75951332366</v>
      </c>
      <c r="Y6" s="18">
        <f>I6+M6+X6</f>
        <v>630236.15821102867</v>
      </c>
      <c r="Z6" s="18">
        <f>'[5]2022-23'!U4/100</f>
        <v>100439.23887900803</v>
      </c>
      <c r="AA6" s="18">
        <f>'[5]2022-23'!V4/100</f>
        <v>14009.912069003803</v>
      </c>
      <c r="AB6" s="18">
        <f>Y6+Z6-AA6</f>
        <v>716665.48502103286</v>
      </c>
      <c r="AC6" s="18">
        <f>(+[6]Pop_Proj!AR6+[6]Pop_Proj!AR7)/1000</f>
        <v>14934.052367575207</v>
      </c>
      <c r="AD6" s="18">
        <f>AB6/AC6*10000</f>
        <v>479886.81663997367</v>
      </c>
      <c r="AF6" s="43"/>
    </row>
    <row r="7" spans="1:32" ht="15.75">
      <c r="A7" s="5">
        <v>2</v>
      </c>
      <c r="B7" s="6" t="s">
        <v>46</v>
      </c>
      <c r="C7" s="14">
        <f>[4]GVA_Current!N4/100</f>
        <v>5334.0754451345138</v>
      </c>
      <c r="D7" s="14">
        <f>[4]GVA_Current!Z4/100</f>
        <v>3592.7830253823763</v>
      </c>
      <c r="E7" s="14">
        <f>[4]GVA_Current!AX4/100</f>
        <v>4070.2109434420004</v>
      </c>
      <c r="F7" s="14">
        <f>[4]GVA_Current!AL4/100</f>
        <v>1063.9704677985305</v>
      </c>
      <c r="G7" s="14">
        <f t="shared" ref="G7:G44" si="0">+C7+D7+E7+F7</f>
        <v>14061.039881757421</v>
      </c>
      <c r="H7" s="14">
        <f>+[4]GVA_Current!BV4/100</f>
        <v>1063.5228067475225</v>
      </c>
      <c r="I7" s="14">
        <f t="shared" ref="I7:I44" si="1">+G7+H7</f>
        <v>15124.562688504942</v>
      </c>
      <c r="J7" s="18">
        <f>'[5]2022-23'!D5/100</f>
        <v>80101.953544003016</v>
      </c>
      <c r="K7" s="18">
        <f>'[5]2022-23'!E5/100+'[5]2022-23'!F5/100</f>
        <v>8272.5781979143612</v>
      </c>
      <c r="L7" s="18">
        <f>'[5]2022-23'!G5/100</f>
        <v>36754.157114313006</v>
      </c>
      <c r="M7" s="18">
        <f t="shared" ref="M7:M10" si="2">J7+K7+L7</f>
        <v>125128.68885623038</v>
      </c>
      <c r="N7" s="18">
        <f t="shared" ref="N7:N10" si="3">H7+M7</f>
        <v>126192.2116629779</v>
      </c>
      <c r="O7" s="18">
        <f>(+'[5]2022-23'!H5+'[5]2022-23'!I5)/100</f>
        <v>50184.005990343459</v>
      </c>
      <c r="P7" s="18">
        <f>'[5]2022-23'!J5/100</f>
        <v>2565.1037035983654</v>
      </c>
      <c r="Q7" s="18">
        <f>'[5]2022-23'!K5/100</f>
        <v>15200.072153777266</v>
      </c>
      <c r="R7" s="18">
        <f>'[5]2022-23'!L5/100</f>
        <v>921.01432028034014</v>
      </c>
      <c r="S7" s="18">
        <f>'[5]2022-23'!M5/100</f>
        <v>7942.9606124212123</v>
      </c>
      <c r="T7" s="18">
        <f>'[5]2022-23'!N5/100</f>
        <v>60289.498948453649</v>
      </c>
      <c r="U7" s="18">
        <f>'[5]2022-23'!O5/100</f>
        <v>125278.36320637839</v>
      </c>
      <c r="V7" s="18">
        <f>'[5]2022-23'!P5/100</f>
        <v>20741.561693004172</v>
      </c>
      <c r="W7" s="18">
        <f>'[5]2022-23'!Q5/100</f>
        <v>41491.746604847263</v>
      </c>
      <c r="X7" s="18">
        <f t="shared" ref="X7:X10" si="4">SUM(O7:W7)</f>
        <v>324614.32723310409</v>
      </c>
      <c r="Y7" s="18">
        <f t="shared" ref="Y7:Y10" si="5">I7+M7+X7</f>
        <v>464867.57877783943</v>
      </c>
      <c r="Z7" s="18">
        <f>'[5]2022-23'!U5/100</f>
        <v>74084.841351646479</v>
      </c>
      <c r="AA7" s="18">
        <f>'[5]2022-23'!V5/100</f>
        <v>10333.830926705594</v>
      </c>
      <c r="AB7" s="18">
        <f t="shared" ref="AB7:AB10" si="6">Y7+Z7-AA7</f>
        <v>528618.58920278028</v>
      </c>
      <c r="AC7" s="18">
        <f>[6]Pop_Proj!AR8/1000</f>
        <v>12907.028491441575</v>
      </c>
      <c r="AD7" s="18">
        <f t="shared" ref="AD7:AD46" si="7">AB7/AC7*10000</f>
        <v>409558.7063694002</v>
      </c>
      <c r="AF7" s="43"/>
    </row>
    <row r="8" spans="1:32">
      <c r="A8" s="5">
        <v>3</v>
      </c>
      <c r="B8" s="6" t="s">
        <v>150</v>
      </c>
      <c r="C8" s="14">
        <f>[4]GVA_Current!N5/100</f>
        <v>2603.6044748774279</v>
      </c>
      <c r="D8" s="14">
        <f>[4]GVA_Current!Z5/100</f>
        <v>953.01022188604975</v>
      </c>
      <c r="E8" s="14">
        <f>[4]GVA_Current!AX5/100</f>
        <v>3879.3574716779854</v>
      </c>
      <c r="F8" s="14">
        <f>[4]GVA_Current!AL5/100</f>
        <v>431.80090888218359</v>
      </c>
      <c r="G8" s="14">
        <f t="shared" si="0"/>
        <v>7867.7730773236472</v>
      </c>
      <c r="H8" s="14">
        <f>+[4]GVA_Current!BV5/100</f>
        <v>7047.8997845530976</v>
      </c>
      <c r="I8" s="14">
        <f t="shared" si="1"/>
        <v>14915.672861876745</v>
      </c>
      <c r="J8" s="18">
        <f>'[5]2022-23'!D6/100</f>
        <v>12447.018120383569</v>
      </c>
      <c r="K8" s="18">
        <f>'[5]2022-23'!E6/100+'[5]2022-23'!F6/100</f>
        <v>1285.4734020333899</v>
      </c>
      <c r="L8" s="18">
        <f>'[5]2022-23'!G6/100</f>
        <v>5711.2172595137508</v>
      </c>
      <c r="M8" s="18">
        <f t="shared" si="2"/>
        <v>19443.708781930713</v>
      </c>
      <c r="N8" s="18">
        <f t="shared" si="3"/>
        <v>26491.60856648381</v>
      </c>
      <c r="O8" s="18">
        <f>(+'[5]2022-23'!H6+'[5]2022-23'!I6)/100</f>
        <v>7798.0773786260233</v>
      </c>
      <c r="P8" s="18">
        <f>'[5]2022-23'!J6/100</f>
        <v>398.5906818341536</v>
      </c>
      <c r="Q8" s="18">
        <f>'[5]2022-23'!K6/100</f>
        <v>2361.9345741083716</v>
      </c>
      <c r="R8" s="18">
        <f>'[5]2022-23'!L6/100</f>
        <v>143.11613420719644</v>
      </c>
      <c r="S8" s="18">
        <f>'[5]2022-23'!M6/100</f>
        <v>1234.2542259969841</v>
      </c>
      <c r="T8" s="18">
        <f>'[5]2022-23'!N6/100</f>
        <v>9368.3668459847522</v>
      </c>
      <c r="U8" s="18">
        <f>'[5]2022-23'!O6/100</f>
        <v>19466.966633531363</v>
      </c>
      <c r="V8" s="18">
        <f>'[5]2022-23'!P6/100</f>
        <v>3223.0249427818744</v>
      </c>
      <c r="W8" s="18">
        <f>'[5]2022-23'!Q6/100</f>
        <v>6447.3898449079998</v>
      </c>
      <c r="X8" s="18">
        <f t="shared" si="4"/>
        <v>50441.721261978731</v>
      </c>
      <c r="Y8" s="18">
        <f t="shared" si="5"/>
        <v>84801.102905786189</v>
      </c>
      <c r="Z8" s="18">
        <f>'[5]2022-23'!U6/100</f>
        <v>13514.550250043545</v>
      </c>
      <c r="AA8" s="18">
        <f>'[5]2022-23'!V6/100</f>
        <v>1885.0965296872166</v>
      </c>
      <c r="AB8" s="18">
        <f t="shared" si="6"/>
        <v>96430.556626142512</v>
      </c>
      <c r="AC8" s="18">
        <f>[6]Pop_Proj!AR9/1000</f>
        <v>2921.1537686399456</v>
      </c>
      <c r="AD8" s="18">
        <f t="shared" si="7"/>
        <v>330111.19668321818</v>
      </c>
      <c r="AF8" s="43"/>
    </row>
    <row r="9" spans="1:32">
      <c r="A9" s="5">
        <v>4</v>
      </c>
      <c r="B9" s="6" t="s">
        <v>0</v>
      </c>
      <c r="C9" s="14">
        <f>[4]GVA_Current!N6/100</f>
        <v>5468.6913217242845</v>
      </c>
      <c r="D9" s="14">
        <f>[4]GVA_Current!Z6/100</f>
        <v>572.80297186570226</v>
      </c>
      <c r="E9" s="14">
        <f>[4]GVA_Current!AX6/100</f>
        <v>1826.1031421015837</v>
      </c>
      <c r="F9" s="14">
        <f>[4]GVA_Current!AL6/100</f>
        <v>610.90944854181998</v>
      </c>
      <c r="G9" s="14">
        <f t="shared" si="0"/>
        <v>8478.5068842333894</v>
      </c>
      <c r="H9" s="14">
        <f>+[4]GVA_Current!BV6/100</f>
        <v>548.09494702052496</v>
      </c>
      <c r="I9" s="14">
        <f t="shared" si="1"/>
        <v>9026.6018312539145</v>
      </c>
      <c r="J9" s="18">
        <f>'[5]2022-23'!D7/100</f>
        <v>5250.0632948962921</v>
      </c>
      <c r="K9" s="18">
        <f>'[5]2022-23'!E7/100+'[5]2022-23'!F7/100</f>
        <v>542.20349478956109</v>
      </c>
      <c r="L9" s="18">
        <f>'[5]2022-23'!G7/100</f>
        <v>2408.9506268371474</v>
      </c>
      <c r="M9" s="18">
        <f t="shared" si="2"/>
        <v>8201.2174165230008</v>
      </c>
      <c r="N9" s="18">
        <f t="shared" si="3"/>
        <v>8749.3123635435259</v>
      </c>
      <c r="O9" s="18">
        <f>(+'[5]2022-23'!H7+'[5]2022-23'!I7)/100</f>
        <v>3289.1733120594149</v>
      </c>
      <c r="P9" s="18">
        <f>'[5]2022-23'!J7/100</f>
        <v>168.1227012081099</v>
      </c>
      <c r="Q9" s="18">
        <f>'[5]2022-23'!K7/100</f>
        <v>996.24712461579827</v>
      </c>
      <c r="R9" s="18">
        <f>'[5]2022-23'!L7/100</f>
        <v>60.365362678969049</v>
      </c>
      <c r="S9" s="18">
        <f>'[5]2022-23'!M7/100</f>
        <v>520.59961235741434</v>
      </c>
      <c r="T9" s="18">
        <f>'[5]2022-23'!N7/100</f>
        <v>3951.5101878643536</v>
      </c>
      <c r="U9" s="18">
        <f>'[5]2022-23'!O7/100</f>
        <v>8211.0274121240163</v>
      </c>
      <c r="V9" s="18">
        <f>'[5]2022-23'!P7/100</f>
        <v>1359.4488886397555</v>
      </c>
      <c r="W9" s="18">
        <f>'[5]2022-23'!Q7/100</f>
        <v>2719.4629625553625</v>
      </c>
      <c r="X9" s="18">
        <f t="shared" si="4"/>
        <v>21275.957564103192</v>
      </c>
      <c r="Y9" s="18">
        <f t="shared" si="5"/>
        <v>38503.776811880103</v>
      </c>
      <c r="Z9" s="18">
        <f>'[5]2022-23'!U7/100</f>
        <v>6136.2554098377668</v>
      </c>
      <c r="AA9" s="18">
        <f>'[5]2022-23'!V7/100</f>
        <v>855.92443435713392</v>
      </c>
      <c r="AB9" s="18">
        <f t="shared" si="6"/>
        <v>43784.107787360736</v>
      </c>
      <c r="AC9" s="18">
        <f>[6]Pop_Proj!AR10/1000</f>
        <v>1743.1350930047411</v>
      </c>
      <c r="AD9" s="18">
        <f t="shared" si="7"/>
        <v>251180.23246200374</v>
      </c>
      <c r="AF9" s="43"/>
    </row>
    <row r="10" spans="1:32">
      <c r="A10" s="5">
        <v>5</v>
      </c>
      <c r="B10" s="6" t="s">
        <v>1</v>
      </c>
      <c r="C10" s="14">
        <f>[4]GVA_Current!N7/100</f>
        <v>3859.2126155266783</v>
      </c>
      <c r="D10" s="14">
        <f>[4]GVA_Current!Z7/100</f>
        <v>483.59728543382204</v>
      </c>
      <c r="E10" s="14">
        <f>[4]GVA_Current!AX7/100</f>
        <v>4190.5675414779289</v>
      </c>
      <c r="F10" s="14">
        <f>[4]GVA_Current!AL7/100</f>
        <v>291.97358213904585</v>
      </c>
      <c r="G10" s="14">
        <f t="shared" si="0"/>
        <v>8825.3510245774742</v>
      </c>
      <c r="H10" s="14">
        <f>+[4]GVA_Current!BV7/100</f>
        <v>1423.2793252779925</v>
      </c>
      <c r="I10" s="14">
        <f t="shared" si="1"/>
        <v>10248.630349855466</v>
      </c>
      <c r="J10" s="18">
        <f>'[5]2022-23'!D8/100</f>
        <v>2285.6440004108231</v>
      </c>
      <c r="K10" s="18">
        <f>'[5]2022-23'!E8/100+'[5]2022-23'!F8/100</f>
        <v>236.0512807668963</v>
      </c>
      <c r="L10" s="18">
        <f>'[5]2022-23'!G8/100</f>
        <v>1048.7499365709994</v>
      </c>
      <c r="M10" s="18">
        <f t="shared" si="2"/>
        <v>3570.4452177487183</v>
      </c>
      <c r="N10" s="18">
        <f t="shared" si="3"/>
        <v>4993.7245430267103</v>
      </c>
      <c r="O10" s="18">
        <f>(+'[5]2022-23'!H8+'[5]2022-23'!I8)/100</f>
        <v>1431.959735481342</v>
      </c>
      <c r="P10" s="18">
        <f>'[5]2022-23'!J8/100</f>
        <v>73.193144875554978</v>
      </c>
      <c r="Q10" s="18">
        <f>'[5]2022-23'!K8/100</f>
        <v>433.72167827352126</v>
      </c>
      <c r="R10" s="18">
        <f>'[5]2022-23'!L8/100</f>
        <v>26.280393452386843</v>
      </c>
      <c r="S10" s="18">
        <f>'[5]2022-23'!M8/100</f>
        <v>226.64591144218372</v>
      </c>
      <c r="T10" s="18">
        <f>'[5]2022-23'!N8/100</f>
        <v>1720.3117460001622</v>
      </c>
      <c r="U10" s="18">
        <f>'[5]2022-23'!O8/100</f>
        <v>3574.7160534187028</v>
      </c>
      <c r="V10" s="18">
        <f>'[5]2022-23'!P8/100</f>
        <v>591.84356866806058</v>
      </c>
      <c r="W10" s="18">
        <f>'[5]2022-23'!Q8/100</f>
        <v>1183.933193861978</v>
      </c>
      <c r="X10" s="18">
        <f t="shared" si="4"/>
        <v>9262.605425473892</v>
      </c>
      <c r="Y10" s="18">
        <f t="shared" si="5"/>
        <v>23081.680993078076</v>
      </c>
      <c r="Z10" s="18">
        <f>'[5]2022-23'!U8/100</f>
        <v>3678.472646490176</v>
      </c>
      <c r="AA10" s="18">
        <f>'[5]2022-23'!V8/100</f>
        <v>513.09706147458655</v>
      </c>
      <c r="AB10" s="18">
        <f t="shared" si="6"/>
        <v>26247.056578093667</v>
      </c>
      <c r="AC10" s="18">
        <f>[6]Pop_Proj!AR11/1000</f>
        <v>912.43607182620383</v>
      </c>
      <c r="AD10" s="18">
        <f t="shared" si="7"/>
        <v>287659.12909998448</v>
      </c>
      <c r="AF10" s="43"/>
    </row>
    <row r="11" spans="1:32" s="3" customFormat="1">
      <c r="A11" s="7"/>
      <c r="B11" s="8" t="s">
        <v>27</v>
      </c>
      <c r="C11" s="19">
        <f t="shared" ref="C11:I11" si="8">SUM(C6:C10)</f>
        <v>17265.75399243772</v>
      </c>
      <c r="D11" s="19">
        <f t="shared" si="8"/>
        <v>7651.687499140955</v>
      </c>
      <c r="E11" s="19">
        <f t="shared" si="8"/>
        <v>14023.567558444838</v>
      </c>
      <c r="F11" s="19">
        <f t="shared" si="8"/>
        <v>6051.3914828376301</v>
      </c>
      <c r="G11" s="19">
        <f t="shared" si="8"/>
        <v>44992.400532861146</v>
      </c>
      <c r="H11" s="19">
        <f t="shared" si="8"/>
        <v>42214.850706292156</v>
      </c>
      <c r="I11" s="19">
        <f t="shared" si="8"/>
        <v>87207.251239153295</v>
      </c>
      <c r="J11" s="19">
        <f t="shared" ref="J11" si="9">SUM(J6:J10)</f>
        <v>205584.7976655188</v>
      </c>
      <c r="K11" s="19">
        <f t="shared" ref="K11" si="10">SUM(K6:K10)</f>
        <v>21231.895599851236</v>
      </c>
      <c r="L11" s="19">
        <f>SUM(L6:L10)</f>
        <v>94330.982197105564</v>
      </c>
      <c r="M11" s="19">
        <f t="shared" ref="M11:AA11" si="11">SUM(M6:M10)</f>
        <v>321147.67546247557</v>
      </c>
      <c r="N11" s="19">
        <f t="shared" si="11"/>
        <v>363362.52616876777</v>
      </c>
      <c r="O11" s="19">
        <f t="shared" si="11"/>
        <v>128799.21476449868</v>
      </c>
      <c r="P11" s="19">
        <f t="shared" si="11"/>
        <v>6583.4390119543286</v>
      </c>
      <c r="Q11" s="19">
        <f t="shared" si="11"/>
        <v>39011.57986763653</v>
      </c>
      <c r="R11" s="19">
        <f t="shared" si="11"/>
        <v>2363.8192866028398</v>
      </c>
      <c r="S11" s="19">
        <f t="shared" si="11"/>
        <v>20385.919170782247</v>
      </c>
      <c r="T11" s="19">
        <f t="shared" si="11"/>
        <v>154735.35780702933</v>
      </c>
      <c r="U11" s="19">
        <f t="shared" si="11"/>
        <v>321531.82053796359</v>
      </c>
      <c r="V11" s="19">
        <f t="shared" si="11"/>
        <v>53234.029574330918</v>
      </c>
      <c r="W11" s="19">
        <f t="shared" si="11"/>
        <v>106490.19097718522</v>
      </c>
      <c r="X11" s="19">
        <f t="shared" si="11"/>
        <v>833135.3709979835</v>
      </c>
      <c r="Y11" s="19">
        <f t="shared" si="11"/>
        <v>1241490.2976996123</v>
      </c>
      <c r="Z11" s="19">
        <f t="shared" si="11"/>
        <v>197853.35853702598</v>
      </c>
      <c r="AA11" s="19">
        <f t="shared" si="11"/>
        <v>27597.861021228335</v>
      </c>
      <c r="AB11" s="19">
        <f>SUM(AB6:AB10)</f>
        <v>1411745.7952154099</v>
      </c>
      <c r="AC11" s="19">
        <f>SUM(AC6:AC10)</f>
        <v>33417.80579248767</v>
      </c>
      <c r="AD11" s="19">
        <f t="shared" si="7"/>
        <v>422453.16882318194</v>
      </c>
      <c r="AF11" s="43"/>
    </row>
    <row r="12" spans="1:32">
      <c r="A12" s="5">
        <v>6</v>
      </c>
      <c r="B12" s="6" t="s">
        <v>2</v>
      </c>
      <c r="C12" s="14">
        <f>[4]GVA_Current!N9/100</f>
        <v>20416.293476606628</v>
      </c>
      <c r="D12" s="14">
        <f>[4]GVA_Current!Z9/100</f>
        <v>6148.7041416000393</v>
      </c>
      <c r="E12" s="14">
        <f>[4]GVA_Current!AX9/100</f>
        <v>922.33014076792858</v>
      </c>
      <c r="F12" s="14">
        <f>[4]GVA_Current!AL9/100</f>
        <v>8.0459992797739961</v>
      </c>
      <c r="G12" s="14">
        <f t="shared" si="0"/>
        <v>27495.373758254369</v>
      </c>
      <c r="H12" s="14">
        <f>+[4]GVA_Current!BV9/100</f>
        <v>25.130656433821223</v>
      </c>
      <c r="I12" s="14">
        <f t="shared" si="1"/>
        <v>27520.504414688192</v>
      </c>
      <c r="J12" s="18">
        <f>'[5]2022-23'!D9/100</f>
        <v>23201.235974051207</v>
      </c>
      <c r="K12" s="18">
        <f>'[5]2022-23'!E9/100+'[5]2022-23'!F9/100</f>
        <v>2396.121822149641</v>
      </c>
      <c r="L12" s="18">
        <f>'[5]2022-23'!G9/100</f>
        <v>10645.706309373414</v>
      </c>
      <c r="M12" s="18">
        <f t="shared" ref="M12:M16" si="12">J12+K12+L12</f>
        <v>36243.06410557426</v>
      </c>
      <c r="N12" s="18">
        <f t="shared" ref="N12:N16" si="13">H12+M12</f>
        <v>36268.194762008083</v>
      </c>
      <c r="O12" s="18">
        <f>(+'[5]2022-23'!H9+'[5]2022-23'!I9)/100</f>
        <v>14535.61259858097</v>
      </c>
      <c r="P12" s="18">
        <f>'[5]2022-23'!J9/100</f>
        <v>742.97284513049146</v>
      </c>
      <c r="Q12" s="18">
        <f>'[5]2022-23'!K9/100</f>
        <v>4402.6449450906521</v>
      </c>
      <c r="R12" s="18">
        <f>'[5]2022-23'!L9/100</f>
        <v>266.76840744671648</v>
      </c>
      <c r="S12" s="18">
        <f>'[5]2022-23'!M9/100</f>
        <v>2300.6493018942833</v>
      </c>
      <c r="T12" s="18">
        <f>'[5]2022-23'!N9/100</f>
        <v>17462.63143372623</v>
      </c>
      <c r="U12" s="18">
        <f>'[5]2022-23'!O9/100</f>
        <v>36286.416730115918</v>
      </c>
      <c r="V12" s="18">
        <f>'[5]2022-23'!P9/100</f>
        <v>6007.7169908892829</v>
      </c>
      <c r="W12" s="18">
        <f>'[5]2022-23'!Q9/100</f>
        <v>12017.931665371611</v>
      </c>
      <c r="X12" s="18">
        <f t="shared" ref="X12:X16" si="14">SUM(O12:W12)</f>
        <v>94023.344918246148</v>
      </c>
      <c r="Y12" s="18">
        <f t="shared" ref="Y12:Y16" si="15">I12+M12+X12</f>
        <v>157786.91343850861</v>
      </c>
      <c r="Z12" s="18">
        <f>'[5]2022-23'!U9/100</f>
        <v>25146.125432364079</v>
      </c>
      <c r="AA12" s="18">
        <f>'[5]2022-23'!V9/100</f>
        <v>3507.5435667921138</v>
      </c>
      <c r="AB12" s="18">
        <f t="shared" ref="AB12:AB16" si="16">Y12+Z12-AA12</f>
        <v>179425.49530408057</v>
      </c>
      <c r="AC12" s="18">
        <f>[6]Pop_Proj!AR13/1000</f>
        <v>6822.7846312365236</v>
      </c>
      <c r="AD12" s="18">
        <f t="shared" si="7"/>
        <v>262979.86086593277</v>
      </c>
      <c r="AF12" s="43"/>
    </row>
    <row r="13" spans="1:32">
      <c r="A13" s="5">
        <v>7</v>
      </c>
      <c r="B13" s="6" t="s">
        <v>3</v>
      </c>
      <c r="C13" s="14">
        <f>[4]GVA_Current!N10/100</f>
        <v>6149.8239980403669</v>
      </c>
      <c r="D13" s="14">
        <f>[4]GVA_Current!Z10/100</f>
        <v>1784.202440357926</v>
      </c>
      <c r="E13" s="14">
        <f>[4]GVA_Current!AX10/100</f>
        <v>477.40970605018794</v>
      </c>
      <c r="F13" s="14">
        <f>[4]GVA_Current!AL10/100</f>
        <v>30.335031708383493</v>
      </c>
      <c r="G13" s="14">
        <f t="shared" si="0"/>
        <v>8441.7711761568644</v>
      </c>
      <c r="H13" s="14">
        <f>+[4]GVA_Current!BV10/100</f>
        <v>26.78813048572168</v>
      </c>
      <c r="I13" s="14">
        <f t="shared" si="1"/>
        <v>8468.5593066425863</v>
      </c>
      <c r="J13" s="18">
        <f>'[5]2022-23'!D10/100</f>
        <v>5674.8616932545065</v>
      </c>
      <c r="K13" s="18">
        <f>'[5]2022-23'!E10/100+'[5]2022-23'!F10/100</f>
        <v>586.07480894966625</v>
      </c>
      <c r="L13" s="18">
        <f>'[5]2022-23'!G10/100</f>
        <v>2603.8660612851909</v>
      </c>
      <c r="M13" s="18">
        <f t="shared" si="12"/>
        <v>8864.8025634893638</v>
      </c>
      <c r="N13" s="18">
        <f t="shared" si="13"/>
        <v>8891.5906939750857</v>
      </c>
      <c r="O13" s="18">
        <f>(+'[5]2022-23'!H10+'[5]2022-23'!I10)/100</f>
        <v>3555.3102091600103</v>
      </c>
      <c r="P13" s="18">
        <f>'[5]2022-23'!J10/100</f>
        <v>181.72601419488646</v>
      </c>
      <c r="Q13" s="18">
        <f>'[5]2022-23'!K10/100</f>
        <v>1076.8564733292078</v>
      </c>
      <c r="R13" s="18">
        <f>'[5]2022-23'!L10/100</f>
        <v>65.249705579609326</v>
      </c>
      <c r="S13" s="18">
        <f>'[5]2022-23'!M10/100</f>
        <v>562.72289146727235</v>
      </c>
      <c r="T13" s="18">
        <f>'[5]2022-23'!N10/100</f>
        <v>4271.2387520004741</v>
      </c>
      <c r="U13" s="18">
        <f>'[5]2022-23'!O10/100</f>
        <v>8875.4063153148545</v>
      </c>
      <c r="V13" s="18">
        <f>'[5]2022-23'!P10/100</f>
        <v>1469.4459835520047</v>
      </c>
      <c r="W13" s="18">
        <f>'[5]2022-23'!Q10/100</f>
        <v>2939.5028832189901</v>
      </c>
      <c r="X13" s="18">
        <f t="shared" si="14"/>
        <v>22997.459227817304</v>
      </c>
      <c r="Y13" s="18">
        <f t="shared" si="15"/>
        <v>40330.821097949258</v>
      </c>
      <c r="Z13" s="18">
        <f>'[5]2022-23'!U10/100</f>
        <v>6427.427116292346</v>
      </c>
      <c r="AA13" s="18">
        <f>'[5]2022-23'!V10/100</f>
        <v>896.53893970324145</v>
      </c>
      <c r="AB13" s="18">
        <f t="shared" si="16"/>
        <v>45861.709274538363</v>
      </c>
      <c r="AC13" s="18">
        <f>[6]Pop_Proj!AR14/1000</f>
        <v>2247.6246234455061</v>
      </c>
      <c r="AD13" s="18">
        <f t="shared" si="7"/>
        <v>204045.23422703231</v>
      </c>
      <c r="AF13" s="43"/>
    </row>
    <row r="14" spans="1:32">
      <c r="A14" s="5">
        <v>8</v>
      </c>
      <c r="B14" s="6" t="s">
        <v>4</v>
      </c>
      <c r="C14" s="14">
        <f>[4]GVA_Current!N11/100</f>
        <v>3929.6497480140097</v>
      </c>
      <c r="D14" s="14">
        <f>[4]GVA_Current!Z11/100</f>
        <v>1213.014206194289</v>
      </c>
      <c r="E14" s="14">
        <f>[4]GVA_Current!AX11/100</f>
        <v>232.8450126192852</v>
      </c>
      <c r="F14" s="14">
        <f>[4]GVA_Current!AL11/100</f>
        <v>2.8589691446340946</v>
      </c>
      <c r="G14" s="14">
        <f t="shared" si="0"/>
        <v>5378.3679359722182</v>
      </c>
      <c r="H14" s="14">
        <f>+[4]GVA_Current!BV11/100</f>
        <v>28.428656392479901</v>
      </c>
      <c r="I14" s="14">
        <f t="shared" si="1"/>
        <v>5406.796592364698</v>
      </c>
      <c r="J14" s="18">
        <f>'[5]2022-23'!D11/100</f>
        <v>2868.6066029192775</v>
      </c>
      <c r="K14" s="18">
        <f>'[5]2022-23'!E11/100+'[5]2022-23'!F11/100</f>
        <v>296.25709975558829</v>
      </c>
      <c r="L14" s="18">
        <f>'[5]2022-23'!G11/100</f>
        <v>1316.2377834509666</v>
      </c>
      <c r="M14" s="18">
        <f t="shared" si="12"/>
        <v>4481.1014861258318</v>
      </c>
      <c r="N14" s="18">
        <f t="shared" si="13"/>
        <v>4509.5301425183115</v>
      </c>
      <c r="O14" s="18">
        <f>(+'[5]2022-23'!H11+'[5]2022-23'!I11)/100</f>
        <v>1797.1867673084676</v>
      </c>
      <c r="P14" s="18">
        <f>'[5]2022-23'!J11/100</f>
        <v>91.861347891756338</v>
      </c>
      <c r="Q14" s="18">
        <f>'[5]2022-23'!K11/100</f>
        <v>544.34411916336251</v>
      </c>
      <c r="R14" s="18">
        <f>'[5]2022-23'!L11/100</f>
        <v>32.98331243679381</v>
      </c>
      <c r="S14" s="18">
        <f>'[5]2022-23'!M11/100</f>
        <v>284.45285353749159</v>
      </c>
      <c r="T14" s="18">
        <f>'[5]2022-23'!N11/100</f>
        <v>2159.0841061725514</v>
      </c>
      <c r="U14" s="18">
        <f>'[5]2022-23'!O11/100</f>
        <v>4486.4616154376145</v>
      </c>
      <c r="V14" s="18">
        <f>'[5]2022-23'!P11/100</f>
        <v>742.79562725925382</v>
      </c>
      <c r="W14" s="18">
        <f>'[5]2022-23'!Q11/100</f>
        <v>1485.9000687409489</v>
      </c>
      <c r="X14" s="18">
        <f t="shared" si="14"/>
        <v>11625.069817948242</v>
      </c>
      <c r="Y14" s="18">
        <f t="shared" si="15"/>
        <v>21512.967896438771</v>
      </c>
      <c r="Z14" s="18">
        <f>'[5]2022-23'!U11/100</f>
        <v>3428.4705699307979</v>
      </c>
      <c r="AA14" s="18">
        <f>'[5]2022-23'!V11/100</f>
        <v>478.22516132125645</v>
      </c>
      <c r="AB14" s="18">
        <f t="shared" si="16"/>
        <v>24463.21330504831</v>
      </c>
      <c r="AC14" s="18">
        <f>[6]Pop_Proj!AR15/1000</f>
        <v>1779.9102164788385</v>
      </c>
      <c r="AD14" s="18">
        <f t="shared" si="7"/>
        <v>137440.71514710112</v>
      </c>
      <c r="AF14" s="43"/>
    </row>
    <row r="15" spans="1:32">
      <c r="A15" s="5">
        <v>9</v>
      </c>
      <c r="B15" s="6" t="s">
        <v>5</v>
      </c>
      <c r="C15" s="14">
        <f>[4]GVA_Current!N12/100</f>
        <v>12250.934152803988</v>
      </c>
      <c r="D15" s="14">
        <f>[4]GVA_Current!Z12/100</f>
        <v>2862.3302744882149</v>
      </c>
      <c r="E15" s="14">
        <f>[4]GVA_Current!AX12/100</f>
        <v>883.46824087647099</v>
      </c>
      <c r="F15" s="14">
        <f>[4]GVA_Current!AL12/100</f>
        <v>70.264602797474794</v>
      </c>
      <c r="G15" s="14">
        <f t="shared" si="0"/>
        <v>16066.997270966149</v>
      </c>
      <c r="H15" s="14">
        <f>+[4]GVA_Current!BV12/100</f>
        <v>67.853108730686486</v>
      </c>
      <c r="I15" s="14">
        <f t="shared" si="1"/>
        <v>16134.850379696836</v>
      </c>
      <c r="J15" s="18">
        <f>'[5]2022-23'!D12/100</f>
        <v>11287.483006748282</v>
      </c>
      <c r="K15" s="18">
        <f>'[5]2022-23'!E12/100+'[5]2022-23'!F12/100</f>
        <v>1165.7217046480573</v>
      </c>
      <c r="L15" s="18">
        <f>'[5]2022-23'!G12/100</f>
        <v>5179.1736093835134</v>
      </c>
      <c r="M15" s="18">
        <f t="shared" si="12"/>
        <v>17632.378320779851</v>
      </c>
      <c r="N15" s="18">
        <f t="shared" si="13"/>
        <v>17700.231429510539</v>
      </c>
      <c r="O15" s="18">
        <f>(+'[5]2022-23'!H12+'[5]2022-23'!I12)/100</f>
        <v>7071.6267177601721</v>
      </c>
      <c r="P15" s="18">
        <f>'[5]2022-23'!J12/100</f>
        <v>361.45890560594574</v>
      </c>
      <c r="Q15" s="18">
        <f>'[5]2022-23'!K12/100</f>
        <v>2141.9022701220201</v>
      </c>
      <c r="R15" s="18">
        <f>'[5]2022-23'!L12/100</f>
        <v>129.78376967329871</v>
      </c>
      <c r="S15" s="18">
        <f>'[5]2022-23'!M12/100</f>
        <v>1119.273987328211</v>
      </c>
      <c r="T15" s="18">
        <f>'[5]2022-23'!N12/100</f>
        <v>8495.6316888352248</v>
      </c>
      <c r="U15" s="18">
        <f>'[5]2022-23'!O12/100</f>
        <v>17653.469525289787</v>
      </c>
      <c r="V15" s="18">
        <f>'[5]2022-23'!P12/100</f>
        <v>2922.7754728178365</v>
      </c>
      <c r="W15" s="18">
        <f>'[5]2022-23'!Q12/100</f>
        <v>5846.7660774995193</v>
      </c>
      <c r="X15" s="18">
        <f t="shared" si="14"/>
        <v>45742.68841493201</v>
      </c>
      <c r="Y15" s="18">
        <f t="shared" si="15"/>
        <v>79509.917115408694</v>
      </c>
      <c r="Z15" s="18">
        <f>'[5]2022-23'!U12/100</f>
        <v>12671.306543683582</v>
      </c>
      <c r="AA15" s="18">
        <f>'[5]2022-23'!V12/100</f>
        <v>1767.475465343279</v>
      </c>
      <c r="AB15" s="18">
        <f t="shared" si="16"/>
        <v>90413.748193748994</v>
      </c>
      <c r="AC15" s="18">
        <f>[6]Pop_Proj!AR16/1000</f>
        <v>4659.5873625764143</v>
      </c>
      <c r="AD15" s="18">
        <f t="shared" si="7"/>
        <v>194038.10071232734</v>
      </c>
      <c r="AF15" s="43"/>
    </row>
    <row r="16" spans="1:32">
      <c r="A16" s="5">
        <v>10</v>
      </c>
      <c r="B16" s="6" t="s">
        <v>6</v>
      </c>
      <c r="C16" s="14">
        <f>[4]GVA_Current!N13/100</f>
        <v>17468.977662383932</v>
      </c>
      <c r="D16" s="14">
        <f>[4]GVA_Current!Z13/100</f>
        <v>8631.261316874281</v>
      </c>
      <c r="E16" s="14">
        <f>[4]GVA_Current!AX13/100</f>
        <v>1300.014419970887</v>
      </c>
      <c r="F16" s="14">
        <f>[4]GVA_Current!AL13/100</f>
        <v>29.809375681909746</v>
      </c>
      <c r="G16" s="14">
        <f t="shared" si="0"/>
        <v>27430.06277491101</v>
      </c>
      <c r="H16" s="14">
        <f>+[4]GVA_Current!BV13/100</f>
        <v>344.48653714455185</v>
      </c>
      <c r="I16" s="14">
        <f t="shared" si="1"/>
        <v>27774.549312055562</v>
      </c>
      <c r="J16" s="18">
        <f>'[5]2022-23'!D13/100</f>
        <v>13428.187132759171</v>
      </c>
      <c r="K16" s="18">
        <f>'[5]2022-23'!E13/100+'[5]2022-23'!F13/100</f>
        <v>1386.8042313219505</v>
      </c>
      <c r="L16" s="18">
        <f>'[5]2022-23'!G13/100</f>
        <v>6161.4190141655645</v>
      </c>
      <c r="M16" s="18">
        <f t="shared" si="12"/>
        <v>20976.410378246685</v>
      </c>
      <c r="N16" s="18">
        <f t="shared" si="13"/>
        <v>21320.896915391237</v>
      </c>
      <c r="O16" s="18">
        <f>(+'[5]2022-23'!H13+'[5]2022-23'!I13)/100</f>
        <v>8412.7813829116112</v>
      </c>
      <c r="P16" s="18">
        <f>'[5]2022-23'!J13/100</f>
        <v>430.01064297302941</v>
      </c>
      <c r="Q16" s="18">
        <f>'[5]2022-23'!K13/100</f>
        <v>2548.1202927246691</v>
      </c>
      <c r="R16" s="18">
        <f>'[5]2022-23'!L13/100</f>
        <v>154.397640725222</v>
      </c>
      <c r="S16" s="18">
        <f>'[5]2022-23'!M13/100</f>
        <v>1331.5475687260903</v>
      </c>
      <c r="T16" s="18">
        <f>'[5]2022-23'!N13/100</f>
        <v>10106.853056653492</v>
      </c>
      <c r="U16" s="18">
        <f>'[5]2022-23'!O13/100</f>
        <v>21001.501591305019</v>
      </c>
      <c r="V16" s="18">
        <f>'[5]2022-23'!P13/100</f>
        <v>3477.0883794529032</v>
      </c>
      <c r="W16" s="18">
        <f>'[5]2022-23'!Q13/100</f>
        <v>6955.6223440773601</v>
      </c>
      <c r="X16" s="18">
        <f t="shared" si="14"/>
        <v>54417.922899549398</v>
      </c>
      <c r="Y16" s="18">
        <f t="shared" si="15"/>
        <v>103168.88258985165</v>
      </c>
      <c r="Z16" s="18">
        <f>'[5]2022-23'!U13/100</f>
        <v>16441.779645614373</v>
      </c>
      <c r="AA16" s="18">
        <f>'[5]2022-23'!V13/100</f>
        <v>2293.4053430101908</v>
      </c>
      <c r="AB16" s="18">
        <f t="shared" si="16"/>
        <v>117317.25689245583</v>
      </c>
      <c r="AC16" s="18">
        <f>[6]Pop_Proj!AR17/1000</f>
        <v>4928.0945744897908</v>
      </c>
      <c r="AD16" s="18">
        <f t="shared" si="7"/>
        <v>238058.04681538962</v>
      </c>
      <c r="AF16" s="43"/>
    </row>
    <row r="17" spans="1:32" s="3" customFormat="1">
      <c r="A17" s="7"/>
      <c r="B17" s="8" t="s">
        <v>28</v>
      </c>
      <c r="C17" s="19">
        <f t="shared" ref="C17:I17" si="17">SUM(C12:C16)</f>
        <v>60215.679037848924</v>
      </c>
      <c r="D17" s="19">
        <f t="shared" si="17"/>
        <v>20639.512379514752</v>
      </c>
      <c r="E17" s="19">
        <f t="shared" si="17"/>
        <v>3816.0675202847597</v>
      </c>
      <c r="F17" s="19">
        <f t="shared" si="17"/>
        <v>141.31397861217613</v>
      </c>
      <c r="G17" s="19">
        <f t="shared" si="17"/>
        <v>84812.572916260615</v>
      </c>
      <c r="H17" s="19">
        <f t="shared" si="17"/>
        <v>492.68708918726111</v>
      </c>
      <c r="I17" s="19">
        <f t="shared" si="17"/>
        <v>85305.260005447868</v>
      </c>
      <c r="J17" s="19">
        <f t="shared" ref="J17" si="18">SUM(J12:J16)</f>
        <v>56460.374409732445</v>
      </c>
      <c r="K17" s="19">
        <f t="shared" ref="K17" si="19">SUM(K12:K16)</f>
        <v>5830.9796668249037</v>
      </c>
      <c r="L17" s="19">
        <f>SUM(L12:L16)</f>
        <v>25906.402777658648</v>
      </c>
      <c r="M17" s="19">
        <f t="shared" ref="M17:AC17" si="20">SUM(M12:M16)</f>
        <v>88197.756854215986</v>
      </c>
      <c r="N17" s="19">
        <f t="shared" si="20"/>
        <v>88690.443943403254</v>
      </c>
      <c r="O17" s="19">
        <f t="shared" si="20"/>
        <v>35372.517675721232</v>
      </c>
      <c r="P17" s="19">
        <f t="shared" si="20"/>
        <v>1808.0297557961096</v>
      </c>
      <c r="Q17" s="19">
        <f t="shared" si="20"/>
        <v>10713.868100429912</v>
      </c>
      <c r="R17" s="19">
        <f t="shared" si="20"/>
        <v>649.18283586164034</v>
      </c>
      <c r="S17" s="19">
        <f t="shared" si="20"/>
        <v>5598.6466029533485</v>
      </c>
      <c r="T17" s="19">
        <f t="shared" si="20"/>
        <v>42495.439037387972</v>
      </c>
      <c r="U17" s="19">
        <f t="shared" si="20"/>
        <v>88303.255777463186</v>
      </c>
      <c r="V17" s="19">
        <f t="shared" si="20"/>
        <v>14619.822453971283</v>
      </c>
      <c r="W17" s="19">
        <f t="shared" si="20"/>
        <v>29245.723038908432</v>
      </c>
      <c r="X17" s="19">
        <f t="shared" si="20"/>
        <v>228806.48527849311</v>
      </c>
      <c r="Y17" s="19">
        <f t="shared" si="20"/>
        <v>402309.50213815703</v>
      </c>
      <c r="Z17" s="19">
        <f t="shared" si="20"/>
        <v>64115.109307885185</v>
      </c>
      <c r="AA17" s="19">
        <f t="shared" si="20"/>
        <v>8943.1884761700821</v>
      </c>
      <c r="AB17" s="19">
        <f t="shared" si="20"/>
        <v>457481.42296987202</v>
      </c>
      <c r="AC17" s="19">
        <f t="shared" si="20"/>
        <v>20438.001408227072</v>
      </c>
      <c r="AD17" s="19">
        <f t="shared" si="7"/>
        <v>223838.62973300237</v>
      </c>
      <c r="AF17" s="43"/>
    </row>
    <row r="18" spans="1:32">
      <c r="A18" s="5">
        <v>11</v>
      </c>
      <c r="B18" s="6" t="s">
        <v>7</v>
      </c>
      <c r="C18" s="14">
        <f>[4]GVA_Current!N15/100</f>
        <v>12385.026896816122</v>
      </c>
      <c r="D18" s="14">
        <f>[4]GVA_Current!Z15/100</f>
        <v>11968.37954544226</v>
      </c>
      <c r="E18" s="14">
        <f>[4]GVA_Current!AX15/100</f>
        <v>3200.5982239542618</v>
      </c>
      <c r="F18" s="14">
        <f>[4]GVA_Current!AL15/100</f>
        <v>72.4680223973956</v>
      </c>
      <c r="G18" s="14">
        <f t="shared" si="0"/>
        <v>27626.47268861004</v>
      </c>
      <c r="H18" s="14">
        <f>+[4]GVA_Current!BV15/100</f>
        <v>81.357700523223826</v>
      </c>
      <c r="I18" s="14">
        <f t="shared" si="1"/>
        <v>27707.830389133265</v>
      </c>
      <c r="J18" s="18">
        <f>'[5]2022-23'!D14/100</f>
        <v>60551.20317342988</v>
      </c>
      <c r="K18" s="18">
        <f>'[5]2022-23'!E14/100+'[5]2022-23'!F14/100</f>
        <v>6253.4625070639231</v>
      </c>
      <c r="L18" s="18">
        <f>'[5]2022-23'!G14/100</f>
        <v>27783.447674273943</v>
      </c>
      <c r="M18" s="18">
        <f t="shared" ref="M18:M22" si="21">J18+K18+L18</f>
        <v>94588.11335476776</v>
      </c>
      <c r="N18" s="18">
        <f t="shared" ref="N18:N22" si="22">H18+M18</f>
        <v>94669.471055290982</v>
      </c>
      <c r="O18" s="18">
        <f>(+'[5]2022-23'!H14+'[5]2022-23'!I14)/100</f>
        <v>37935.428642306906</v>
      </c>
      <c r="P18" s="18">
        <f>'[5]2022-23'!J14/100</f>
        <v>1939.0303063230403</v>
      </c>
      <c r="Q18" s="18">
        <f>'[5]2022-23'!K14/100</f>
        <v>11490.139959302745</v>
      </c>
      <c r="R18" s="18">
        <f>'[5]2022-23'!L14/100</f>
        <v>696.21929011128987</v>
      </c>
      <c r="S18" s="18">
        <f>'[5]2022-23'!M14/100</f>
        <v>6004.2957825873855</v>
      </c>
      <c r="T18" s="18">
        <f>'[5]2022-23'!N14/100</f>
        <v>45574.440304339034</v>
      </c>
      <c r="U18" s="18">
        <f>'[5]2022-23'!O14/100</f>
        <v>94701.256188177969</v>
      </c>
      <c r="V18" s="18">
        <f>'[5]2022-23'!P14/100</f>
        <v>15679.099705319901</v>
      </c>
      <c r="W18" s="18">
        <f>'[5]2022-23'!Q14/100</f>
        <v>31364.717931759729</v>
      </c>
      <c r="X18" s="18">
        <f t="shared" ref="X18:X22" si="23">SUM(O18:W18)</f>
        <v>245384.62811022799</v>
      </c>
      <c r="Y18" s="18">
        <f t="shared" ref="Y18:Y22" si="24">I18+M18+X18</f>
        <v>367680.57185412903</v>
      </c>
      <c r="Z18" s="18">
        <f>'[5]2022-23'!U14/100</f>
        <v>58596.379000331188</v>
      </c>
      <c r="AA18" s="18">
        <f>'[5]2022-23'!V14/100</f>
        <v>8173.4004211797819</v>
      </c>
      <c r="AB18" s="18">
        <f t="shared" ref="AB18:AB22" si="25">Y18+Z18-AA18</f>
        <v>418103.55043328047</v>
      </c>
      <c r="AC18" s="18">
        <f>[6]Pop_Proj!AR19/1000</f>
        <v>10785.958257954242</v>
      </c>
      <c r="AD18" s="18">
        <f t="shared" si="7"/>
        <v>387636.90757373802</v>
      </c>
      <c r="AF18" s="43"/>
    </row>
    <row r="19" spans="1:32">
      <c r="A19" s="5">
        <v>12</v>
      </c>
      <c r="B19" s="6" t="s">
        <v>8</v>
      </c>
      <c r="C19" s="14">
        <f>[4]GVA_Current!N16/100</f>
        <v>7764.5166504322851</v>
      </c>
      <c r="D19" s="14">
        <f>[4]GVA_Current!Z16/100</f>
        <v>6100.197499636165</v>
      </c>
      <c r="E19" s="14">
        <f>[4]GVA_Current!AX16/100</f>
        <v>1672.310942720997</v>
      </c>
      <c r="F19" s="14">
        <f>[4]GVA_Current!AL16/100</f>
        <v>62.737669902166374</v>
      </c>
      <c r="G19" s="14">
        <f t="shared" si="0"/>
        <v>15599.762762691613</v>
      </c>
      <c r="H19" s="14">
        <f>+[4]GVA_Current!BV16/100</f>
        <v>130.3727228003396</v>
      </c>
      <c r="I19" s="14">
        <f t="shared" si="1"/>
        <v>15730.135485491952</v>
      </c>
      <c r="J19" s="18">
        <f>'[5]2022-23'!D15/100</f>
        <v>9915.4822814595809</v>
      </c>
      <c r="K19" s="18">
        <f>'[5]2022-23'!E15/100+'[5]2022-23'!F15/100</f>
        <v>1024.0274913938069</v>
      </c>
      <c r="L19" s="18">
        <f>'[5]2022-23'!G15/100</f>
        <v>4549.6417691829975</v>
      </c>
      <c r="M19" s="18">
        <f t="shared" si="21"/>
        <v>15489.151542036385</v>
      </c>
      <c r="N19" s="18">
        <f t="shared" si="22"/>
        <v>15619.524264836724</v>
      </c>
      <c r="O19" s="18">
        <f>(+'[5]2022-23'!H15+'[5]2022-23'!I15)/100</f>
        <v>6212.0660008193472</v>
      </c>
      <c r="P19" s="18">
        <f>'[5]2022-23'!J15/100</f>
        <v>317.52334615864208</v>
      </c>
      <c r="Q19" s="18">
        <f>'[5]2022-23'!K15/100</f>
        <v>1881.5526894096488</v>
      </c>
      <c r="R19" s="18">
        <f>'[5]2022-23'!L15/100</f>
        <v>114.00847007674457</v>
      </c>
      <c r="S19" s="18">
        <f>'[5]2022-23'!M15/100</f>
        <v>983.22552360135614</v>
      </c>
      <c r="T19" s="18">
        <f>'[5]2022-23'!N15/100</f>
        <v>7462.9822636357349</v>
      </c>
      <c r="U19" s="18">
        <f>'[5]2022-23'!O15/100</f>
        <v>15507.679097248456</v>
      </c>
      <c r="V19" s="18">
        <f>'[5]2022-23'!P15/100</f>
        <v>2567.5102585832124</v>
      </c>
      <c r="W19" s="18">
        <f>'[5]2022-23'!Q15/100</f>
        <v>5136.0879489807985</v>
      </c>
      <c r="X19" s="18">
        <f t="shared" si="23"/>
        <v>40182.635598513938</v>
      </c>
      <c r="Y19" s="18">
        <f t="shared" si="24"/>
        <v>71401.922626042273</v>
      </c>
      <c r="Z19" s="18">
        <f>'[5]2022-23'!U15/100</f>
        <v>11379.154729228534</v>
      </c>
      <c r="AA19" s="18">
        <f>'[5]2022-23'!V15/100</f>
        <v>1587.2378062136011</v>
      </c>
      <c r="AB19" s="18">
        <f t="shared" si="25"/>
        <v>81193.839549057215</v>
      </c>
      <c r="AC19" s="18">
        <f>[6]Pop_Proj!AR20/1000</f>
        <v>3253.4722884448684</v>
      </c>
      <c r="AD19" s="18">
        <f t="shared" si="7"/>
        <v>249560.568987871</v>
      </c>
      <c r="AF19" s="43"/>
    </row>
    <row r="20" spans="1:32">
      <c r="A20" s="5">
        <v>13</v>
      </c>
      <c r="B20" s="6" t="s">
        <v>9</v>
      </c>
      <c r="C20" s="14">
        <f>[4]GVA_Current!N17/100</f>
        <v>10008.539512976729</v>
      </c>
      <c r="D20" s="14">
        <f>[4]GVA_Current!Z17/100</f>
        <v>7764.6164911459482</v>
      </c>
      <c r="E20" s="14">
        <f>[4]GVA_Current!AX17/100</f>
        <v>3039.4076285822348</v>
      </c>
      <c r="F20" s="14">
        <f>[4]GVA_Current!AL17/100</f>
        <v>56.032960425986246</v>
      </c>
      <c r="G20" s="14">
        <f t="shared" si="0"/>
        <v>20868.596593130897</v>
      </c>
      <c r="H20" s="14">
        <f>+[4]GVA_Current!BV17/100</f>
        <v>29.148767413390392</v>
      </c>
      <c r="I20" s="14">
        <f t="shared" si="1"/>
        <v>20897.745360544286</v>
      </c>
      <c r="J20" s="18">
        <f>'[5]2022-23'!D16/100</f>
        <v>9414.6719193928075</v>
      </c>
      <c r="K20" s="18">
        <f>'[5]2022-23'!E16/100+'[5]2022-23'!F16/100</f>
        <v>972.30599523519879</v>
      </c>
      <c r="L20" s="18">
        <f>'[5]2022-23'!G16/100</f>
        <v>4319.8488375815668</v>
      </c>
      <c r="M20" s="18">
        <f t="shared" si="21"/>
        <v>14706.826752209574</v>
      </c>
      <c r="N20" s="18">
        <f t="shared" si="22"/>
        <v>14735.975519622963</v>
      </c>
      <c r="O20" s="18">
        <f>(+'[5]2022-23'!H16+'[5]2022-23'!I16)/100</f>
        <v>5898.3074831050608</v>
      </c>
      <c r="P20" s="18">
        <f>'[5]2022-23'!J16/100</f>
        <v>301.48590315380682</v>
      </c>
      <c r="Q20" s="18">
        <f>'[5]2022-23'!K16/100</f>
        <v>1786.5193812070904</v>
      </c>
      <c r="R20" s="18">
        <f>'[5]2022-23'!L16/100</f>
        <v>108.25013966405503</v>
      </c>
      <c r="S20" s="18">
        <f>'[5]2022-23'!M16/100</f>
        <v>933.56484987005251</v>
      </c>
      <c r="T20" s="18">
        <f>'[5]2022-23'!N16/100</f>
        <v>7086.0425703907649</v>
      </c>
      <c r="U20" s="18">
        <f>'[5]2022-23'!O16/100</f>
        <v>14724.418519189609</v>
      </c>
      <c r="V20" s="18">
        <f>'[5]2022-23'!P16/100</f>
        <v>2437.8306619976265</v>
      </c>
      <c r="W20" s="18">
        <f>'[5]2022-23'!Q16/100</f>
        <v>4876.6748420514996</v>
      </c>
      <c r="X20" s="18">
        <f t="shared" si="23"/>
        <v>38153.094350629566</v>
      </c>
      <c r="Y20" s="18">
        <f t="shared" si="24"/>
        <v>73757.666463383415</v>
      </c>
      <c r="Z20" s="18">
        <f>'[5]2022-23'!U16/100</f>
        <v>11754.584024572396</v>
      </c>
      <c r="AA20" s="18">
        <f>'[5]2022-23'!V16/100</f>
        <v>1639.6051028458626</v>
      </c>
      <c r="AB20" s="18">
        <f t="shared" si="25"/>
        <v>83872.64538510995</v>
      </c>
      <c r="AC20" s="18">
        <f>[6]Pop_Proj!AR21/1000</f>
        <v>3083.2993352646113</v>
      </c>
      <c r="AD20" s="18">
        <f t="shared" si="7"/>
        <v>272022.3898660554</v>
      </c>
      <c r="AF20" s="43"/>
    </row>
    <row r="21" spans="1:32">
      <c r="A21" s="5">
        <v>14</v>
      </c>
      <c r="B21" s="6" t="s">
        <v>10</v>
      </c>
      <c r="C21" s="14">
        <f>[4]GVA_Current!N18/100</f>
        <v>11683.89126414358</v>
      </c>
      <c r="D21" s="14">
        <f>[4]GVA_Current!Z18/100</f>
        <v>7402.9155701934678</v>
      </c>
      <c r="E21" s="14">
        <f>[4]GVA_Current!AX18/100</f>
        <v>1829.2809425381811</v>
      </c>
      <c r="F21" s="14">
        <f>[4]GVA_Current!AL18/100</f>
        <v>34.01770610404062</v>
      </c>
      <c r="G21" s="14">
        <f t="shared" si="0"/>
        <v>20950.10548297927</v>
      </c>
      <c r="H21" s="14">
        <f>+[4]GVA_Current!BV18/100</f>
        <v>204.92361339776448</v>
      </c>
      <c r="I21" s="14">
        <f t="shared" si="1"/>
        <v>21155.029096377035</v>
      </c>
      <c r="J21" s="18">
        <f>'[5]2022-23'!D17/100</f>
        <v>15321.752431332921</v>
      </c>
      <c r="K21" s="18">
        <f>'[5]2022-23'!E17/100+'[5]2022-23'!F17/100</f>
        <v>1582.363344580071</v>
      </c>
      <c r="L21" s="18">
        <f>'[5]2022-23'!G17/100</f>
        <v>7030.2666940384233</v>
      </c>
      <c r="M21" s="18">
        <f t="shared" si="21"/>
        <v>23934.382469951415</v>
      </c>
      <c r="N21" s="18">
        <f t="shared" si="22"/>
        <v>24139.30608334918</v>
      </c>
      <c r="O21" s="18">
        <f>(+'[5]2022-23'!H17+'[5]2022-23'!I17)/100</f>
        <v>9599.1031651204521</v>
      </c>
      <c r="P21" s="18">
        <f>'[5]2022-23'!J17/100</f>
        <v>490.64825723182071</v>
      </c>
      <c r="Q21" s="18">
        <f>'[5]2022-23'!K17/100</f>
        <v>2907.4414814444749</v>
      </c>
      <c r="R21" s="18">
        <f>'[5]2022-23'!L17/100</f>
        <v>176.16990318838768</v>
      </c>
      <c r="S21" s="18">
        <f>'[5]2022-23'!M17/100</f>
        <v>1519.3147069564532</v>
      </c>
      <c r="T21" s="18">
        <f>'[5]2022-23'!N17/100</f>
        <v>11532.063030021704</v>
      </c>
      <c r="U21" s="18">
        <f>'[5]2022-23'!O17/100</f>
        <v>23963.011900780821</v>
      </c>
      <c r="V21" s="18">
        <f>'[5]2022-23'!P17/100</f>
        <v>3967.4072758394163</v>
      </c>
      <c r="W21" s="18">
        <f>'[5]2022-23'!Q17/100</f>
        <v>7936.4639849119249</v>
      </c>
      <c r="X21" s="18">
        <f t="shared" si="23"/>
        <v>62091.623705495454</v>
      </c>
      <c r="Y21" s="18">
        <f t="shared" si="24"/>
        <v>107181.0352718239</v>
      </c>
      <c r="Z21" s="18">
        <f>'[5]2022-23'!U17/100</f>
        <v>17081.186886987114</v>
      </c>
      <c r="AA21" s="18">
        <f>'[5]2022-23'!V17/100</f>
        <v>2382.5939841020208</v>
      </c>
      <c r="AB21" s="18">
        <f t="shared" si="25"/>
        <v>121879.628174709</v>
      </c>
      <c r="AC21" s="18">
        <f>[6]Pop_Proj!AR22/1000</f>
        <v>4760.468768679455</v>
      </c>
      <c r="AD21" s="18">
        <f t="shared" si="7"/>
        <v>256024.42552840899</v>
      </c>
      <c r="AF21" s="43"/>
    </row>
    <row r="22" spans="1:32">
      <c r="A22" s="5">
        <v>15</v>
      </c>
      <c r="B22" s="6" t="s">
        <v>11</v>
      </c>
      <c r="C22" s="14">
        <f>[4]GVA_Current!N19/100</f>
        <v>7135.719740377046</v>
      </c>
      <c r="D22" s="14">
        <f>[4]GVA_Current!Z19/100</f>
        <v>6147.8866848716061</v>
      </c>
      <c r="E22" s="14">
        <f>[4]GVA_Current!AX19/100</f>
        <v>1585.8139211529153</v>
      </c>
      <c r="F22" s="14">
        <f>[4]GVA_Current!AL19/100</f>
        <v>37.580545398649413</v>
      </c>
      <c r="G22" s="14">
        <f t="shared" si="0"/>
        <v>14907.000891800217</v>
      </c>
      <c r="H22" s="14">
        <f>+[4]GVA_Current!BV19/100</f>
        <v>84.369950603078649</v>
      </c>
      <c r="I22" s="14">
        <f t="shared" si="1"/>
        <v>14991.370842403296</v>
      </c>
      <c r="J22" s="18">
        <f>'[5]2022-23'!D18/100</f>
        <v>16750.981133533045</v>
      </c>
      <c r="K22" s="18">
        <f>'[5]2022-23'!E18/100+'[5]2022-23'!F18/100</f>
        <v>1729.9678121185455</v>
      </c>
      <c r="L22" s="18">
        <f>'[5]2022-23'!G18/100</f>
        <v>7686.057145442237</v>
      </c>
      <c r="M22" s="18">
        <f t="shared" si="21"/>
        <v>26167.006091093826</v>
      </c>
      <c r="N22" s="18">
        <f t="shared" si="22"/>
        <v>26251.376041696905</v>
      </c>
      <c r="O22" s="18">
        <f>(+'[5]2022-23'!H18+'[5]2022-23'!I18)/100</f>
        <v>10494.517303970149</v>
      </c>
      <c r="P22" s="18">
        <f>'[5]2022-23'!J18/100</f>
        <v>536.41642735876621</v>
      </c>
      <c r="Q22" s="18">
        <f>'[5]2022-23'!K18/100</f>
        <v>3178.6505897935904</v>
      </c>
      <c r="R22" s="18">
        <f>'[5]2022-23'!L18/100</f>
        <v>192.60321153409348</v>
      </c>
      <c r="S22" s="18">
        <f>'[5]2022-23'!M18/100</f>
        <v>1661.0379332380844</v>
      </c>
      <c r="T22" s="18">
        <f>'[5]2022-23'!N18/100</f>
        <v>12607.785637599049</v>
      </c>
      <c r="U22" s="18">
        <f>'[5]2022-23'!O18/100</f>
        <v>26198.30610444651</v>
      </c>
      <c r="V22" s="18">
        <f>'[5]2022-23'!P18/100</f>
        <v>4337.4910751541411</v>
      </c>
      <c r="W22" s="18">
        <f>'[5]2022-23'!Q18/100</f>
        <v>8676.7854443565539</v>
      </c>
      <c r="X22" s="18">
        <f t="shared" si="23"/>
        <v>67883.593727450934</v>
      </c>
      <c r="Y22" s="18">
        <f t="shared" si="24"/>
        <v>109041.97066094805</v>
      </c>
      <c r="Z22" s="18">
        <f>'[5]2022-23'!U18/100</f>
        <v>17377.759740192389</v>
      </c>
      <c r="AA22" s="18">
        <f>'[5]2022-23'!V18/100</f>
        <v>2423.9618761911333</v>
      </c>
      <c r="AB22" s="18">
        <f t="shared" si="25"/>
        <v>123995.76852494929</v>
      </c>
      <c r="AC22" s="18">
        <f>[6]Pop_Proj!AR23/1000</f>
        <v>4269.6692427127346</v>
      </c>
      <c r="AD22" s="18">
        <f t="shared" si="7"/>
        <v>290410.71210979467</v>
      </c>
      <c r="AF22" s="43"/>
    </row>
    <row r="23" spans="1:32" s="3" customFormat="1">
      <c r="A23" s="7"/>
      <c r="B23" s="8" t="s">
        <v>29</v>
      </c>
      <c r="C23" s="19">
        <f t="shared" ref="C23:I23" si="26">SUM(C18:C22)</f>
        <v>48977.694064745767</v>
      </c>
      <c r="D23" s="19">
        <f t="shared" si="26"/>
        <v>39383.995791289446</v>
      </c>
      <c r="E23" s="19">
        <f t="shared" si="26"/>
        <v>11327.411658948591</v>
      </c>
      <c r="F23" s="19">
        <f t="shared" si="26"/>
        <v>262.83690422823827</v>
      </c>
      <c r="G23" s="19">
        <f t="shared" si="26"/>
        <v>99951.938419212034</v>
      </c>
      <c r="H23" s="19">
        <f t="shared" si="26"/>
        <v>530.17275473779694</v>
      </c>
      <c r="I23" s="19">
        <f t="shared" si="26"/>
        <v>100482.11117394983</v>
      </c>
      <c r="J23" s="19">
        <f t="shared" ref="J23" si="27">SUM(J18:J22)</f>
        <v>111954.09093914823</v>
      </c>
      <c r="K23" s="19">
        <f t="shared" ref="K23" si="28">SUM(K18:K22)</f>
        <v>11562.127150391547</v>
      </c>
      <c r="L23" s="19">
        <f>SUM(L18:L22)</f>
        <v>51369.262120519168</v>
      </c>
      <c r="M23" s="19">
        <f t="shared" ref="M23:AC23" si="29">SUM(M18:M22)</f>
        <v>174885.48021005894</v>
      </c>
      <c r="N23" s="19">
        <f t="shared" si="29"/>
        <v>175415.65296479675</v>
      </c>
      <c r="O23" s="19">
        <f t="shared" si="29"/>
        <v>70139.422595321914</v>
      </c>
      <c r="P23" s="19">
        <f t="shared" si="29"/>
        <v>3585.1042402260759</v>
      </c>
      <c r="Q23" s="19">
        <f t="shared" si="29"/>
        <v>21244.304101157548</v>
      </c>
      <c r="R23" s="19">
        <f t="shared" si="29"/>
        <v>1287.2510145745705</v>
      </c>
      <c r="S23" s="19">
        <f t="shared" si="29"/>
        <v>11101.438796253333</v>
      </c>
      <c r="T23" s="19">
        <f t="shared" si="29"/>
        <v>84263.313805986298</v>
      </c>
      <c r="U23" s="19">
        <f t="shared" si="29"/>
        <v>175094.67180984336</v>
      </c>
      <c r="V23" s="19">
        <f t="shared" si="29"/>
        <v>28989.338976894294</v>
      </c>
      <c r="W23" s="19">
        <f t="shared" si="29"/>
        <v>57990.730152060503</v>
      </c>
      <c r="X23" s="19">
        <f t="shared" si="29"/>
        <v>453695.57549231785</v>
      </c>
      <c r="Y23" s="19">
        <f t="shared" si="29"/>
        <v>729063.16687632666</v>
      </c>
      <c r="Z23" s="19">
        <f t="shared" si="29"/>
        <v>116189.06438131162</v>
      </c>
      <c r="AA23" s="19">
        <f t="shared" si="29"/>
        <v>16206.7991905324</v>
      </c>
      <c r="AB23" s="19">
        <f t="shared" si="29"/>
        <v>829045.43206710601</v>
      </c>
      <c r="AC23" s="19">
        <f t="shared" si="29"/>
        <v>26152.867893055911</v>
      </c>
      <c r="AD23" s="19">
        <f t="shared" si="7"/>
        <v>316999.81640913401</v>
      </c>
      <c r="AF23" s="43"/>
    </row>
    <row r="24" spans="1:32">
      <c r="A24" s="5">
        <v>16</v>
      </c>
      <c r="B24" s="6" t="s">
        <v>197</v>
      </c>
      <c r="C24" s="14">
        <f>[4]GVA_Current!N21/100</f>
        <v>6300.8314826633004</v>
      </c>
      <c r="D24" s="14">
        <f>[4]GVA_Current!Z21/100</f>
        <v>3065.1302934824357</v>
      </c>
      <c r="E24" s="14">
        <f>[4]GVA_Current!AX21/100</f>
        <v>1629.2330479747732</v>
      </c>
      <c r="F24" s="14">
        <f>[4]GVA_Current!AL21/100</f>
        <v>61.968109500025591</v>
      </c>
      <c r="G24" s="14">
        <f t="shared" si="0"/>
        <v>11057.162933620533</v>
      </c>
      <c r="H24" s="14">
        <f>+[4]GVA_Current!BV21/100</f>
        <v>587.41668254880562</v>
      </c>
      <c r="I24" s="14">
        <f t="shared" si="1"/>
        <v>11644.57961616934</v>
      </c>
      <c r="J24" s="18">
        <f>'[5]2022-23'!D19/100</f>
        <v>13401.344743651896</v>
      </c>
      <c r="K24" s="18">
        <f>'[5]2022-23'!E19/100+'[5]2022-23'!F19/100</f>
        <v>1384.0320671850695</v>
      </c>
      <c r="L24" s="18">
        <f>'[5]2022-23'!G19/100</f>
        <v>6149.1025931181002</v>
      </c>
      <c r="M24" s="18">
        <f t="shared" ref="M24:M31" si="30">J24+K24+L24</f>
        <v>20934.479403955065</v>
      </c>
      <c r="N24" s="18">
        <f t="shared" ref="N24:N31" si="31">H24+M24</f>
        <v>21521.896086503872</v>
      </c>
      <c r="O24" s="18">
        <f>(+'[5]2022-23'!H19+'[5]2022-23'!I19)/100</f>
        <v>8395.9645818704885</v>
      </c>
      <c r="P24" s="18">
        <f>'[5]2022-23'!J19/100</f>
        <v>429.15106953360407</v>
      </c>
      <c r="Q24" s="18">
        <f>'[5]2022-23'!K19/100</f>
        <v>2543.0267059498324</v>
      </c>
      <c r="R24" s="18">
        <f>'[5]2022-23'!L19/100</f>
        <v>154.08900624548042</v>
      </c>
      <c r="S24" s="18">
        <f>'[5]2022-23'!M19/100</f>
        <v>1328.8858603658161</v>
      </c>
      <c r="T24" s="18">
        <f>'[5]2022-23'!N19/100</f>
        <v>10086.649876602856</v>
      </c>
      <c r="U24" s="18">
        <f>'[5]2022-23'!O19/100</f>
        <v>20959.520460719225</v>
      </c>
      <c r="V24" s="18">
        <f>'[5]2022-23'!P19/100</f>
        <v>3470.1378240042109</v>
      </c>
      <c r="W24" s="18">
        <f>'[5]2022-23'!Q19/100</f>
        <v>6941.7183435151774</v>
      </c>
      <c r="X24" s="18">
        <f t="shared" ref="X24:X30" si="32">SUM(O24:W24)</f>
        <v>54309.143728806688</v>
      </c>
      <c r="Y24" s="18">
        <f t="shared" ref="Y24:Y31" si="33">I24+M24+X24</f>
        <v>86888.2027489311</v>
      </c>
      <c r="Z24" s="18">
        <f>'[5]2022-23'!U19/100</f>
        <v>13847.166393716388</v>
      </c>
      <c r="AA24" s="18">
        <f>'[5]2022-23'!V19/100</f>
        <v>1931.4919721218332</v>
      </c>
      <c r="AB24" s="18">
        <f t="shared" ref="AB24:AB31" si="34">Y24+Z24-AA24</f>
        <v>98803.877170525651</v>
      </c>
      <c r="AC24" s="18">
        <f>[6]Pop_Proj!AR25/1000</f>
        <v>4141.6259779569946</v>
      </c>
      <c r="AD24" s="18">
        <f t="shared" si="7"/>
        <v>238563.01292388601</v>
      </c>
      <c r="AF24" s="43"/>
    </row>
    <row r="25" spans="1:32">
      <c r="A25" s="5">
        <v>17</v>
      </c>
      <c r="B25" s="6" t="s">
        <v>12</v>
      </c>
      <c r="C25" s="14">
        <f>[4]GVA_Current!N22/100</f>
        <v>8003.0541126985518</v>
      </c>
      <c r="D25" s="14">
        <f>[4]GVA_Current!Z22/100</f>
        <v>1121.8818968030807</v>
      </c>
      <c r="E25" s="14">
        <f>[4]GVA_Current!AX22/100</f>
        <v>2096.9661839429232</v>
      </c>
      <c r="F25" s="14">
        <f>[4]GVA_Current!AL22/100</f>
        <v>54.036610726479068</v>
      </c>
      <c r="G25" s="14">
        <f t="shared" si="0"/>
        <v>11275.938804171035</v>
      </c>
      <c r="H25" s="14">
        <f>+[4]GVA_Current!BV22/100</f>
        <v>130.57628633365132</v>
      </c>
      <c r="I25" s="14">
        <f t="shared" si="1"/>
        <v>11406.515090504687</v>
      </c>
      <c r="J25" s="18">
        <f>'[5]2022-23'!D20/100</f>
        <v>4345.0777053671645</v>
      </c>
      <c r="K25" s="18">
        <f>'[5]2022-23'!E20/100+'[5]2022-23'!F20/100</f>
        <v>448.74055504674095</v>
      </c>
      <c r="L25" s="18">
        <f>'[5]2022-23'!G20/100</f>
        <v>1993.7050420278995</v>
      </c>
      <c r="M25" s="18">
        <f t="shared" si="30"/>
        <v>6787.5233024418048</v>
      </c>
      <c r="N25" s="18">
        <f t="shared" si="31"/>
        <v>6918.0995887754561</v>
      </c>
      <c r="O25" s="18">
        <f>(+'[5]2022-23'!H20+'[5]2022-23'!I20)/100</f>
        <v>2722.1983478201769</v>
      </c>
      <c r="P25" s="18">
        <f>'[5]2022-23'!J20/100</f>
        <v>139.14236072079461</v>
      </c>
      <c r="Q25" s="18">
        <f>'[5]2022-23'!K20/100</f>
        <v>824.51790141508309</v>
      </c>
      <c r="R25" s="18">
        <f>'[5]2022-23'!L20/100</f>
        <v>49.959815114566673</v>
      </c>
      <c r="S25" s="18">
        <f>'[5]2022-23'!M20/100</f>
        <v>430.86066624681962</v>
      </c>
      <c r="T25" s="18">
        <f>'[5]2022-23'!N20/100</f>
        <v>3270.36415665914</v>
      </c>
      <c r="U25" s="18">
        <f>'[5]2022-23'!O20/100</f>
        <v>6795.6422889723408</v>
      </c>
      <c r="V25" s="18">
        <f>'[5]2022-23'!P20/100</f>
        <v>1125.1123511895589</v>
      </c>
      <c r="W25" s="18">
        <f>'[5]2022-23'!Q20/100</f>
        <v>2250.6924632047621</v>
      </c>
      <c r="X25" s="18">
        <f t="shared" si="32"/>
        <v>17608.49035134324</v>
      </c>
      <c r="Y25" s="18">
        <f t="shared" si="33"/>
        <v>35802.528744289732</v>
      </c>
      <c r="Z25" s="18">
        <f>'[5]2022-23'!U20/100</f>
        <v>5705.7639233939026</v>
      </c>
      <c r="AA25" s="18">
        <f>'[5]2022-23'!V20/100</f>
        <v>795.87670859928971</v>
      </c>
      <c r="AB25" s="18">
        <f t="shared" si="34"/>
        <v>40712.415959084348</v>
      </c>
      <c r="AC25" s="18">
        <f>[6]Pop_Proj!AR26/1000</f>
        <v>2122.7058792210773</v>
      </c>
      <c r="AD25" s="18">
        <f t="shared" si="7"/>
        <v>191794.89894296468</v>
      </c>
      <c r="AF25" s="43"/>
    </row>
    <row r="26" spans="1:32">
      <c r="A26" s="5">
        <v>18</v>
      </c>
      <c r="B26" s="6" t="s">
        <v>13</v>
      </c>
      <c r="C26" s="14">
        <f>[4]GVA_Current!N23/100</f>
        <v>7122.0846124083509</v>
      </c>
      <c r="D26" s="14">
        <f>[4]GVA_Current!Z23/100</f>
        <v>1064.9588258658246</v>
      </c>
      <c r="E26" s="14">
        <f>[4]GVA_Current!AX23/100</f>
        <v>386.45019340879134</v>
      </c>
      <c r="F26" s="14">
        <f>[4]GVA_Current!AL23/100</f>
        <v>26.190489639395597</v>
      </c>
      <c r="G26" s="14">
        <f t="shared" si="0"/>
        <v>8599.6841213223615</v>
      </c>
      <c r="H26" s="14">
        <f>+[4]GVA_Current!BV23/100</f>
        <v>1639.0638769741606</v>
      </c>
      <c r="I26" s="14">
        <f t="shared" si="1"/>
        <v>10238.747998296521</v>
      </c>
      <c r="J26" s="18">
        <f>'[5]2022-23'!D21/100</f>
        <v>4125.6265426537338</v>
      </c>
      <c r="K26" s="18">
        <f>'[5]2022-23'!E21/100+'[5]2022-23'!F21/100</f>
        <v>426.0766021236351</v>
      </c>
      <c r="L26" s="18">
        <f>'[5]2022-23'!G21/100</f>
        <v>1893.0115862951714</v>
      </c>
      <c r="M26" s="18">
        <f t="shared" si="30"/>
        <v>6444.7147310725404</v>
      </c>
      <c r="N26" s="18">
        <f t="shared" si="31"/>
        <v>8083.7786080467013</v>
      </c>
      <c r="O26" s="18">
        <f>(+'[5]2022-23'!H21+'[5]2022-23'!I21)/100</f>
        <v>2584.7118324863304</v>
      </c>
      <c r="P26" s="18">
        <f>'[5]2022-23'!J21/100</f>
        <v>132.11487930080705</v>
      </c>
      <c r="Q26" s="18">
        <f>'[5]2022-23'!K21/100</f>
        <v>782.87505302135378</v>
      </c>
      <c r="R26" s="18">
        <f>'[5]2022-23'!L21/100</f>
        <v>47.436560006310046</v>
      </c>
      <c r="S26" s="18">
        <f>'[5]2022-23'!M21/100</f>
        <v>409.09974950681425</v>
      </c>
      <c r="T26" s="18">
        <f>'[5]2022-23'!N21/100</f>
        <v>3105.1921470104585</v>
      </c>
      <c r="U26" s="18">
        <f>'[5]2022-23'!O21/100</f>
        <v>6452.4236625580352</v>
      </c>
      <c r="V26" s="18">
        <f>'[5]2022-23'!P21/100</f>
        <v>1068.2877716551575</v>
      </c>
      <c r="W26" s="18">
        <f>'[5]2022-23'!Q21/100</f>
        <v>2137.0196795510797</v>
      </c>
      <c r="X26" s="18">
        <f t="shared" si="32"/>
        <v>16719.161335096345</v>
      </c>
      <c r="Y26" s="18">
        <f t="shared" si="33"/>
        <v>33402.624064465403</v>
      </c>
      <c r="Z26" s="18">
        <f>'[5]2022-23'!U21/100</f>
        <v>5323.2968179589707</v>
      </c>
      <c r="AA26" s="18">
        <f>'[5]2022-23'!V21/100</f>
        <v>742.52773287791263</v>
      </c>
      <c r="AB26" s="18">
        <f t="shared" si="34"/>
        <v>37983.393149546464</v>
      </c>
      <c r="AC26" s="18">
        <f>[6]Pop_Proj!AR27/1000</f>
        <v>2020.7103869920306</v>
      </c>
      <c r="AD26" s="18">
        <f t="shared" si="7"/>
        <v>187970.49490148565</v>
      </c>
      <c r="AF26" s="43"/>
    </row>
    <row r="27" spans="1:32">
      <c r="A27" s="5">
        <v>19</v>
      </c>
      <c r="B27" s="6" t="s">
        <v>14</v>
      </c>
      <c r="C27" s="14">
        <f>[4]GVA_Current!N24/100</f>
        <v>4473.7925698770741</v>
      </c>
      <c r="D27" s="14">
        <f>[4]GVA_Current!Z24/100</f>
        <v>578.75482892379227</v>
      </c>
      <c r="E27" s="14">
        <f>[4]GVA_Current!AX24/100</f>
        <v>170.35321300311119</v>
      </c>
      <c r="F27" s="14">
        <f>[4]GVA_Current!AL24/100</f>
        <v>20.359081683478852</v>
      </c>
      <c r="G27" s="14">
        <f t="shared" si="0"/>
        <v>5243.2596934874555</v>
      </c>
      <c r="H27" s="14">
        <f>+[4]GVA_Current!BV24/100</f>
        <v>49.538151093922359</v>
      </c>
      <c r="I27" s="14">
        <f t="shared" si="1"/>
        <v>5292.7978445813778</v>
      </c>
      <c r="J27" s="18">
        <f>'[5]2022-23'!D22/100</f>
        <v>2092.9334604650035</v>
      </c>
      <c r="K27" s="18">
        <f>'[5]2022-23'!E22/100+'[5]2022-23'!F22/100</f>
        <v>216.14898199975914</v>
      </c>
      <c r="L27" s="18">
        <f>'[5]2022-23'!G22/100</f>
        <v>960.32620719388945</v>
      </c>
      <c r="M27" s="18">
        <f t="shared" si="30"/>
        <v>3269.4086496586519</v>
      </c>
      <c r="N27" s="18">
        <f t="shared" si="31"/>
        <v>3318.9468007525743</v>
      </c>
      <c r="O27" s="18">
        <f>(+'[5]2022-23'!H22+'[5]2022-23'!I22)/100</f>
        <v>1311.226264408996</v>
      </c>
      <c r="P27" s="18">
        <f>'[5]2022-23'!J22/100</f>
        <v>67.02197803296464</v>
      </c>
      <c r="Q27" s="18">
        <f>'[5]2022-23'!K22/100</f>
        <v>397.15310556872811</v>
      </c>
      <c r="R27" s="18">
        <f>'[5]2022-23'!L22/100</f>
        <v>24.064602711883182</v>
      </c>
      <c r="S27" s="18">
        <f>'[5]2022-23'!M22/100</f>
        <v>207.53661184754645</v>
      </c>
      <c r="T27" s="18">
        <f>'[5]2022-23'!N22/100</f>
        <v>1575.2663209964262</v>
      </c>
      <c r="U27" s="18">
        <f>'[5]2022-23'!O22/100</f>
        <v>3273.3193964224752</v>
      </c>
      <c r="V27" s="18">
        <f>'[5]2022-23'!P22/100</f>
        <v>541.94319325483684</v>
      </c>
      <c r="W27" s="18">
        <f>'[5]2022-23'!Q22/100</f>
        <v>1084.1116971599931</v>
      </c>
      <c r="X27" s="18">
        <f t="shared" si="32"/>
        <v>8481.6431704038514</v>
      </c>
      <c r="Y27" s="18">
        <f t="shared" si="33"/>
        <v>17043.84966464388</v>
      </c>
      <c r="Z27" s="18">
        <f>'[5]2022-23'!U22/100</f>
        <v>2716.2378174113624</v>
      </c>
      <c r="AA27" s="18">
        <f>'[5]2022-23'!V22/100</f>
        <v>378.87834879232037</v>
      </c>
      <c r="AB27" s="18">
        <f t="shared" si="34"/>
        <v>19381.209133262921</v>
      </c>
      <c r="AC27" s="18">
        <f>[6]Pop_Proj!AR28/1000</f>
        <v>1268.7482007978174</v>
      </c>
      <c r="AD27" s="18">
        <f t="shared" si="7"/>
        <v>152758.5152126764</v>
      </c>
      <c r="AF27" s="43"/>
    </row>
    <row r="28" spans="1:32">
      <c r="A28" s="5">
        <v>20</v>
      </c>
      <c r="B28" s="6" t="s">
        <v>151</v>
      </c>
      <c r="C28" s="14">
        <f>[4]GVA_Current!N25/100</f>
        <v>8893.6751190995637</v>
      </c>
      <c r="D28" s="14">
        <f>[4]GVA_Current!Z25/100</f>
        <v>2511.2122593168756</v>
      </c>
      <c r="E28" s="14">
        <f>[4]GVA_Current!AX25/100</f>
        <v>558.55216850776856</v>
      </c>
      <c r="F28" s="14">
        <f>[4]GVA_Current!AL25/100</f>
        <v>54.286589324364812</v>
      </c>
      <c r="G28" s="14">
        <f t="shared" si="0"/>
        <v>12017.726136248573</v>
      </c>
      <c r="H28" s="14">
        <f>+[4]GVA_Current!BV25/100</f>
        <v>18.115385831834431</v>
      </c>
      <c r="I28" s="14">
        <f t="shared" si="1"/>
        <v>12035.841522080407</v>
      </c>
      <c r="J28" s="18">
        <f>'[5]2022-23'!D23/100</f>
        <v>5827.3423359739963</v>
      </c>
      <c r="K28" s="18">
        <f>'[5]2022-23'!E23/100+'[5]2022-23'!F23/100</f>
        <v>601.82234049859778</v>
      </c>
      <c r="L28" s="18">
        <f>'[5]2022-23'!G23/100</f>
        <v>2673.8306158490805</v>
      </c>
      <c r="M28" s="18">
        <f t="shared" si="30"/>
        <v>9102.9952923216733</v>
      </c>
      <c r="N28" s="18">
        <f t="shared" si="31"/>
        <v>9121.1106781535073</v>
      </c>
      <c r="O28" s="18">
        <f>(+'[5]2022-23'!H23+'[5]2022-23'!I23)/100</f>
        <v>3650.8395832774927</v>
      </c>
      <c r="P28" s="18">
        <f>'[5]2022-23'!J23/100</f>
        <v>186.60889961854795</v>
      </c>
      <c r="Q28" s="18">
        <f>'[5]2022-23'!K23/100</f>
        <v>1105.7910581782201</v>
      </c>
      <c r="R28" s="18">
        <f>'[5]2022-23'!L23/100</f>
        <v>67.002931927991128</v>
      </c>
      <c r="S28" s="18">
        <f>'[5]2022-23'!M23/100</f>
        <v>577.84296888975678</v>
      </c>
      <c r="T28" s="18">
        <f>'[5]2022-23'!N23/100</f>
        <v>4386.0047613443821</v>
      </c>
      <c r="U28" s="18">
        <f>'[5]2022-23'!O23/100</f>
        <v>9113.8839615567867</v>
      </c>
      <c r="V28" s="18">
        <f>'[5]2022-23'!P23/100</f>
        <v>1508.9292485415137</v>
      </c>
      <c r="W28" s="18">
        <f>'[5]2022-23'!Q23/100</f>
        <v>3018.4858282027958</v>
      </c>
      <c r="X28" s="18">
        <f t="shared" si="32"/>
        <v>23615.38924153749</v>
      </c>
      <c r="Y28" s="18">
        <f t="shared" si="33"/>
        <v>44754.226055939565</v>
      </c>
      <c r="Z28" s="18">
        <f>'[5]2022-23'!U23/100</f>
        <v>7132.3746516438869</v>
      </c>
      <c r="AA28" s="18">
        <f>'[5]2022-23'!V23/100</f>
        <v>994.86956321018818</v>
      </c>
      <c r="AB28" s="18">
        <f t="shared" si="34"/>
        <v>50891.731144373261</v>
      </c>
      <c r="AC28" s="18">
        <f>[6]Pop_Proj!AR29/1000</f>
        <v>2803.3567578770017</v>
      </c>
      <c r="AD28" s="18">
        <f t="shared" si="7"/>
        <v>181538.54660622598</v>
      </c>
      <c r="AF28" s="43"/>
    </row>
    <row r="29" spans="1:32">
      <c r="A29" s="5">
        <v>21</v>
      </c>
      <c r="B29" s="6" t="s">
        <v>15</v>
      </c>
      <c r="C29" s="14">
        <f>[4]GVA_Current!N26/100</f>
        <v>7849.2454520028095</v>
      </c>
      <c r="D29" s="14">
        <f>[4]GVA_Current!Z26/100</f>
        <v>1574.2541318248063</v>
      </c>
      <c r="E29" s="14">
        <f>[4]GVA_Current!AX26/100</f>
        <v>1488.8782287597578</v>
      </c>
      <c r="F29" s="14">
        <f>[4]GVA_Current!AL26/100</f>
        <v>108.95330074345279</v>
      </c>
      <c r="G29" s="14">
        <f t="shared" si="0"/>
        <v>11021.331113330825</v>
      </c>
      <c r="H29" s="14">
        <f>+[4]GVA_Current!BV26/100</f>
        <v>120.16976981168378</v>
      </c>
      <c r="I29" s="14">
        <f t="shared" si="1"/>
        <v>11141.500883142509</v>
      </c>
      <c r="J29" s="18">
        <f>'[5]2022-23'!D24/100</f>
        <v>8551.8298440718718</v>
      </c>
      <c r="K29" s="18">
        <f>'[5]2022-23'!E24/100+'[5]2022-23'!F24/100</f>
        <v>883.1954526736863</v>
      </c>
      <c r="L29" s="18">
        <f>'[5]2022-23'!G24/100</f>
        <v>3923.9404758240162</v>
      </c>
      <c r="M29" s="18">
        <f t="shared" si="30"/>
        <v>13358.965772569574</v>
      </c>
      <c r="N29" s="18">
        <f t="shared" si="31"/>
        <v>13479.135542381258</v>
      </c>
      <c r="O29" s="18">
        <f>(+'[5]2022-23'!H24+'[5]2022-23'!I24)/100</f>
        <v>5357.735500015543</v>
      </c>
      <c r="P29" s="18">
        <f>'[5]2022-23'!J24/100</f>
        <v>273.85512381444403</v>
      </c>
      <c r="Q29" s="18">
        <f>'[5]2022-23'!K24/100</f>
        <v>1622.7872720396349</v>
      </c>
      <c r="R29" s="18">
        <f>'[5]2022-23'!L24/100</f>
        <v>98.329159309007409</v>
      </c>
      <c r="S29" s="18">
        <f>'[5]2022-23'!M24/100</f>
        <v>848.00488140749701</v>
      </c>
      <c r="T29" s="18">
        <f>'[5]2022-23'!N24/100</f>
        <v>6436.6162569093285</v>
      </c>
      <c r="U29" s="18">
        <f>'[5]2022-23'!O24/100</f>
        <v>13374.945277660976</v>
      </c>
      <c r="V29" s="18">
        <f>'[5]2022-23'!P24/100</f>
        <v>2214.4067460408496</v>
      </c>
      <c r="W29" s="18">
        <f>'[5]2022-23'!Q24/100</f>
        <v>4429.7341225651753</v>
      </c>
      <c r="X29" s="18">
        <f t="shared" si="32"/>
        <v>34656.414339762458</v>
      </c>
      <c r="Y29" s="18">
        <f t="shared" si="33"/>
        <v>59156.880995474537</v>
      </c>
      <c r="Z29" s="18">
        <f>'[5]2022-23'!U24/100</f>
        <v>9427.6915444481638</v>
      </c>
      <c r="AA29" s="18">
        <f>'[5]2022-23'!V24/100</f>
        <v>1315.0351498632733</v>
      </c>
      <c r="AB29" s="18">
        <f t="shared" si="34"/>
        <v>67269.537390059428</v>
      </c>
      <c r="AC29" s="18">
        <f>[6]Pop_Proj!AR30/1000</f>
        <v>3680.5971248492197</v>
      </c>
      <c r="AD29" s="18">
        <f t="shared" si="7"/>
        <v>182767.99961586451</v>
      </c>
      <c r="AF29" s="43"/>
    </row>
    <row r="30" spans="1:32">
      <c r="A30" s="5">
        <v>22</v>
      </c>
      <c r="B30" s="6" t="s">
        <v>196</v>
      </c>
      <c r="C30" s="14">
        <f>[4]GVA_Current!N27/100</f>
        <v>7295.0519632893966</v>
      </c>
      <c r="D30" s="14">
        <f>[4]GVA_Current!Z27/100</f>
        <v>2694.5692154253943</v>
      </c>
      <c r="E30" s="14">
        <f>[4]GVA_Current!AX27/100</f>
        <v>615.25398749030205</v>
      </c>
      <c r="F30" s="14">
        <f>[4]GVA_Current!AL27/100</f>
        <v>91.560459948288411</v>
      </c>
      <c r="G30" s="14">
        <f t="shared" si="0"/>
        <v>10696.435626153381</v>
      </c>
      <c r="H30" s="14">
        <f>+[4]GVA_Current!BV27/100</f>
        <v>719.52587958287518</v>
      </c>
      <c r="I30" s="14">
        <f t="shared" si="1"/>
        <v>11415.961505736257</v>
      </c>
      <c r="J30" s="18">
        <f>'[5]2022-23'!D25/100</f>
        <v>3489.5471344895782</v>
      </c>
      <c r="K30" s="18">
        <f>'[5]2022-23'!E25/100+'[5]2022-23'!F25/100</f>
        <v>360.38511257425182</v>
      </c>
      <c r="L30" s="18">
        <f>'[5]2022-23'!G25/100</f>
        <v>1601.1515071024478</v>
      </c>
      <c r="M30" s="18">
        <f t="shared" si="30"/>
        <v>5451.0837541662777</v>
      </c>
      <c r="N30" s="18">
        <f t="shared" si="31"/>
        <v>6170.6096337491526</v>
      </c>
      <c r="O30" s="18">
        <f>(+'[5]2022-23'!H25+'[5]2022-23'!I25)/100</f>
        <v>2186.2070343217174</v>
      </c>
      <c r="P30" s="18">
        <f>'[5]2022-23'!J25/100</f>
        <v>111.7457175828194</v>
      </c>
      <c r="Q30" s="18">
        <f>'[5]2022-23'!K25/100</f>
        <v>662.1732165259948</v>
      </c>
      <c r="R30" s="18">
        <f>'[5]2022-23'!L25/100</f>
        <v>40.122902625497133</v>
      </c>
      <c r="S30" s="18">
        <f>'[5]2022-23'!M25/100</f>
        <v>346.02571121079905</v>
      </c>
      <c r="T30" s="18">
        <f>'[5]2022-23'!N25/100</f>
        <v>2626.4409166977125</v>
      </c>
      <c r="U30" s="18">
        <f>'[5]2022-23'!O25/100</f>
        <v>5457.6041407056482</v>
      </c>
      <c r="V30" s="18">
        <f>'[5]2022-23'!P25/100</f>
        <v>903.58167271040656</v>
      </c>
      <c r="W30" s="18">
        <f>'[5]2022-23'!Q25/100</f>
        <v>1807.5390057793695</v>
      </c>
      <c r="X30" s="18">
        <f t="shared" si="32"/>
        <v>14141.440318159966</v>
      </c>
      <c r="Y30" s="18">
        <f t="shared" si="33"/>
        <v>31008.4855780625</v>
      </c>
      <c r="Z30" s="18">
        <f>'[5]2022-23'!U25/100</f>
        <v>4941.7486561500127</v>
      </c>
      <c r="AA30" s="18">
        <f>'[5]2022-23'!V25/100</f>
        <v>689.30693733332646</v>
      </c>
      <c r="AB30" s="18">
        <f t="shared" si="34"/>
        <v>35260.927296879185</v>
      </c>
      <c r="AC30" s="18">
        <f>[6]Pop_Proj!AR31/1000</f>
        <v>1790.515188190084</v>
      </c>
      <c r="AD30" s="18">
        <f t="shared" si="7"/>
        <v>196931.74081657568</v>
      </c>
      <c r="AF30" s="43"/>
    </row>
    <row r="31" spans="1:32">
      <c r="A31" s="5">
        <v>23</v>
      </c>
      <c r="B31" s="6" t="s">
        <v>16</v>
      </c>
      <c r="C31" s="14">
        <f>[4]GVA_Current!N28/100</f>
        <v>5749.1994058812243</v>
      </c>
      <c r="D31" s="14">
        <f>[4]GVA_Current!Z28/100</f>
        <v>1598.9202005335908</v>
      </c>
      <c r="E31" s="14">
        <f>[4]GVA_Current!AX28/100</f>
        <v>3119.1559539599334</v>
      </c>
      <c r="F31" s="14">
        <f>[4]GVA_Current!AL28/100</f>
        <v>95.982117467076876</v>
      </c>
      <c r="G31" s="14">
        <f t="shared" si="0"/>
        <v>10563.257677841824</v>
      </c>
      <c r="H31" s="14">
        <f>+[4]GVA_Current!BV28/100</f>
        <v>325.24305228690173</v>
      </c>
      <c r="I31" s="14">
        <f t="shared" si="1"/>
        <v>10888.500730128726</v>
      </c>
      <c r="J31" s="18">
        <f>'[5]2022-23'!D26/100</f>
        <v>6324.4670228456825</v>
      </c>
      <c r="K31" s="18">
        <f>'[5]2022-23'!E26/100+'[5]2022-23'!F26/100</f>
        <v>653.16319629933105</v>
      </c>
      <c r="L31" s="18">
        <f>'[5]2022-23'!G26/100</f>
        <v>2901.9324041113164</v>
      </c>
      <c r="M31" s="18">
        <f t="shared" si="30"/>
        <v>9879.56262325633</v>
      </c>
      <c r="N31" s="18">
        <f t="shared" si="31"/>
        <v>10204.805675543232</v>
      </c>
      <c r="O31" s="18">
        <f>(+'[5]2022-23'!H26+'[5]2022-23'!I26)/100</f>
        <v>3962.289019404061</v>
      </c>
      <c r="P31" s="18">
        <f>'[5]2022-23'!J26/100</f>
        <v>202.52831629974335</v>
      </c>
      <c r="Q31" s="18">
        <f>'[5]2022-23'!K26/100</f>
        <v>1200.1249760860094</v>
      </c>
      <c r="R31" s="18">
        <f>'[5]2022-23'!L26/100</f>
        <v>72.71888435257442</v>
      </c>
      <c r="S31" s="18">
        <f>'[5]2022-23'!M26/100</f>
        <v>627.13816872673567</v>
      </c>
      <c r="T31" s="18">
        <f>'[5]2022-23'!N26/100</f>
        <v>4760.170396018153</v>
      </c>
      <c r="U31" s="18">
        <f>'[5]2022-23'!O26/100</f>
        <v>9891.380193862231</v>
      </c>
      <c r="V31" s="18">
        <f>'[5]2022-23'!P26/100</f>
        <v>1637.6544781478071</v>
      </c>
      <c r="W31" s="18">
        <f>'[5]2022-23'!Q26/100</f>
        <v>3275.9898043993689</v>
      </c>
      <c r="X31" s="18">
        <f>SUM(O31:W31)</f>
        <v>25629.994237296683</v>
      </c>
      <c r="Y31" s="18">
        <f t="shared" si="33"/>
        <v>46398.057590681739</v>
      </c>
      <c r="Z31" s="18">
        <f>'[5]2022-23'!U26/100</f>
        <v>7394.3481775213941</v>
      </c>
      <c r="AA31" s="18">
        <f>'[5]2022-23'!V26/100</f>
        <v>1031.411318234557</v>
      </c>
      <c r="AB31" s="18">
        <f t="shared" si="34"/>
        <v>52760.994449968581</v>
      </c>
      <c r="AC31" s="18">
        <f>[6]Pop_Proj!AR32/1000</f>
        <v>2681.2180989680842</v>
      </c>
      <c r="AD31" s="18">
        <f t="shared" si="7"/>
        <v>196779.94293069487</v>
      </c>
      <c r="AF31" s="43"/>
    </row>
    <row r="32" spans="1:32" s="50" customFormat="1" ht="25.5">
      <c r="A32" s="47"/>
      <c r="B32" s="48" t="s">
        <v>198</v>
      </c>
      <c r="C32" s="49">
        <f t="shared" ref="C32:I32" si="35">SUM(C24:C31)</f>
        <v>55686.934717920274</v>
      </c>
      <c r="D32" s="49">
        <f t="shared" si="35"/>
        <v>14209.681652175799</v>
      </c>
      <c r="E32" s="49">
        <f t="shared" si="35"/>
        <v>10064.842977047359</v>
      </c>
      <c r="F32" s="49">
        <f t="shared" si="35"/>
        <v>513.33675903256199</v>
      </c>
      <c r="G32" s="49">
        <f t="shared" si="35"/>
        <v>80474.796106175985</v>
      </c>
      <c r="H32" s="49">
        <f t="shared" si="35"/>
        <v>3589.6490844638347</v>
      </c>
      <c r="I32" s="49">
        <f t="shared" si="35"/>
        <v>84064.445190639832</v>
      </c>
      <c r="J32" s="49">
        <f t="shared" ref="J32:AC32" si="36">SUM(J24:J31)</f>
        <v>48158.168789518924</v>
      </c>
      <c r="K32" s="49">
        <f t="shared" si="36"/>
        <v>4973.5643084010717</v>
      </c>
      <c r="L32" s="49">
        <f>SUM(L24:L31)</f>
        <v>22097.000431521923</v>
      </c>
      <c r="M32" s="49">
        <f t="shared" si="36"/>
        <v>75228.733529441903</v>
      </c>
      <c r="N32" s="49">
        <f t="shared" si="36"/>
        <v>78818.382613905749</v>
      </c>
      <c r="O32" s="49">
        <f t="shared" si="36"/>
        <v>30171.172163604802</v>
      </c>
      <c r="P32" s="49">
        <f t="shared" si="36"/>
        <v>1542.1683449037253</v>
      </c>
      <c r="Q32" s="49">
        <f t="shared" si="36"/>
        <v>9138.4492887848573</v>
      </c>
      <c r="R32" s="49">
        <f t="shared" si="36"/>
        <v>553.7238622933105</v>
      </c>
      <c r="S32" s="49">
        <f t="shared" si="36"/>
        <v>4775.3946182017853</v>
      </c>
      <c r="T32" s="49">
        <f t="shared" si="36"/>
        <v>36246.704832238458</v>
      </c>
      <c r="U32" s="49">
        <f t="shared" si="36"/>
        <v>75318.719382457712</v>
      </c>
      <c r="V32" s="49">
        <f t="shared" si="36"/>
        <v>12470.053285544342</v>
      </c>
      <c r="W32" s="49">
        <f t="shared" si="36"/>
        <v>24945.290944377724</v>
      </c>
      <c r="X32" s="49">
        <f t="shared" si="36"/>
        <v>195161.67672240673</v>
      </c>
      <c r="Y32" s="49">
        <f t="shared" si="36"/>
        <v>354454.85544248845</v>
      </c>
      <c r="Z32" s="49">
        <f t="shared" si="36"/>
        <v>56488.627982244077</v>
      </c>
      <c r="AA32" s="49">
        <f t="shared" si="36"/>
        <v>7879.3977310327009</v>
      </c>
      <c r="AB32" s="49">
        <f t="shared" si="36"/>
        <v>403064.08569369983</v>
      </c>
      <c r="AC32" s="49">
        <f t="shared" si="36"/>
        <v>20509.477614852312</v>
      </c>
      <c r="AD32" s="49">
        <f t="shared" si="7"/>
        <v>196525.76884835603</v>
      </c>
      <c r="AF32" s="52"/>
    </row>
    <row r="33" spans="1:32">
      <c r="A33" s="5">
        <v>24</v>
      </c>
      <c r="B33" s="6" t="s">
        <v>152</v>
      </c>
      <c r="C33" s="14">
        <f>[4]GVA_Current!N30/100</f>
        <v>6825.197023041379</v>
      </c>
      <c r="D33" s="14">
        <f>[4]GVA_Current!Z30/100</f>
        <v>925.82097669112932</v>
      </c>
      <c r="E33" s="14">
        <f>[4]GVA_Current!AX30/100</f>
        <v>411.90976074738813</v>
      </c>
      <c r="F33" s="14">
        <f>[4]GVA_Current!AL30/100</f>
        <v>63.138924208257201</v>
      </c>
      <c r="G33" s="14">
        <f t="shared" si="0"/>
        <v>8226.0666846881541</v>
      </c>
      <c r="H33" s="14">
        <f>+[4]GVA_Current!BV30/100</f>
        <v>159.03968391255393</v>
      </c>
      <c r="I33" s="14">
        <f t="shared" si="1"/>
        <v>8385.1063686007074</v>
      </c>
      <c r="J33" s="18">
        <f>'[5]2022-23'!D27/100</f>
        <v>4849.0246143718441</v>
      </c>
      <c r="K33" s="18">
        <f>'[5]2022-23'!E27/100+'[5]2022-23'!F27/100</f>
        <v>500.78598000692352</v>
      </c>
      <c r="L33" s="18">
        <f>'[5]2022-23'!G27/100</f>
        <v>2224.9371537473157</v>
      </c>
      <c r="M33" s="18">
        <f t="shared" ref="M33:M37" si="37">J33+K33+L33</f>
        <v>7574.747748126083</v>
      </c>
      <c r="N33" s="18">
        <f t="shared" ref="N33:N37" si="38">H33+M33</f>
        <v>7733.7874320386372</v>
      </c>
      <c r="O33" s="18">
        <f>(+'[5]2022-23'!H27+'[5]2022-23'!I27)/100</f>
        <v>3037.9219173634974</v>
      </c>
      <c r="P33" s="18">
        <f>'[5]2022-23'!J27/100</f>
        <v>155.28024532300643</v>
      </c>
      <c r="Q33" s="18">
        <f>'[5]2022-23'!K27/100</f>
        <v>920.14639784540077</v>
      </c>
      <c r="R33" s="18">
        <f>'[5]2022-23'!L27/100</f>
        <v>55.754209624550157</v>
      </c>
      <c r="S33" s="18">
        <f>'[5]2022-23'!M27/100</f>
        <v>480.83236196553497</v>
      </c>
      <c r="T33" s="18">
        <f>'[5]2022-23'!N27/100</f>
        <v>3649.6646018576926</v>
      </c>
      <c r="U33" s="18">
        <f>'[5]2022-23'!O27/100</f>
        <v>7583.8083836773631</v>
      </c>
      <c r="V33" s="18">
        <f>'[5]2022-23'!P27/100</f>
        <v>1255.6041237451095</v>
      </c>
      <c r="W33" s="18">
        <f>'[5]2022-23'!Q27/100</f>
        <v>2511.7302597328048</v>
      </c>
      <c r="X33" s="18">
        <f t="shared" ref="X33:X37" si="39">SUM(O33:W33)</f>
        <v>19650.742501134959</v>
      </c>
      <c r="Y33" s="18">
        <f t="shared" ref="Y33:Y37" si="40">I33+M33+X33</f>
        <v>35610.596617861753</v>
      </c>
      <c r="Z33" s="18">
        <f>'[5]2022-23'!U27/100</f>
        <v>5675.1761576783601</v>
      </c>
      <c r="AA33" s="18">
        <f>'[5]2022-23'!V27/100</f>
        <v>791.61012999072148</v>
      </c>
      <c r="AB33" s="18">
        <f t="shared" ref="AB33:AB37" si="41">Y33+Z33-AA33</f>
        <v>40494.16264554939</v>
      </c>
      <c r="AC33" s="18">
        <f>[6]Pop_Proj!AR34/1000</f>
        <v>2809.6297027934852</v>
      </c>
      <c r="AD33" s="18">
        <f t="shared" si="7"/>
        <v>144126.33310819539</v>
      </c>
      <c r="AF33" s="43"/>
    </row>
    <row r="34" spans="1:32">
      <c r="A34" s="5">
        <v>25</v>
      </c>
      <c r="B34" s="6" t="s">
        <v>17</v>
      </c>
      <c r="C34" s="14">
        <f>[4]GVA_Current!N31/100</f>
        <v>5098.4868503086627</v>
      </c>
      <c r="D34" s="14">
        <f>[4]GVA_Current!Z31/100</f>
        <v>495.24968472336104</v>
      </c>
      <c r="E34" s="14">
        <f>[4]GVA_Current!AX31/100</f>
        <v>295.78209890512602</v>
      </c>
      <c r="F34" s="14">
        <f>[4]GVA_Current!AL31/100</f>
        <v>33.386316861958036</v>
      </c>
      <c r="G34" s="14">
        <f t="shared" si="0"/>
        <v>5922.9049507991076</v>
      </c>
      <c r="H34" s="14">
        <f>+[4]GVA_Current!BV31/100</f>
        <v>427.0677961526323</v>
      </c>
      <c r="I34" s="14">
        <f t="shared" si="1"/>
        <v>6349.9727469517402</v>
      </c>
      <c r="J34" s="18">
        <f>'[5]2022-23'!D28/100</f>
        <v>5387.6799912266815</v>
      </c>
      <c r="K34" s="18">
        <f>'[5]2022-23'!E28/100+'[5]2022-23'!F28/100</f>
        <v>556.41594319266267</v>
      </c>
      <c r="L34" s="18">
        <f>'[5]2022-23'!G28/100</f>
        <v>2472.0949754415951</v>
      </c>
      <c r="M34" s="18">
        <f t="shared" si="37"/>
        <v>8416.1909098609394</v>
      </c>
      <c r="N34" s="18">
        <f t="shared" si="38"/>
        <v>8843.258706013572</v>
      </c>
      <c r="O34" s="18">
        <f>(+'[5]2022-23'!H28+'[5]2022-23'!I28)/100</f>
        <v>3375.3903992521973</v>
      </c>
      <c r="P34" s="18">
        <f>'[5]2022-23'!J28/100</f>
        <v>172.52959869083026</v>
      </c>
      <c r="Q34" s="18">
        <f>'[5]2022-23'!K28/100</f>
        <v>1022.3611408318606</v>
      </c>
      <c r="R34" s="18">
        <f>'[5]2022-23'!L28/100</f>
        <v>61.947682989800569</v>
      </c>
      <c r="S34" s="18">
        <f>'[5]2022-23'!M28/100</f>
        <v>534.2457714109928</v>
      </c>
      <c r="T34" s="18">
        <f>'[5]2022-23'!N28/100</f>
        <v>4055.0887062601992</v>
      </c>
      <c r="U34" s="18">
        <f>'[5]2022-23'!O28/100</f>
        <v>8426.2580488733383</v>
      </c>
      <c r="V34" s="18">
        <f>'[5]2022-23'!P28/100</f>
        <v>1395.0832904319186</v>
      </c>
      <c r="W34" s="18">
        <f>'[5]2022-23'!Q28/100</f>
        <v>2790.7465809954551</v>
      </c>
      <c r="X34" s="18">
        <f t="shared" si="39"/>
        <v>21833.651219736592</v>
      </c>
      <c r="Y34" s="18">
        <f t="shared" si="40"/>
        <v>36599.814876549273</v>
      </c>
      <c r="Z34" s="18">
        <f>'[5]2022-23'!U28/100</f>
        <v>5832.8255216663192</v>
      </c>
      <c r="AA34" s="18">
        <f>'[5]2022-23'!V28/100</f>
        <v>813.60007885787991</v>
      </c>
      <c r="AB34" s="18">
        <f t="shared" si="41"/>
        <v>41619.040319357708</v>
      </c>
      <c r="AC34" s="18">
        <f>[6]Pop_Proj!AR35/1000</f>
        <v>2018.9712896389431</v>
      </c>
      <c r="AD34" s="18">
        <f t="shared" si="7"/>
        <v>206139.83236383976</v>
      </c>
      <c r="AF34" s="43"/>
    </row>
    <row r="35" spans="1:32">
      <c r="A35" s="5">
        <v>26</v>
      </c>
      <c r="B35" s="6" t="s">
        <v>18</v>
      </c>
      <c r="C35" s="14">
        <f>[4]GVA_Current!N32/100</f>
        <v>3719.6785580671876</v>
      </c>
      <c r="D35" s="14">
        <f>[4]GVA_Current!Z32/100</f>
        <v>389.77682477996598</v>
      </c>
      <c r="E35" s="14">
        <f>[4]GVA_Current!AX32/100</f>
        <v>214.4315330805772</v>
      </c>
      <c r="F35" s="14">
        <f>[4]GVA_Current!AL32/100</f>
        <v>83.016990373227017</v>
      </c>
      <c r="G35" s="14">
        <f t="shared" si="0"/>
        <v>4406.9039063009577</v>
      </c>
      <c r="H35" s="14">
        <f>+[4]GVA_Current!BV32/100</f>
        <v>55.787168822657932</v>
      </c>
      <c r="I35" s="14">
        <f t="shared" si="1"/>
        <v>4462.6910751236155</v>
      </c>
      <c r="J35" s="18">
        <f>'[5]2022-23'!D29/100</f>
        <v>1961.7977108949572</v>
      </c>
      <c r="K35" s="18">
        <f>'[5]2022-23'!E29/100+'[5]2022-23'!F29/100</f>
        <v>202.60585733346261</v>
      </c>
      <c r="L35" s="18">
        <f>'[5]2022-23'!G29/100</f>
        <v>900.15559050158856</v>
      </c>
      <c r="M35" s="18">
        <f t="shared" si="37"/>
        <v>3064.5591587300082</v>
      </c>
      <c r="N35" s="18">
        <f t="shared" si="38"/>
        <v>3120.346327552666</v>
      </c>
      <c r="O35" s="18">
        <f>(+'[5]2022-23'!H29+'[5]2022-23'!I29)/100</f>
        <v>1229.0695010492077</v>
      </c>
      <c r="P35" s="18">
        <f>'[5]2022-23'!J29/100</f>
        <v>62.822619814922064</v>
      </c>
      <c r="Q35" s="18">
        <f>'[5]2022-23'!K29/100</f>
        <v>372.26890777810382</v>
      </c>
      <c r="R35" s="18">
        <f>'[5]2022-23'!L29/100</f>
        <v>22.556800493447131</v>
      </c>
      <c r="S35" s="18">
        <f>'[5]2022-23'!M29/100</f>
        <v>194.53310759289658</v>
      </c>
      <c r="T35" s="18">
        <f>'[5]2022-23'!N29/100</f>
        <v>1476.5657489627506</v>
      </c>
      <c r="U35" s="18">
        <f>'[5]2022-23'!O29/100</f>
        <v>3068.2248720429639</v>
      </c>
      <c r="V35" s="18">
        <f>'[5]2022-23'!P29/100</f>
        <v>507.98696472950769</v>
      </c>
      <c r="W35" s="18">
        <f>'[5]2022-23'!Q29/100</f>
        <v>1016.185122947192</v>
      </c>
      <c r="X35" s="18">
        <f t="shared" si="39"/>
        <v>7950.2136454109914</v>
      </c>
      <c r="Y35" s="18">
        <f t="shared" si="40"/>
        <v>15477.463879264615</v>
      </c>
      <c r="Z35" s="18">
        <f>'[5]2022-23'!U29/100</f>
        <v>2466.6066373477775</v>
      </c>
      <c r="AA35" s="18">
        <f>'[5]2022-23'!V29/100</f>
        <v>344.05818367154092</v>
      </c>
      <c r="AB35" s="18">
        <f t="shared" si="41"/>
        <v>17600.012332940853</v>
      </c>
      <c r="AC35" s="18">
        <f>[6]Pop_Proj!AR36/1000</f>
        <v>1294.3911938350866</v>
      </c>
      <c r="AD35" s="18">
        <f t="shared" si="7"/>
        <v>135971.35407569222</v>
      </c>
      <c r="AF35" s="43"/>
    </row>
    <row r="36" spans="1:32">
      <c r="A36" s="5">
        <v>27</v>
      </c>
      <c r="B36" s="6" t="s">
        <v>19</v>
      </c>
      <c r="C36" s="14">
        <f>[4]GVA_Current!N33/100</f>
        <v>5152.0853965472852</v>
      </c>
      <c r="D36" s="14">
        <f>[4]GVA_Current!Z33/100</f>
        <v>1214.6977738994487</v>
      </c>
      <c r="E36" s="14">
        <f>[4]GVA_Current!AX33/100</f>
        <v>1255.6875996273147</v>
      </c>
      <c r="F36" s="14">
        <f>[4]GVA_Current!AL33/100</f>
        <v>53.215160437034903</v>
      </c>
      <c r="G36" s="14">
        <f t="shared" si="0"/>
        <v>7675.6859305110829</v>
      </c>
      <c r="H36" s="14">
        <f>+[4]GVA_Current!BV33/100</f>
        <v>120.92543631007331</v>
      </c>
      <c r="I36" s="14">
        <f t="shared" si="1"/>
        <v>7796.6113668211565</v>
      </c>
      <c r="J36" s="18">
        <f>'[5]2022-23'!D30/100</f>
        <v>7742.9833500585855</v>
      </c>
      <c r="K36" s="18">
        <f>'[5]2022-23'!E30/100+'[5]2022-23'!F30/100</f>
        <v>799.66133676528943</v>
      </c>
      <c r="L36" s="18">
        <f>'[5]2022-23'!G30/100</f>
        <v>3552.8075657384393</v>
      </c>
      <c r="M36" s="18">
        <f t="shared" si="37"/>
        <v>12095.452252562314</v>
      </c>
      <c r="N36" s="18">
        <f t="shared" si="38"/>
        <v>12216.377688872388</v>
      </c>
      <c r="O36" s="18">
        <f>(+'[5]2022-23'!H30+'[5]2022-23'!I30)/100</f>
        <v>4850.9918376586338</v>
      </c>
      <c r="P36" s="18">
        <f>'[5]2022-23'!J30/100</f>
        <v>247.95344419690161</v>
      </c>
      <c r="Q36" s="18">
        <f>'[5]2022-23'!K30/100</f>
        <v>1469.3013141275362</v>
      </c>
      <c r="R36" s="18">
        <f>'[5]2022-23'!L30/100</f>
        <v>89.029021535394335</v>
      </c>
      <c r="S36" s="18">
        <f>'[5]2022-23'!M30/100</f>
        <v>767.79914909769479</v>
      </c>
      <c r="T36" s="18">
        <f>'[5]2022-23'!N30/100</f>
        <v>5827.8302324400747</v>
      </c>
      <c r="U36" s="18">
        <f>'[5]2022-23'!O30/100</f>
        <v>12109.920389103954</v>
      </c>
      <c r="V36" s="18">
        <f>'[5]2022-23'!P30/100</f>
        <v>2004.9644201863293</v>
      </c>
      <c r="W36" s="18">
        <f>'[5]2022-23'!Q30/100</f>
        <v>4010.7623960718583</v>
      </c>
      <c r="X36" s="18">
        <f t="shared" si="39"/>
        <v>31378.552204418378</v>
      </c>
      <c r="Y36" s="18">
        <f t="shared" si="40"/>
        <v>51270.615823801854</v>
      </c>
      <c r="Z36" s="18">
        <f>'[5]2022-23'!U30/100</f>
        <v>8170.876205605171</v>
      </c>
      <c r="AA36" s="18">
        <f>'[5]2022-23'!V30/100</f>
        <v>1139.7264499897458</v>
      </c>
      <c r="AB36" s="18">
        <f t="shared" si="41"/>
        <v>58301.765579417282</v>
      </c>
      <c r="AC36" s="18">
        <f>[6]Pop_Proj!AR37/1000</f>
        <v>3199.2565994166712</v>
      </c>
      <c r="AD36" s="18">
        <f t="shared" si="7"/>
        <v>182235.35301934704</v>
      </c>
      <c r="AF36" s="43"/>
    </row>
    <row r="37" spans="1:32">
      <c r="A37" s="5">
        <v>28</v>
      </c>
      <c r="B37" s="6" t="s">
        <v>20</v>
      </c>
      <c r="C37" s="14">
        <f>[4]GVA_Current!N34/100</f>
        <v>4633.2012442345322</v>
      </c>
      <c r="D37" s="14">
        <f>[4]GVA_Current!Z34/100</f>
        <v>784.98931917428501</v>
      </c>
      <c r="E37" s="14">
        <f>[4]GVA_Current!AX34/100</f>
        <v>2307.379682869127</v>
      </c>
      <c r="F37" s="14">
        <f>[4]GVA_Current!AL34/100</f>
        <v>87.765681748424797</v>
      </c>
      <c r="G37" s="14">
        <f t="shared" si="0"/>
        <v>7813.3359280263694</v>
      </c>
      <c r="H37" s="14">
        <f>+[4]GVA_Current!BV34/100</f>
        <v>1913.7205645902679</v>
      </c>
      <c r="I37" s="14">
        <f t="shared" si="1"/>
        <v>9727.0564926166371</v>
      </c>
      <c r="J37" s="18">
        <f>'[5]2022-23'!D31/100</f>
        <v>5617.0889993953542</v>
      </c>
      <c r="K37" s="18">
        <f>'[5]2022-23'!E31/100+'[5]2022-23'!F31/100</f>
        <v>580.10829868982012</v>
      </c>
      <c r="L37" s="18">
        <f>'[5]2022-23'!G31/100</f>
        <v>2577.3575109556418</v>
      </c>
      <c r="M37" s="18">
        <f t="shared" si="37"/>
        <v>8774.5548090408156</v>
      </c>
      <c r="N37" s="18">
        <f t="shared" si="38"/>
        <v>10688.275373631084</v>
      </c>
      <c r="O37" s="18">
        <f>(+'[5]2022-23'!H31+'[5]2022-23'!I31)/100</f>
        <v>3519.1155211850987</v>
      </c>
      <c r="P37" s="18">
        <f>'[5]2022-23'!J31/100</f>
        <v>179.87596005227979</v>
      </c>
      <c r="Q37" s="18">
        <f>'[5]2022-23'!K31/100</f>
        <v>1065.893580711429</v>
      </c>
      <c r="R37" s="18">
        <f>'[5]2022-23'!L31/100</f>
        <v>64.585433660994738</v>
      </c>
      <c r="S37" s="18">
        <f>'[5]2022-23'!M31/100</f>
        <v>556.9941144338303</v>
      </c>
      <c r="T37" s="18">
        <f>'[5]2022-23'!N31/100</f>
        <v>4227.7555832191129</v>
      </c>
      <c r="U37" s="18">
        <f>'[5]2022-23'!O31/100</f>
        <v>8785.0506098110945</v>
      </c>
      <c r="V37" s="18">
        <f>'[5]2022-23'!P31/100</f>
        <v>1454.4863497249421</v>
      </c>
      <c r="W37" s="18">
        <f>'[5]2022-23'!Q31/100</f>
        <v>2909.5773961587201</v>
      </c>
      <c r="X37" s="18">
        <f t="shared" si="39"/>
        <v>22763.3345489575</v>
      </c>
      <c r="Y37" s="18">
        <f t="shared" si="40"/>
        <v>41264.945850614953</v>
      </c>
      <c r="Z37" s="18">
        <f>'[5]2022-23'!U31/100</f>
        <v>6576.2963578567942</v>
      </c>
      <c r="AA37" s="18">
        <f>'[5]2022-23'!V31/100</f>
        <v>917.30418053316896</v>
      </c>
      <c r="AB37" s="18">
        <f t="shared" si="41"/>
        <v>46923.93802793858</v>
      </c>
      <c r="AC37" s="18">
        <f>[6]Pop_Proj!AR38/1000</f>
        <v>3013.2089312496855</v>
      </c>
      <c r="AD37" s="18">
        <f t="shared" si="7"/>
        <v>155727.46231200619</v>
      </c>
      <c r="AF37" s="43"/>
    </row>
    <row r="38" spans="1:32" s="3" customFormat="1">
      <c r="A38" s="7"/>
      <c r="B38" s="8" t="s">
        <v>30</v>
      </c>
      <c r="C38" s="19">
        <f t="shared" ref="C38:I38" si="42">SUM(C33:C37)</f>
        <v>25428.649072199045</v>
      </c>
      <c r="D38" s="19">
        <f t="shared" si="42"/>
        <v>3810.5345792681901</v>
      </c>
      <c r="E38" s="19">
        <f t="shared" si="42"/>
        <v>4485.1906752295326</v>
      </c>
      <c r="F38" s="19">
        <f t="shared" si="42"/>
        <v>320.52307362890195</v>
      </c>
      <c r="G38" s="19">
        <f t="shared" si="42"/>
        <v>34044.897400325674</v>
      </c>
      <c r="H38" s="19">
        <f t="shared" si="42"/>
        <v>2676.5406497881854</v>
      </c>
      <c r="I38" s="19">
        <f t="shared" si="42"/>
        <v>36721.438050113851</v>
      </c>
      <c r="J38" s="19">
        <f t="shared" ref="J38" si="43">SUM(J33:J37)</f>
        <v>25558.574665947421</v>
      </c>
      <c r="K38" s="19">
        <f t="shared" ref="K38" si="44">SUM(K33:K37)</f>
        <v>2639.5774159881585</v>
      </c>
      <c r="L38" s="19">
        <f>SUM(L33:L37)</f>
        <v>11727.352796384581</v>
      </c>
      <c r="M38" s="19">
        <f t="shared" ref="M38:AC38" si="45">SUM(M33:M37)</f>
        <v>39925.504878320164</v>
      </c>
      <c r="N38" s="19">
        <f t="shared" si="45"/>
        <v>42602.045528108349</v>
      </c>
      <c r="O38" s="19">
        <f t="shared" si="45"/>
        <v>16012.489176508634</v>
      </c>
      <c r="P38" s="19">
        <f t="shared" si="45"/>
        <v>818.46186807794015</v>
      </c>
      <c r="Q38" s="19">
        <f t="shared" si="45"/>
        <v>4849.9713412943311</v>
      </c>
      <c r="R38" s="19">
        <f t="shared" si="45"/>
        <v>293.87314830418694</v>
      </c>
      <c r="S38" s="19">
        <f t="shared" si="45"/>
        <v>2534.4045045009498</v>
      </c>
      <c r="T38" s="19">
        <f t="shared" si="45"/>
        <v>19236.904872739829</v>
      </c>
      <c r="U38" s="19">
        <f t="shared" si="45"/>
        <v>39973.262303508716</v>
      </c>
      <c r="V38" s="19">
        <f t="shared" si="45"/>
        <v>6618.1251488178077</v>
      </c>
      <c r="W38" s="19">
        <f t="shared" si="45"/>
        <v>13239.001755906031</v>
      </c>
      <c r="X38" s="19">
        <f t="shared" si="45"/>
        <v>103576.49411965843</v>
      </c>
      <c r="Y38" s="19">
        <f t="shared" si="45"/>
        <v>180223.43704809246</v>
      </c>
      <c r="Z38" s="19">
        <f t="shared" si="45"/>
        <v>28721.780880154423</v>
      </c>
      <c r="AA38" s="19">
        <f t="shared" si="45"/>
        <v>4006.2990230430573</v>
      </c>
      <c r="AB38" s="19">
        <f t="shared" si="45"/>
        <v>204938.91890520381</v>
      </c>
      <c r="AC38" s="19">
        <f t="shared" si="45"/>
        <v>12335.45771693387</v>
      </c>
      <c r="AD38" s="19">
        <f t="shared" si="7"/>
        <v>166138.07416636657</v>
      </c>
      <c r="AF38" s="43"/>
    </row>
    <row r="39" spans="1:32">
      <c r="A39" s="5">
        <v>29</v>
      </c>
      <c r="B39" s="6" t="s">
        <v>21</v>
      </c>
      <c r="C39" s="14">
        <f>[4]GVA_Current!N36/100</f>
        <v>4201.802837684666</v>
      </c>
      <c r="D39" s="14">
        <f>[4]GVA_Current!Z36/100</f>
        <v>563.86687018730038</v>
      </c>
      <c r="E39" s="14">
        <f>[4]GVA_Current!AX36/100</f>
        <v>1629.3213271669626</v>
      </c>
      <c r="F39" s="14">
        <f>[4]GVA_Current!AL36/100</f>
        <v>23.619111851782741</v>
      </c>
      <c r="G39" s="14">
        <f t="shared" si="0"/>
        <v>6418.6101468907118</v>
      </c>
      <c r="H39" s="14">
        <f>+[4]GVA_Current!BV36/100</f>
        <v>65.179202403904569</v>
      </c>
      <c r="I39" s="14">
        <f t="shared" si="1"/>
        <v>6483.7893492946159</v>
      </c>
      <c r="J39" s="18">
        <f>'[5]2022-23'!D32/100</f>
        <v>4055.8543290583184</v>
      </c>
      <c r="K39" s="18">
        <f>'[5]2022-23'!E32/100+'[5]2022-23'!F32/100</f>
        <v>418.87083413081609</v>
      </c>
      <c r="L39" s="18">
        <f>'[5]2022-23'!G32/100</f>
        <v>1860.9971498521131</v>
      </c>
      <c r="M39" s="18">
        <f t="shared" ref="M39:M44" si="46">J39+K39+L39</f>
        <v>6335.7223130412476</v>
      </c>
      <c r="N39" s="18">
        <f t="shared" ref="N39:N44" si="47">H39+M39</f>
        <v>6400.9015154451517</v>
      </c>
      <c r="O39" s="18">
        <f>(+'[5]2022-23'!H32+'[5]2022-23'!I32)/100</f>
        <v>2540.9994256084087</v>
      </c>
      <c r="P39" s="18">
        <f>'[5]2022-23'!J32/100</f>
        <v>129.88056471066989</v>
      </c>
      <c r="Q39" s="18">
        <f>'[5]2022-23'!K32/100</f>
        <v>769.63514270635176</v>
      </c>
      <c r="R39" s="18">
        <f>'[5]2022-23'!L32/100</f>
        <v>46.634317301408537</v>
      </c>
      <c r="S39" s="18">
        <f>'[5]2022-23'!M32/100</f>
        <v>402.18109247149766</v>
      </c>
      <c r="T39" s="18">
        <f>'[5]2022-23'!N32/100</f>
        <v>3052.677425307932</v>
      </c>
      <c r="U39" s="18">
        <f>'[5]2022-23'!O32/100</f>
        <v>6343.3008717921693</v>
      </c>
      <c r="V39" s="18">
        <f>'[5]2022-23'!P32/100</f>
        <v>1050.2209879037255</v>
      </c>
      <c r="W39" s="18">
        <f>'[5]2022-23'!Q32/100</f>
        <v>2100.8786008572879</v>
      </c>
      <c r="X39" s="18">
        <f t="shared" ref="X39:X44" si="48">SUM(O39:W39)</f>
        <v>16436.408428659452</v>
      </c>
      <c r="Y39" s="18">
        <f t="shared" ref="Y39:Y44" si="49">I39+M39+X39</f>
        <v>29255.920090995314</v>
      </c>
      <c r="Z39" s="18">
        <f>'[5]2022-23'!U32/100</f>
        <v>4662.4464610548575</v>
      </c>
      <c r="AA39" s="18">
        <f>'[5]2022-23'!V32/100</f>
        <v>650.34806789509241</v>
      </c>
      <c r="AB39" s="18">
        <f t="shared" ref="AB39:AB44" si="50">Y39+Z39-AA39</f>
        <v>33268.01848415508</v>
      </c>
      <c r="AC39" s="18">
        <f>[6]Pop_Proj!AR40/1000</f>
        <v>1434.4076777126536</v>
      </c>
      <c r="AD39" s="18">
        <f t="shared" si="7"/>
        <v>231928.61416640758</v>
      </c>
      <c r="AF39" s="43"/>
    </row>
    <row r="40" spans="1:32">
      <c r="A40" s="5">
        <v>30</v>
      </c>
      <c r="B40" s="6" t="s">
        <v>22</v>
      </c>
      <c r="C40" s="14">
        <f>[4]GVA_Current!N37/100</f>
        <v>6567.5232666653355</v>
      </c>
      <c r="D40" s="14">
        <f>[4]GVA_Current!Z37/100</f>
        <v>1221.1104983460266</v>
      </c>
      <c r="E40" s="14">
        <f>[4]GVA_Current!AX37/100</f>
        <v>1658.7321116549801</v>
      </c>
      <c r="F40" s="14">
        <f>[4]GVA_Current!AL37/100</f>
        <v>114.56976576167203</v>
      </c>
      <c r="G40" s="14">
        <f t="shared" si="0"/>
        <v>9561.9356424280159</v>
      </c>
      <c r="H40" s="14">
        <f>+[4]GVA_Current!BV37/100</f>
        <v>1767.9895343672149</v>
      </c>
      <c r="I40" s="14">
        <f t="shared" si="1"/>
        <v>11329.92517679523</v>
      </c>
      <c r="J40" s="18">
        <f>'[5]2022-23'!D33/100</f>
        <v>26435.652778194664</v>
      </c>
      <c r="K40" s="18">
        <f>'[5]2022-23'!E33/100+'[5]2022-23'!F33/100</f>
        <v>2730.1581939620514</v>
      </c>
      <c r="L40" s="18">
        <f>'[5]2022-23'!G33/100</f>
        <v>12129.79325273814</v>
      </c>
      <c r="M40" s="18">
        <f t="shared" si="46"/>
        <v>41295.604224894858</v>
      </c>
      <c r="N40" s="18">
        <f t="shared" si="47"/>
        <v>43063.593759262076</v>
      </c>
      <c r="O40" s="18">
        <f>(+'[5]2022-23'!H33+'[5]2022-23'!I33)/100</f>
        <v>16561.980060208934</v>
      </c>
      <c r="P40" s="18">
        <f>'[5]2022-23'!J33/100</f>
        <v>846.54852782256876</v>
      </c>
      <c r="Q40" s="18">
        <f>'[5]2022-23'!K33/100</f>
        <v>5016.4048675794693</v>
      </c>
      <c r="R40" s="18">
        <f>'[5]2022-23'!L33/100</f>
        <v>303.95781497764574</v>
      </c>
      <c r="S40" s="18">
        <f>'[5]2022-23'!M33/100</f>
        <v>2621.3761274310887</v>
      </c>
      <c r="T40" s="18">
        <f>'[5]2022-23'!N33/100</f>
        <v>19897.04607512628</v>
      </c>
      <c r="U40" s="18">
        <f>'[5]2022-23'!O33/100</f>
        <v>41345.000512691258</v>
      </c>
      <c r="V40" s="18">
        <f>'[5]2022-23'!P33/100</f>
        <v>6845.2353373947462</v>
      </c>
      <c r="W40" s="18">
        <f>'[5]2022-23'!Q33/100</f>
        <v>13693.316553185337</v>
      </c>
      <c r="X40" s="18">
        <f t="shared" si="48"/>
        <v>107130.86587641732</v>
      </c>
      <c r="Y40" s="18">
        <f t="shared" si="49"/>
        <v>159756.3952781074</v>
      </c>
      <c r="Z40" s="18">
        <f>'[5]2022-23'!U33/100</f>
        <v>25459.997079363122</v>
      </c>
      <c r="AA40" s="18">
        <f>'[5]2022-23'!V33/100</f>
        <v>3551.3244060785114</v>
      </c>
      <c r="AB40" s="18">
        <f t="shared" si="50"/>
        <v>181665.067951392</v>
      </c>
      <c r="AC40" s="18">
        <f>[6]Pop_Proj!AR41/1000</f>
        <v>5372.2696170171876</v>
      </c>
      <c r="AD40" s="18">
        <f t="shared" si="7"/>
        <v>338153.29628272977</v>
      </c>
      <c r="AF40" s="43"/>
    </row>
    <row r="41" spans="1:32">
      <c r="A41" s="5">
        <v>31</v>
      </c>
      <c r="B41" s="6" t="s">
        <v>23</v>
      </c>
      <c r="C41" s="14">
        <f>[4]GVA_Current!N38/100</f>
        <v>2386.9480474316874</v>
      </c>
      <c r="D41" s="14">
        <f>[4]GVA_Current!Z38/100</f>
        <v>725.93473280250794</v>
      </c>
      <c r="E41" s="14">
        <f>[4]GVA_Current!AX38/100</f>
        <v>1585.8872611702618</v>
      </c>
      <c r="F41" s="14">
        <f>[4]GVA_Current!AL38/100</f>
        <v>105.11986605938004</v>
      </c>
      <c r="G41" s="14">
        <f t="shared" si="0"/>
        <v>4803.8899074638375</v>
      </c>
      <c r="H41" s="14">
        <f>+[4]GVA_Current!BV38/100</f>
        <v>1900.3140488526651</v>
      </c>
      <c r="I41" s="14">
        <f t="shared" si="1"/>
        <v>6704.2039563165026</v>
      </c>
      <c r="J41" s="18">
        <f>'[5]2022-23'!D34/100</f>
        <v>2754.2989588952887</v>
      </c>
      <c r="K41" s="18">
        <f>'[5]2022-23'!E34/100+'[5]2022-23'!F34/100</f>
        <v>284.45190797224001</v>
      </c>
      <c r="L41" s="18">
        <f>'[5]2022-23'!G34/100</f>
        <v>1263.7886118397309</v>
      </c>
      <c r="M41" s="18">
        <f t="shared" si="46"/>
        <v>4302.5394787072601</v>
      </c>
      <c r="N41" s="18">
        <f t="shared" si="47"/>
        <v>6202.8535275599252</v>
      </c>
      <c r="O41" s="18">
        <f>(+'[5]2022-23'!H34+'[5]2022-23'!I34)/100</f>
        <v>1725.5728398242811</v>
      </c>
      <c r="P41" s="18">
        <f>'[5]2022-23'!J34/100</f>
        <v>88.200875855022986</v>
      </c>
      <c r="Q41" s="18">
        <f>'[5]2022-23'!K34/100</f>
        <v>522.65320701927294</v>
      </c>
      <c r="R41" s="18">
        <f>'[5]2022-23'!L34/100</f>
        <v>31.669000208368974</v>
      </c>
      <c r="S41" s="18">
        <f>'[5]2022-23'!M34/100</f>
        <v>273.11803492183265</v>
      </c>
      <c r="T41" s="18">
        <f>'[5]2022-23'!N34/100</f>
        <v>2073.04936820079</v>
      </c>
      <c r="U41" s="18">
        <f>'[5]2022-23'!O34/100</f>
        <v>4307.6860186921986</v>
      </c>
      <c r="V41" s="18">
        <f>'[5]2022-23'!P34/100</f>
        <v>713.19686036771861</v>
      </c>
      <c r="W41" s="18">
        <f>'[5]2022-23'!Q34/100</f>
        <v>1426.6902293924611</v>
      </c>
      <c r="X41" s="18">
        <f t="shared" si="48"/>
        <v>11161.836434481947</v>
      </c>
      <c r="Y41" s="18">
        <f t="shared" si="49"/>
        <v>22168.579869505709</v>
      </c>
      <c r="Z41" s="18">
        <f>'[5]2022-23'!U34/100</f>
        <v>3532.9538916297442</v>
      </c>
      <c r="AA41" s="18">
        <f>'[5]2022-23'!V34/100</f>
        <v>492.79916811399033</v>
      </c>
      <c r="AB41" s="18">
        <f t="shared" si="50"/>
        <v>25208.734593021465</v>
      </c>
      <c r="AC41" s="18">
        <f>[6]Pop_Proj!AR42/1000</f>
        <v>1300.9829108452029</v>
      </c>
      <c r="AD41" s="18">
        <f t="shared" si="7"/>
        <v>193766.83877149652</v>
      </c>
      <c r="AF41" s="43"/>
    </row>
    <row r="42" spans="1:32">
      <c r="A42" s="5">
        <v>32</v>
      </c>
      <c r="B42" s="6" t="s">
        <v>153</v>
      </c>
      <c r="C42" s="14">
        <f>[4]GVA_Current!N39/100</f>
        <v>2437.3427851399379</v>
      </c>
      <c r="D42" s="14">
        <f>[4]GVA_Current!Z39/100</f>
        <v>409.30721755759214</v>
      </c>
      <c r="E42" s="14">
        <f>[4]GVA_Current!AX39/100</f>
        <v>581.62234578033735</v>
      </c>
      <c r="F42" s="14">
        <f>[4]GVA_Current!AL39/100</f>
        <v>90.778310417790195</v>
      </c>
      <c r="G42" s="14">
        <f t="shared" si="0"/>
        <v>3519.0506588956573</v>
      </c>
      <c r="H42" s="14">
        <f>+[4]GVA_Current!BV39/100</f>
        <v>255.78532823990395</v>
      </c>
      <c r="I42" s="14">
        <f t="shared" si="1"/>
        <v>3774.8359871355615</v>
      </c>
      <c r="J42" s="18">
        <f>'[5]2022-23'!D35/100</f>
        <v>3499.0812496907865</v>
      </c>
      <c r="K42" s="18">
        <f>'[5]2022-23'!E35/100+'[5]2022-23'!F35/100</f>
        <v>361.36975414740141</v>
      </c>
      <c r="L42" s="18">
        <f>'[5]2022-23'!G35/100</f>
        <v>1605.5261615590168</v>
      </c>
      <c r="M42" s="18">
        <f t="shared" si="46"/>
        <v>5465.9771653972048</v>
      </c>
      <c r="N42" s="18">
        <f t="shared" si="47"/>
        <v>5721.7624936371085</v>
      </c>
      <c r="O42" s="18">
        <f>(+'[5]2022-23'!H35+'[5]2022-23'!I35)/100</f>
        <v>2192.1801732178524</v>
      </c>
      <c r="P42" s="18">
        <f>'[5]2022-23'!J35/100</f>
        <v>112.05102841646493</v>
      </c>
      <c r="Q42" s="18">
        <f>'[5]2022-23'!K35/100</f>
        <v>663.98240135319361</v>
      </c>
      <c r="R42" s="18">
        <f>'[5]2022-23'!L35/100</f>
        <v>40.232526127084917</v>
      </c>
      <c r="S42" s="18">
        <f>'[5]2022-23'!M35/100</f>
        <v>346.97112013239149</v>
      </c>
      <c r="T42" s="18">
        <f>'[5]2022-23'!N35/100</f>
        <v>2633.6168593928173</v>
      </c>
      <c r="U42" s="18">
        <f>'[5]2022-23'!O35/100</f>
        <v>5472.5153668890671</v>
      </c>
      <c r="V42" s="18">
        <f>'[5]2022-23'!P35/100</f>
        <v>906.05043195889903</v>
      </c>
      <c r="W42" s="18">
        <f>'[5]2022-23'!Q35/100</f>
        <v>1812.4775506528431</v>
      </c>
      <c r="X42" s="18">
        <f t="shared" si="48"/>
        <v>14180.077458140611</v>
      </c>
      <c r="Y42" s="18">
        <f t="shared" si="49"/>
        <v>23420.890610673378</v>
      </c>
      <c r="Z42" s="18">
        <f>'[5]2022-23'!U35/100</f>
        <v>3732.5316797094943</v>
      </c>
      <c r="AA42" s="18">
        <f>'[5]2022-23'!V35/100</f>
        <v>520.6375636766229</v>
      </c>
      <c r="AB42" s="18">
        <f t="shared" si="50"/>
        <v>26632.784726706246</v>
      </c>
      <c r="AC42" s="18">
        <f>[6]Pop_Proj!AR43/1000</f>
        <v>1428.8172184298051</v>
      </c>
      <c r="AD42" s="18">
        <f t="shared" si="7"/>
        <v>186397.4228696255</v>
      </c>
      <c r="AF42" s="43"/>
    </row>
    <row r="43" spans="1:32">
      <c r="A43" s="5">
        <v>33</v>
      </c>
      <c r="B43" s="6" t="s">
        <v>24</v>
      </c>
      <c r="C43" s="14">
        <f>[4]GVA_Current!N40/100</f>
        <v>4297.4172367179208</v>
      </c>
      <c r="D43" s="14">
        <f>[4]GVA_Current!Z40/100</f>
        <v>476.05211382486124</v>
      </c>
      <c r="E43" s="14">
        <f>[4]GVA_Current!AX40/100</f>
        <v>4137.2326317467196</v>
      </c>
      <c r="F43" s="14">
        <f>[4]GVA_Current!AL40/100</f>
        <v>158.04059294168871</v>
      </c>
      <c r="G43" s="14">
        <f t="shared" si="0"/>
        <v>9068.7425752311901</v>
      </c>
      <c r="H43" s="14">
        <f>+[4]GVA_Current!BV40/100</f>
        <v>4633.1249625005221</v>
      </c>
      <c r="I43" s="14">
        <f t="shared" si="1"/>
        <v>13701.867537731712</v>
      </c>
      <c r="J43" s="18">
        <f>'[5]2022-23'!D36/100</f>
        <v>6500.9110059025616</v>
      </c>
      <c r="K43" s="18">
        <f>'[5]2022-23'!E36/100+'[5]2022-23'!F36/100</f>
        <v>671.38555646421366</v>
      </c>
      <c r="L43" s="18">
        <f>'[5]2022-23'!G36/100</f>
        <v>2982.8923506322858</v>
      </c>
      <c r="M43" s="18">
        <f t="shared" si="46"/>
        <v>10155.188912999061</v>
      </c>
      <c r="N43" s="18">
        <f t="shared" si="47"/>
        <v>14788.313875499583</v>
      </c>
      <c r="O43" s="18">
        <f>(+'[5]2022-23'!H36+'[5]2022-23'!I36)/100</f>
        <v>4072.8314657605315</v>
      </c>
      <c r="P43" s="18">
        <f>'[5]2022-23'!J36/100</f>
        <v>208.17857942557606</v>
      </c>
      <c r="Q43" s="18">
        <f>'[5]2022-23'!K36/100</f>
        <v>1233.60682209481</v>
      </c>
      <c r="R43" s="18">
        <f>'[5]2022-23'!L36/100</f>
        <v>74.747641803956853</v>
      </c>
      <c r="S43" s="18">
        <f>'[5]2022-23'!M36/100</f>
        <v>644.63446620404522</v>
      </c>
      <c r="T43" s="18">
        <f>'[5]2022-23'!N36/100</f>
        <v>4892.972641910008</v>
      </c>
      <c r="U43" s="18">
        <f>'[5]2022-23'!O36/100</f>
        <v>10167.336177667754</v>
      </c>
      <c r="V43" s="18">
        <f>'[5]2022-23'!P36/100</f>
        <v>1683.3427990690095</v>
      </c>
      <c r="W43" s="18">
        <f>'[5]2022-23'!Q36/100</f>
        <v>3367.3854409730052</v>
      </c>
      <c r="X43" s="18">
        <f t="shared" si="48"/>
        <v>26345.036034908699</v>
      </c>
      <c r="Y43" s="18">
        <f t="shared" si="49"/>
        <v>50202.09248563947</v>
      </c>
      <c r="Z43" s="18">
        <f>'[5]2022-23'!U36/100</f>
        <v>8000.588178041332</v>
      </c>
      <c r="AA43" s="18">
        <f>'[5]2022-23'!V36/100</f>
        <v>1115.9735789086799</v>
      </c>
      <c r="AB43" s="18">
        <f t="shared" si="50"/>
        <v>57086.707084772126</v>
      </c>
      <c r="AC43" s="18">
        <f>[6]Pop_Proj!AR44/1000</f>
        <v>2439.1563105925861</v>
      </c>
      <c r="AD43" s="18">
        <f t="shared" si="7"/>
        <v>234042.84029219544</v>
      </c>
      <c r="AF43" s="43"/>
    </row>
    <row r="44" spans="1:32">
      <c r="A44" s="5">
        <v>34</v>
      </c>
      <c r="B44" s="6" t="s">
        <v>55</v>
      </c>
      <c r="C44" s="14">
        <f>[4]GVA_Current!N41/100</f>
        <v>881.34694829967839</v>
      </c>
      <c r="D44" s="14">
        <f>[4]GVA_Current!Z41/100</f>
        <v>391.52466242174046</v>
      </c>
      <c r="E44" s="14">
        <f>[4]GVA_Current!AX41/100</f>
        <v>1258.5144843003739</v>
      </c>
      <c r="F44" s="14">
        <f>[4]GVA_Current!AL41/100</f>
        <v>47.03205578778342</v>
      </c>
      <c r="G44" s="14">
        <f t="shared" si="0"/>
        <v>2578.4181508095762</v>
      </c>
      <c r="H44" s="14">
        <f>+[4]GVA_Current!BV41/100</f>
        <v>128.65509196007616</v>
      </c>
      <c r="I44" s="14">
        <f t="shared" si="1"/>
        <v>2707.0732427696526</v>
      </c>
      <c r="J44" s="18">
        <f>'[5]2022-23'!D37/100</f>
        <v>1984.2341002616258</v>
      </c>
      <c r="K44" s="18">
        <f>'[5]2022-23'!E37/100+'[5]2022-23'!F37/100</f>
        <v>204.92298915488141</v>
      </c>
      <c r="L44" s="18">
        <f>'[5]2022-23'!G37/100</f>
        <v>910.4503529059466</v>
      </c>
      <c r="M44" s="18">
        <f t="shared" si="46"/>
        <v>3099.6074423224536</v>
      </c>
      <c r="N44" s="18">
        <f t="shared" si="47"/>
        <v>3228.2625342825299</v>
      </c>
      <c r="O44" s="18">
        <f>(+'[5]2022-23'!H37+'[5]2022-23'!I37)/100</f>
        <v>1243.1259359869655</v>
      </c>
      <c r="P44" s="18">
        <f>'[5]2022-23'!J37/100</f>
        <v>63.541099988170281</v>
      </c>
      <c r="Q44" s="18">
        <f>'[5]2022-23'!K37/100</f>
        <v>376.52641614281879</v>
      </c>
      <c r="R44" s="18">
        <f>'[5]2022-23'!L37/100</f>
        <v>22.814774674947408</v>
      </c>
      <c r="S44" s="18">
        <f>'[5]2022-23'!M37/100</f>
        <v>196.75791421919811</v>
      </c>
      <c r="T44" s="18">
        <f>'[5]2022-23'!N37/100</f>
        <v>1493.452711306132</v>
      </c>
      <c r="U44" s="18">
        <f>'[5]2022-23'!O37/100</f>
        <v>3103.3150791073049</v>
      </c>
      <c r="V44" s="18">
        <f>'[5]2022-23'!P37/100</f>
        <v>513.79663270422668</v>
      </c>
      <c r="W44" s="18">
        <f>'[5]2022-23'!Q37/100</f>
        <v>1027.8068742421603</v>
      </c>
      <c r="X44" s="18">
        <f t="shared" si="48"/>
        <v>8041.137438371924</v>
      </c>
      <c r="Y44" s="18">
        <f t="shared" si="49"/>
        <v>13847.818123464029</v>
      </c>
      <c r="Z44" s="18">
        <f>'[5]2022-23'!U37/100</f>
        <v>2206.8938664858638</v>
      </c>
      <c r="AA44" s="18">
        <f>'[5]2022-23'!V37/100</f>
        <v>307.83177332054407</v>
      </c>
      <c r="AB44" s="18">
        <f t="shared" si="50"/>
        <v>15746.880216629348</v>
      </c>
      <c r="AC44" s="18">
        <f>[6]Pop_Proj!AR45/1000</f>
        <v>1149.7558398457279</v>
      </c>
      <c r="AD44" s="18">
        <f t="shared" si="7"/>
        <v>136958.47127632104</v>
      </c>
      <c r="AF44" s="43"/>
    </row>
    <row r="45" spans="1:32" s="3" customFormat="1">
      <c r="A45" s="8"/>
      <c r="B45" s="8" t="s">
        <v>31</v>
      </c>
      <c r="C45" s="19">
        <f t="shared" ref="C45:I45" si="51">SUM(C39:C44)</f>
        <v>20772.381121939226</v>
      </c>
      <c r="D45" s="19">
        <f t="shared" si="51"/>
        <v>3787.7960951400291</v>
      </c>
      <c r="E45" s="19">
        <f t="shared" si="51"/>
        <v>10851.310161819636</v>
      </c>
      <c r="F45" s="19">
        <f t="shared" si="51"/>
        <v>539.1597028200971</v>
      </c>
      <c r="G45" s="19">
        <f t="shared" si="51"/>
        <v>35950.647081718991</v>
      </c>
      <c r="H45" s="19">
        <f t="shared" si="51"/>
        <v>8751.0481683242851</v>
      </c>
      <c r="I45" s="19">
        <f t="shared" si="51"/>
        <v>44701.695250043267</v>
      </c>
      <c r="J45" s="19">
        <f t="shared" ref="J45" si="52">SUM(J39:J44)</f>
        <v>45230.032422003249</v>
      </c>
      <c r="K45" s="19">
        <f t="shared" ref="K45" si="53">SUM(K39:K44)</f>
        <v>4671.1592358316038</v>
      </c>
      <c r="L45" s="19">
        <f>SUM(L39:L44)</f>
        <v>20753.447879527233</v>
      </c>
      <c r="M45" s="19">
        <f t="shared" ref="M45:AC45" si="54">SUM(M39:M44)</f>
        <v>70654.639537362076</v>
      </c>
      <c r="N45" s="19">
        <f t="shared" si="54"/>
        <v>79405.687705686374</v>
      </c>
      <c r="O45" s="19">
        <f t="shared" si="54"/>
        <v>28336.68990060698</v>
      </c>
      <c r="P45" s="19">
        <f t="shared" si="54"/>
        <v>1448.4006762184731</v>
      </c>
      <c r="Q45" s="19">
        <f t="shared" si="54"/>
        <v>8582.8088568959156</v>
      </c>
      <c r="R45" s="19">
        <f t="shared" si="54"/>
        <v>520.05607509341246</v>
      </c>
      <c r="S45" s="19">
        <f t="shared" si="54"/>
        <v>4485.0387553800538</v>
      </c>
      <c r="T45" s="19">
        <f t="shared" si="54"/>
        <v>34042.815081243956</v>
      </c>
      <c r="U45" s="19">
        <f t="shared" si="54"/>
        <v>70739.154026839737</v>
      </c>
      <c r="V45" s="19">
        <f t="shared" si="54"/>
        <v>11711.843049398323</v>
      </c>
      <c r="W45" s="19">
        <f t="shared" si="54"/>
        <v>23428.555249303092</v>
      </c>
      <c r="X45" s="19">
        <f t="shared" si="54"/>
        <v>183295.36167097997</v>
      </c>
      <c r="Y45" s="19">
        <f t="shared" si="54"/>
        <v>298651.69645838533</v>
      </c>
      <c r="Z45" s="19">
        <f t="shared" si="54"/>
        <v>47595.411156284412</v>
      </c>
      <c r="AA45" s="19">
        <f t="shared" si="54"/>
        <v>6638.9145579934402</v>
      </c>
      <c r="AB45" s="19">
        <f t="shared" si="54"/>
        <v>339608.19305667625</v>
      </c>
      <c r="AC45" s="19">
        <f t="shared" si="54"/>
        <v>13125.389574443163</v>
      </c>
      <c r="AD45" s="19">
        <f t="shared" si="7"/>
        <v>258741.41954455772</v>
      </c>
      <c r="AF45" s="43"/>
    </row>
    <row r="46" spans="1:32" s="3" customFormat="1">
      <c r="A46" s="8"/>
      <c r="B46" s="8" t="s">
        <v>32</v>
      </c>
      <c r="C46" s="15">
        <f>C45+C38+C32+C23+C17+C11</f>
        <v>228347.09200709098</v>
      </c>
      <c r="D46" s="15">
        <f t="shared" ref="D46:I46" si="55">D45+D38+D32+D23+D17+D11</f>
        <v>89483.207996529178</v>
      </c>
      <c r="E46" s="15">
        <f t="shared" si="55"/>
        <v>54568.390551774726</v>
      </c>
      <c r="F46" s="15">
        <f t="shared" si="55"/>
        <v>7828.5619011596054</v>
      </c>
      <c r="G46" s="15">
        <f t="shared" si="55"/>
        <v>380227.25245655444</v>
      </c>
      <c r="H46" s="15">
        <f t="shared" si="55"/>
        <v>58254.94845279352</v>
      </c>
      <c r="I46" s="15">
        <f t="shared" si="55"/>
        <v>438482.20090934797</v>
      </c>
      <c r="J46" s="15">
        <f>J45+J38+J32+J23+J17+J11</f>
        <v>492946.03889186913</v>
      </c>
      <c r="K46" s="15">
        <f>K45+K38+K32+K23+K17+K11</f>
        <v>50909.303377288525</v>
      </c>
      <c r="L46" s="15">
        <f>L45+L38+L32+L23+L17+L11</f>
        <v>226184.44820271712</v>
      </c>
      <c r="M46" s="15">
        <f t="shared" ref="M46:AA46" si="56">M45+M38+M32+M23+M17+M11</f>
        <v>770039.79047187464</v>
      </c>
      <c r="N46" s="15">
        <f t="shared" si="56"/>
        <v>828294.73892466817</v>
      </c>
      <c r="O46" s="15">
        <f t="shared" si="56"/>
        <v>308831.50627626223</v>
      </c>
      <c r="P46" s="15">
        <f t="shared" si="56"/>
        <v>15785.603897176654</v>
      </c>
      <c r="Q46" s="15">
        <f t="shared" si="56"/>
        <v>93540.981556199098</v>
      </c>
      <c r="R46" s="15">
        <f t="shared" si="56"/>
        <v>5667.9062227299601</v>
      </c>
      <c r="S46" s="15">
        <f t="shared" si="56"/>
        <v>48880.842448071715</v>
      </c>
      <c r="T46" s="15">
        <f t="shared" si="56"/>
        <v>371020.53543662583</v>
      </c>
      <c r="U46" s="15">
        <f t="shared" si="56"/>
        <v>770960.88383807638</v>
      </c>
      <c r="V46" s="15">
        <f t="shared" si="56"/>
        <v>127643.21248895698</v>
      </c>
      <c r="W46" s="15">
        <f t="shared" si="56"/>
        <v>255339.49211774103</v>
      </c>
      <c r="X46" s="15">
        <f t="shared" si="56"/>
        <v>1997670.9642818396</v>
      </c>
      <c r="Y46" s="15">
        <f t="shared" si="56"/>
        <v>3206192.9556630626</v>
      </c>
      <c r="Z46" s="15">
        <f t="shared" si="56"/>
        <v>510963.35224490572</v>
      </c>
      <c r="AA46" s="15">
        <f t="shared" si="56"/>
        <v>71272.460000000021</v>
      </c>
      <c r="AB46" s="15">
        <f>AB45+AB38+AB32+AB23+AB17+AB11</f>
        <v>3645883.8479079679</v>
      </c>
      <c r="AC46" s="15">
        <f>AC45+AC38+AC32+AC23+AC17+AC11</f>
        <v>125979</v>
      </c>
      <c r="AD46" s="19">
        <f t="shared" si="7"/>
        <v>289404.09496090363</v>
      </c>
      <c r="AF46" s="43"/>
    </row>
    <row r="47" spans="1:32">
      <c r="C47" s="12" t="s">
        <v>51</v>
      </c>
      <c r="F47" s="12" t="s">
        <v>164</v>
      </c>
      <c r="O47" s="20" t="s">
        <v>51</v>
      </c>
      <c r="S47" s="12" t="s">
        <v>164</v>
      </c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  <colBreaks count="1" manualBreakCount="1">
    <brk id="14" max="46" man="1"/>
  </colBreaks>
</worksheet>
</file>

<file path=xl/worksheets/sheet46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zoomScaleSheetLayoutView="110" workbookViewId="0">
      <selection activeCell="A18" sqref="A18:XFD18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7109375" style="20" bestFit="1" customWidth="1"/>
    <col min="17" max="17" width="8.5703125" style="20" customWidth="1"/>
    <col min="18" max="18" width="6.5703125" style="20" customWidth="1"/>
    <col min="19" max="19" width="9.28515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10.28515625" style="20" bestFit="1" customWidth="1"/>
    <col min="25" max="25" width="9.7109375" style="20" bestFit="1" customWidth="1"/>
    <col min="26" max="26" width="12.140625" style="20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189</v>
      </c>
      <c r="I1" s="16"/>
      <c r="J1" s="16"/>
      <c r="K1" s="16"/>
      <c r="L1" s="16"/>
      <c r="M1" s="16"/>
      <c r="N1" s="16"/>
      <c r="U1" s="27" t="s">
        <v>195</v>
      </c>
    </row>
    <row r="2" spans="1:30">
      <c r="B2" s="10"/>
      <c r="C2" s="16"/>
      <c r="D2" s="16"/>
      <c r="E2" s="10"/>
      <c r="H2" s="28" t="s">
        <v>190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44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[4]NVA_Current!N3/100</f>
        <v>0.15770567329242613</v>
      </c>
      <c r="D6" s="14">
        <f>[4]NVA_Current!Z3/100</f>
        <v>2025.191169627142</v>
      </c>
      <c r="E6" s="14">
        <f>[4]NVA_Current!AX3/100</f>
        <v>56.657201400304139</v>
      </c>
      <c r="F6" s="14">
        <f>[4]NVA_Current!AL3/100</f>
        <v>3383.4209814766878</v>
      </c>
      <c r="G6" s="14">
        <f>+C6+D6+E6+F6</f>
        <v>5465.4270581774263</v>
      </c>
      <c r="H6" s="14">
        <f>+[4]NVA_Current!BV3/100</f>
        <v>30359.720579747896</v>
      </c>
      <c r="I6" s="14">
        <f>+G6+H6</f>
        <v>35825.147637925322</v>
      </c>
      <c r="J6" s="18">
        <f>'[7]2022-23'!D4/100</f>
        <v>86388.766775228039</v>
      </c>
      <c r="K6" s="18">
        <f>'[7]2022-23'!E4/100+'[7]2022-23'!F4/100</f>
        <v>7157.582064598937</v>
      </c>
      <c r="L6" s="18">
        <f>'[7]2022-23'!G4/100</f>
        <v>43624.08307969055</v>
      </c>
      <c r="M6" s="18">
        <f>J6+K6+L6</f>
        <v>137170.43191951752</v>
      </c>
      <c r="N6" s="18">
        <f>H6+M6</f>
        <v>167530.15249926542</v>
      </c>
      <c r="O6" s="18">
        <f>(+'[7]2022-23'!H4+'[7]2022-23'!I4)/100</f>
        <v>58340.766743261222</v>
      </c>
      <c r="P6" s="18">
        <f>'[7]2022-23'!J4/100</f>
        <v>2588.4776442882553</v>
      </c>
      <c r="Q6" s="18">
        <f>'[7]2022-23'!K4/100</f>
        <v>15992.117175587691</v>
      </c>
      <c r="R6" s="18">
        <f>'[7]2022-23'!L4/100</f>
        <v>1063.6073103336478</v>
      </c>
      <c r="S6" s="18">
        <f>'[7]2022-23'!M4/100</f>
        <v>7057.1046507638166</v>
      </c>
      <c r="T6" s="18">
        <f>'[7]2022-23'!N4/100</f>
        <v>77211.491907249976</v>
      </c>
      <c r="U6" s="18">
        <f>'[7]2022-23'!O4/100</f>
        <v>125695.53884471246</v>
      </c>
      <c r="V6" s="18">
        <f>'[7]2022-23'!P4/100</f>
        <v>21648.169819614996</v>
      </c>
      <c r="W6" s="18">
        <f>'[7]2022-23'!Q4/100</f>
        <v>48492.587528220021</v>
      </c>
      <c r="X6" s="18">
        <f>SUM(O6:W6)</f>
        <v>358089.86162403203</v>
      </c>
      <c r="Y6" s="18">
        <f>I6+M6+X6</f>
        <v>531085.44118147483</v>
      </c>
      <c r="Z6" s="18">
        <f>'[7]2022-23'!U4/100</f>
        <v>99042.913481238982</v>
      </c>
      <c r="AA6" s="18">
        <f>'[7]2022-23'!V4/100</f>
        <v>13815.143607386661</v>
      </c>
      <c r="AB6" s="18">
        <f>Y6+Z6-AA6</f>
        <v>616313.21105532721</v>
      </c>
      <c r="AC6" s="18">
        <f>'Stmnt 49 GDDP 2022-23 '!AC6</f>
        <v>14934.052367575207</v>
      </c>
      <c r="AD6" s="18">
        <f>AB6/AC6*10000</f>
        <v>412689.86868792935</v>
      </c>
    </row>
    <row r="7" spans="1:30" ht="15.75">
      <c r="A7" s="5">
        <v>2</v>
      </c>
      <c r="B7" s="6" t="s">
        <v>46</v>
      </c>
      <c r="C7" s="14">
        <f>[4]NVA_Current!N4/100</f>
        <v>4944.3859001164274</v>
      </c>
      <c r="D7" s="14">
        <f>[4]NVA_Current!Z4/100</f>
        <v>3550.1799354657733</v>
      </c>
      <c r="E7" s="14">
        <f>[4]NVA_Current!AX4/100</f>
        <v>4022.5528854027971</v>
      </c>
      <c r="F7" s="14">
        <f>[4]NVA_Current!AL4/100</f>
        <v>985.52398654424246</v>
      </c>
      <c r="G7" s="14">
        <f t="shared" ref="G7:G44" si="0">+C7+D7+E7+F7</f>
        <v>13502.642707529241</v>
      </c>
      <c r="H7" s="14">
        <f>+[4]NVA_Current!BV4/100</f>
        <v>1004.8612329954284</v>
      </c>
      <c r="I7" s="14">
        <f t="shared" ref="I7:I44" si="1">+G7+H7</f>
        <v>14507.50394052467</v>
      </c>
      <c r="J7" s="18">
        <f>'[7]2022-23'!D5/100</f>
        <v>66011.280928674241</v>
      </c>
      <c r="K7" s="18">
        <f>'[7]2022-23'!E5/100+'[7]2022-23'!F5/100</f>
        <v>5469.2430286175158</v>
      </c>
      <c r="L7" s="18">
        <f>'[7]2022-23'!G5/100</f>
        <v>33333.982078038243</v>
      </c>
      <c r="M7" s="18">
        <f t="shared" ref="M7:M10" si="2">J7+K7+L7</f>
        <v>104814.50603533001</v>
      </c>
      <c r="N7" s="18">
        <f t="shared" ref="N7:N10" si="3">H7+M7</f>
        <v>105819.36726832544</v>
      </c>
      <c r="O7" s="18">
        <f>(+'[7]2022-23'!H5+'[7]2022-23'!I5)/100</f>
        <v>44579.276760644614</v>
      </c>
      <c r="P7" s="18">
        <f>'[7]2022-23'!J5/100</f>
        <v>1977.904435182902</v>
      </c>
      <c r="Q7" s="18">
        <f>'[7]2022-23'!K5/100</f>
        <v>12219.877409162247</v>
      </c>
      <c r="R7" s="18">
        <f>'[7]2022-23'!L5/100</f>
        <v>812.72234320583823</v>
      </c>
      <c r="S7" s="18">
        <f>'[7]2022-23'!M5/100</f>
        <v>5392.4663475831176</v>
      </c>
      <c r="T7" s="18">
        <f>'[7]2022-23'!N5/100</f>
        <v>58998.752655803037</v>
      </c>
      <c r="U7" s="18">
        <f>'[7]2022-23'!O5/100</f>
        <v>96046.324492024723</v>
      </c>
      <c r="V7" s="18">
        <f>'[7]2022-23'!P5/100</f>
        <v>16541.773576562086</v>
      </c>
      <c r="W7" s="18">
        <f>'[7]2022-23'!Q5/100</f>
        <v>37054.097862195194</v>
      </c>
      <c r="X7" s="18">
        <f t="shared" ref="X7:X10" si="4">SUM(O7:W7)</f>
        <v>273623.19588236377</v>
      </c>
      <c r="Y7" s="18">
        <f t="shared" ref="Y7:Y10" si="5">I7+M7+X7</f>
        <v>392945.20585821843</v>
      </c>
      <c r="Z7" s="18">
        <f>'[7]2022-23'!U5/100</f>
        <v>73280.935606536746</v>
      </c>
      <c r="AA7" s="18">
        <f>'[7]2022-23'!V5/100</f>
        <v>10221.696974612214</v>
      </c>
      <c r="AB7" s="18">
        <f t="shared" ref="AB7:AB10" si="6">Y7+Z7-AA7</f>
        <v>456004.44449014298</v>
      </c>
      <c r="AC7" s="18">
        <f>'Stmnt 49 GDDP 2022-23 '!AC7</f>
        <v>12907.028491441575</v>
      </c>
      <c r="AD7" s="18">
        <f t="shared" ref="AD7:AD46" si="7">AB7/AC7*10000</f>
        <v>353299.32431195263</v>
      </c>
    </row>
    <row r="8" spans="1:30">
      <c r="A8" s="5">
        <v>3</v>
      </c>
      <c r="B8" s="6" t="s">
        <v>150</v>
      </c>
      <c r="C8" s="14">
        <f>[4]NVA_Current!N5/100</f>
        <v>2413.3939213038925</v>
      </c>
      <c r="D8" s="14">
        <f>[4]NVA_Current!Z5/100</f>
        <v>941.70946147619122</v>
      </c>
      <c r="E8" s="14">
        <f>[4]NVA_Current!AX5/100</f>
        <v>3833.9341149750771</v>
      </c>
      <c r="F8" s="14">
        <f>[4]NVA_Current!AL5/100</f>
        <v>399.96425276305445</v>
      </c>
      <c r="G8" s="14">
        <f t="shared" si="0"/>
        <v>7589.001750518215</v>
      </c>
      <c r="H8" s="14">
        <f>+[4]NVA_Current!BV5/100</f>
        <v>6659.1531677566818</v>
      </c>
      <c r="I8" s="14">
        <f t="shared" si="1"/>
        <v>14248.154918274897</v>
      </c>
      <c r="J8" s="18">
        <f>'[7]2022-23'!D6/100</f>
        <v>10133.642165047426</v>
      </c>
      <c r="K8" s="18">
        <f>'[7]2022-23'!E6/100+'[7]2022-23'!F6/100</f>
        <v>839.60424621324296</v>
      </c>
      <c r="L8" s="18">
        <f>'[7]2022-23'!G6/100</f>
        <v>5117.2260492859332</v>
      </c>
      <c r="M8" s="18">
        <f t="shared" si="2"/>
        <v>16090.472460546602</v>
      </c>
      <c r="N8" s="18">
        <f t="shared" si="3"/>
        <v>22749.625628303285</v>
      </c>
      <c r="O8" s="18">
        <f>(+'[7]2022-23'!H6+'[7]2022-23'!I6)/100</f>
        <v>6843.5338977455594</v>
      </c>
      <c r="P8" s="18">
        <f>'[7]2022-23'!J6/100</f>
        <v>303.63561350158949</v>
      </c>
      <c r="Q8" s="18">
        <f>'[7]2022-23'!K6/100</f>
        <v>1875.9197401274257</v>
      </c>
      <c r="R8" s="18">
        <f>'[7]2022-23'!L6/100</f>
        <v>124.76409016340287</v>
      </c>
      <c r="S8" s="18">
        <f>'[7]2022-23'!M6/100</f>
        <v>827.8179666368286</v>
      </c>
      <c r="T8" s="18">
        <f>'[7]2022-23'!N6/100</f>
        <v>9057.1223461646769</v>
      </c>
      <c r="U8" s="18">
        <f>'[7]2022-23'!O6/100</f>
        <v>14744.435647626158</v>
      </c>
      <c r="V8" s="18">
        <f>'[7]2022-23'!P6/100</f>
        <v>2539.3904169385978</v>
      </c>
      <c r="W8" s="18">
        <f>'[7]2022-23'!Q6/100</f>
        <v>5688.3151364667247</v>
      </c>
      <c r="X8" s="18">
        <f t="shared" si="4"/>
        <v>42004.934855370971</v>
      </c>
      <c r="Y8" s="18">
        <f t="shared" si="5"/>
        <v>72343.562234192475</v>
      </c>
      <c r="Z8" s="18">
        <f>'[7]2022-23'!U6/100</f>
        <v>13491.45848749068</v>
      </c>
      <c r="AA8" s="18">
        <f>'[7]2022-23'!V6/100</f>
        <v>1881.8755418890746</v>
      </c>
      <c r="AB8" s="18">
        <f t="shared" si="6"/>
        <v>83953.145179794083</v>
      </c>
      <c r="AC8" s="18">
        <f>'Stmnt 49 GDDP 2022-23 '!AC8</f>
        <v>2921.1537686399456</v>
      </c>
      <c r="AD8" s="18">
        <f t="shared" si="7"/>
        <v>287397.21298164205</v>
      </c>
    </row>
    <row r="9" spans="1:30">
      <c r="A9" s="5">
        <v>4</v>
      </c>
      <c r="B9" s="6" t="s">
        <v>0</v>
      </c>
      <c r="C9" s="14">
        <f>[4]NVA_Current!N6/100</f>
        <v>5069.167195204669</v>
      </c>
      <c r="D9" s="14">
        <f>[4]NVA_Current!Z6/100</f>
        <v>566.01069514248024</v>
      </c>
      <c r="E9" s="14">
        <f>[4]NVA_Current!AX6/100</f>
        <v>1804.7213192080869</v>
      </c>
      <c r="F9" s="14">
        <f>[4]NVA_Current!AL6/100</f>
        <v>565.86713011895756</v>
      </c>
      <c r="G9" s="14">
        <f t="shared" si="0"/>
        <v>8005.7663396741946</v>
      </c>
      <c r="H9" s="14">
        <f>+[4]NVA_Current!BV6/100</f>
        <v>517.86323788010463</v>
      </c>
      <c r="I9" s="14">
        <f t="shared" si="1"/>
        <v>8523.6295775542985</v>
      </c>
      <c r="J9" s="18">
        <f>'[7]2022-23'!D7/100</f>
        <v>4317.9211883638</v>
      </c>
      <c r="K9" s="18">
        <f>'[7]2022-23'!E7/100+'[7]2022-23'!F7/100</f>
        <v>357.75340252972228</v>
      </c>
      <c r="L9" s="18">
        <f>'[7]2022-23'!G7/100</f>
        <v>2180.438032445119</v>
      </c>
      <c r="M9" s="18">
        <f t="shared" si="2"/>
        <v>6856.1126233386422</v>
      </c>
      <c r="N9" s="18">
        <f t="shared" si="3"/>
        <v>7373.975861218747</v>
      </c>
      <c r="O9" s="18">
        <f>(+'[7]2022-23'!H7+'[7]2022-23'!I7)/100</f>
        <v>2916.0137627795502</v>
      </c>
      <c r="P9" s="18">
        <f>'[7]2022-23'!J7/100</f>
        <v>129.37842364342245</v>
      </c>
      <c r="Q9" s="18">
        <f>'[7]2022-23'!K7/100</f>
        <v>799.32500690665688</v>
      </c>
      <c r="R9" s="18">
        <f>'[7]2022-23'!L7/100</f>
        <v>53.161686557438003</v>
      </c>
      <c r="S9" s="18">
        <f>'[7]2022-23'!M7/100</f>
        <v>352.7312964116955</v>
      </c>
      <c r="T9" s="18">
        <f>'[7]2022-23'!N7/100</f>
        <v>3859.2186152968106</v>
      </c>
      <c r="U9" s="18">
        <f>'[7]2022-23'!O7/100</f>
        <v>6282.5694904585716</v>
      </c>
      <c r="V9" s="18">
        <f>'[7]2022-23'!P7/100</f>
        <v>1082.0283081088878</v>
      </c>
      <c r="W9" s="18">
        <f>'[7]2022-23'!Q7/100</f>
        <v>2423.7777547106866</v>
      </c>
      <c r="X9" s="18">
        <f t="shared" si="4"/>
        <v>17898.20434487372</v>
      </c>
      <c r="Y9" s="18">
        <f t="shared" si="5"/>
        <v>33277.946545766659</v>
      </c>
      <c r="Z9" s="18">
        <f>'[7]2022-23'!U7/100</f>
        <v>6206.0537348016405</v>
      </c>
      <c r="AA9" s="18">
        <f>'[7]2022-23'!V7/100</f>
        <v>865.6603543643098</v>
      </c>
      <c r="AB9" s="18">
        <f t="shared" si="6"/>
        <v>38618.339926203997</v>
      </c>
      <c r="AC9" s="18">
        <f>'Stmnt 49 GDDP 2022-23 '!AC9</f>
        <v>1743.1350930047411</v>
      </c>
      <c r="AD9" s="18">
        <f t="shared" si="7"/>
        <v>221545.30696548236</v>
      </c>
    </row>
    <row r="10" spans="1:30">
      <c r="A10" s="5">
        <v>5</v>
      </c>
      <c r="B10" s="6" t="s">
        <v>1</v>
      </c>
      <c r="C10" s="14">
        <f>[4]NVA_Current!N7/100</f>
        <v>3577.2715699337759</v>
      </c>
      <c r="D10" s="14">
        <f>[4]NVA_Current!Z7/100</f>
        <v>477.86280648276727</v>
      </c>
      <c r="E10" s="14">
        <f>[4]NVA_Current!AX7/100</f>
        <v>4141.5002292712388</v>
      </c>
      <c r="F10" s="14">
        <f>[4]NVA_Current!AL7/100</f>
        <v>270.44638675982691</v>
      </c>
      <c r="G10" s="14">
        <f t="shared" si="0"/>
        <v>8467.0809924476071</v>
      </c>
      <c r="H10" s="14">
        <f>+[4]NVA_Current!BV7/100</f>
        <v>1344.7743749563713</v>
      </c>
      <c r="I10" s="14">
        <f t="shared" si="1"/>
        <v>9811.8553674039777</v>
      </c>
      <c r="J10" s="18">
        <f>'[7]2022-23'!D8/100</f>
        <v>1858.5166035441257</v>
      </c>
      <c r="K10" s="18">
        <f>'[7]2022-23'!E8/100+'[7]2022-23'!F8/100</f>
        <v>153.98396811124812</v>
      </c>
      <c r="L10" s="18">
        <f>'[7]2022-23'!G8/100</f>
        <v>938.50260565638484</v>
      </c>
      <c r="M10" s="18">
        <f t="shared" si="2"/>
        <v>2951.0031773117585</v>
      </c>
      <c r="N10" s="18">
        <f t="shared" si="3"/>
        <v>4295.7775522681295</v>
      </c>
      <c r="O10" s="18">
        <f>(+'[7]2022-23'!H8+'[7]2022-23'!I8)/100</f>
        <v>1255.1085945926179</v>
      </c>
      <c r="P10" s="18">
        <f>'[7]2022-23'!J8/100</f>
        <v>55.686970185943011</v>
      </c>
      <c r="Q10" s="18">
        <f>'[7]2022-23'!K8/100</f>
        <v>344.04490775964609</v>
      </c>
      <c r="R10" s="18">
        <f>'[7]2022-23'!L8/100</f>
        <v>22.881815769510684</v>
      </c>
      <c r="S10" s="18">
        <f>'[7]2022-23'!M8/100</f>
        <v>151.8223567251334</v>
      </c>
      <c r="T10" s="18">
        <f>'[7]2022-23'!N8/100</f>
        <v>1661.0821643906741</v>
      </c>
      <c r="U10" s="18">
        <f>'[7]2022-23'!O8/100</f>
        <v>2704.1391451059644</v>
      </c>
      <c r="V10" s="18">
        <f>'[7]2022-23'!P8/100</f>
        <v>465.72586399779749</v>
      </c>
      <c r="W10" s="18">
        <f>'[7]2022-23'!Q8/100</f>
        <v>1043.2407179107554</v>
      </c>
      <c r="X10" s="18">
        <f t="shared" si="4"/>
        <v>7703.7325364380431</v>
      </c>
      <c r="Y10" s="18">
        <f t="shared" si="5"/>
        <v>20466.59108115378</v>
      </c>
      <c r="Z10" s="18">
        <f>'[7]2022-23'!U8/100</f>
        <v>3816.8450111329998</v>
      </c>
      <c r="AA10" s="18">
        <f>'[7]2022-23'!V8/100</f>
        <v>532.3981302905438</v>
      </c>
      <c r="AB10" s="18">
        <f t="shared" si="6"/>
        <v>23751.037961996233</v>
      </c>
      <c r="AC10" s="18">
        <f>'Stmnt 49 GDDP 2022-23 '!AC10</f>
        <v>912.43607182620383</v>
      </c>
      <c r="AD10" s="18">
        <f t="shared" si="7"/>
        <v>260303.58394818273</v>
      </c>
    </row>
    <row r="11" spans="1:30" s="3" customFormat="1">
      <c r="A11" s="7"/>
      <c r="B11" s="8" t="s">
        <v>27</v>
      </c>
      <c r="C11" s="19">
        <f t="shared" ref="C11:I11" si="8">SUM(C6:C10)</f>
        <v>16004.376292232057</v>
      </c>
      <c r="D11" s="19">
        <f t="shared" si="8"/>
        <v>7560.9540681943536</v>
      </c>
      <c r="E11" s="19">
        <f t="shared" si="8"/>
        <v>13859.365750257504</v>
      </c>
      <c r="F11" s="19">
        <f t="shared" si="8"/>
        <v>5605.2227376627688</v>
      </c>
      <c r="G11" s="19">
        <f t="shared" si="8"/>
        <v>43029.918848346679</v>
      </c>
      <c r="H11" s="19">
        <f t="shared" si="8"/>
        <v>39886.372593336484</v>
      </c>
      <c r="I11" s="19">
        <f t="shared" si="8"/>
        <v>82916.291441683163</v>
      </c>
      <c r="J11" s="19">
        <f t="shared" ref="J11" si="9">SUM(J6:J10)</f>
        <v>168710.12766085766</v>
      </c>
      <c r="K11" s="19">
        <f t="shared" ref="K11" si="10">SUM(K6:K10)</f>
        <v>13978.166710070665</v>
      </c>
      <c r="L11" s="19">
        <f>SUM(L6:L10)</f>
        <v>85194.231845116228</v>
      </c>
      <c r="M11" s="19">
        <f t="shared" ref="M11:AA11" si="11">SUM(M6:M10)</f>
        <v>267882.5262160445</v>
      </c>
      <c r="N11" s="19">
        <f t="shared" si="11"/>
        <v>307768.898809381</v>
      </c>
      <c r="O11" s="19">
        <f t="shared" si="11"/>
        <v>113934.69975902356</v>
      </c>
      <c r="P11" s="19">
        <f t="shared" si="11"/>
        <v>5055.0830868021121</v>
      </c>
      <c r="Q11" s="19">
        <f t="shared" si="11"/>
        <v>31231.284239543667</v>
      </c>
      <c r="R11" s="19">
        <f t="shared" si="11"/>
        <v>2077.1372460298376</v>
      </c>
      <c r="S11" s="19">
        <f t="shared" si="11"/>
        <v>13781.942618120593</v>
      </c>
      <c r="T11" s="19">
        <f t="shared" si="11"/>
        <v>150787.6676889052</v>
      </c>
      <c r="U11" s="19">
        <f t="shared" si="11"/>
        <v>245473.00761992787</v>
      </c>
      <c r="V11" s="19">
        <f t="shared" si="11"/>
        <v>42277.087985222366</v>
      </c>
      <c r="W11" s="19">
        <f t="shared" si="11"/>
        <v>94702.018999503387</v>
      </c>
      <c r="X11" s="19">
        <f t="shared" si="11"/>
        <v>699319.92924307846</v>
      </c>
      <c r="Y11" s="19">
        <f t="shared" si="11"/>
        <v>1050118.7469008062</v>
      </c>
      <c r="Z11" s="19">
        <f t="shared" si="11"/>
        <v>195838.20632120108</v>
      </c>
      <c r="AA11" s="19">
        <f t="shared" si="11"/>
        <v>27316.774608542808</v>
      </c>
      <c r="AB11" s="19">
        <f>SUM(AB6:AB10)</f>
        <v>1218640.1786134646</v>
      </c>
      <c r="AC11" s="19">
        <f>'Stmnt 49 GDDP 2022-23 '!AC11</f>
        <v>33417.80579248767</v>
      </c>
      <c r="AD11" s="19">
        <f t="shared" si="7"/>
        <v>364667.9217004173</v>
      </c>
    </row>
    <row r="12" spans="1:30">
      <c r="A12" s="5">
        <v>6</v>
      </c>
      <c r="B12" s="6" t="s">
        <v>2</v>
      </c>
      <c r="C12" s="14">
        <f>[4]NVA_Current!N9/100</f>
        <v>18924.747997415543</v>
      </c>
      <c r="D12" s="14">
        <f>[4]NVA_Current!Z9/100</f>
        <v>6075.7930324224126</v>
      </c>
      <c r="E12" s="14">
        <f>[4]NVA_Current!AX9/100</f>
        <v>911.53058664387311</v>
      </c>
      <c r="F12" s="14">
        <f>[4]NVA_Current!AL9/100</f>
        <v>7.4527682167175318</v>
      </c>
      <c r="G12" s="14">
        <f t="shared" si="0"/>
        <v>25919.524384698547</v>
      </c>
      <c r="H12" s="14">
        <f>+[4]NVA_Current!BV9/100</f>
        <v>23.744504819132711</v>
      </c>
      <c r="I12" s="14">
        <f t="shared" si="1"/>
        <v>25943.26888951768</v>
      </c>
      <c r="J12" s="18">
        <f>'[7]2022-23'!D9/100</f>
        <v>19125.014270089174</v>
      </c>
      <c r="K12" s="18">
        <f>'[7]2022-23'!E9/100+'[7]2022-23'!F9/100</f>
        <v>1584.5678117035213</v>
      </c>
      <c r="L12" s="18">
        <f>'[7]2022-23'!G9/100</f>
        <v>9657.635391293441</v>
      </c>
      <c r="M12" s="18">
        <f t="shared" ref="M12:M16" si="12">J12+K12+L12</f>
        <v>30367.217473086137</v>
      </c>
      <c r="N12" s="18">
        <f t="shared" ref="N12:N16" si="13">H12+M12</f>
        <v>30390.96197790527</v>
      </c>
      <c r="O12" s="18">
        <f>(+'[7]2022-23'!H9+'[7]2022-23'!I9)/100</f>
        <v>12915.660659862095</v>
      </c>
      <c r="P12" s="18">
        <f>'[7]2022-23'!J9/100</f>
        <v>573.04524341253966</v>
      </c>
      <c r="Q12" s="18">
        <f>'[7]2022-23'!K9/100</f>
        <v>3540.3847121447156</v>
      </c>
      <c r="R12" s="18">
        <f>'[7]2022-23'!L9/100</f>
        <v>235.46469925688407</v>
      </c>
      <c r="S12" s="18">
        <f>'[7]2022-23'!M9/100</f>
        <v>1562.3238088643773</v>
      </c>
      <c r="T12" s="18">
        <f>'[7]2022-23'!N9/100</f>
        <v>17093.320574689176</v>
      </c>
      <c r="U12" s="18">
        <f>'[7]2022-23'!O9/100</f>
        <v>27826.869902499857</v>
      </c>
      <c r="V12" s="18">
        <f>'[7]2022-23'!P9/100</f>
        <v>4792.539263798948</v>
      </c>
      <c r="W12" s="18">
        <f>'[7]2022-23'!Q9/100</f>
        <v>10735.440070394592</v>
      </c>
      <c r="X12" s="18">
        <f t="shared" ref="X12:X16" si="14">SUM(O12:W12)</f>
        <v>79275.048934923179</v>
      </c>
      <c r="Y12" s="18">
        <f t="shared" ref="Y12:Y16" si="15">I12+M12+X12</f>
        <v>135585.53529752698</v>
      </c>
      <c r="Z12" s="18">
        <f>'[7]2022-23'!U9/100</f>
        <v>25285.548076326188</v>
      </c>
      <c r="AA12" s="18">
        <f>'[7]2022-23'!V9/100</f>
        <v>3526.9911353334305</v>
      </c>
      <c r="AB12" s="18">
        <f t="shared" ref="AB12:AB16" si="16">Y12+Z12-AA12</f>
        <v>157344.09223851975</v>
      </c>
      <c r="AC12" s="18">
        <f>'Stmnt 49 GDDP 2022-23 '!AC12</f>
        <v>6822.7846312365236</v>
      </c>
      <c r="AD12" s="18">
        <f t="shared" si="7"/>
        <v>230615.65144260399</v>
      </c>
    </row>
    <row r="13" spans="1:30">
      <c r="A13" s="5">
        <v>7</v>
      </c>
      <c r="B13" s="6" t="s">
        <v>3</v>
      </c>
      <c r="C13" s="14">
        <f>[4]NVA_Current!N10/100</f>
        <v>5700.5386175863559</v>
      </c>
      <c r="D13" s="14">
        <f>[4]NVA_Current!Z10/100</f>
        <v>1763.0454329742415</v>
      </c>
      <c r="E13" s="14">
        <f>[4]NVA_Current!AX10/100</f>
        <v>471.81972071636199</v>
      </c>
      <c r="F13" s="14">
        <f>[4]NVA_Current!AL10/100</f>
        <v>28.098431569299045</v>
      </c>
      <c r="G13" s="14">
        <f t="shared" si="0"/>
        <v>7963.502202846259</v>
      </c>
      <c r="H13" s="14">
        <f>+[4]NVA_Current!BV10/100</f>
        <v>25.310556255814326</v>
      </c>
      <c r="I13" s="14">
        <f t="shared" si="1"/>
        <v>7988.812759102073</v>
      </c>
      <c r="J13" s="18">
        <f>'[7]2022-23'!D10/100</f>
        <v>4677.4746121538947</v>
      </c>
      <c r="K13" s="18">
        <f>'[7]2022-23'!E10/100+'[7]2022-23'!F10/100</f>
        <v>387.54353883391457</v>
      </c>
      <c r="L13" s="18">
        <f>'[7]2022-23'!G10/100</f>
        <v>2362.0031712532359</v>
      </c>
      <c r="M13" s="18">
        <f t="shared" si="12"/>
        <v>7427.0213222410457</v>
      </c>
      <c r="N13" s="18">
        <f t="shared" si="13"/>
        <v>7452.3318784968596</v>
      </c>
      <c r="O13" s="18">
        <f>(+'[7]2022-23'!H10+'[7]2022-23'!I10)/100</f>
        <v>3158.830314191347</v>
      </c>
      <c r="P13" s="18">
        <f>'[7]2022-23'!J10/100</f>
        <v>140.15176876859951</v>
      </c>
      <c r="Q13" s="18">
        <f>'[7]2022-23'!K10/100</f>
        <v>865.88482363717833</v>
      </c>
      <c r="R13" s="18">
        <f>'[7]2022-23'!L10/100</f>
        <v>57.588461753727735</v>
      </c>
      <c r="S13" s="18">
        <f>'[7]2022-23'!M10/100</f>
        <v>382.10324179238518</v>
      </c>
      <c r="T13" s="18">
        <f>'[7]2022-23'!N10/100</f>
        <v>4180.5758623961356</v>
      </c>
      <c r="U13" s="18">
        <f>'[7]2022-23'!O10/100</f>
        <v>6805.7192358918719</v>
      </c>
      <c r="V13" s="18">
        <f>'[7]2022-23'!P10/100</f>
        <v>1172.1288370084847</v>
      </c>
      <c r="W13" s="18">
        <f>'[7]2022-23'!Q10/100</f>
        <v>2625.6057993171994</v>
      </c>
      <c r="X13" s="18">
        <f t="shared" si="14"/>
        <v>19388.588344756929</v>
      </c>
      <c r="Y13" s="18">
        <f t="shared" si="15"/>
        <v>34804.422426100049</v>
      </c>
      <c r="Z13" s="18">
        <f>'[7]2022-23'!U10/100</f>
        <v>6490.7284901193798</v>
      </c>
      <c r="AA13" s="18">
        <f>'[7]2022-23'!V10/100</f>
        <v>905.36862311245363</v>
      </c>
      <c r="AB13" s="18">
        <f t="shared" si="16"/>
        <v>40389.782293106975</v>
      </c>
      <c r="AC13" s="18">
        <f>'Stmnt 49 GDDP 2022-23 '!AC13</f>
        <v>2247.6246234455061</v>
      </c>
      <c r="AD13" s="18">
        <f t="shared" si="7"/>
        <v>179699.85678120612</v>
      </c>
    </row>
    <row r="14" spans="1:30">
      <c r="A14" s="5">
        <v>8</v>
      </c>
      <c r="B14" s="6" t="s">
        <v>4</v>
      </c>
      <c r="C14" s="14">
        <f>[4]NVA_Current!N11/100</f>
        <v>3642.5628033063126</v>
      </c>
      <c r="D14" s="14">
        <f>[4]NVA_Current!Z11/100</f>
        <v>1198.6303280331213</v>
      </c>
      <c r="E14" s="14">
        <f>[4]NVA_Current!AX11/100</f>
        <v>230.11863276336433</v>
      </c>
      <c r="F14" s="14">
        <f>[4]NVA_Current!AL11/100</f>
        <v>2.6481775144160324</v>
      </c>
      <c r="G14" s="14">
        <f t="shared" si="0"/>
        <v>5073.9599416172141</v>
      </c>
      <c r="H14" s="14">
        <f>+[4]NVA_Current!BV11/100</f>
        <v>26.860594369681838</v>
      </c>
      <c r="I14" s="14">
        <f t="shared" si="1"/>
        <v>5100.8205359868962</v>
      </c>
      <c r="J14" s="18">
        <f>'[7]2022-23'!D11/100</f>
        <v>2364.1666799105174</v>
      </c>
      <c r="K14" s="18">
        <f>'[7]2022-23'!E11/100+'[7]2022-23'!F11/100</f>
        <v>195.87867332193738</v>
      </c>
      <c r="L14" s="18">
        <f>'[7]2022-23'!G11/100</f>
        <v>1193.8427588276024</v>
      </c>
      <c r="M14" s="18">
        <f t="shared" si="12"/>
        <v>3753.8881120600572</v>
      </c>
      <c r="N14" s="18">
        <f t="shared" si="13"/>
        <v>3780.7487064297388</v>
      </c>
      <c r="O14" s="18">
        <f>(+'[7]2022-23'!H11+'[7]2022-23'!I11)/100</f>
        <v>1596.5883292872795</v>
      </c>
      <c r="P14" s="18">
        <f>'[7]2022-23'!J11/100</f>
        <v>70.837827957909369</v>
      </c>
      <c r="Q14" s="18">
        <f>'[7]2022-23'!K11/100</f>
        <v>437.64984707005385</v>
      </c>
      <c r="R14" s="18">
        <f>'[7]2022-23'!L11/100</f>
        <v>29.107314034735126</v>
      </c>
      <c r="S14" s="18">
        <f>'[7]2022-23'!M11/100</f>
        <v>193.12894829703188</v>
      </c>
      <c r="T14" s="18">
        <f>'[7]2022-23'!N11/100</f>
        <v>2113.0158849037362</v>
      </c>
      <c r="U14" s="18">
        <f>'[7]2022-23'!O11/100</f>
        <v>3439.8593224886658</v>
      </c>
      <c r="V14" s="18">
        <f>'[7]2022-23'!P11/100</f>
        <v>592.43676786984827</v>
      </c>
      <c r="W14" s="18">
        <f>'[7]2022-23'!Q11/100</f>
        <v>1327.0771645016282</v>
      </c>
      <c r="X14" s="18">
        <f t="shared" si="14"/>
        <v>9799.7014064108898</v>
      </c>
      <c r="Y14" s="18">
        <f t="shared" si="15"/>
        <v>18654.410054457843</v>
      </c>
      <c r="Z14" s="18">
        <f>'[7]2022-23'!U11/100</f>
        <v>3478.8886702023515</v>
      </c>
      <c r="AA14" s="18">
        <f>'[7]2022-23'!V11/100</f>
        <v>485.2578027408274</v>
      </c>
      <c r="AB14" s="18">
        <f t="shared" si="16"/>
        <v>21648.040921919368</v>
      </c>
      <c r="AC14" s="18">
        <f>'Stmnt 49 GDDP 2022-23 '!AC14</f>
        <v>1779.9102164788385</v>
      </c>
      <c r="AD14" s="18">
        <f t="shared" si="7"/>
        <v>121624.34218027728</v>
      </c>
    </row>
    <row r="15" spans="1:30">
      <c r="A15" s="5">
        <v>9</v>
      </c>
      <c r="B15" s="6" t="s">
        <v>5</v>
      </c>
      <c r="C15" s="14">
        <f>[4]NVA_Current!N12/100</f>
        <v>11355.922260835458</v>
      </c>
      <c r="D15" s="14">
        <f>[4]NVA_Current!Z12/100</f>
        <v>2828.3888666176244</v>
      </c>
      <c r="E15" s="14">
        <f>[4]NVA_Current!AX12/100</f>
        <v>873.12372033821157</v>
      </c>
      <c r="F15" s="14">
        <f>[4]NVA_Current!AL12/100</f>
        <v>65.083997683878877</v>
      </c>
      <c r="G15" s="14">
        <f t="shared" si="0"/>
        <v>15122.518845475173</v>
      </c>
      <c r="H15" s="14">
        <f>+[4]NVA_Current!BV12/100</f>
        <v>64.110480818186119</v>
      </c>
      <c r="I15" s="14">
        <f t="shared" si="1"/>
        <v>15186.62932629336</v>
      </c>
      <c r="J15" s="18">
        <f>'[7]2022-23'!D12/100</f>
        <v>9303.3875194163429</v>
      </c>
      <c r="K15" s="18">
        <f>'[7]2022-23'!E12/100+'[7]2022-23'!F12/100</f>
        <v>770.81502763253468</v>
      </c>
      <c r="L15" s="18">
        <f>'[7]2022-23'!G12/100</f>
        <v>4697.9690209671171</v>
      </c>
      <c r="M15" s="18">
        <f t="shared" si="12"/>
        <v>14772.171568015994</v>
      </c>
      <c r="N15" s="18">
        <f t="shared" si="13"/>
        <v>14836.28204883418</v>
      </c>
      <c r="O15" s="18">
        <f>(+'[7]2022-23'!H12+'[7]2022-23'!I12)/100</f>
        <v>6282.8395571919964</v>
      </c>
      <c r="P15" s="18">
        <f>'[7]2022-23'!J12/100</f>
        <v>278.75858759295267</v>
      </c>
      <c r="Q15" s="18">
        <f>'[7]2022-23'!K12/100</f>
        <v>1722.2246467241976</v>
      </c>
      <c r="R15" s="18">
        <f>'[7]2022-23'!L12/100</f>
        <v>114.54210247339093</v>
      </c>
      <c r="S15" s="18">
        <f>'[7]2022-23'!M12/100</f>
        <v>759.99440415623178</v>
      </c>
      <c r="T15" s="18">
        <f>'[7]2022-23'!N12/100</f>
        <v>8315.0675368988559</v>
      </c>
      <c r="U15" s="18">
        <f>'[7]2022-23'!O12/100</f>
        <v>13536.416260887443</v>
      </c>
      <c r="V15" s="18">
        <f>'[7]2022-23'!P12/100</f>
        <v>2331.3368211636912</v>
      </c>
      <c r="W15" s="18">
        <f>'[7]2022-23'!Q12/100</f>
        <v>5222.2684781236221</v>
      </c>
      <c r="X15" s="18">
        <f t="shared" si="14"/>
        <v>38563.448395212385</v>
      </c>
      <c r="Y15" s="18">
        <f t="shared" si="15"/>
        <v>68522.249289521744</v>
      </c>
      <c r="Z15" s="18">
        <f>'[7]2022-23'!U12/100</f>
        <v>12778.816157218194</v>
      </c>
      <c r="AA15" s="18">
        <f>'[7]2022-23'!V12/100</f>
        <v>1782.4715988166408</v>
      </c>
      <c r="AB15" s="18">
        <f t="shared" si="16"/>
        <v>79518.593847923301</v>
      </c>
      <c r="AC15" s="18">
        <f>'Stmnt 49 GDDP 2022-23 '!AC15</f>
        <v>4659.5873625764143</v>
      </c>
      <c r="AD15" s="18">
        <f t="shared" si="7"/>
        <v>170655.87070344205</v>
      </c>
    </row>
    <row r="16" spans="1:30">
      <c r="A16" s="5">
        <v>10</v>
      </c>
      <c r="B16" s="6" t="s">
        <v>6</v>
      </c>
      <c r="C16" s="14">
        <f>[4]NVA_Current!N13/100</f>
        <v>16192.753126903286</v>
      </c>
      <c r="D16" s="14">
        <f>[4]NVA_Current!Z13/100</f>
        <v>8528.9121353682931</v>
      </c>
      <c r="E16" s="14">
        <f>[4]NVA_Current!AX13/100</f>
        <v>1284.7925645094153</v>
      </c>
      <c r="F16" s="14">
        <f>[4]NVA_Current!AL13/100</f>
        <v>27.61153213135383</v>
      </c>
      <c r="G16" s="14">
        <f t="shared" si="0"/>
        <v>26034.069358912348</v>
      </c>
      <c r="H16" s="14">
        <f>+[4]NVA_Current!BV13/100</f>
        <v>325.48541908944469</v>
      </c>
      <c r="I16" s="14">
        <f t="shared" si="1"/>
        <v>26359.554778001791</v>
      </c>
      <c r="J16" s="18">
        <f>'[7]2022-23'!D13/100</f>
        <v>11063.053954995443</v>
      </c>
      <c r="K16" s="18">
        <f>'[7]2022-23'!E13/100+'[7]2022-23'!F13/100</f>
        <v>916.60894724882087</v>
      </c>
      <c r="L16" s="18">
        <f>'[7]2022-23'!G13/100</f>
        <v>5586.5548596557819</v>
      </c>
      <c r="M16" s="18">
        <f t="shared" si="12"/>
        <v>17566.217761900043</v>
      </c>
      <c r="N16" s="18">
        <f t="shared" si="13"/>
        <v>17891.703180989487</v>
      </c>
      <c r="O16" s="18">
        <f>(+'[7]2022-23'!H13+'[7]2022-23'!I13)/100</f>
        <v>7471.1918499290186</v>
      </c>
      <c r="P16" s="18">
        <f>'[7]2022-23'!J13/100</f>
        <v>331.48369758036597</v>
      </c>
      <c r="Q16" s="18">
        <f>'[7]2022-23'!K13/100</f>
        <v>2047.9706074339767</v>
      </c>
      <c r="R16" s="18">
        <f>'[7]2022-23'!L13/100</f>
        <v>136.20688777470588</v>
      </c>
      <c r="S16" s="18">
        <f>'[7]2022-23'!M13/100</f>
        <v>903.74168345966973</v>
      </c>
      <c r="T16" s="18">
        <f>'[7]2022-23'!N13/100</f>
        <v>9887.8006111384893</v>
      </c>
      <c r="U16" s="18">
        <f>'[7]2022-23'!O13/100</f>
        <v>16096.728545267608</v>
      </c>
      <c r="V16" s="18">
        <f>'[7]2022-23'!P13/100</f>
        <v>2772.2918115550606</v>
      </c>
      <c r="W16" s="18">
        <f>'[7]2022-23'!Q13/100</f>
        <v>6210.0216529062845</v>
      </c>
      <c r="X16" s="18">
        <f t="shared" si="14"/>
        <v>45857.437347045183</v>
      </c>
      <c r="Y16" s="18">
        <f t="shared" si="15"/>
        <v>89783.209886947021</v>
      </c>
      <c r="Z16" s="18">
        <f>'[7]2022-23'!U13/100</f>
        <v>16743.804322445787</v>
      </c>
      <c r="AA16" s="18">
        <f>'[7]2022-23'!V13/100</f>
        <v>2335.5336905793574</v>
      </c>
      <c r="AB16" s="18">
        <f t="shared" si="16"/>
        <v>104191.48051881345</v>
      </c>
      <c r="AC16" s="18">
        <f>'Stmnt 49 GDDP 2022-23 '!AC16</f>
        <v>4928.0945744897908</v>
      </c>
      <c r="AD16" s="18">
        <f t="shared" si="7"/>
        <v>211423.45980566021</v>
      </c>
    </row>
    <row r="17" spans="1:30" s="3" customFormat="1">
      <c r="A17" s="7"/>
      <c r="B17" s="8" t="s">
        <v>28</v>
      </c>
      <c r="C17" s="19">
        <f t="shared" ref="C17:I17" si="17">SUM(C12:C16)</f>
        <v>55816.524806046953</v>
      </c>
      <c r="D17" s="19">
        <f t="shared" si="17"/>
        <v>20394.769795415694</v>
      </c>
      <c r="E17" s="19">
        <f t="shared" si="17"/>
        <v>3771.3852249712263</v>
      </c>
      <c r="F17" s="19">
        <f t="shared" si="17"/>
        <v>130.89490711566532</v>
      </c>
      <c r="G17" s="19">
        <f t="shared" si="17"/>
        <v>80113.574733549554</v>
      </c>
      <c r="H17" s="19">
        <f t="shared" si="17"/>
        <v>465.51155535225968</v>
      </c>
      <c r="I17" s="19">
        <f t="shared" si="17"/>
        <v>80579.086288901803</v>
      </c>
      <c r="J17" s="19">
        <f t="shared" ref="J17" si="18">SUM(J12:J16)</f>
        <v>46533.09703656537</v>
      </c>
      <c r="K17" s="19">
        <f t="shared" ref="K17" si="19">SUM(K12:K16)</f>
        <v>3855.4139987407289</v>
      </c>
      <c r="L17" s="19">
        <f>SUM(L12:L16)</f>
        <v>23498.005201997181</v>
      </c>
      <c r="M17" s="19">
        <f t="shared" ref="M17:AB17" si="20">SUM(M12:M16)</f>
        <v>73886.51623730328</v>
      </c>
      <c r="N17" s="19">
        <f t="shared" si="20"/>
        <v>74352.027792655543</v>
      </c>
      <c r="O17" s="19">
        <f t="shared" si="20"/>
        <v>31425.110710461737</v>
      </c>
      <c r="P17" s="19">
        <f t="shared" si="20"/>
        <v>1394.2771253123672</v>
      </c>
      <c r="Q17" s="19">
        <f t="shared" si="20"/>
        <v>8614.1146370101214</v>
      </c>
      <c r="R17" s="19">
        <f t="shared" si="20"/>
        <v>572.90946529344365</v>
      </c>
      <c r="S17" s="19">
        <f t="shared" si="20"/>
        <v>3801.2920865696956</v>
      </c>
      <c r="T17" s="19">
        <f t="shared" si="20"/>
        <v>41589.780470026395</v>
      </c>
      <c r="U17" s="19">
        <f t="shared" si="20"/>
        <v>67705.593267035438</v>
      </c>
      <c r="V17" s="19">
        <f t="shared" si="20"/>
        <v>11660.733501396033</v>
      </c>
      <c r="W17" s="19">
        <f t="shared" si="20"/>
        <v>26120.413165243328</v>
      </c>
      <c r="X17" s="19">
        <f t="shared" si="20"/>
        <v>192884.22442834859</v>
      </c>
      <c r="Y17" s="19">
        <f t="shared" si="20"/>
        <v>347349.82695455366</v>
      </c>
      <c r="Z17" s="19">
        <f t="shared" si="20"/>
        <v>64777.785716311897</v>
      </c>
      <c r="AA17" s="19">
        <f t="shared" si="20"/>
        <v>9035.6228505827094</v>
      </c>
      <c r="AB17" s="19">
        <f t="shared" si="20"/>
        <v>403091.98982028291</v>
      </c>
      <c r="AC17" s="19">
        <f>'Stmnt 49 GDDP 2022-23 '!AC17</f>
        <v>20438.001408227072</v>
      </c>
      <c r="AD17" s="19">
        <f t="shared" si="7"/>
        <v>197226.71594396851</v>
      </c>
    </row>
    <row r="18" spans="1:30">
      <c r="A18" s="5">
        <v>11</v>
      </c>
      <c r="B18" s="6" t="s">
        <v>7</v>
      </c>
      <c r="C18" s="14">
        <f>[4]NVA_Current!N15/100</f>
        <v>11480.218641646172</v>
      </c>
      <c r="D18" s="14">
        <f>[4]NVA_Current!Z15/100</f>
        <v>11826.458937844131</v>
      </c>
      <c r="E18" s="14">
        <f>[4]NVA_Current!AX15/100</f>
        <v>3163.1224522960019</v>
      </c>
      <c r="F18" s="14">
        <f>[4]NVA_Current!AL15/100</f>
        <v>67.124959283721779</v>
      </c>
      <c r="G18" s="14">
        <f t="shared" si="0"/>
        <v>26536.924991070027</v>
      </c>
      <c r="H18" s="14">
        <f>+[4]NVA_Current!BV15/100</f>
        <v>76.870189094917563</v>
      </c>
      <c r="I18" s="14">
        <f t="shared" si="1"/>
        <v>26613.795180164943</v>
      </c>
      <c r="J18" s="18">
        <f>'[7]2022-23'!D14/100</f>
        <v>49912.688186367901</v>
      </c>
      <c r="K18" s="18">
        <f>'[7]2022-23'!E14/100+'[7]2022-23'!F14/100</f>
        <v>4135.4237951815358</v>
      </c>
      <c r="L18" s="18">
        <f>'[7]2022-23'!G14/100</f>
        <v>25204.610940194245</v>
      </c>
      <c r="M18" s="18">
        <f t="shared" ref="M18:M22" si="21">J18+K18+L18</f>
        <v>79252.722921743683</v>
      </c>
      <c r="N18" s="18">
        <f t="shared" ref="N18:N22" si="22">H18+M18</f>
        <v>79329.593110838599</v>
      </c>
      <c r="O18" s="18">
        <f>(+'[7]2022-23'!H14+'[7]2022-23'!I14)/100</f>
        <v>33707.443776648732</v>
      </c>
      <c r="P18" s="18">
        <f>'[7]2022-23'!J14/100</f>
        <v>1495.5402462556192</v>
      </c>
      <c r="Q18" s="18">
        <f>'[7]2022-23'!K14/100</f>
        <v>9239.7378481139895</v>
      </c>
      <c r="R18" s="18">
        <f>'[7]2022-23'!L14/100</f>
        <v>614.51855391744766</v>
      </c>
      <c r="S18" s="18">
        <f>'[7]2022-23'!M14/100</f>
        <v>4077.371133779694</v>
      </c>
      <c r="T18" s="18">
        <f>'[7]2022-23'!N14/100</f>
        <v>44610.349977538077</v>
      </c>
      <c r="U18" s="18">
        <f>'[7]2022-23'!O14/100</f>
        <v>72622.893820179379</v>
      </c>
      <c r="V18" s="18">
        <f>'[7]2022-23'!P14/100</f>
        <v>12507.625590064814</v>
      </c>
      <c r="W18" s="18">
        <f>'[7]2022-23'!Q14/100</f>
        <v>28017.478324974156</v>
      </c>
      <c r="X18" s="18">
        <f t="shared" ref="X18:X22" si="23">SUM(O18:W18)</f>
        <v>206892.95927147192</v>
      </c>
      <c r="Y18" s="18">
        <f t="shared" ref="Y18:Y22" si="24">I18+M18+X18</f>
        <v>312759.47737338056</v>
      </c>
      <c r="Z18" s="18">
        <f>'[7]2022-23'!U14/100</f>
        <v>58326.979917893994</v>
      </c>
      <c r="AA18" s="18">
        <f>'[7]2022-23'!V14/100</f>
        <v>8135.82290169099</v>
      </c>
      <c r="AB18" s="18">
        <f t="shared" ref="AB18:AB22" si="25">Y18+Z18-AA18</f>
        <v>362950.6343895836</v>
      </c>
      <c r="AC18" s="18">
        <f>'Stmnt 49 GDDP 2022-23 '!AC18</f>
        <v>10785.958257954242</v>
      </c>
      <c r="AD18" s="18">
        <f t="shared" si="7"/>
        <v>336502.9102740325</v>
      </c>
    </row>
    <row r="19" spans="1:30">
      <c r="A19" s="5">
        <v>12</v>
      </c>
      <c r="B19" s="6" t="s">
        <v>8</v>
      </c>
      <c r="C19" s="14">
        <f>[4]NVA_Current!N16/100</f>
        <v>7197.2672757440714</v>
      </c>
      <c r="D19" s="14">
        <f>[4]NVA_Current!Z16/100</f>
        <v>6027.8615804476194</v>
      </c>
      <c r="E19" s="14">
        <f>[4]NVA_Current!AX16/100</f>
        <v>1652.7298711069557</v>
      </c>
      <c r="F19" s="14">
        <f>[4]NVA_Current!AL16/100</f>
        <v>58.112025117023776</v>
      </c>
      <c r="G19" s="14">
        <f t="shared" si="0"/>
        <v>14935.970752415671</v>
      </c>
      <c r="H19" s="14">
        <f>+[4]NVA_Current!BV16/100</f>
        <v>123.18165078449613</v>
      </c>
      <c r="I19" s="14">
        <f t="shared" si="1"/>
        <v>15059.152403200167</v>
      </c>
      <c r="J19" s="18">
        <f>'[7]2022-23'!D15/100</f>
        <v>8171.2810326349972</v>
      </c>
      <c r="K19" s="18">
        <f>'[7]2022-23'!E15/100+'[7]2022-23'!F15/100</f>
        <v>677.0164310385403</v>
      </c>
      <c r="L19" s="18">
        <f>'[7]2022-23'!G15/100</f>
        <v>4126.28465414539</v>
      </c>
      <c r="M19" s="18">
        <f t="shared" si="21"/>
        <v>12974.582117818929</v>
      </c>
      <c r="N19" s="18">
        <f t="shared" si="22"/>
        <v>13097.763768603425</v>
      </c>
      <c r="O19" s="18">
        <f>(+'[7]2022-23'!H15+'[7]2022-23'!I15)/100</f>
        <v>5518.2961687478555</v>
      </c>
      <c r="P19" s="18">
        <f>'[7]2022-23'!J15/100</f>
        <v>244.83713644396451</v>
      </c>
      <c r="Q19" s="18">
        <f>'[7]2022-23'!K15/100</f>
        <v>1512.6513391325245</v>
      </c>
      <c r="R19" s="18">
        <f>'[7]2022-23'!L15/100</f>
        <v>100.60375400095896</v>
      </c>
      <c r="S19" s="18">
        <f>'[7]2022-23'!M15/100</f>
        <v>667.51254278400211</v>
      </c>
      <c r="T19" s="18">
        <f>'[7]2022-23'!N15/100</f>
        <v>7303.2272930197387</v>
      </c>
      <c r="U19" s="18">
        <f>'[7]2022-23'!O15/100</f>
        <v>11889.202853433406</v>
      </c>
      <c r="V19" s="18">
        <f>'[7]2022-23'!P15/100</f>
        <v>2047.6421419295623</v>
      </c>
      <c r="W19" s="18">
        <f>'[7]2022-23'!Q15/100</f>
        <v>4586.7833919161849</v>
      </c>
      <c r="X19" s="18">
        <f t="shared" si="23"/>
        <v>33870.756621408196</v>
      </c>
      <c r="Y19" s="18">
        <f t="shared" si="24"/>
        <v>61904.491142427294</v>
      </c>
      <c r="Z19" s="18">
        <f>'[7]2022-23'!U15/100</f>
        <v>11544.660602358081</v>
      </c>
      <c r="AA19" s="18">
        <f>'[7]2022-23'!V15/100</f>
        <v>1610.3236315875058</v>
      </c>
      <c r="AB19" s="18">
        <f t="shared" si="25"/>
        <v>71838.828113197858</v>
      </c>
      <c r="AC19" s="18">
        <f>'Stmnt 49 GDDP 2022-23 '!AC19</f>
        <v>3253.4722884448684</v>
      </c>
      <c r="AD19" s="18">
        <f t="shared" si="7"/>
        <v>220806.63901254928</v>
      </c>
    </row>
    <row r="20" spans="1:30">
      <c r="A20" s="5">
        <v>13</v>
      </c>
      <c r="B20" s="6" t="s">
        <v>9</v>
      </c>
      <c r="C20" s="14">
        <f>[4]NVA_Current!N17/100</f>
        <v>9277.3494034208106</v>
      </c>
      <c r="D20" s="14">
        <f>[4]NVA_Current!Z17/100</f>
        <v>7672.5439523360037</v>
      </c>
      <c r="E20" s="14">
        <f>[4]NVA_Current!AX17/100</f>
        <v>3003.8192359459372</v>
      </c>
      <c r="F20" s="14">
        <f>[4]NVA_Current!AL17/100</f>
        <v>51.901653484004726</v>
      </c>
      <c r="G20" s="14">
        <f t="shared" si="0"/>
        <v>20005.614245186756</v>
      </c>
      <c r="H20" s="14">
        <f>+[4]NVA_Current!BV17/100</f>
        <v>27.540985653982233</v>
      </c>
      <c r="I20" s="14">
        <f t="shared" si="1"/>
        <v>20033.155230840737</v>
      </c>
      <c r="J20" s="18">
        <f>'[7]2022-23'!D16/100</f>
        <v>7760.2692918573402</v>
      </c>
      <c r="K20" s="18">
        <f>'[7]2022-23'!E16/100+'[7]2022-23'!F16/100</f>
        <v>642.96281071329543</v>
      </c>
      <c r="L20" s="18">
        <f>'[7]2022-23'!G16/100</f>
        <v>3918.734402003648</v>
      </c>
      <c r="M20" s="18">
        <f t="shared" si="21"/>
        <v>12321.966504574284</v>
      </c>
      <c r="N20" s="18">
        <f t="shared" si="22"/>
        <v>12349.507490228267</v>
      </c>
      <c r="O20" s="18">
        <f>(+'[7]2022-23'!H16+'[7]2022-23'!I16)/100</f>
        <v>5240.7283669080571</v>
      </c>
      <c r="P20" s="18">
        <f>'[7]2022-23'!J16/100</f>
        <v>232.52193919950008</v>
      </c>
      <c r="Q20" s="18">
        <f>'[7]2022-23'!K16/100</f>
        <v>1436.5656608155682</v>
      </c>
      <c r="R20" s="18">
        <f>'[7]2022-23'!L16/100</f>
        <v>95.543430669089972</v>
      </c>
      <c r="S20" s="18">
        <f>'[7]2022-23'!M16/100</f>
        <v>633.93696374017372</v>
      </c>
      <c r="T20" s="18">
        <f>'[7]2022-23'!N16/100</f>
        <v>6935.8782627990786</v>
      </c>
      <c r="U20" s="18">
        <f>'[7]2022-23'!O16/100</f>
        <v>11291.181326364158</v>
      </c>
      <c r="V20" s="18">
        <f>'[7]2022-23'!P16/100</f>
        <v>1944.646668161997</v>
      </c>
      <c r="W20" s="18">
        <f>'[7]2022-23'!Q16/100</f>
        <v>4356.0702615083337</v>
      </c>
      <c r="X20" s="18">
        <f t="shared" si="23"/>
        <v>32167.072880165957</v>
      </c>
      <c r="Y20" s="18">
        <f t="shared" si="24"/>
        <v>64522.194615580978</v>
      </c>
      <c r="Z20" s="18">
        <f>'[7]2022-23'!U16/100</f>
        <v>12032.840022208493</v>
      </c>
      <c r="AA20" s="18">
        <f>'[7]2022-23'!V16/100</f>
        <v>1678.4180419228969</v>
      </c>
      <c r="AB20" s="18">
        <f t="shared" si="25"/>
        <v>74876.616595866581</v>
      </c>
      <c r="AC20" s="18">
        <f>'Stmnt 49 GDDP 2022-23 '!AC20</f>
        <v>3083.2993352646113</v>
      </c>
      <c r="AD20" s="18">
        <f t="shared" si="7"/>
        <v>242845.75856609334</v>
      </c>
    </row>
    <row r="21" spans="1:30">
      <c r="A21" s="5">
        <v>14</v>
      </c>
      <c r="B21" s="6" t="s">
        <v>10</v>
      </c>
      <c r="C21" s="14">
        <f>[4]NVA_Current!N18/100</f>
        <v>10830.305611372578</v>
      </c>
      <c r="D21" s="14">
        <f>[4]NVA_Current!Z18/100</f>
        <v>7315.1320676958721</v>
      </c>
      <c r="E21" s="14">
        <f>[4]NVA_Current!AX18/100</f>
        <v>1807.8619108120836</v>
      </c>
      <c r="F21" s="14">
        <f>[4]NVA_Current!AL18/100</f>
        <v>31.509582594065705</v>
      </c>
      <c r="G21" s="14">
        <f t="shared" si="0"/>
        <v>19984.809172474601</v>
      </c>
      <c r="H21" s="14">
        <f>+[4]NVA_Current!BV18/100</f>
        <v>193.62047858522416</v>
      </c>
      <c r="I21" s="14">
        <f t="shared" si="1"/>
        <v>20178.429651059825</v>
      </c>
      <c r="J21" s="18">
        <f>'[7]2022-23'!D17/100</f>
        <v>12626.488939365321</v>
      </c>
      <c r="K21" s="18">
        <f>'[7]2022-23'!E17/100+'[7]2022-23'!F17/100</f>
        <v>1046.1444716117085</v>
      </c>
      <c r="L21" s="18">
        <f>'[7]2022-23'!G17/100</f>
        <v>6376.048913035459</v>
      </c>
      <c r="M21" s="18">
        <f t="shared" si="21"/>
        <v>20048.682324012487</v>
      </c>
      <c r="N21" s="18">
        <f t="shared" si="22"/>
        <v>20242.302802597711</v>
      </c>
      <c r="O21" s="18">
        <f>(+'[7]2022-23'!H17+'[7]2022-23'!I17)/100</f>
        <v>8527.023518167769</v>
      </c>
      <c r="P21" s="18">
        <f>'[7]2022-23'!J17/100</f>
        <v>378.32909955107732</v>
      </c>
      <c r="Q21" s="18">
        <f>'[7]2022-23'!K17/100</f>
        <v>2337.3905910703875</v>
      </c>
      <c r="R21" s="18">
        <f>'[7]2022-23'!L17/100</f>
        <v>155.45569685811097</v>
      </c>
      <c r="S21" s="18">
        <f>'[7]2022-23'!M17/100</f>
        <v>1031.4588012195602</v>
      </c>
      <c r="T21" s="18">
        <f>'[7]2022-23'!N17/100</f>
        <v>11285.148346837403</v>
      </c>
      <c r="U21" s="18">
        <f>'[7]2022-23'!O17/100</f>
        <v>18371.524333478785</v>
      </c>
      <c r="V21" s="18">
        <f>'[7]2022-23'!P17/100</f>
        <v>3164.0731427046039</v>
      </c>
      <c r="W21" s="18">
        <f>'[7]2022-23'!Q17/100</f>
        <v>7087.6242701713063</v>
      </c>
      <c r="X21" s="18">
        <f t="shared" si="23"/>
        <v>52338.027800058997</v>
      </c>
      <c r="Y21" s="18">
        <f t="shared" si="24"/>
        <v>92565.139775131305</v>
      </c>
      <c r="Z21" s="18">
        <f>'[7]2022-23'!U17/100</f>
        <v>17262.610553250684</v>
      </c>
      <c r="AA21" s="18">
        <f>'[7]2022-23'!V17/100</f>
        <v>2407.9001258047738</v>
      </c>
      <c r="AB21" s="18">
        <f t="shared" si="25"/>
        <v>107419.8502025772</v>
      </c>
      <c r="AC21" s="18">
        <f>'Stmnt 49 GDDP 2022-23 '!AC21</f>
        <v>4760.468768679455</v>
      </c>
      <c r="AD21" s="18">
        <f t="shared" si="7"/>
        <v>225649.73203757679</v>
      </c>
    </row>
    <row r="22" spans="1:30">
      <c r="A22" s="5">
        <v>15</v>
      </c>
      <c r="B22" s="6" t="s">
        <v>11</v>
      </c>
      <c r="C22" s="14">
        <f>[4]NVA_Current!N19/100</f>
        <v>6614.4081452175624</v>
      </c>
      <c r="D22" s="14">
        <f>[4]NVA_Current!Z19/100</f>
        <v>6074.9852690660155</v>
      </c>
      <c r="E22" s="14">
        <f>[4]NVA_Current!AX19/100</f>
        <v>1567.2456422740399</v>
      </c>
      <c r="F22" s="14">
        <f>[4]NVA_Current!AL19/100</f>
        <v>34.809733952875987</v>
      </c>
      <c r="G22" s="14">
        <f t="shared" si="0"/>
        <v>14291.448790510494</v>
      </c>
      <c r="H22" s="14">
        <f>+[4]NVA_Current!BV19/100</f>
        <v>79.716290100114023</v>
      </c>
      <c r="I22" s="14">
        <f t="shared" si="1"/>
        <v>14371.165080610608</v>
      </c>
      <c r="J22" s="18">
        <f>'[7]2022-23'!D18/100</f>
        <v>13806.812180423653</v>
      </c>
      <c r="K22" s="18">
        <f>'[7]2022-23'!E18/100+'[7]2022-23'!F18/100</f>
        <v>1143.9379785222727</v>
      </c>
      <c r="L22" s="18">
        <f>'[7]2022-23'!G18/100</f>
        <v>6972.0814882288241</v>
      </c>
      <c r="M22" s="18">
        <f t="shared" si="21"/>
        <v>21922.831647174749</v>
      </c>
      <c r="N22" s="18">
        <f t="shared" si="22"/>
        <v>22002.547937274863</v>
      </c>
      <c r="O22" s="18">
        <f>(+'[7]2022-23'!H18+'[7]2022-23'!I18)/100</f>
        <v>9324.1290384653457</v>
      </c>
      <c r="P22" s="18">
        <f>'[7]2022-23'!J18/100</f>
        <v>413.69527546214999</v>
      </c>
      <c r="Q22" s="18">
        <f>'[7]2022-23'!K18/100</f>
        <v>2555.8896885883178</v>
      </c>
      <c r="R22" s="18">
        <f>'[7]2022-23'!L18/100</f>
        <v>169.98768376576911</v>
      </c>
      <c r="S22" s="18">
        <f>'[7]2022-23'!M18/100</f>
        <v>1127.8794927609736</v>
      </c>
      <c r="T22" s="18">
        <f>'[7]2022-23'!N18/100</f>
        <v>12340.083169695032</v>
      </c>
      <c r="U22" s="18">
        <f>'[7]2022-23'!O18/100</f>
        <v>20088.893053208059</v>
      </c>
      <c r="V22" s="18">
        <f>'[7]2022-23'!P18/100</f>
        <v>3459.8504632786025</v>
      </c>
      <c r="W22" s="18">
        <f>'[7]2022-23'!Q18/100</f>
        <v>7750.1748564939026</v>
      </c>
      <c r="X22" s="18">
        <f t="shared" si="23"/>
        <v>57230.582721718165</v>
      </c>
      <c r="Y22" s="18">
        <f t="shared" si="24"/>
        <v>93524.579449503522</v>
      </c>
      <c r="Z22" s="18">
        <f>'[7]2022-23'!U18/100</f>
        <v>17441.537875389236</v>
      </c>
      <c r="AA22" s="18">
        <f>'[7]2022-23'!V18/100</f>
        <v>2432.8580613475065</v>
      </c>
      <c r="AB22" s="18">
        <f t="shared" si="25"/>
        <v>108533.25926354525</v>
      </c>
      <c r="AC22" s="18">
        <f>'Stmnt 49 GDDP 2022-23 '!AC22</f>
        <v>4269.6692427127346</v>
      </c>
      <c r="AD22" s="18">
        <f t="shared" si="7"/>
        <v>254195.9414040902</v>
      </c>
    </row>
    <row r="23" spans="1:30" s="3" customFormat="1">
      <c r="A23" s="7"/>
      <c r="B23" s="8" t="s">
        <v>29</v>
      </c>
      <c r="C23" s="19">
        <f t="shared" ref="C23:I23" si="26">SUM(C18:C22)</f>
        <v>45399.549077401192</v>
      </c>
      <c r="D23" s="19">
        <f t="shared" si="26"/>
        <v>38916.981807389646</v>
      </c>
      <c r="E23" s="19">
        <f t="shared" si="26"/>
        <v>11194.779112435019</v>
      </c>
      <c r="F23" s="19">
        <f t="shared" si="26"/>
        <v>243.45795443169197</v>
      </c>
      <c r="G23" s="19">
        <f t="shared" si="26"/>
        <v>95754.767951657544</v>
      </c>
      <c r="H23" s="19">
        <f t="shared" si="26"/>
        <v>500.92959421873411</v>
      </c>
      <c r="I23" s="19">
        <f t="shared" si="26"/>
        <v>96255.697545876275</v>
      </c>
      <c r="J23" s="19">
        <f t="shared" ref="J23" si="27">SUM(J18:J22)</f>
        <v>92277.539630649218</v>
      </c>
      <c r="K23" s="19">
        <f t="shared" ref="K23" si="28">SUM(K18:K22)</f>
        <v>7645.4854870673535</v>
      </c>
      <c r="L23" s="19">
        <f>SUM(L18:L22)</f>
        <v>46597.76039760757</v>
      </c>
      <c r="M23" s="19">
        <f t="shared" ref="M23:AB23" si="29">SUM(M18:M22)</f>
        <v>146520.78551532413</v>
      </c>
      <c r="N23" s="19">
        <f t="shared" si="29"/>
        <v>147021.71510954286</v>
      </c>
      <c r="O23" s="19">
        <f t="shared" si="29"/>
        <v>62317.62086893776</v>
      </c>
      <c r="P23" s="19">
        <f t="shared" si="29"/>
        <v>2764.9236969123112</v>
      </c>
      <c r="Q23" s="19">
        <f t="shared" si="29"/>
        <v>17082.235127720785</v>
      </c>
      <c r="R23" s="19">
        <f t="shared" si="29"/>
        <v>1136.1091192113765</v>
      </c>
      <c r="S23" s="19">
        <f t="shared" si="29"/>
        <v>7538.1589342844027</v>
      </c>
      <c r="T23" s="19">
        <f t="shared" si="29"/>
        <v>82474.687049889326</v>
      </c>
      <c r="U23" s="19">
        <f t="shared" si="29"/>
        <v>134263.69538666378</v>
      </c>
      <c r="V23" s="19">
        <f t="shared" si="29"/>
        <v>23123.83800613958</v>
      </c>
      <c r="W23" s="19">
        <f t="shared" si="29"/>
        <v>51798.131105063883</v>
      </c>
      <c r="X23" s="19">
        <f t="shared" si="29"/>
        <v>382499.39929482323</v>
      </c>
      <c r="Y23" s="19">
        <f t="shared" si="29"/>
        <v>625275.88235602377</v>
      </c>
      <c r="Z23" s="19">
        <f t="shared" si="29"/>
        <v>116608.62897110049</v>
      </c>
      <c r="AA23" s="19">
        <f t="shared" si="29"/>
        <v>16265.322762353671</v>
      </c>
      <c r="AB23" s="19">
        <f t="shared" si="29"/>
        <v>725619.18856477051</v>
      </c>
      <c r="AC23" s="19">
        <f>'Stmnt 49 GDDP 2022-23 '!AC23</f>
        <v>26152.867893055911</v>
      </c>
      <c r="AD23" s="19">
        <f t="shared" si="7"/>
        <v>277453.00879886921</v>
      </c>
    </row>
    <row r="24" spans="1:30">
      <c r="A24" s="5">
        <v>16</v>
      </c>
      <c r="B24" s="6" t="s">
        <v>197</v>
      </c>
      <c r="C24" s="14">
        <f>[4]NVA_Current!N21/100</f>
        <v>5840.5140051603594</v>
      </c>
      <c r="D24" s="14">
        <f>[4]NVA_Current!Z21/100</f>
        <v>3028.7840903923006</v>
      </c>
      <c r="E24" s="14">
        <f>[4]NVA_Current!AX21/100</f>
        <v>1610.1563749868842</v>
      </c>
      <c r="F24" s="14">
        <f>[4]NVA_Current!AL21/100</f>
        <v>57.399204358968689</v>
      </c>
      <c r="G24" s="14">
        <f t="shared" si="0"/>
        <v>10536.853674898512</v>
      </c>
      <c r="H24" s="14">
        <f>+[4]NVA_Current!BV21/100</f>
        <v>555.01607315150522</v>
      </c>
      <c r="I24" s="14">
        <f t="shared" si="1"/>
        <v>11091.869748050016</v>
      </c>
      <c r="J24" s="18">
        <f>'[7]2022-23'!D19/100</f>
        <v>11036.557766108315</v>
      </c>
      <c r="K24" s="18">
        <f>'[7]2022-23'!E19/100+'[7]2022-23'!F19/100</f>
        <v>914.41365434862053</v>
      </c>
      <c r="L24" s="18">
        <f>'[7]2022-23'!G19/100</f>
        <v>5573.1749725656646</v>
      </c>
      <c r="M24" s="18">
        <f t="shared" ref="M24:M31" si="30">J24+K24+L24</f>
        <v>17524.146393022602</v>
      </c>
      <c r="N24" s="18">
        <f t="shared" ref="N24:N31" si="31">H24+M24</f>
        <v>18079.162466174108</v>
      </c>
      <c r="O24" s="18">
        <f>(+'[7]2022-23'!H19+'[7]2022-23'!I19)/100</f>
        <v>7453.2982274923052</v>
      </c>
      <c r="P24" s="18">
        <f>'[7]2022-23'!J19/100</f>
        <v>330.68978889115397</v>
      </c>
      <c r="Q24" s="18">
        <f>'[7]2022-23'!K19/100</f>
        <v>2043.06568549555</v>
      </c>
      <c r="R24" s="18">
        <f>'[7]2022-23'!L19/100</f>
        <v>135.88067012803364</v>
      </c>
      <c r="S24" s="18">
        <f>'[7]2022-23'!M19/100</f>
        <v>901.57720785939443</v>
      </c>
      <c r="T24" s="18">
        <f>'[7]2022-23'!N19/100</f>
        <v>9864.1191725649514</v>
      </c>
      <c r="U24" s="18">
        <f>'[7]2022-23'!O19/100</f>
        <v>16058.176626264481</v>
      </c>
      <c r="V24" s="18">
        <f>'[7]2022-23'!P19/100</f>
        <v>2765.652128897088</v>
      </c>
      <c r="W24" s="18">
        <f>'[7]2022-23'!Q19/100</f>
        <v>6195.1485530029568</v>
      </c>
      <c r="X24" s="18">
        <f t="shared" ref="X24:X30" si="32">SUM(O24:W24)</f>
        <v>45747.608060595914</v>
      </c>
      <c r="Y24" s="18">
        <f t="shared" ref="Y24:Y31" si="33">I24+M24+X24</f>
        <v>74363.624201668528</v>
      </c>
      <c r="Z24" s="18">
        <f>'[7]2022-23'!U19/100</f>
        <v>13868.182841883447</v>
      </c>
      <c r="AA24" s="18">
        <f>'[7]2022-23'!V19/100</f>
        <v>1934.4234817002553</v>
      </c>
      <c r="AB24" s="18">
        <f t="shared" ref="AB24:AB31" si="34">Y24+Z24-AA24</f>
        <v>86297.383561851719</v>
      </c>
      <c r="AC24" s="18">
        <f>'Stmnt 49 GDDP 2022-23 '!AC24</f>
        <v>4141.6259779569946</v>
      </c>
      <c r="AD24" s="18">
        <f t="shared" si="7"/>
        <v>208365.9510084998</v>
      </c>
    </row>
    <row r="25" spans="1:30">
      <c r="A25" s="5">
        <v>17</v>
      </c>
      <c r="B25" s="6" t="s">
        <v>12</v>
      </c>
      <c r="C25" s="14">
        <f>[4]NVA_Current!N22/100</f>
        <v>7418.3779962822846</v>
      </c>
      <c r="D25" s="14">
        <f>[4]NVA_Current!Z22/100</f>
        <v>1108.578662238777</v>
      </c>
      <c r="E25" s="14">
        <f>[4]NVA_Current!AX22/100</f>
        <v>2072.4128284806911</v>
      </c>
      <c r="F25" s="14">
        <f>[4]NVA_Current!AL22/100</f>
        <v>50.052494532755283</v>
      </c>
      <c r="G25" s="14">
        <f t="shared" si="0"/>
        <v>10649.42198153451</v>
      </c>
      <c r="H25" s="14">
        <f>+[4]NVA_Current!BV22/100</f>
        <v>123.37398620201489</v>
      </c>
      <c r="I25" s="14">
        <f t="shared" si="1"/>
        <v>10772.795967736525</v>
      </c>
      <c r="J25" s="18">
        <f>'[7]2022-23'!D20/100</f>
        <v>3579.4271358040169</v>
      </c>
      <c r="K25" s="18">
        <f>'[7]2022-23'!E20/100+'[7]2022-23'!F20/100</f>
        <v>296.56683878159151</v>
      </c>
      <c r="L25" s="18">
        <f>'[7]2022-23'!G20/100</f>
        <v>1807.5177199402845</v>
      </c>
      <c r="M25" s="18">
        <f t="shared" si="30"/>
        <v>5683.5116945258924</v>
      </c>
      <c r="N25" s="18">
        <f t="shared" si="31"/>
        <v>5806.8856807279071</v>
      </c>
      <c r="O25" s="18">
        <f>(+'[7]2022-23'!H20+'[7]2022-23'!I20)/100</f>
        <v>2417.2879345271849</v>
      </c>
      <c r="P25" s="18">
        <f>'[7]2022-23'!J20/100</f>
        <v>107.25083209596468</v>
      </c>
      <c r="Q25" s="18">
        <f>'[7]2022-23'!K20/100</f>
        <v>662.61645250931349</v>
      </c>
      <c r="R25" s="18">
        <f>'[7]2022-23'!L20/100</f>
        <v>44.069443407536504</v>
      </c>
      <c r="S25" s="18">
        <f>'[7]2022-23'!M20/100</f>
        <v>292.40366346329347</v>
      </c>
      <c r="T25" s="18">
        <f>'[7]2022-23'!N20/100</f>
        <v>3199.1764629284253</v>
      </c>
      <c r="U25" s="18">
        <f>'[7]2022-23'!O20/100</f>
        <v>5208.0616425616736</v>
      </c>
      <c r="V25" s="18">
        <f>'[7]2022-23'!P20/100</f>
        <v>896.9690086494337</v>
      </c>
      <c r="W25" s="18">
        <f>'[7]2022-23'!Q20/100</f>
        <v>2009.2390499737396</v>
      </c>
      <c r="X25" s="18">
        <f t="shared" si="32"/>
        <v>14837.074490116565</v>
      </c>
      <c r="Y25" s="18">
        <f t="shared" si="33"/>
        <v>31293.382152378981</v>
      </c>
      <c r="Z25" s="18">
        <f>'[7]2022-23'!U20/100</f>
        <v>5835.949374362086</v>
      </c>
      <c r="AA25" s="18">
        <f>'[7]2022-23'!V20/100</f>
        <v>814.03581395576259</v>
      </c>
      <c r="AB25" s="18">
        <f t="shared" si="34"/>
        <v>36315.295712785301</v>
      </c>
      <c r="AC25" s="18">
        <f>'Stmnt 49 GDDP 2022-23 '!AC25</f>
        <v>2122.7058792210773</v>
      </c>
      <c r="AD25" s="18">
        <f t="shared" si="7"/>
        <v>171080.20507349388</v>
      </c>
    </row>
    <row r="26" spans="1:30">
      <c r="A26" s="5">
        <v>18</v>
      </c>
      <c r="B26" s="6" t="s">
        <v>13</v>
      </c>
      <c r="C26" s="14">
        <f>[4]NVA_Current!N23/100</f>
        <v>6601.7691536682032</v>
      </c>
      <c r="D26" s="14">
        <f>[4]NVA_Current!Z23/100</f>
        <v>1052.3305829980236</v>
      </c>
      <c r="E26" s="14">
        <f>[4]NVA_Current!AX23/100</f>
        <v>381.9252520721729</v>
      </c>
      <c r="F26" s="14">
        <f>[4]NVA_Current!AL23/100</f>
        <v>24.259466348130232</v>
      </c>
      <c r="G26" s="14">
        <f t="shared" si="0"/>
        <v>8060.2844550865302</v>
      </c>
      <c r="H26" s="14">
        <f>+[4]NVA_Current!BV23/100</f>
        <v>1548.6567264236614</v>
      </c>
      <c r="I26" s="14">
        <f t="shared" si="1"/>
        <v>9608.9411815101921</v>
      </c>
      <c r="J26" s="18">
        <f>'[7]2022-23'!D21/100</f>
        <v>3371.386246431563</v>
      </c>
      <c r="K26" s="18">
        <f>'[7]2022-23'!E21/100+'[7]2022-23'!F21/100</f>
        <v>279.32999429288805</v>
      </c>
      <c r="L26" s="18">
        <f>'[7]2022-23'!G21/100</f>
        <v>1702.4624751354816</v>
      </c>
      <c r="M26" s="18">
        <f t="shared" si="30"/>
        <v>5353.1787158599327</v>
      </c>
      <c r="N26" s="18">
        <f t="shared" si="31"/>
        <v>6901.8354422835946</v>
      </c>
      <c r="O26" s="18">
        <f>(+'[7]2022-23'!H21+'[7]2022-23'!I21)/100</f>
        <v>2276.7920639064314</v>
      </c>
      <c r="P26" s="18">
        <f>'[7]2022-23'!J21/100</f>
        <v>101.01727637639331</v>
      </c>
      <c r="Q26" s="18">
        <f>'[7]2022-23'!K21/100</f>
        <v>624.10433566414326</v>
      </c>
      <c r="R26" s="18">
        <f>'[7]2022-23'!L21/100</f>
        <v>41.50807091612706</v>
      </c>
      <c r="S26" s="18">
        <f>'[7]2022-23'!M21/100</f>
        <v>275.40878805594627</v>
      </c>
      <c r="T26" s="18">
        <f>'[7]2022-23'!N21/100</f>
        <v>3013.2362296576762</v>
      </c>
      <c r="U26" s="18">
        <f>'[7]2022-23'!O21/100</f>
        <v>4905.3624298336808</v>
      </c>
      <c r="V26" s="18">
        <f>'[7]2022-23'!P21/100</f>
        <v>844.83602110168181</v>
      </c>
      <c r="W26" s="18">
        <f>'[7]2022-23'!Q21/100</f>
        <v>1892.4595031190984</v>
      </c>
      <c r="X26" s="18">
        <f t="shared" si="32"/>
        <v>13974.72471863118</v>
      </c>
      <c r="Y26" s="18">
        <f t="shared" si="33"/>
        <v>28936.844616001305</v>
      </c>
      <c r="Z26" s="18">
        <f>'[7]2022-23'!U21/100</f>
        <v>5396.4751842202213</v>
      </c>
      <c r="AA26" s="18">
        <f>'[7]2022-23'!V21/100</f>
        <v>752.73512281949195</v>
      </c>
      <c r="AB26" s="18">
        <f t="shared" si="34"/>
        <v>33580.584677402039</v>
      </c>
      <c r="AC26" s="18">
        <f>'Stmnt 49 GDDP 2022-23 '!AC26</f>
        <v>2020.7103869920306</v>
      </c>
      <c r="AD26" s="18">
        <f t="shared" si="7"/>
        <v>166182.07583615728</v>
      </c>
    </row>
    <row r="27" spans="1:30">
      <c r="A27" s="5">
        <v>19</v>
      </c>
      <c r="B27" s="6" t="s">
        <v>14</v>
      </c>
      <c r="C27" s="14">
        <f>[4]NVA_Current!N24/100</f>
        <v>4146.9523875450213</v>
      </c>
      <c r="D27" s="14">
        <f>[4]NVA_Current!Z24/100</f>
        <v>571.89197529692058</v>
      </c>
      <c r="E27" s="14">
        <f>[4]NVA_Current!AX24/100</f>
        <v>168.35854898562383</v>
      </c>
      <c r="F27" s="14">
        <f>[4]NVA_Current!AL24/100</f>
        <v>18.85800776463023</v>
      </c>
      <c r="G27" s="14">
        <f t="shared" si="0"/>
        <v>4906.0609195921961</v>
      </c>
      <c r="H27" s="14">
        <f>+[4]NVA_Current!BV24/100</f>
        <v>46.80573587395579</v>
      </c>
      <c r="I27" s="14">
        <f t="shared" si="1"/>
        <v>4952.8666554661522</v>
      </c>
      <c r="J27" s="18">
        <f>'[7]2022-23'!D22/100</f>
        <v>1724.3754086761794</v>
      </c>
      <c r="K27" s="18">
        <f>'[7]2022-23'!E22/100+'[7]2022-23'!F22/100</f>
        <v>142.86994662036602</v>
      </c>
      <c r="L27" s="18">
        <f>'[7]2022-23'!G22/100</f>
        <v>870.76478686619635</v>
      </c>
      <c r="M27" s="18">
        <f t="shared" si="30"/>
        <v>2738.0101421627414</v>
      </c>
      <c r="N27" s="18">
        <f t="shared" si="31"/>
        <v>2784.8158780366971</v>
      </c>
      <c r="O27" s="18">
        <f>(+'[7]2022-23'!H22+'[7]2022-23'!I22)/100</f>
        <v>1164.5192685426796</v>
      </c>
      <c r="P27" s="18">
        <f>'[7]2022-23'!J22/100</f>
        <v>51.667680444289232</v>
      </c>
      <c r="Q27" s="18">
        <f>'[7]2022-23'!K22/100</f>
        <v>319.21295580016192</v>
      </c>
      <c r="R27" s="18">
        <f>'[7]2022-23'!L22/100</f>
        <v>21.230286747807487</v>
      </c>
      <c r="S27" s="18">
        <f>'[7]2022-23'!M22/100</f>
        <v>140.8643527450019</v>
      </c>
      <c r="T27" s="18">
        <f>'[7]2022-23'!N22/100</f>
        <v>1541.1910932642227</v>
      </c>
      <c r="U27" s="18">
        <f>'[7]2022-23'!O22/100</f>
        <v>2508.9638879562699</v>
      </c>
      <c r="V27" s="18">
        <f>'[7]2022-23'!P22/100</f>
        <v>432.11140838387547</v>
      </c>
      <c r="W27" s="18">
        <f>'[7]2022-23'!Q22/100</f>
        <v>967.94327038266795</v>
      </c>
      <c r="X27" s="18">
        <f t="shared" si="32"/>
        <v>7147.7042042669764</v>
      </c>
      <c r="Y27" s="18">
        <f t="shared" si="33"/>
        <v>14838.581001895869</v>
      </c>
      <c r="Z27" s="18">
        <f>'[7]2022-23'!U22/100</f>
        <v>2767.2690374346316</v>
      </c>
      <c r="AA27" s="18">
        <f>'[7]2022-23'!V22/100</f>
        <v>385.99651210458154</v>
      </c>
      <c r="AB27" s="18">
        <f t="shared" si="34"/>
        <v>17219.853527225918</v>
      </c>
      <c r="AC27" s="18">
        <f>'Stmnt 49 GDDP 2022-23 '!AC27</f>
        <v>1268.7482007978174</v>
      </c>
      <c r="AD27" s="18">
        <f t="shared" si="7"/>
        <v>135723.17593355157</v>
      </c>
    </row>
    <row r="28" spans="1:30">
      <c r="A28" s="5">
        <v>20</v>
      </c>
      <c r="B28" s="6" t="s">
        <v>151</v>
      </c>
      <c r="C28" s="14">
        <f>[4]NVA_Current!N25/100</f>
        <v>8243.9332385526941</v>
      </c>
      <c r="D28" s="14">
        <f>[4]NVA_Current!Z25/100</f>
        <v>2481.4343960483397</v>
      </c>
      <c r="E28" s="14">
        <f>[4]NVA_Current!AX25/100</f>
        <v>552.01208691628347</v>
      </c>
      <c r="F28" s="14">
        <f>[4]NVA_Current!AL25/100</f>
        <v>50.284042223029843</v>
      </c>
      <c r="G28" s="14">
        <f t="shared" si="0"/>
        <v>11327.663763740347</v>
      </c>
      <c r="H28" s="14">
        <f>+[4]NVA_Current!BV25/100</f>
        <v>17.116181080154789</v>
      </c>
      <c r="I28" s="14">
        <f t="shared" si="1"/>
        <v>11344.779944820502</v>
      </c>
      <c r="J28" s="18">
        <f>'[7]2022-23'!D23/100</f>
        <v>4803.3256255263805</v>
      </c>
      <c r="K28" s="18">
        <f>'[7]2022-23'!E23/100+'[7]2022-23'!F23/100</f>
        <v>397.97069261503333</v>
      </c>
      <c r="L28" s="18">
        <f>'[7]2022-23'!G23/100</f>
        <v>2425.5546637442576</v>
      </c>
      <c r="M28" s="18">
        <f t="shared" si="30"/>
        <v>7626.850981885671</v>
      </c>
      <c r="N28" s="18">
        <f t="shared" si="31"/>
        <v>7643.967162965826</v>
      </c>
      <c r="O28" s="18">
        <f>(+'[7]2022-23'!H23+'[7]2022-23'!I23)/100</f>
        <v>3243.8210472419846</v>
      </c>
      <c r="P28" s="18">
        <f>'[7]2022-23'!J23/100</f>
        <v>143.92265874406692</v>
      </c>
      <c r="Q28" s="18">
        <f>'[7]2022-23'!K23/100</f>
        <v>889.18211363965997</v>
      </c>
      <c r="R28" s="18">
        <f>'[7]2022-23'!L23/100</f>
        <v>59.1379231343277</v>
      </c>
      <c r="S28" s="18">
        <f>'[7]2022-23'!M23/100</f>
        <v>392.3840202422632</v>
      </c>
      <c r="T28" s="18">
        <f>'[7]2022-23'!N23/100</f>
        <v>4293.0574368329089</v>
      </c>
      <c r="U28" s="18">
        <f>'[7]2022-23'!O23/100</f>
        <v>6988.8322901754964</v>
      </c>
      <c r="V28" s="18">
        <f>'[7]2022-23'!P23/100</f>
        <v>1203.6658552014501</v>
      </c>
      <c r="W28" s="18">
        <f>'[7]2022-23'!Q23/100</f>
        <v>2696.2497210826205</v>
      </c>
      <c r="X28" s="18">
        <f t="shared" si="32"/>
        <v>19910.253066294776</v>
      </c>
      <c r="Y28" s="18">
        <f t="shared" si="33"/>
        <v>38881.883993000949</v>
      </c>
      <c r="Z28" s="18">
        <f>'[7]2022-23'!U23/100</f>
        <v>7251.1403644040665</v>
      </c>
      <c r="AA28" s="18">
        <f>'[7]2022-23'!V23/100</f>
        <v>1011.4357699153893</v>
      </c>
      <c r="AB28" s="18">
        <f t="shared" si="34"/>
        <v>45121.588587489627</v>
      </c>
      <c r="AC28" s="18">
        <f>'Stmnt 49 GDDP 2022-23 '!AC28</f>
        <v>2803.3567578770017</v>
      </c>
      <c r="AD28" s="18">
        <f t="shared" si="7"/>
        <v>160955.57035580612</v>
      </c>
    </row>
    <row r="29" spans="1:30">
      <c r="A29" s="5">
        <v>21</v>
      </c>
      <c r="B29" s="6" t="s">
        <v>15</v>
      </c>
      <c r="C29" s="14">
        <f>[4]NVA_Current!N26/100</f>
        <v>7275.8060771030187</v>
      </c>
      <c r="D29" s="14">
        <f>[4]NVA_Current!Z26/100</f>
        <v>1555.5866838169832</v>
      </c>
      <c r="E29" s="14">
        <f>[4]NVA_Current!AX26/100</f>
        <v>1471.4449689052863</v>
      </c>
      <c r="F29" s="14">
        <f>[4]NVA_Current!AL26/100</f>
        <v>100.92018016065245</v>
      </c>
      <c r="G29" s="14">
        <f t="shared" si="0"/>
        <v>10403.757909985941</v>
      </c>
      <c r="H29" s="14">
        <f>+[4]NVA_Current!BV26/100</f>
        <v>113.54147019285509</v>
      </c>
      <c r="I29" s="14">
        <f t="shared" si="1"/>
        <v>10517.299380178796</v>
      </c>
      <c r="J29" s="18">
        <f>'[7]2022-23'!D24/100</f>
        <v>7047.366063016374</v>
      </c>
      <c r="K29" s="18">
        <f>'[7]2022-23'!E24/100+'[7]2022-23'!F24/100</f>
        <v>583.89652750284961</v>
      </c>
      <c r="L29" s="18">
        <f>'[7]2022-23'!G24/100</f>
        <v>3558.7367906978257</v>
      </c>
      <c r="M29" s="18">
        <f t="shared" si="30"/>
        <v>11189.999381217049</v>
      </c>
      <c r="N29" s="18">
        <f t="shared" si="31"/>
        <v>11303.540851409904</v>
      </c>
      <c r="O29" s="18">
        <f>(+'[7]2022-23'!H24+'[7]2022-23'!I24)/100</f>
        <v>4759.2847425009213</v>
      </c>
      <c r="P29" s="18">
        <f>'[7]2022-23'!J24/100</f>
        <v>211.16112876916876</v>
      </c>
      <c r="Q29" s="18">
        <f>'[7]2022-23'!K24/100</f>
        <v>1304.5944289522524</v>
      </c>
      <c r="R29" s="18">
        <f>'[7]2022-23'!L24/100</f>
        <v>86.766258427141281</v>
      </c>
      <c r="S29" s="18">
        <f>'[7]2022-23'!M24/100</f>
        <v>575.69984704549745</v>
      </c>
      <c r="T29" s="18">
        <f>'[7]2022-23'!N24/100</f>
        <v>6298.708362833675</v>
      </c>
      <c r="U29" s="18">
        <f>'[7]2022-23'!O24/100</f>
        <v>10253.908092374715</v>
      </c>
      <c r="V29" s="18">
        <f>'[7]2022-23'!P24/100</f>
        <v>1766.0001758112523</v>
      </c>
      <c r="W29" s="18">
        <f>'[7]2022-23'!Q24/100</f>
        <v>3955.8964482431311</v>
      </c>
      <c r="X29" s="18">
        <f t="shared" si="32"/>
        <v>29212.019484957753</v>
      </c>
      <c r="Y29" s="18">
        <f t="shared" si="33"/>
        <v>50919.3182463536</v>
      </c>
      <c r="Z29" s="18">
        <f>'[7]2022-23'!U24/100</f>
        <v>9496.0193716062786</v>
      </c>
      <c r="AA29" s="18">
        <f>'[7]2022-23'!V24/100</f>
        <v>1324.565955363546</v>
      </c>
      <c r="AB29" s="18">
        <f t="shared" si="34"/>
        <v>59090.771662596329</v>
      </c>
      <c r="AC29" s="18">
        <f>'Stmnt 49 GDDP 2022-23 '!AC29</f>
        <v>3680.5971248492197</v>
      </c>
      <c r="AD29" s="18">
        <f t="shared" si="7"/>
        <v>160546.69842469395</v>
      </c>
    </row>
    <row r="30" spans="1:30">
      <c r="A30" s="5">
        <v>22</v>
      </c>
      <c r="B30" s="6" t="s">
        <v>196</v>
      </c>
      <c r="C30" s="14">
        <f>[4]NVA_Current!N27/100</f>
        <v>6762.1000938045709</v>
      </c>
      <c r="D30" s="14">
        <f>[4]NVA_Current!Z27/100</f>
        <v>2662.6171120670065</v>
      </c>
      <c r="E30" s="14">
        <f>[4]NVA_Current!AX27/100</f>
        <v>608.04998488402248</v>
      </c>
      <c r="F30" s="14">
        <f>[4]NVA_Current!AL27/100</f>
        <v>84.809712514641163</v>
      </c>
      <c r="G30" s="14">
        <f t="shared" si="0"/>
        <v>10117.576903270241</v>
      </c>
      <c r="H30" s="14">
        <f>+[4]NVA_Current!BV27/100</f>
        <v>679.8384180786187</v>
      </c>
      <c r="I30" s="14">
        <f t="shared" si="1"/>
        <v>10797.415321348859</v>
      </c>
      <c r="J30" s="18">
        <f>'[7]2022-23'!D25/100</f>
        <v>2863.5910326620842</v>
      </c>
      <c r="K30" s="18">
        <f>'[7]2022-23'!E25/100+'[7]2022-23'!F25/100</f>
        <v>237.25755767595717</v>
      </c>
      <c r="L30" s="18">
        <f>'[7]2022-23'!G25/100</f>
        <v>1446.0390833004556</v>
      </c>
      <c r="M30" s="18">
        <f t="shared" si="30"/>
        <v>4546.8876736384973</v>
      </c>
      <c r="N30" s="18">
        <f t="shared" si="31"/>
        <v>5226.7260917171161</v>
      </c>
      <c r="O30" s="18">
        <f>(+'[7]2022-23'!H25+'[7]2022-23'!I25)/100</f>
        <v>1933.8636575205603</v>
      </c>
      <c r="P30" s="18">
        <f>'[7]2022-23'!J25/100</f>
        <v>85.802143578644205</v>
      </c>
      <c r="Q30" s="18">
        <f>'[7]2022-23'!K25/100</f>
        <v>530.10229277200278</v>
      </c>
      <c r="R30" s="18">
        <f>'[7]2022-23'!L25/100</f>
        <v>35.256161996962732</v>
      </c>
      <c r="S30" s="18">
        <f>'[7]2022-23'!M25/100</f>
        <v>233.92696005332934</v>
      </c>
      <c r="T30" s="18">
        <f>'[7]2022-23'!N25/100</f>
        <v>2559.3852545590812</v>
      </c>
      <c r="U30" s="18">
        <f>'[7]2022-23'!O25/100</f>
        <v>4166.5210804301014</v>
      </c>
      <c r="V30" s="18">
        <f>'[7]2022-23'!P25/100</f>
        <v>717.58756703043366</v>
      </c>
      <c r="W30" s="18">
        <f>'[7]2022-23'!Q25/100</f>
        <v>1607.4189270196989</v>
      </c>
      <c r="X30" s="18">
        <f t="shared" si="32"/>
        <v>11869.864044960814</v>
      </c>
      <c r="Y30" s="18">
        <f t="shared" si="33"/>
        <v>27214.16703994817</v>
      </c>
      <c r="Z30" s="18">
        <f>'[7]2022-23'!U25/100</f>
        <v>5075.2104840135717</v>
      </c>
      <c r="AA30" s="18">
        <f>'[7]2022-23'!V25/100</f>
        <v>707.92305284560507</v>
      </c>
      <c r="AB30" s="18">
        <f t="shared" si="34"/>
        <v>31581.454471116136</v>
      </c>
      <c r="AC30" s="18">
        <f>'Stmnt 49 GDDP 2022-23 '!AC30</f>
        <v>1790.515188190084</v>
      </c>
      <c r="AD30" s="18">
        <f t="shared" si="7"/>
        <v>176381.94123915688</v>
      </c>
    </row>
    <row r="31" spans="1:30">
      <c r="A31" s="5">
        <v>23</v>
      </c>
      <c r="B31" s="6" t="s">
        <v>16</v>
      </c>
      <c r="C31" s="14">
        <f>[4]NVA_Current!N28/100</f>
        <v>5329.1823056844714</v>
      </c>
      <c r="D31" s="14">
        <f>[4]NVA_Current!Z28/100</f>
        <v>1579.9602631837543</v>
      </c>
      <c r="E31" s="14">
        <f>[4]NVA_Current!AX28/100</f>
        <v>3082.6337890026939</v>
      </c>
      <c r="F31" s="14">
        <f>[4]NVA_Current!AL28/100</f>
        <v>88.905361479472106</v>
      </c>
      <c r="G31" s="14">
        <f t="shared" si="0"/>
        <v>10080.681719350392</v>
      </c>
      <c r="H31" s="14">
        <f>+[4]NVA_Current!BV28/100</f>
        <v>307.30336243912808</v>
      </c>
      <c r="I31" s="14">
        <f t="shared" si="1"/>
        <v>10387.98508178952</v>
      </c>
      <c r="J31" s="18">
        <f>'[7]2022-23'!D26/100</f>
        <v>5207.5944700207292</v>
      </c>
      <c r="K31" s="18">
        <f>'[7]2022-23'!E26/100+'[7]2022-23'!F26/100</f>
        <v>431.46564269526323</v>
      </c>
      <c r="L31" s="18">
        <f>'[7]2022-23'!G26/100</f>
        <v>2629.69992842477</v>
      </c>
      <c r="M31" s="18">
        <f t="shared" si="30"/>
        <v>8268.760041140762</v>
      </c>
      <c r="N31" s="18">
        <f t="shared" si="31"/>
        <v>8576.0634035798903</v>
      </c>
      <c r="O31" s="18">
        <f>(+'[7]2022-23'!H26+'[7]2022-23'!I26)/100</f>
        <v>3516.835181354797</v>
      </c>
      <c r="P31" s="18">
        <f>'[7]2022-23'!J26/100</f>
        <v>156.03581772662963</v>
      </c>
      <c r="Q31" s="18">
        <f>'[7]2022-23'!K26/100</f>
        <v>964.01956036944625</v>
      </c>
      <c r="R31" s="18">
        <f>'[7]2022-23'!L26/100</f>
        <v>64.11522880027249</v>
      </c>
      <c r="S31" s="18">
        <f>'[7]2022-23'!M26/100</f>
        <v>425.40877159752932</v>
      </c>
      <c r="T31" s="18">
        <f>'[7]2022-23'!N26/100</f>
        <v>4654.3798839543488</v>
      </c>
      <c r="U31" s="18">
        <f>'[7]2022-23'!O26/100</f>
        <v>7577.0429122701435</v>
      </c>
      <c r="V31" s="18">
        <f>'[7]2022-23'!P26/100</f>
        <v>1304.9716259061515</v>
      </c>
      <c r="W31" s="18">
        <f>'[7]2022-23'!Q26/100</f>
        <v>2923.1778629969699</v>
      </c>
      <c r="X31" s="18">
        <f>SUM(O31:W31)</f>
        <v>21585.986844976287</v>
      </c>
      <c r="Y31" s="18">
        <f t="shared" si="33"/>
        <v>40242.731967906569</v>
      </c>
      <c r="Z31" s="18">
        <f>'[7]2022-23'!U26/100</f>
        <v>7504.9269247646771</v>
      </c>
      <c r="AA31" s="18">
        <f>'[7]2022-23'!V26/100</f>
        <v>1046.8355542489817</v>
      </c>
      <c r="AB31" s="18">
        <f t="shared" si="34"/>
        <v>46700.823338422262</v>
      </c>
      <c r="AC31" s="18">
        <f>'Stmnt 49 GDDP 2022-23 '!AC31</f>
        <v>2681.2180989680842</v>
      </c>
      <c r="AD31" s="18">
        <f t="shared" si="7"/>
        <v>174177.63723285298</v>
      </c>
    </row>
    <row r="32" spans="1:30" s="50" customFormat="1" ht="25.5">
      <c r="A32" s="47"/>
      <c r="B32" s="48" t="s">
        <v>198</v>
      </c>
      <c r="C32" s="49">
        <f t="shared" ref="C32:I32" si="35">SUM(C24:C31)</f>
        <v>51618.635257800626</v>
      </c>
      <c r="D32" s="49">
        <f t="shared" si="35"/>
        <v>14041.183766042104</v>
      </c>
      <c r="E32" s="49">
        <f t="shared" si="35"/>
        <v>9946.9938342336591</v>
      </c>
      <c r="F32" s="49">
        <f t="shared" si="35"/>
        <v>475.48846938227996</v>
      </c>
      <c r="G32" s="49">
        <f t="shared" si="35"/>
        <v>76082.30132745867</v>
      </c>
      <c r="H32" s="49">
        <f t="shared" si="35"/>
        <v>3391.6519534418944</v>
      </c>
      <c r="I32" s="49">
        <f t="shared" si="35"/>
        <v>79473.953280900561</v>
      </c>
      <c r="J32" s="49">
        <f t="shared" ref="J32:AB32" si="36">SUM(J24:J31)</f>
        <v>39633.623748245649</v>
      </c>
      <c r="K32" s="49">
        <f t="shared" si="36"/>
        <v>3283.7708545325695</v>
      </c>
      <c r="L32" s="49">
        <f>SUM(L24:L31)</f>
        <v>20013.950420674937</v>
      </c>
      <c r="M32" s="49">
        <f t="shared" si="36"/>
        <v>62931.345023453148</v>
      </c>
      <c r="N32" s="49">
        <f t="shared" si="36"/>
        <v>66322.99697689504</v>
      </c>
      <c r="O32" s="49">
        <f t="shared" si="36"/>
        <v>26765.70212308686</v>
      </c>
      <c r="P32" s="49">
        <f t="shared" si="36"/>
        <v>1187.5473266263107</v>
      </c>
      <c r="Q32" s="49">
        <f t="shared" si="36"/>
        <v>7336.8978252025299</v>
      </c>
      <c r="R32" s="49">
        <f t="shared" si="36"/>
        <v>487.96404355820891</v>
      </c>
      <c r="S32" s="49">
        <f t="shared" si="36"/>
        <v>3237.6736110622555</v>
      </c>
      <c r="T32" s="49">
        <f t="shared" si="36"/>
        <v>35423.253896595292</v>
      </c>
      <c r="U32" s="49">
        <f t="shared" si="36"/>
        <v>57666.868961866567</v>
      </c>
      <c r="V32" s="49">
        <f t="shared" si="36"/>
        <v>9931.7937909813663</v>
      </c>
      <c r="W32" s="49">
        <f t="shared" si="36"/>
        <v>22247.533335820885</v>
      </c>
      <c r="X32" s="49">
        <f t="shared" si="36"/>
        <v>164285.23491480027</v>
      </c>
      <c r="Y32" s="49">
        <f t="shared" si="36"/>
        <v>306690.53321915399</v>
      </c>
      <c r="Z32" s="49">
        <f t="shared" si="36"/>
        <v>57195.173582688978</v>
      </c>
      <c r="AA32" s="49">
        <f t="shared" si="36"/>
        <v>7977.9512629536139</v>
      </c>
      <c r="AB32" s="49">
        <f t="shared" si="36"/>
        <v>355907.75553888932</v>
      </c>
      <c r="AC32" s="49">
        <f>'Stmnt 49 GDDP 2022-23 '!AC32</f>
        <v>20509.477614852312</v>
      </c>
      <c r="AD32" s="49">
        <f t="shared" si="7"/>
        <v>173533.31090263958</v>
      </c>
    </row>
    <row r="33" spans="1:30">
      <c r="A33" s="5">
        <v>24</v>
      </c>
      <c r="B33" s="6" t="s">
        <v>152</v>
      </c>
      <c r="C33" s="14">
        <f>[4]NVA_Current!N30/100</f>
        <v>6326.5711693343692</v>
      </c>
      <c r="D33" s="14">
        <f>[4]NVA_Current!Z30/100</f>
        <v>914.84262535791697</v>
      </c>
      <c r="E33" s="14">
        <f>[4]NVA_Current!AX30/100</f>
        <v>407.08671359887535</v>
      </c>
      <c r="F33" s="14">
        <f>[4]NVA_Current!AL30/100</f>
        <v>58.483694966258319</v>
      </c>
      <c r="G33" s="14">
        <f t="shared" si="0"/>
        <v>7706.9842032574206</v>
      </c>
      <c r="H33" s="14">
        <f>+[4]NVA_Current!BV30/100</f>
        <v>150.26740551085456</v>
      </c>
      <c r="I33" s="14">
        <f t="shared" si="1"/>
        <v>7857.2516087682752</v>
      </c>
      <c r="J33" s="18">
        <f>'[7]2022-23'!D27/100</f>
        <v>3994.3334412645804</v>
      </c>
      <c r="K33" s="18">
        <f>'[7]2022-23'!E27/100+'[7]2022-23'!F27/100</f>
        <v>330.9431360863137</v>
      </c>
      <c r="L33" s="18">
        <f>'[7]2022-23'!G27/100</f>
        <v>2017.0346260768499</v>
      </c>
      <c r="M33" s="18">
        <f t="shared" ref="M33:M37" si="37">J33+K33+L33</f>
        <v>6342.3112034277447</v>
      </c>
      <c r="N33" s="18">
        <f t="shared" ref="N33:N37" si="38">H33+M33</f>
        <v>6492.5786089385992</v>
      </c>
      <c r="O33" s="18">
        <f>(+'[7]2022-23'!H27+'[7]2022-23'!I27)/100</f>
        <v>2697.4858455607305</v>
      </c>
      <c r="P33" s="18">
        <f>'[7]2022-23'!J27/100</f>
        <v>119.68272267906846</v>
      </c>
      <c r="Q33" s="18">
        <f>'[7]2022-23'!K27/100</f>
        <v>739.42308491650476</v>
      </c>
      <c r="R33" s="18">
        <f>'[7]2022-23'!L27/100</f>
        <v>49.17771611548681</v>
      </c>
      <c r="S33" s="18">
        <f>'[7]2022-23'!M27/100</f>
        <v>326.29738977976399</v>
      </c>
      <c r="T33" s="18">
        <f>'[7]2022-23'!N27/100</f>
        <v>3570.0063293818675</v>
      </c>
      <c r="U33" s="18">
        <f>'[7]2022-23'!O27/100</f>
        <v>5811.7497559783933</v>
      </c>
      <c r="V33" s="18">
        <f>'[7]2022-23'!P27/100</f>
        <v>1000.9404217755083</v>
      </c>
      <c r="W33" s="18">
        <f>'[7]2022-23'!Q27/100</f>
        <v>2242.1383155218409</v>
      </c>
      <c r="X33" s="18">
        <f t="shared" ref="X33:X37" si="39">SUM(O33:W33)</f>
        <v>16556.901581709164</v>
      </c>
      <c r="Y33" s="18">
        <f t="shared" ref="Y33:Y37" si="40">I33+M33+X33</f>
        <v>30756.464393905182</v>
      </c>
      <c r="Z33" s="18">
        <f>'[7]2022-23'!U27/100</f>
        <v>5735.8187788876485</v>
      </c>
      <c r="AA33" s="18">
        <f>'[7]2022-23'!V27/100</f>
        <v>800.06895345711087</v>
      </c>
      <c r="AB33" s="18">
        <f t="shared" ref="AB33:AB37" si="41">Y33+Z33-AA33</f>
        <v>35692.214219335714</v>
      </c>
      <c r="AC33" s="18">
        <f>'Stmnt 49 GDDP 2022-23 '!AC33</f>
        <v>2809.6297027934852</v>
      </c>
      <c r="AD33" s="18">
        <f t="shared" si="7"/>
        <v>127035.29644439832</v>
      </c>
    </row>
    <row r="34" spans="1:30">
      <c r="A34" s="5">
        <v>25</v>
      </c>
      <c r="B34" s="6" t="s">
        <v>17</v>
      </c>
      <c r="C34" s="14">
        <f>[4]NVA_Current!N31/100</f>
        <v>4726.0086127183486</v>
      </c>
      <c r="D34" s="14">
        <f>[4]NVA_Current!Z31/100</f>
        <v>489.37703204704388</v>
      </c>
      <c r="E34" s="14">
        <f>[4]NVA_Current!AX31/100</f>
        <v>292.31878935374021</v>
      </c>
      <c r="F34" s="14">
        <f>[4]NVA_Current!AL31/100</f>
        <v>30.924745644403114</v>
      </c>
      <c r="G34" s="14">
        <f t="shared" si="0"/>
        <v>5538.6291797635358</v>
      </c>
      <c r="H34" s="14">
        <f>+[4]NVA_Current!BV31/100</f>
        <v>403.51167788022065</v>
      </c>
      <c r="I34" s="14">
        <f t="shared" si="1"/>
        <v>5942.1408576437561</v>
      </c>
      <c r="J34" s="18">
        <f>'[7]2022-23'!D28/100</f>
        <v>4433.5413302548222</v>
      </c>
      <c r="K34" s="18">
        <f>'[7]2022-23'!E28/100+'[7]2022-23'!F28/100</f>
        <v>367.33289630880074</v>
      </c>
      <c r="L34" s="18">
        <f>'[7]2022-23'!G28/100</f>
        <v>2238.8232006078147</v>
      </c>
      <c r="M34" s="18">
        <f t="shared" si="37"/>
        <v>7039.6974271714371</v>
      </c>
      <c r="N34" s="18">
        <f t="shared" si="38"/>
        <v>7443.2091050516574</v>
      </c>
      <c r="O34" s="18">
        <f>(+'[7]2022-23'!H28+'[7]2022-23'!I28)/100</f>
        <v>2994.0953002372776</v>
      </c>
      <c r="P34" s="18">
        <f>'[7]2022-23'!J28/100</f>
        <v>132.84276471097158</v>
      </c>
      <c r="Q34" s="18">
        <f>'[7]2022-23'!K28/100</f>
        <v>820.72837827078547</v>
      </c>
      <c r="R34" s="18">
        <f>'[7]2022-23'!L28/100</f>
        <v>54.585186773120768</v>
      </c>
      <c r="S34" s="18">
        <f>'[7]2022-23'!M28/100</f>
        <v>362.17631422499619</v>
      </c>
      <c r="T34" s="18">
        <f>'[7]2022-23'!N28/100</f>
        <v>3962.5561669620761</v>
      </c>
      <c r="U34" s="18">
        <f>'[7]2022-23'!O28/100</f>
        <v>6450.7966405706566</v>
      </c>
      <c r="V34" s="18">
        <f>'[7]2022-23'!P28/100</f>
        <v>1111.001571180662</v>
      </c>
      <c r="W34" s="18">
        <f>'[7]2022-23'!Q28/100</f>
        <v>2488.6787836287576</v>
      </c>
      <c r="X34" s="18">
        <f t="shared" si="39"/>
        <v>18377.461106559305</v>
      </c>
      <c r="Y34" s="18">
        <f t="shared" si="40"/>
        <v>31359.299391374498</v>
      </c>
      <c r="Z34" s="18">
        <f>'[7]2022-23'!U28/100</f>
        <v>5848.2423707531871</v>
      </c>
      <c r="AA34" s="18">
        <f>'[7]2022-23'!V28/100</f>
        <v>815.75052028394759</v>
      </c>
      <c r="AB34" s="18">
        <f t="shared" si="41"/>
        <v>36391.791241843741</v>
      </c>
      <c r="AC34" s="18">
        <f>'Stmnt 49 GDDP 2022-23 '!AC34</f>
        <v>2018.9712896389431</v>
      </c>
      <c r="AD34" s="18">
        <f t="shared" si="7"/>
        <v>180249.17654154339</v>
      </c>
    </row>
    <row r="35" spans="1:30">
      <c r="A35" s="5">
        <v>26</v>
      </c>
      <c r="B35" s="6" t="s">
        <v>18</v>
      </c>
      <c r="C35" s="14">
        <f>[4]NVA_Current!N32/100</f>
        <v>3447.9313996671472</v>
      </c>
      <c r="D35" s="14">
        <f>[4]NVA_Current!Z32/100</f>
        <v>385.15486542528396</v>
      </c>
      <c r="E35" s="14">
        <f>[4]NVA_Current!AX32/100</f>
        <v>211.92075646703211</v>
      </c>
      <c r="F35" s="14">
        <f>[4]NVA_Current!AL32/100</f>
        <v>76.896152458829263</v>
      </c>
      <c r="G35" s="14">
        <f t="shared" si="0"/>
        <v>4121.9031740182927</v>
      </c>
      <c r="H35" s="14">
        <f>+[4]NVA_Current!BV32/100</f>
        <v>52.710071559159609</v>
      </c>
      <c r="I35" s="14">
        <f t="shared" si="1"/>
        <v>4174.6132455774523</v>
      </c>
      <c r="J35" s="18">
        <f>'[7]2022-23'!D29/100</f>
        <v>1616.1646131490168</v>
      </c>
      <c r="K35" s="18">
        <f>'[7]2022-23'!E29/100+'[7]2022-23'!F29/100</f>
        <v>133.90434057952027</v>
      </c>
      <c r="L35" s="18">
        <f>'[7]2022-23'!G29/100</f>
        <v>816.12114614287509</v>
      </c>
      <c r="M35" s="18">
        <f t="shared" si="37"/>
        <v>2566.1900998714123</v>
      </c>
      <c r="N35" s="18">
        <f t="shared" si="38"/>
        <v>2618.9001714305718</v>
      </c>
      <c r="O35" s="18">
        <f>(+'[7]2022-23'!H29+'[7]2022-23'!I29)/100</f>
        <v>1091.4414713172746</v>
      </c>
      <c r="P35" s="18">
        <f>'[7]2022-23'!J29/100</f>
        <v>48.425346567461318</v>
      </c>
      <c r="Q35" s="18">
        <f>'[7]2022-23'!K29/100</f>
        <v>299.1811879403831</v>
      </c>
      <c r="R35" s="18">
        <f>'[7]2022-23'!L29/100</f>
        <v>19.898009445144183</v>
      </c>
      <c r="S35" s="18">
        <f>'[7]2022-23'!M29/100</f>
        <v>132.02460497589067</v>
      </c>
      <c r="T35" s="18">
        <f>'[7]2022-23'!N29/100</f>
        <v>1444.4757762732822</v>
      </c>
      <c r="U35" s="18">
        <f>'[7]2022-23'!O29/100</f>
        <v>2351.517326784824</v>
      </c>
      <c r="V35" s="18">
        <f>'[7]2022-23'!P29/100</f>
        <v>404.99485416817862</v>
      </c>
      <c r="W35" s="18">
        <f>'[7]2022-23'!Q29/100</f>
        <v>907.20132823581071</v>
      </c>
      <c r="X35" s="18">
        <f t="shared" si="39"/>
        <v>6699.1599057082494</v>
      </c>
      <c r="Y35" s="18">
        <f t="shared" si="40"/>
        <v>13439.963251157114</v>
      </c>
      <c r="Z35" s="18">
        <f>'[7]2022-23'!U29/100</f>
        <v>2506.4387327372965</v>
      </c>
      <c r="AA35" s="18">
        <f>'[7]2022-23'!V29/100</f>
        <v>349.61422093506064</v>
      </c>
      <c r="AB35" s="18">
        <f t="shared" si="41"/>
        <v>15596.787762959351</v>
      </c>
      <c r="AC35" s="18">
        <f>'Stmnt 49 GDDP 2022-23 '!AC35</f>
        <v>1294.3911938350866</v>
      </c>
      <c r="AD35" s="18">
        <f t="shared" si="7"/>
        <v>120495.16280119625</v>
      </c>
    </row>
    <row r="36" spans="1:30">
      <c r="A36" s="5">
        <v>27</v>
      </c>
      <c r="B36" s="6" t="s">
        <v>19</v>
      </c>
      <c r="C36" s="14">
        <f>[4]NVA_Current!N33/100</f>
        <v>4775.6914301090756</v>
      </c>
      <c r="D36" s="14">
        <f>[4]NVA_Current!Z33/100</f>
        <v>1200.2939320539124</v>
      </c>
      <c r="E36" s="14">
        <f>[4]NVA_Current!AX33/100</f>
        <v>1240.9847664489587</v>
      </c>
      <c r="F36" s="14">
        <f>[4]NVA_Current!AL33/100</f>
        <v>49.291609725796306</v>
      </c>
      <c r="G36" s="14">
        <f t="shared" si="0"/>
        <v>7266.2617383377437</v>
      </c>
      <c r="H36" s="14">
        <f>+[4]NVA_Current!BV33/100</f>
        <v>114.25545579286987</v>
      </c>
      <c r="I36" s="14">
        <f t="shared" si="1"/>
        <v>7380.5171941306135</v>
      </c>
      <c r="J36" s="18">
        <f>'[7]2022-23'!D30/100</f>
        <v>6380.5940003212654</v>
      </c>
      <c r="K36" s="18">
        <f>'[7]2022-23'!E30/100+'[7]2022-23'!F30/100</f>
        <v>528.65235704791667</v>
      </c>
      <c r="L36" s="18">
        <f>'[7]2022-23'!G30/100</f>
        <v>3222.0342199352476</v>
      </c>
      <c r="M36" s="18">
        <f t="shared" si="37"/>
        <v>10131.280577304429</v>
      </c>
      <c r="N36" s="18">
        <f t="shared" si="38"/>
        <v>10245.5360330973</v>
      </c>
      <c r="O36" s="18">
        <f>(+'[7]2022-23'!H30+'[7]2022-23'!I30)/100</f>
        <v>4308.9947935561586</v>
      </c>
      <c r="P36" s="18">
        <f>'[7]2022-23'!J30/100</f>
        <v>191.18255235757491</v>
      </c>
      <c r="Q36" s="18">
        <f>'[7]2022-23'!K30/100</f>
        <v>1181.1629070765853</v>
      </c>
      <c r="R36" s="18">
        <f>'[7]2022-23'!L30/100</f>
        <v>78.557047129404339</v>
      </c>
      <c r="S36" s="18">
        <f>'[7]2022-23'!M30/100</f>
        <v>521.23118867365088</v>
      </c>
      <c r="T36" s="18">
        <f>'[7]2022-23'!N30/100</f>
        <v>5702.7690104788226</v>
      </c>
      <c r="U36" s="18">
        <f>'[7]2022-23'!O30/100</f>
        <v>9283.7556427498112</v>
      </c>
      <c r="V36" s="18">
        <f>'[7]2022-23'!P30/100</f>
        <v>1598.9136970592747</v>
      </c>
      <c r="W36" s="18">
        <f>'[7]2022-23'!Q30/100</f>
        <v>3581.6174323643454</v>
      </c>
      <c r="X36" s="18">
        <f t="shared" si="39"/>
        <v>26448.184271445625</v>
      </c>
      <c r="Y36" s="18">
        <f t="shared" si="40"/>
        <v>43959.982042880671</v>
      </c>
      <c r="Z36" s="18">
        <f>'[7]2022-23'!U30/100</f>
        <v>8198.1624125575163</v>
      </c>
      <c r="AA36" s="18">
        <f>'[7]2022-23'!V30/100</f>
        <v>1143.5325059133625</v>
      </c>
      <c r="AB36" s="18">
        <f t="shared" si="41"/>
        <v>51014.611949524828</v>
      </c>
      <c r="AC36" s="18">
        <f>'Stmnt 49 GDDP 2022-23 '!AC36</f>
        <v>3199.2565994166712</v>
      </c>
      <c r="AD36" s="18">
        <f t="shared" si="7"/>
        <v>159457.70638974835</v>
      </c>
    </row>
    <row r="37" spans="1:30">
      <c r="A37" s="5">
        <v>28</v>
      </c>
      <c r="B37" s="6" t="s">
        <v>20</v>
      </c>
      <c r="C37" s="14">
        <f>[4]NVA_Current!N34/100</f>
        <v>4294.7152022926457</v>
      </c>
      <c r="D37" s="14">
        <f>[4]NVA_Current!Z34/100</f>
        <v>775.68094449312946</v>
      </c>
      <c r="E37" s="14">
        <f>[4]NVA_Current!AX34/100</f>
        <v>2280.3625979139028</v>
      </c>
      <c r="F37" s="14">
        <f>[4]NVA_Current!AL34/100</f>
        <v>81.294723092689523</v>
      </c>
      <c r="G37" s="14">
        <f t="shared" si="0"/>
        <v>7432.0534677923679</v>
      </c>
      <c r="H37" s="14">
        <f>+[4]NVA_Current!BV34/100</f>
        <v>1808.1639565623391</v>
      </c>
      <c r="I37" s="14">
        <f t="shared" si="1"/>
        <v>9240.217424354707</v>
      </c>
      <c r="J37" s="18">
        <f>'[7]2022-23'!D31/100</f>
        <v>4595.9013437256617</v>
      </c>
      <c r="K37" s="18">
        <f>'[7]2022-23'!E31/100+'[7]2022-23'!F31/100</f>
        <v>380.78493601033472</v>
      </c>
      <c r="L37" s="18">
        <f>'[7]2022-23'!G31/100</f>
        <v>2320.810789745417</v>
      </c>
      <c r="M37" s="18">
        <f t="shared" si="37"/>
        <v>7297.4970694814128</v>
      </c>
      <c r="N37" s="18">
        <f t="shared" si="38"/>
        <v>9105.6610260437519</v>
      </c>
      <c r="O37" s="18">
        <f>(+'[7]2022-23'!H31+'[7]2022-23'!I31)/100</f>
        <v>3103.7415890768953</v>
      </c>
      <c r="P37" s="18">
        <f>'[7]2022-23'!J31/100</f>
        <v>137.70757851586222</v>
      </c>
      <c r="Q37" s="18">
        <f>'[7]2022-23'!K31/100</f>
        <v>850.78414196528718</v>
      </c>
      <c r="R37" s="18">
        <f>'[7]2022-23'!L31/100</f>
        <v>56.584142235498931</v>
      </c>
      <c r="S37" s="18">
        <f>'[7]2022-23'!M31/100</f>
        <v>375.43951555236708</v>
      </c>
      <c r="T37" s="18">
        <f>'[7]2022-23'!N31/100</f>
        <v>4107.6683075113433</v>
      </c>
      <c r="U37" s="18">
        <f>'[7]2022-23'!O31/100</f>
        <v>6687.0302406306109</v>
      </c>
      <c r="V37" s="18">
        <f>'[7]2022-23'!P31/100</f>
        <v>1151.6873834075775</v>
      </c>
      <c r="W37" s="18">
        <f>'[7]2022-23'!Q31/100</f>
        <v>2579.8162944211372</v>
      </c>
      <c r="X37" s="18">
        <f t="shared" si="39"/>
        <v>19050.459193316579</v>
      </c>
      <c r="Y37" s="18">
        <f t="shared" si="40"/>
        <v>35588.173687152695</v>
      </c>
      <c r="Z37" s="18">
        <f>'[7]2022-23'!U31/100</f>
        <v>6636.8914298430782</v>
      </c>
      <c r="AA37" s="18">
        <f>'[7]2022-23'!V31/100</f>
        <v>925.75637152762124</v>
      </c>
      <c r="AB37" s="18">
        <f t="shared" si="41"/>
        <v>41299.308745468152</v>
      </c>
      <c r="AC37" s="18">
        <f>'Stmnt 49 GDDP 2022-23 '!AC37</f>
        <v>3013.2089312496855</v>
      </c>
      <c r="AD37" s="18">
        <f t="shared" si="7"/>
        <v>137060.88654244048</v>
      </c>
    </row>
    <row r="38" spans="1:30" s="3" customFormat="1">
      <c r="A38" s="7"/>
      <c r="B38" s="8" t="s">
        <v>30</v>
      </c>
      <c r="C38" s="19">
        <f t="shared" ref="C38:I38" si="42">SUM(C33:C37)</f>
        <v>23570.917814121589</v>
      </c>
      <c r="D38" s="19">
        <f t="shared" si="42"/>
        <v>3765.3493993772868</v>
      </c>
      <c r="E38" s="19">
        <f t="shared" si="42"/>
        <v>4432.6736237825098</v>
      </c>
      <c r="F38" s="19">
        <f t="shared" si="42"/>
        <v>296.89092588797655</v>
      </c>
      <c r="G38" s="19">
        <f t="shared" si="42"/>
        <v>32065.831763169361</v>
      </c>
      <c r="H38" s="19">
        <f t="shared" si="42"/>
        <v>2528.9085673054437</v>
      </c>
      <c r="I38" s="19">
        <f t="shared" si="42"/>
        <v>34594.740330474808</v>
      </c>
      <c r="J38" s="19">
        <f t="shared" ref="J38" si="43">SUM(J33:J37)</f>
        <v>21020.534728715345</v>
      </c>
      <c r="K38" s="19">
        <f t="shared" ref="K38" si="44">SUM(K33:K37)</f>
        <v>1741.6176660328861</v>
      </c>
      <c r="L38" s="19">
        <f>SUM(L33:L37)</f>
        <v>10614.823982508204</v>
      </c>
      <c r="M38" s="19">
        <f t="shared" ref="M38:AB38" si="45">SUM(M33:M37)</f>
        <v>33376.976377256433</v>
      </c>
      <c r="N38" s="19">
        <f t="shared" si="45"/>
        <v>35905.884944561876</v>
      </c>
      <c r="O38" s="19">
        <f t="shared" si="45"/>
        <v>14195.758999748336</v>
      </c>
      <c r="P38" s="19">
        <f t="shared" si="45"/>
        <v>629.84096483093845</v>
      </c>
      <c r="Q38" s="19">
        <f t="shared" si="45"/>
        <v>3891.2797001695458</v>
      </c>
      <c r="R38" s="19">
        <f t="shared" si="45"/>
        <v>258.80210169865501</v>
      </c>
      <c r="S38" s="19">
        <f t="shared" si="45"/>
        <v>1717.1690132066688</v>
      </c>
      <c r="T38" s="19">
        <f t="shared" si="45"/>
        <v>18787.475590607391</v>
      </c>
      <c r="U38" s="19">
        <f t="shared" si="45"/>
        <v>30584.849606714295</v>
      </c>
      <c r="V38" s="19">
        <f t="shared" si="45"/>
        <v>5267.5379275912019</v>
      </c>
      <c r="W38" s="19">
        <f t="shared" si="45"/>
        <v>11799.45215417189</v>
      </c>
      <c r="X38" s="19">
        <f t="shared" si="45"/>
        <v>87132.16605873892</v>
      </c>
      <c r="Y38" s="19">
        <f t="shared" si="45"/>
        <v>155103.88276647014</v>
      </c>
      <c r="Z38" s="19">
        <f t="shared" si="45"/>
        <v>28925.553724778725</v>
      </c>
      <c r="AA38" s="19">
        <f t="shared" si="45"/>
        <v>4034.7225721171026</v>
      </c>
      <c r="AB38" s="19">
        <f t="shared" si="45"/>
        <v>179994.71391913178</v>
      </c>
      <c r="AC38" s="19">
        <f>'Stmnt 49 GDDP 2022-23 '!AC38</f>
        <v>12335.45771693387</v>
      </c>
      <c r="AD38" s="19">
        <f t="shared" si="7"/>
        <v>145916.52620400023</v>
      </c>
    </row>
    <row r="39" spans="1:30">
      <c r="A39" s="5">
        <v>29</v>
      </c>
      <c r="B39" s="6" t="s">
        <v>21</v>
      </c>
      <c r="C39" s="14">
        <f>[4]NVA_Current!N36/100</f>
        <v>3894.8333069918444</v>
      </c>
      <c r="D39" s="14">
        <f>[4]NVA_Current!Z36/100</f>
        <v>557.18055743145942</v>
      </c>
      <c r="E39" s="14">
        <f>[4]NVA_Current!AX36/100</f>
        <v>1610.2436205189213</v>
      </c>
      <c r="F39" s="14">
        <f>[4]NVA_Current!AL36/100</f>
        <v>21.877676096561522</v>
      </c>
      <c r="G39" s="14">
        <f t="shared" si="0"/>
        <v>6084.1351610387865</v>
      </c>
      <c r="H39" s="14">
        <f>+[4]NVA_Current!BV36/100</f>
        <v>61.584061270436621</v>
      </c>
      <c r="I39" s="14">
        <f t="shared" si="1"/>
        <v>6145.7192223092234</v>
      </c>
      <c r="J39" s="18">
        <f>'[7]2022-23'!D32/100</f>
        <v>3342.1886997271176</v>
      </c>
      <c r="K39" s="18">
        <f>'[7]2022-23'!E32/100+'[7]2022-23'!F32/100</f>
        <v>276.91088536908802</v>
      </c>
      <c r="L39" s="18">
        <f>'[7]2022-23'!G32/100</f>
        <v>1687.7184725214386</v>
      </c>
      <c r="M39" s="18">
        <f t="shared" ref="M39:M44" si="46">J39+K39+L39</f>
        <v>5306.8180576176446</v>
      </c>
      <c r="N39" s="18">
        <f t="shared" ref="N39:N44" si="47">H39+M39</f>
        <v>5368.4021188880815</v>
      </c>
      <c r="O39" s="18">
        <f>(+'[7]2022-23'!H32+'[7]2022-23'!I32)/100</f>
        <v>2257.0741384706907</v>
      </c>
      <c r="P39" s="18">
        <f>'[7]2022-23'!J32/100</f>
        <v>100.14242655813904</v>
      </c>
      <c r="Q39" s="18">
        <f>'[7]2022-23'!K32/100</f>
        <v>618.69934372402122</v>
      </c>
      <c r="R39" s="18">
        <f>'[7]2022-23'!L32/100</f>
        <v>41.148594501798136</v>
      </c>
      <c r="S39" s="18">
        <f>'[7]2022-23'!M32/100</f>
        <v>273.02363833879662</v>
      </c>
      <c r="T39" s="18">
        <f>'[7]2022-23'!N32/100</f>
        <v>2987.1404046420525</v>
      </c>
      <c r="U39" s="18">
        <f>'[7]2022-23'!O32/100</f>
        <v>4862.880038859078</v>
      </c>
      <c r="V39" s="18">
        <f>'[7]2022-23'!P32/100</f>
        <v>837.51940491455014</v>
      </c>
      <c r="W39" s="18">
        <f>'[7]2022-23'!Q32/100</f>
        <v>1876.0700506239777</v>
      </c>
      <c r="X39" s="18">
        <f t="shared" ref="X39:X44" si="48">SUM(O39:W39)</f>
        <v>13853.698040633102</v>
      </c>
      <c r="Y39" s="18">
        <f t="shared" ref="Y39:Y44" si="49">I39+M39+X39</f>
        <v>25306.235320559972</v>
      </c>
      <c r="Z39" s="18">
        <f>'[7]2022-23'!U32/100</f>
        <v>4719.3974541540474</v>
      </c>
      <c r="AA39" s="18">
        <f>'[7]2022-23'!V32/100</f>
        <v>658.29195929119555</v>
      </c>
      <c r="AB39" s="18">
        <f t="shared" ref="AB39:AB44" si="50">Y39+Z39-AA39</f>
        <v>29367.340815422824</v>
      </c>
      <c r="AC39" s="18">
        <f>'Stmnt 49 GDDP 2022-23 '!AC39</f>
        <v>1434.4076777126536</v>
      </c>
      <c r="AD39" s="18">
        <f t="shared" si="7"/>
        <v>204734.96671638571</v>
      </c>
    </row>
    <row r="40" spans="1:30">
      <c r="A40" s="5">
        <v>30</v>
      </c>
      <c r="B40" s="6" t="s">
        <v>22</v>
      </c>
      <c r="C40" s="14">
        <f>[4]NVA_Current!N37/100</f>
        <v>6087.7221877329075</v>
      </c>
      <c r="D40" s="14">
        <f>[4]NVA_Current!Z37/100</f>
        <v>1206.6306146481775</v>
      </c>
      <c r="E40" s="14">
        <f>[4]NVA_Current!AX37/100</f>
        <v>1639.3100344341144</v>
      </c>
      <c r="F40" s="14">
        <f>[4]NVA_Current!AL37/100</f>
        <v>106.12254353686021</v>
      </c>
      <c r="G40" s="14">
        <f t="shared" si="0"/>
        <v>9039.7853803520593</v>
      </c>
      <c r="H40" s="14">
        <f>+[4]NVA_Current!BV37/100</f>
        <v>1670.4711287390469</v>
      </c>
      <c r="I40" s="14">
        <f t="shared" si="1"/>
        <v>10710.256509091107</v>
      </c>
      <c r="J40" s="18">
        <f>'[7]2022-23'!D33/100</f>
        <v>21759.882916041312</v>
      </c>
      <c r="K40" s="18">
        <f>'[7]2022-23'!E33/100+'[7]2022-23'!F33/100</f>
        <v>1802.8749975429769</v>
      </c>
      <c r="L40" s="18">
        <f>'[7]2022-23'!G33/100</f>
        <v>10988.175610881895</v>
      </c>
      <c r="M40" s="18">
        <f t="shared" si="46"/>
        <v>34550.933524466185</v>
      </c>
      <c r="N40" s="18">
        <f t="shared" si="47"/>
        <v>36221.404653205231</v>
      </c>
      <c r="O40" s="18">
        <f>(+'[7]2022-23'!H33+'[7]2022-23'!I33)/100</f>
        <v>14695.061649259082</v>
      </c>
      <c r="P40" s="18">
        <f>'[7]2022-23'!J33/100</f>
        <v>651.99414892740458</v>
      </c>
      <c r="Q40" s="18">
        <f>'[7]2022-23'!K33/100</f>
        <v>4028.146370300848</v>
      </c>
      <c r="R40" s="18">
        <f>'[7]2022-23'!L33/100</f>
        <v>267.90486084519858</v>
      </c>
      <c r="S40" s="18">
        <f>'[7]2022-23'!M33/100</f>
        <v>1777.5664204863385</v>
      </c>
      <c r="T40" s="18">
        <f>'[7]2022-23'!N33/100</f>
        <v>19448.281141066156</v>
      </c>
      <c r="U40" s="18">
        <f>'[7]2022-23'!O33/100</f>
        <v>31660.600219541044</v>
      </c>
      <c r="V40" s="18">
        <f>'[7]2022-23'!P33/100</f>
        <v>5452.8112647682583</v>
      </c>
      <c r="W40" s="18">
        <f>'[7]2022-23'!Q33/100</f>
        <v>12214.470310190018</v>
      </c>
      <c r="X40" s="18">
        <f t="shared" si="48"/>
        <v>90196.836385384348</v>
      </c>
      <c r="Y40" s="18">
        <f t="shared" si="49"/>
        <v>135458.02641894165</v>
      </c>
      <c r="Z40" s="18">
        <f>'[7]2022-23'!U33/100</f>
        <v>25261.768732355613</v>
      </c>
      <c r="AA40" s="18">
        <f>'[7]2022-23'!V33/100</f>
        <v>3523.6742392497426</v>
      </c>
      <c r="AB40" s="18">
        <f t="shared" si="50"/>
        <v>157196.12091204751</v>
      </c>
      <c r="AC40" s="18">
        <f>'Stmnt 49 GDDP 2022-23 '!AC40</f>
        <v>5372.2696170171876</v>
      </c>
      <c r="AD40" s="18">
        <f t="shared" si="7"/>
        <v>292606.53712187766</v>
      </c>
    </row>
    <row r="41" spans="1:30">
      <c r="A41" s="5">
        <v>31</v>
      </c>
      <c r="B41" s="6" t="s">
        <v>23</v>
      </c>
      <c r="C41" s="14">
        <f>[4]NVA_Current!N38/100</f>
        <v>2212.5656810491651</v>
      </c>
      <c r="D41" s="14">
        <f>[4]NVA_Current!Z38/100</f>
        <v>717.32662525004071</v>
      </c>
      <c r="E41" s="14">
        <f>[4]NVA_Current!AX38/100</f>
        <v>1567.3181235538782</v>
      </c>
      <c r="F41" s="14">
        <f>[4]NVA_Current!AL38/100</f>
        <v>97.369384394843934</v>
      </c>
      <c r="G41" s="14">
        <f t="shared" si="0"/>
        <v>4594.579814247928</v>
      </c>
      <c r="H41" s="14">
        <f>+[4]NVA_Current!BV38/100</f>
        <v>1795.4969146815358</v>
      </c>
      <c r="I41" s="14">
        <f t="shared" si="1"/>
        <v>6390.0767289294636</v>
      </c>
      <c r="J41" s="18">
        <f>'[7]2022-23'!D34/100</f>
        <v>2236.2605296084785</v>
      </c>
      <c r="K41" s="18">
        <f>'[7]2022-23'!E34/100+'[7]2022-23'!F34/100</f>
        <v>185.2812449579491</v>
      </c>
      <c r="L41" s="18">
        <f>'[7]2022-23'!G34/100</f>
        <v>1129.2534755739432</v>
      </c>
      <c r="M41" s="18">
        <f t="shared" si="46"/>
        <v>3550.7952501403706</v>
      </c>
      <c r="N41" s="18">
        <f t="shared" si="47"/>
        <v>5346.2921648219062</v>
      </c>
      <c r="O41" s="18">
        <f>(+'[7]2022-23'!H34+'[7]2022-23'!I34)/100</f>
        <v>1510.2097043994481</v>
      </c>
      <c r="P41" s="18">
        <f>'[7]2022-23'!J34/100</f>
        <v>67.005359652334036</v>
      </c>
      <c r="Q41" s="18">
        <f>'[7]2022-23'!K34/100</f>
        <v>413.97211419500746</v>
      </c>
      <c r="R41" s="18">
        <f>'[7]2022-23'!L34/100</f>
        <v>27.532550074371557</v>
      </c>
      <c r="S41" s="18">
        <f>'[7]2022-23'!M34/100</f>
        <v>182.6802855616744</v>
      </c>
      <c r="T41" s="18">
        <f>'[7]2022-23'!N34/100</f>
        <v>1998.697495400284</v>
      </c>
      <c r="U41" s="18">
        <f>'[7]2022-23'!O34/100</f>
        <v>3253.7560467514581</v>
      </c>
      <c r="V41" s="18">
        <f>'[7]2022-23'!P34/100</f>
        <v>560.3847527054678</v>
      </c>
      <c r="W41" s="18">
        <f>'[7]2022-23'!Q34/100</f>
        <v>1255.279633173772</v>
      </c>
      <c r="X41" s="18">
        <f t="shared" si="48"/>
        <v>9269.5179419138167</v>
      </c>
      <c r="Y41" s="18">
        <f t="shared" si="49"/>
        <v>19210.389920983653</v>
      </c>
      <c r="Z41" s="18">
        <f>'[7]2022-23'!U34/100</f>
        <v>3582.5741840196738</v>
      </c>
      <c r="AA41" s="18">
        <f>'[7]2022-23'!V34/100</f>
        <v>499.72052615074921</v>
      </c>
      <c r="AB41" s="18">
        <f t="shared" si="50"/>
        <v>22293.24357885258</v>
      </c>
      <c r="AC41" s="18">
        <f>'Stmnt 49 GDDP 2022-23 '!AC41</f>
        <v>1300.9829108452029</v>
      </c>
      <c r="AD41" s="18">
        <f t="shared" si="7"/>
        <v>171356.92861921946</v>
      </c>
    </row>
    <row r="42" spans="1:30">
      <c r="A42" s="5">
        <v>32</v>
      </c>
      <c r="B42" s="6" t="s">
        <v>153</v>
      </c>
      <c r="C42" s="14">
        <f>[4]NVA_Current!N39/100</f>
        <v>2259.2787493451938</v>
      </c>
      <c r="D42" s="14">
        <f>[4]NVA_Current!Z39/100</f>
        <v>404.45366751854834</v>
      </c>
      <c r="E42" s="14">
        <f>[4]NVA_Current!AX39/100</f>
        <v>574.81213572064541</v>
      </c>
      <c r="F42" s="14">
        <f>[4]NVA_Current!AL39/100</f>
        <v>84.085230823936683</v>
      </c>
      <c r="G42" s="14">
        <f t="shared" si="0"/>
        <v>3322.6297834083243</v>
      </c>
      <c r="H42" s="14">
        <f>+[4]NVA_Current!BV39/100</f>
        <v>241.67677334850822</v>
      </c>
      <c r="I42" s="14">
        <f t="shared" si="1"/>
        <v>3564.3065567568324</v>
      </c>
      <c r="J42" s="18">
        <f>'[7]2022-23'!D35/100</f>
        <v>2879.7942187510612</v>
      </c>
      <c r="K42" s="18">
        <f>'[7]2022-23'!E35/100+'[7]2022-23'!F35/100</f>
        <v>238.6000427983756</v>
      </c>
      <c r="L42" s="18">
        <f>'[7]2022-23'!G35/100</f>
        <v>1454.2212713613217</v>
      </c>
      <c r="M42" s="18">
        <f t="shared" si="46"/>
        <v>4572.6155329107587</v>
      </c>
      <c r="N42" s="18">
        <f t="shared" si="47"/>
        <v>4814.2923062592672</v>
      </c>
      <c r="O42" s="18">
        <f>(+'[7]2022-23'!H35+'[7]2022-23'!I35)/100</f>
        <v>1944.8061253367082</v>
      </c>
      <c r="P42" s="18">
        <f>'[7]2022-23'!J35/100</f>
        <v>86.287641711366547</v>
      </c>
      <c r="Q42" s="18">
        <f>'[7]2022-23'!K35/100</f>
        <v>533.10179444595281</v>
      </c>
      <c r="R42" s="18">
        <f>'[7]2022-23'!L35/100</f>
        <v>35.455653525991877</v>
      </c>
      <c r="S42" s="18">
        <f>'[7]2022-23'!M35/100</f>
        <v>235.2505995052413</v>
      </c>
      <c r="T42" s="18">
        <f>'[7]2022-23'!N35/100</f>
        <v>2573.8671393952864</v>
      </c>
      <c r="U42" s="18">
        <f>'[7]2022-23'!O35/100</f>
        <v>4190.0966942799232</v>
      </c>
      <c r="V42" s="18">
        <f>'[7]2022-23'!P35/100</f>
        <v>721.64792507427114</v>
      </c>
      <c r="W42" s="18">
        <f>'[7]2022-23'!Q35/100</f>
        <v>1616.5142579172928</v>
      </c>
      <c r="X42" s="18">
        <f t="shared" si="48"/>
        <v>11937.027831192034</v>
      </c>
      <c r="Y42" s="18">
        <f t="shared" si="49"/>
        <v>20073.949920859624</v>
      </c>
      <c r="Z42" s="18">
        <f>'[7]2022-23'!U35/100</f>
        <v>3743.6207677580364</v>
      </c>
      <c r="AA42" s="18">
        <f>'[7]2022-23'!V35/100</f>
        <v>522.18434111360318</v>
      </c>
      <c r="AB42" s="18">
        <f t="shared" si="50"/>
        <v>23295.386347504056</v>
      </c>
      <c r="AC42" s="18">
        <f>'Stmnt 49 GDDP 2022-23 '!AC42</f>
        <v>1428.8172184298051</v>
      </c>
      <c r="AD42" s="18">
        <f t="shared" si="7"/>
        <v>163039.65298727615</v>
      </c>
    </row>
    <row r="43" spans="1:30">
      <c r="A43" s="5">
        <v>33</v>
      </c>
      <c r="B43" s="6" t="s">
        <v>24</v>
      </c>
      <c r="C43" s="14">
        <f>[4]NVA_Current!N40/100</f>
        <v>3983.4624408109689</v>
      </c>
      <c r="D43" s="14">
        <f>[4]NVA_Current!Z40/100</f>
        <v>470.40710524321696</v>
      </c>
      <c r="E43" s="14">
        <f>[4]NVA_Current!AX40/100</f>
        <v>4088.7898174490574</v>
      </c>
      <c r="F43" s="14">
        <f>[4]NVA_Current!AL40/100</f>
        <v>146.38826913493028</v>
      </c>
      <c r="G43" s="14">
        <f t="shared" si="0"/>
        <v>8689.047632638174</v>
      </c>
      <c r="H43" s="14">
        <f>+[4]NVA_Current!BV40/100</f>
        <v>4377.5720021257721</v>
      </c>
      <c r="I43" s="14">
        <f t="shared" si="1"/>
        <v>13066.619634763945</v>
      </c>
      <c r="J43" s="18">
        <f>'[7]2022-23'!D36/100</f>
        <v>5275.5355969262055</v>
      </c>
      <c r="K43" s="18">
        <f>'[7]2022-23'!E36/100+'[7]2022-23'!F36/100</f>
        <v>437.09477955575983</v>
      </c>
      <c r="L43" s="18">
        <f>'[7]2022-23'!G36/100</f>
        <v>2664.0084325890202</v>
      </c>
      <c r="M43" s="18">
        <f t="shared" si="46"/>
        <v>8376.6388090709843</v>
      </c>
      <c r="N43" s="18">
        <f t="shared" si="47"/>
        <v>12754.210811196757</v>
      </c>
      <c r="O43" s="18">
        <f>(+'[7]2022-23'!H36+'[7]2022-23'!I36)/100</f>
        <v>3562.7177374442922</v>
      </c>
      <c r="P43" s="18">
        <f>'[7]2022-23'!J36/100</f>
        <v>158.07154638311286</v>
      </c>
      <c r="Q43" s="18">
        <f>'[7]2022-23'!K36/100</f>
        <v>976.59668703848229</v>
      </c>
      <c r="R43" s="18">
        <f>'[7]2022-23'!L36/100</f>
        <v>64.95171115725519</v>
      </c>
      <c r="S43" s="18">
        <f>'[7]2022-23'!M36/100</f>
        <v>430.95888720353497</v>
      </c>
      <c r="T43" s="18">
        <f>'[7]2022-23'!N36/100</f>
        <v>4715.1034706665032</v>
      </c>
      <c r="U43" s="18">
        <f>'[7]2022-23'!O36/100</f>
        <v>7675.8971600489158</v>
      </c>
      <c r="V43" s="18">
        <f>'[7]2022-23'!P36/100</f>
        <v>1321.9969997815838</v>
      </c>
      <c r="W43" s="18">
        <f>'[7]2022-23'!Q36/100</f>
        <v>2961.3152408785409</v>
      </c>
      <c r="X43" s="18">
        <f t="shared" si="48"/>
        <v>21867.609440602217</v>
      </c>
      <c r="Y43" s="18">
        <f t="shared" si="49"/>
        <v>43310.867884437146</v>
      </c>
      <c r="Z43" s="18">
        <f>'[7]2022-23'!U36/100</f>
        <v>8077.1081570193219</v>
      </c>
      <c r="AA43" s="18">
        <f>'[7]2022-23'!V36/100</f>
        <v>1126.6470785186784</v>
      </c>
      <c r="AB43" s="18">
        <f t="shared" si="50"/>
        <v>50261.32896293779</v>
      </c>
      <c r="AC43" s="18">
        <f>'Stmnt 49 GDDP 2022-23 '!AC43</f>
        <v>2439.1563105925861</v>
      </c>
      <c r="AD43" s="18">
        <f t="shared" si="7"/>
        <v>206060.3034937394</v>
      </c>
    </row>
    <row r="44" spans="1:30">
      <c r="A44" s="5">
        <v>34</v>
      </c>
      <c r="B44" s="6" t="s">
        <v>55</v>
      </c>
      <c r="C44" s="14">
        <f>[4]NVA_Current!N41/100</f>
        <v>816.95871554619134</v>
      </c>
      <c r="D44" s="14">
        <f>[4]NVA_Current!Z41/100</f>
        <v>386.88197727212844</v>
      </c>
      <c r="E44" s="14">
        <f>[4]NVA_Current!AX41/100</f>
        <v>1243.7785511584802</v>
      </c>
      <c r="F44" s="14">
        <f>[4]NVA_Current!AL41/100</f>
        <v>43.564385025886288</v>
      </c>
      <c r="G44" s="14">
        <f t="shared" si="0"/>
        <v>2491.1836290026863</v>
      </c>
      <c r="H44" s="14">
        <f>+[4]NVA_Current!BV41/100</f>
        <v>121.55876067529715</v>
      </c>
      <c r="I44" s="14">
        <f t="shared" si="1"/>
        <v>2612.7423896779833</v>
      </c>
      <c r="J44" s="18">
        <f>'[7]2022-23'!D37/100</f>
        <v>1633.3480434430751</v>
      </c>
      <c r="K44" s="18">
        <f>'[7]2022-23'!E37/100+'[7]2022-23'!F37/100</f>
        <v>135.32804202905066</v>
      </c>
      <c r="L44" s="18">
        <f>'[7]2022-23'!G37/100</f>
        <v>824.79833206326759</v>
      </c>
      <c r="M44" s="18">
        <f t="shared" si="46"/>
        <v>2593.4744175353935</v>
      </c>
      <c r="N44" s="18">
        <f t="shared" si="47"/>
        <v>2715.0331782106905</v>
      </c>
      <c r="O44" s="18">
        <f>(+'[7]2022-23'!H37+'[7]2022-23'!I37)/100</f>
        <v>1103.045925646888</v>
      </c>
      <c r="P44" s="18">
        <f>'[7]2022-23'!J37/100</f>
        <v>48.940215882404594</v>
      </c>
      <c r="Q44" s="18">
        <f>'[7]2022-23'!K37/100</f>
        <v>302.36215047751614</v>
      </c>
      <c r="R44" s="18">
        <f>'[7]2022-23'!L37/100</f>
        <v>20.10956961389763</v>
      </c>
      <c r="S44" s="18">
        <f>'[7]2022-23'!M37/100</f>
        <v>133.42832064832052</v>
      </c>
      <c r="T44" s="18">
        <f>'[7]2022-23'!N37/100</f>
        <v>1459.8337717467045</v>
      </c>
      <c r="U44" s="18">
        <f>'[7]2022-23'!O37/100</f>
        <v>2376.5191946275722</v>
      </c>
      <c r="V44" s="18">
        <f>'[7]2022-23'!P37/100</f>
        <v>409.30085170669145</v>
      </c>
      <c r="W44" s="18">
        <f>'[7]2022-23'!Q37/100</f>
        <v>916.84689939829468</v>
      </c>
      <c r="X44" s="18">
        <f t="shared" si="48"/>
        <v>6770.3868997482896</v>
      </c>
      <c r="Y44" s="18">
        <f t="shared" si="49"/>
        <v>11976.603706961667</v>
      </c>
      <c r="Z44" s="18">
        <f>'[7]2022-23'!U37/100</f>
        <v>2233.5346335178542</v>
      </c>
      <c r="AA44" s="18">
        <f>'[7]2022-23'!V37/100</f>
        <v>311.54779912614185</v>
      </c>
      <c r="AB44" s="18">
        <f t="shared" si="50"/>
        <v>13898.59054135338</v>
      </c>
      <c r="AC44" s="18">
        <f>'Stmnt 49 GDDP 2022-23 '!AC44</f>
        <v>1149.7558398457279</v>
      </c>
      <c r="AD44" s="18">
        <f t="shared" si="7"/>
        <v>120882.97410359983</v>
      </c>
    </row>
    <row r="45" spans="1:30" s="3" customFormat="1">
      <c r="A45" s="8"/>
      <c r="B45" s="8" t="s">
        <v>31</v>
      </c>
      <c r="C45" s="19">
        <f t="shared" ref="C45:I45" si="51">SUM(C39:C44)</f>
        <v>19254.821081476272</v>
      </c>
      <c r="D45" s="19">
        <f t="shared" si="51"/>
        <v>3742.8805473635712</v>
      </c>
      <c r="E45" s="19">
        <f t="shared" si="51"/>
        <v>10724.252282835098</v>
      </c>
      <c r="F45" s="19">
        <f t="shared" si="51"/>
        <v>499.4074890130189</v>
      </c>
      <c r="G45" s="19">
        <f t="shared" si="51"/>
        <v>34221.361400687958</v>
      </c>
      <c r="H45" s="19">
        <f t="shared" si="51"/>
        <v>8268.3596408405974</v>
      </c>
      <c r="I45" s="19">
        <f t="shared" si="51"/>
        <v>42489.721041528552</v>
      </c>
      <c r="J45" s="19">
        <f t="shared" ref="J45" si="52">SUM(J39:J44)</f>
        <v>37127.01000449725</v>
      </c>
      <c r="K45" s="19">
        <f t="shared" ref="K45" si="53">SUM(K39:K44)</f>
        <v>3076.0899922532003</v>
      </c>
      <c r="L45" s="19">
        <f>SUM(L39:L44)</f>
        <v>18748.175594990887</v>
      </c>
      <c r="M45" s="19">
        <f t="shared" ref="M45:AB45" si="54">SUM(M39:M44)</f>
        <v>58951.275591741338</v>
      </c>
      <c r="N45" s="19">
        <f t="shared" si="54"/>
        <v>67219.635232581932</v>
      </c>
      <c r="O45" s="19">
        <f t="shared" si="54"/>
        <v>25072.915280557107</v>
      </c>
      <c r="P45" s="19">
        <f t="shared" si="54"/>
        <v>1112.4413391147616</v>
      </c>
      <c r="Q45" s="19">
        <f t="shared" si="54"/>
        <v>6872.8784601818279</v>
      </c>
      <c r="R45" s="19">
        <f t="shared" si="54"/>
        <v>457.10293971851297</v>
      </c>
      <c r="S45" s="19">
        <f t="shared" si="54"/>
        <v>3032.9081517439063</v>
      </c>
      <c r="T45" s="19">
        <f t="shared" si="54"/>
        <v>33182.923422916989</v>
      </c>
      <c r="U45" s="19">
        <f t="shared" si="54"/>
        <v>54019.749354107989</v>
      </c>
      <c r="V45" s="19">
        <f t="shared" si="54"/>
        <v>9303.6611989508237</v>
      </c>
      <c r="W45" s="19">
        <f t="shared" si="54"/>
        <v>20840.496392181896</v>
      </c>
      <c r="X45" s="19">
        <f t="shared" si="54"/>
        <v>153895.07653947381</v>
      </c>
      <c r="Y45" s="19">
        <f t="shared" si="54"/>
        <v>255336.07317274369</v>
      </c>
      <c r="Z45" s="19">
        <f t="shared" si="54"/>
        <v>47618.003928824546</v>
      </c>
      <c r="AA45" s="19">
        <f t="shared" si="54"/>
        <v>6642.0659434501104</v>
      </c>
      <c r="AB45" s="19">
        <f t="shared" si="54"/>
        <v>296312.0111581182</v>
      </c>
      <c r="AC45" s="19">
        <f>'Stmnt 49 GDDP 2022-23 '!AC45</f>
        <v>13125.389574443163</v>
      </c>
      <c r="AD45" s="19">
        <f t="shared" si="7"/>
        <v>225754.83148711725</v>
      </c>
    </row>
    <row r="46" spans="1:30" s="3" customFormat="1">
      <c r="A46" s="8"/>
      <c r="B46" s="8" t="s">
        <v>32</v>
      </c>
      <c r="C46" s="15">
        <f>C45+C38+C32+C23+C17+C11</f>
        <v>211664.82432907866</v>
      </c>
      <c r="D46" s="15">
        <f t="shared" ref="D46:I46" si="55">D45+D38+D32+D23+D17+D11</f>
        <v>88422.119383782643</v>
      </c>
      <c r="E46" s="15">
        <f t="shared" si="55"/>
        <v>53929.449828515018</v>
      </c>
      <c r="F46" s="15">
        <f t="shared" si="55"/>
        <v>7251.3624834934017</v>
      </c>
      <c r="G46" s="15">
        <f t="shared" si="55"/>
        <v>361267.75602486974</v>
      </c>
      <c r="H46" s="15">
        <f t="shared" si="55"/>
        <v>55041.733904495413</v>
      </c>
      <c r="I46" s="15">
        <f t="shared" si="55"/>
        <v>416309.48992936511</v>
      </c>
      <c r="J46" s="15">
        <f>J45+J38+J32+J23+J17+J11</f>
        <v>405301.93280953052</v>
      </c>
      <c r="K46" s="15">
        <f>K45+K38+K32+K23+K17+K11</f>
        <v>33580.544708697402</v>
      </c>
      <c r="L46" s="15">
        <f>L45+L38+L32+L23+L17+L11</f>
        <v>204666.94744289498</v>
      </c>
      <c r="M46" s="15">
        <f t="shared" ref="M46:AA46" si="56">M45+M38+M32+M23+M17+M11</f>
        <v>643549.4249611228</v>
      </c>
      <c r="N46" s="15">
        <f t="shared" si="56"/>
        <v>698591.15886561829</v>
      </c>
      <c r="O46" s="15">
        <f t="shared" si="56"/>
        <v>273711.80774181534</v>
      </c>
      <c r="P46" s="15">
        <f t="shared" si="56"/>
        <v>12144.113539598802</v>
      </c>
      <c r="Q46" s="15">
        <f t="shared" si="56"/>
        <v>75028.689989828476</v>
      </c>
      <c r="R46" s="15">
        <f t="shared" si="56"/>
        <v>4990.0249155100346</v>
      </c>
      <c r="S46" s="15">
        <f t="shared" si="56"/>
        <v>33109.144414987517</v>
      </c>
      <c r="T46" s="15">
        <f t="shared" si="56"/>
        <v>362245.7881189406</v>
      </c>
      <c r="U46" s="15">
        <f t="shared" si="56"/>
        <v>589713.76419631601</v>
      </c>
      <c r="V46" s="15">
        <f t="shared" si="56"/>
        <v>101564.65241028137</v>
      </c>
      <c r="W46" s="15">
        <f t="shared" si="56"/>
        <v>227508.04515198531</v>
      </c>
      <c r="X46" s="15">
        <f t="shared" si="56"/>
        <v>1680016.0304792633</v>
      </c>
      <c r="Y46" s="15">
        <f t="shared" si="56"/>
        <v>2739874.9453697512</v>
      </c>
      <c r="Z46" s="15">
        <f t="shared" si="56"/>
        <v>510963.35224490578</v>
      </c>
      <c r="AA46" s="15">
        <f t="shared" si="56"/>
        <v>71272.460000000021</v>
      </c>
      <c r="AB46" s="15">
        <f>AB45+AB38+AB32+AB23+AB17+AB11</f>
        <v>3179565.8376146574</v>
      </c>
      <c r="AC46" s="19">
        <f>'Stmnt 49 GDDP 2022-23 '!AC46</f>
        <v>125979</v>
      </c>
      <c r="AD46" s="19">
        <f t="shared" si="7"/>
        <v>252388.55980875043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topLeftCell="E1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85546875" style="12" bestFit="1" customWidth="1"/>
    <col min="3" max="4" width="10.7109375" style="20" customWidth="1"/>
    <col min="5" max="5" width="10.85546875" style="20" customWidth="1"/>
    <col min="6" max="6" width="11.42578125" style="20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" style="20" bestFit="1" customWidth="1"/>
    <col min="17" max="17" width="8.5703125" style="20" customWidth="1"/>
    <col min="18" max="18" width="6.5703125" style="20" customWidth="1"/>
    <col min="19" max="19" width="9.140625" style="20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3" width="9.28515625" style="20" bestFit="1" customWidth="1"/>
    <col min="24" max="24" width="10.28515625" style="20" bestFit="1" customWidth="1"/>
    <col min="25" max="25" width="9.710937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6"/>
      <c r="H1" s="27" t="s">
        <v>191</v>
      </c>
      <c r="I1" s="27"/>
      <c r="J1" s="16"/>
      <c r="K1" s="16"/>
      <c r="L1" s="16"/>
      <c r="M1" s="16"/>
      <c r="N1" s="16"/>
      <c r="U1" s="27" t="s">
        <v>194</v>
      </c>
    </row>
    <row r="2" spans="1:30">
      <c r="B2" s="10"/>
      <c r="C2" s="16"/>
      <c r="D2" s="16"/>
      <c r="E2" s="16"/>
      <c r="H2" s="28" t="s">
        <v>187</v>
      </c>
      <c r="I2" s="27"/>
      <c r="J2" s="16"/>
      <c r="K2" s="16"/>
      <c r="L2" s="16"/>
      <c r="M2" s="16"/>
      <c r="N2" s="16"/>
    </row>
    <row r="3" spans="1:30">
      <c r="B3" s="11"/>
      <c r="C3" s="21"/>
      <c r="D3" s="21"/>
      <c r="E3" s="21"/>
      <c r="H3" s="29" t="s">
        <v>61</v>
      </c>
      <c r="I3" s="3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172</v>
      </c>
      <c r="Z4" s="17" t="s">
        <v>49</v>
      </c>
      <c r="AA4" s="17" t="s">
        <v>50</v>
      </c>
      <c r="AB4" s="17" t="s">
        <v>173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7">
        <v>5</v>
      </c>
      <c r="F5" s="17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[4]GVA_Constant!N3/100</f>
        <v>0.71037471492523185</v>
      </c>
      <c r="D6" s="14">
        <f>[4]GVA_Constant!Z3/100</f>
        <v>1183.855989394398</v>
      </c>
      <c r="E6" s="14">
        <f>[4]GVA_Constant!AX3/100</f>
        <v>34.396926407413545</v>
      </c>
      <c r="F6" s="14">
        <f>[4]GVA_Constant!AL3/100</f>
        <v>1475.2103579129687</v>
      </c>
      <c r="G6" s="14">
        <f>+C6+D6+E6+F6</f>
        <v>2694.1736484297053</v>
      </c>
      <c r="H6" s="14">
        <f>+[4]GVA_Constant!BV3/100</f>
        <v>47418.682103883679</v>
      </c>
      <c r="I6" s="14">
        <f>+G6+H6</f>
        <v>50112.855752313386</v>
      </c>
      <c r="J6" s="18">
        <f>'[5]2022-23'!D49/100</f>
        <v>72304.598660657401</v>
      </c>
      <c r="K6" s="18">
        <f>('[5]2022-23'!E49+'[5]2022-23'!F49)/100</f>
        <v>8621.6286079319852</v>
      </c>
      <c r="L6" s="18">
        <f>'[5]2022-23'!G49/100</f>
        <v>27599.948166400565</v>
      </c>
      <c r="M6" s="18">
        <f>J6+K6+L6</f>
        <v>108526.17543498994</v>
      </c>
      <c r="N6" s="18">
        <f>H6+M6</f>
        <v>155944.85753887362</v>
      </c>
      <c r="O6" s="18">
        <f>(+'[5]2022-23'!H49+'[5]2022-23'!I49)/100</f>
        <v>33950.259913924448</v>
      </c>
      <c r="P6" s="18">
        <f>'[5]2022-23'!J49/100</f>
        <v>1845.7260421789638</v>
      </c>
      <c r="Q6" s="18">
        <f>'[5]2022-23'!K49/100</f>
        <v>18097.340623138043</v>
      </c>
      <c r="R6" s="18">
        <f>'[5]2022-23'!L49/100</f>
        <v>649.19245702820115</v>
      </c>
      <c r="S6" s="18">
        <f>'[5]2022-23'!M49/100</f>
        <v>5760.7407263921632</v>
      </c>
      <c r="T6" s="18">
        <f>'[5]2022-23'!N49/100</f>
        <v>46654.495344427218</v>
      </c>
      <c r="U6" s="18">
        <f>'[5]2022-23'!O49/100</f>
        <v>89859.527331424615</v>
      </c>
      <c r="V6" s="18">
        <f>'[5]2022-23'!P49/100</f>
        <v>14194.861211635522</v>
      </c>
      <c r="W6" s="18">
        <f>'[5]2022-23'!Q49/100</f>
        <v>30095.004176373142</v>
      </c>
      <c r="X6" s="18">
        <f>SUM(O6:W6)</f>
        <v>241107.1478265223</v>
      </c>
      <c r="Y6" s="18">
        <f>I6+M6+X6</f>
        <v>399746.1790138256</v>
      </c>
      <c r="Z6" s="18">
        <f>'[5]2022-23'!U49/100</f>
        <v>52788.477085051221</v>
      </c>
      <c r="AA6" s="18">
        <f>'[5]2022-23'!V49/100</f>
        <v>8888.2710245729704</v>
      </c>
      <c r="AB6" s="18">
        <f>Y6+Z6-AA6</f>
        <v>443646.38507430389</v>
      </c>
      <c r="AC6" s="18">
        <f>'Stmnt 49 GDDP 2022-23 '!AC6</f>
        <v>14934.052367575207</v>
      </c>
      <c r="AD6" s="18">
        <f>AB6/AC6*10000</f>
        <v>297070.32904046075</v>
      </c>
    </row>
    <row r="7" spans="1:30" ht="15.75">
      <c r="A7" s="5">
        <v>2</v>
      </c>
      <c r="B7" s="6" t="s">
        <v>46</v>
      </c>
      <c r="C7" s="14">
        <f>[4]GVA_Constant!N4/100</f>
        <v>2705.199468796432</v>
      </c>
      <c r="D7" s="14">
        <f>[4]GVA_Constant!Z4/100</f>
        <v>1722.2368258636313</v>
      </c>
      <c r="E7" s="14">
        <f>[4]GVA_Constant!AX4/100</f>
        <v>2323.5478850011418</v>
      </c>
      <c r="F7" s="14">
        <f>[4]GVA_Constant!AL4/100</f>
        <v>470.32876727981238</v>
      </c>
      <c r="G7" s="14">
        <f t="shared" ref="G7:G44" si="0">+C7+D7+E7+F7</f>
        <v>7221.3129469410178</v>
      </c>
      <c r="H7" s="14">
        <f>+[4]GVA_Constant!BV4/100</f>
        <v>485.21856698401348</v>
      </c>
      <c r="I7" s="14">
        <f t="shared" ref="I7:I44" si="1">+G7+H7</f>
        <v>7706.5315139250315</v>
      </c>
      <c r="J7" s="18">
        <f>'[5]2022-23'!D50/100</f>
        <v>59175.077030791363</v>
      </c>
      <c r="K7" s="18">
        <f>('[5]2022-23'!E50+'[5]2022-23'!F50)/100</f>
        <v>7056.0593164989577</v>
      </c>
      <c r="L7" s="18">
        <f>'[5]2022-23'!G50/100</f>
        <v>22588.17681096237</v>
      </c>
      <c r="M7" s="18">
        <f t="shared" ref="M7:M10" si="2">J7+K7+L7</f>
        <v>88819.313158252684</v>
      </c>
      <c r="N7" s="18">
        <f t="shared" ref="N7:N10" si="3">H7+M7</f>
        <v>89304.531725236695</v>
      </c>
      <c r="O7" s="18">
        <f>(+'[5]2022-23'!H50+'[5]2022-23'!I50)/100</f>
        <v>27785.359200327264</v>
      </c>
      <c r="P7" s="18">
        <f>'[5]2022-23'!J50/100</f>
        <v>1510.5675537496279</v>
      </c>
      <c r="Q7" s="18">
        <f>'[5]2022-23'!K50/100</f>
        <v>14811.112228873642</v>
      </c>
      <c r="R7" s="18">
        <f>'[5]2022-23'!L50/100</f>
        <v>531.30802693128771</v>
      </c>
      <c r="S7" s="18">
        <f>'[5]2022-23'!M50/100</f>
        <v>4714.6693647877282</v>
      </c>
      <c r="T7" s="18">
        <f>'[5]2022-23'!N50/100</f>
        <v>38182.680036662503</v>
      </c>
      <c r="U7" s="18">
        <f>'[5]2022-23'!O50/100</f>
        <v>73542.271864941533</v>
      </c>
      <c r="V7" s="18">
        <f>'[5]2022-23'!P50/100</f>
        <v>11617.269457260372</v>
      </c>
      <c r="W7" s="18">
        <f>'[5]2022-23'!Q50/100</f>
        <v>24630.164932343134</v>
      </c>
      <c r="X7" s="18">
        <f t="shared" ref="X7:X10" si="4">SUM(O7:W7)</f>
        <v>197325.40266587707</v>
      </c>
      <c r="Y7" s="18">
        <f t="shared" ref="Y7:Y10" si="5">I7+M7+X7</f>
        <v>293851.24733805482</v>
      </c>
      <c r="Z7" s="18">
        <f>'[5]2022-23'!U50/100</f>
        <v>38804.523038063977</v>
      </c>
      <c r="AA7" s="18">
        <f>'[5]2022-23'!V50/100</f>
        <v>6533.719796195247</v>
      </c>
      <c r="AB7" s="18">
        <f t="shared" ref="AB7:AB10" si="6">Y7+Z7-AA7</f>
        <v>326122.05057992355</v>
      </c>
      <c r="AC7" s="18">
        <f>'Stmnt 49 GDDP 2022-23 '!AC7</f>
        <v>12907.028491441575</v>
      </c>
      <c r="AD7" s="18">
        <f t="shared" ref="AD7:AD46" si="7">AB7/AC7*10000</f>
        <v>252670.12527025052</v>
      </c>
    </row>
    <row r="8" spans="1:30">
      <c r="A8" s="5">
        <v>3</v>
      </c>
      <c r="B8" s="6" t="s">
        <v>150</v>
      </c>
      <c r="C8" s="14">
        <f>[4]GVA_Constant!N5/100</f>
        <v>1475.0606534163248</v>
      </c>
      <c r="D8" s="14">
        <f>[4]GVA_Constant!Z5/100</f>
        <v>521.67514505193833</v>
      </c>
      <c r="E8" s="14">
        <f>[4]GVA_Constant!AX5/100</f>
        <v>2211.8673526421112</v>
      </c>
      <c r="F8" s="14">
        <f>[4]GVA_Constant!AL5/100</f>
        <v>166.70604927230499</v>
      </c>
      <c r="G8" s="14">
        <f t="shared" si="0"/>
        <v>4375.3092003826787</v>
      </c>
      <c r="H8" s="14">
        <f>+[4]GVA_Constant!BV5/100</f>
        <v>10373.108148568577</v>
      </c>
      <c r="I8" s="14">
        <f t="shared" si="1"/>
        <v>14748.417348951256</v>
      </c>
      <c r="J8" s="18">
        <f>'[5]2022-23'!D51/100</f>
        <v>7970.5993973539162</v>
      </c>
      <c r="K8" s="18">
        <f>('[5]2022-23'!E51+'[5]2022-23'!F51)/100</f>
        <v>950.4173878221643</v>
      </c>
      <c r="L8" s="18">
        <f>'[5]2022-23'!G51/100</f>
        <v>3042.5192075896593</v>
      </c>
      <c r="M8" s="18">
        <f t="shared" si="2"/>
        <v>11963.535992765739</v>
      </c>
      <c r="N8" s="18">
        <f t="shared" si="3"/>
        <v>22336.644141334316</v>
      </c>
      <c r="O8" s="18">
        <f>(+'[5]2022-23'!H51+'[5]2022-23'!I51)/100</f>
        <v>3742.5547782920876</v>
      </c>
      <c r="P8" s="18">
        <f>'[5]2022-23'!J51/100</f>
        <v>203.46621310377276</v>
      </c>
      <c r="Q8" s="18">
        <f>'[5]2022-23'!K51/100</f>
        <v>1994.9858644742135</v>
      </c>
      <c r="R8" s="18">
        <f>'[5]2022-23'!L51/100</f>
        <v>71.564645992167414</v>
      </c>
      <c r="S8" s="18">
        <f>'[5]2022-23'!M51/100</f>
        <v>635.0433777745011</v>
      </c>
      <c r="T8" s="18">
        <f>'[5]2022-23'!N51/100</f>
        <v>5143.0240864953812</v>
      </c>
      <c r="U8" s="18">
        <f>'[5]2022-23'!O51/100</f>
        <v>9905.7917153488106</v>
      </c>
      <c r="V8" s="18">
        <f>'[5]2022-23'!P51/100</f>
        <v>1564.790543267997</v>
      </c>
      <c r="W8" s="18">
        <f>'[5]2022-23'!Q51/100</f>
        <v>3317.5652253787425</v>
      </c>
      <c r="X8" s="18">
        <f t="shared" si="4"/>
        <v>26578.786450127671</v>
      </c>
      <c r="Y8" s="18">
        <f t="shared" si="5"/>
        <v>53290.739791844666</v>
      </c>
      <c r="Z8" s="18">
        <f>'[5]2022-23'!U51/100</f>
        <v>7037.3080483790955</v>
      </c>
      <c r="AA8" s="18">
        <f>'[5]2022-23'!V51/100</f>
        <v>1184.9082351177544</v>
      </c>
      <c r="AB8" s="18">
        <f t="shared" si="6"/>
        <v>59143.139605106007</v>
      </c>
      <c r="AC8" s="18">
        <f>'Stmnt 49 GDDP 2022-23 '!AC8</f>
        <v>2921.1537686399456</v>
      </c>
      <c r="AD8" s="18">
        <f t="shared" si="7"/>
        <v>202464.99941234643</v>
      </c>
    </row>
    <row r="9" spans="1:30">
      <c r="A9" s="5">
        <v>4</v>
      </c>
      <c r="B9" s="6" t="s">
        <v>0</v>
      </c>
      <c r="C9" s="14">
        <f>[4]GVA_Constant!N6/100</f>
        <v>2800.2798898236401</v>
      </c>
      <c r="D9" s="14">
        <f>[4]GVA_Constant!Z6/100</f>
        <v>281.84883519952973</v>
      </c>
      <c r="E9" s="14">
        <f>[4]GVA_Constant!AX6/100</f>
        <v>1038.74320848353</v>
      </c>
      <c r="F9" s="14">
        <f>[4]GVA_Constant!AL6/100</f>
        <v>222.91618396120208</v>
      </c>
      <c r="G9" s="14">
        <f t="shared" si="0"/>
        <v>4343.7881174679023</v>
      </c>
      <c r="H9" s="14">
        <f>+[4]GVA_Constant!BV6/100</f>
        <v>258.94943187392363</v>
      </c>
      <c r="I9" s="14">
        <f t="shared" si="1"/>
        <v>4602.7375493418258</v>
      </c>
      <c r="J9" s="18">
        <f>'[5]2022-23'!D52/100</f>
        <v>3894.3960099784931</v>
      </c>
      <c r="K9" s="18">
        <f>('[5]2022-23'!E52+'[5]2022-23'!F52)/100</f>
        <v>464.36930253671738</v>
      </c>
      <c r="L9" s="18">
        <f>'[5]2022-23'!G52/100</f>
        <v>1486.5600529683697</v>
      </c>
      <c r="M9" s="18">
        <f t="shared" si="2"/>
        <v>5845.3253654835798</v>
      </c>
      <c r="N9" s="18">
        <f t="shared" si="3"/>
        <v>6104.2747973575033</v>
      </c>
      <c r="O9" s="18">
        <f>(+'[5]2022-23'!H52+'[5]2022-23'!I52)/100</f>
        <v>1828.5940202370805</v>
      </c>
      <c r="P9" s="18">
        <f>'[5]2022-23'!J52/100</f>
        <v>99.412599852881868</v>
      </c>
      <c r="Q9" s="18">
        <f>'[5]2022-23'!K52/100</f>
        <v>974.74036810219263</v>
      </c>
      <c r="R9" s="18">
        <f>'[5]2022-23'!L52/100</f>
        <v>34.966137164031025</v>
      </c>
      <c r="S9" s="18">
        <f>'[5]2022-23'!M52/100</f>
        <v>310.27909863206855</v>
      </c>
      <c r="T9" s="18">
        <f>'[5]2022-23'!N52/100</f>
        <v>2512.8564971312098</v>
      </c>
      <c r="U9" s="18">
        <f>'[5]2022-23'!O52/100</f>
        <v>4839.9215427561521</v>
      </c>
      <c r="V9" s="18">
        <f>'[5]2022-23'!P52/100</f>
        <v>764.54903130347088</v>
      </c>
      <c r="W9" s="18">
        <f>'[5]2022-23'!Q52/100</f>
        <v>1620.9461964488555</v>
      </c>
      <c r="X9" s="18">
        <f t="shared" si="4"/>
        <v>12986.265491627943</v>
      </c>
      <c r="Y9" s="18">
        <f t="shared" si="5"/>
        <v>23434.328406453347</v>
      </c>
      <c r="Z9" s="18">
        <f>'[5]2022-23'!U52/100</f>
        <v>3094.6199723239929</v>
      </c>
      <c r="AA9" s="18">
        <f>'[5]2022-23'!V52/100</f>
        <v>521.05729414689495</v>
      </c>
      <c r="AB9" s="18">
        <f t="shared" si="6"/>
        <v>26007.891084630442</v>
      </c>
      <c r="AC9" s="18">
        <f>'Stmnt 49 GDDP 2022-23 '!AC9</f>
        <v>1743.1350930047411</v>
      </c>
      <c r="AD9" s="18">
        <f t="shared" si="7"/>
        <v>149201.80994003834</v>
      </c>
    </row>
    <row r="10" spans="1:30">
      <c r="A10" s="5">
        <v>5</v>
      </c>
      <c r="B10" s="6" t="s">
        <v>1</v>
      </c>
      <c r="C10" s="14">
        <f>[4]GVA_Constant!N7/100</f>
        <v>1728.2246158900007</v>
      </c>
      <c r="D10" s="14">
        <f>[4]GVA_Constant!Z7/100</f>
        <v>246.10754345407832</v>
      </c>
      <c r="E10" s="14">
        <f>[4]GVA_Constant!AX7/100</f>
        <v>2385.8515338162752</v>
      </c>
      <c r="F10" s="14">
        <f>[4]GVA_Constant!AL7/100</f>
        <v>121.50431807650121</v>
      </c>
      <c r="G10" s="14">
        <f t="shared" si="0"/>
        <v>4481.6880112368553</v>
      </c>
      <c r="H10" s="14">
        <f>+[4]GVA_Constant!BV7/100</f>
        <v>209.82919410529132</v>
      </c>
      <c r="I10" s="14">
        <f t="shared" si="1"/>
        <v>4691.5172053421466</v>
      </c>
      <c r="J10" s="18">
        <f>'[5]2022-23'!D53/100</f>
        <v>1831.1360950526346</v>
      </c>
      <c r="K10" s="18">
        <f>('[5]2022-23'!E53+'[5]2022-23'!F53)/100</f>
        <v>218.34538375928955</v>
      </c>
      <c r="L10" s="18">
        <f>'[5]2022-23'!G53/100</f>
        <v>698.97713624372045</v>
      </c>
      <c r="M10" s="18">
        <f t="shared" si="2"/>
        <v>2748.4586150556447</v>
      </c>
      <c r="N10" s="18">
        <f t="shared" si="3"/>
        <v>2958.2878091609359</v>
      </c>
      <c r="O10" s="18">
        <f>(+'[5]2022-23'!H53+'[5]2022-23'!I53)/100</f>
        <v>859.80072521490115</v>
      </c>
      <c r="P10" s="18">
        <f>'[5]2022-23'!J53/100</f>
        <v>46.743577034078136</v>
      </c>
      <c r="Q10" s="18">
        <f>'[5]2022-23'!K53/100</f>
        <v>458.32069126084417</v>
      </c>
      <c r="R10" s="18">
        <f>'[5]2022-23'!L53/100</f>
        <v>16.440997705821953</v>
      </c>
      <c r="S10" s="18">
        <f>'[5]2022-23'!M53/100</f>
        <v>145.89252238082355</v>
      </c>
      <c r="T10" s="18">
        <f>'[5]2022-23'!N53/100</f>
        <v>1181.5393765283509</v>
      </c>
      <c r="U10" s="18">
        <f>'[5]2022-23'!O53/100</f>
        <v>2275.7200375758825</v>
      </c>
      <c r="V10" s="18">
        <f>'[5]2022-23'!P53/100</f>
        <v>359.48920553280959</v>
      </c>
      <c r="W10" s="18">
        <f>'[5]2022-23'!Q53/100</f>
        <v>762.1651934858495</v>
      </c>
      <c r="X10" s="18">
        <f t="shared" si="4"/>
        <v>6106.1123267193616</v>
      </c>
      <c r="Y10" s="18">
        <f t="shared" si="5"/>
        <v>13546.088147117152</v>
      </c>
      <c r="Z10" s="18">
        <f>'[5]2022-23'!U53/100</f>
        <v>1788.8285209758201</v>
      </c>
      <c r="AA10" s="18">
        <f>'[5]2022-23'!V53/100</f>
        <v>301.19438159396327</v>
      </c>
      <c r="AB10" s="18">
        <f t="shared" si="6"/>
        <v>15033.722286499009</v>
      </c>
      <c r="AC10" s="18">
        <f>'Stmnt 49 GDDP 2022-23 '!AC10</f>
        <v>912.43607182620383</v>
      </c>
      <c r="AD10" s="18">
        <f t="shared" si="7"/>
        <v>164764.66407569378</v>
      </c>
    </row>
    <row r="11" spans="1:30" s="3" customFormat="1">
      <c r="A11" s="7"/>
      <c r="B11" s="8" t="s">
        <v>27</v>
      </c>
      <c r="C11" s="19">
        <f t="shared" ref="C11:I11" si="8">SUM(C6:C10)</f>
        <v>8709.475002641324</v>
      </c>
      <c r="D11" s="19">
        <f t="shared" si="8"/>
        <v>3955.7243389635755</v>
      </c>
      <c r="E11" s="19">
        <f t="shared" si="8"/>
        <v>7994.4069063504721</v>
      </c>
      <c r="F11" s="19">
        <f t="shared" si="8"/>
        <v>2456.6656765027892</v>
      </c>
      <c r="G11" s="19">
        <f t="shared" si="8"/>
        <v>23116.27192445816</v>
      </c>
      <c r="H11" s="19">
        <f t="shared" si="8"/>
        <v>58745.787445415481</v>
      </c>
      <c r="I11" s="19">
        <f t="shared" si="8"/>
        <v>81862.059369873634</v>
      </c>
      <c r="J11" s="19">
        <f t="shared" ref="J11" si="9">SUM(J6:J10)</f>
        <v>145175.80719383381</v>
      </c>
      <c r="K11" s="19">
        <f t="shared" ref="K11:AB11" si="10">SUM(K6:K10)</f>
        <v>17310.819998549112</v>
      </c>
      <c r="L11" s="19">
        <f>SUM(L6:L10)</f>
        <v>55416.181374164691</v>
      </c>
      <c r="M11" s="19">
        <f t="shared" si="10"/>
        <v>217902.80856654761</v>
      </c>
      <c r="N11" s="19">
        <f t="shared" si="10"/>
        <v>276648.59601196309</v>
      </c>
      <c r="O11" s="19">
        <f t="shared" si="10"/>
        <v>68166.568637995777</v>
      </c>
      <c r="P11" s="19">
        <f t="shared" si="10"/>
        <v>3705.9159859193242</v>
      </c>
      <c r="Q11" s="19">
        <f t="shared" si="10"/>
        <v>36336.499775848933</v>
      </c>
      <c r="R11" s="19">
        <f t="shared" si="10"/>
        <v>1303.4722648215095</v>
      </c>
      <c r="S11" s="19">
        <f t="shared" si="10"/>
        <v>11566.625089967287</v>
      </c>
      <c r="T11" s="19">
        <f t="shared" si="10"/>
        <v>93674.595341244669</v>
      </c>
      <c r="U11" s="19">
        <f t="shared" si="10"/>
        <v>180423.23249204698</v>
      </c>
      <c r="V11" s="19">
        <f t="shared" si="10"/>
        <v>28500.959449000173</v>
      </c>
      <c r="W11" s="19">
        <f t="shared" si="10"/>
        <v>60425.845724029728</v>
      </c>
      <c r="X11" s="19">
        <f t="shared" si="10"/>
        <v>484103.71476087428</v>
      </c>
      <c r="Y11" s="19">
        <f t="shared" si="10"/>
        <v>783868.58269729558</v>
      </c>
      <c r="Z11" s="19">
        <f t="shared" si="10"/>
        <v>103513.75666479411</v>
      </c>
      <c r="AA11" s="19">
        <f t="shared" si="10"/>
        <v>17429.150731626829</v>
      </c>
      <c r="AB11" s="19">
        <f t="shared" si="10"/>
        <v>869953.18863046274</v>
      </c>
      <c r="AC11" s="19">
        <f>'Stmnt 49 GDDP 2022-23 '!AC11</f>
        <v>33417.80579248767</v>
      </c>
      <c r="AD11" s="19">
        <f t="shared" si="7"/>
        <v>260326.24464710618</v>
      </c>
    </row>
    <row r="12" spans="1:30">
      <c r="A12" s="5">
        <v>6</v>
      </c>
      <c r="B12" s="6" t="s">
        <v>2</v>
      </c>
      <c r="C12" s="14">
        <f>[4]GVA_Constant!N9/100</f>
        <v>15218.097411967972</v>
      </c>
      <c r="D12" s="14">
        <f>[4]GVA_Constant!Z9/100</f>
        <v>3099.8773630095588</v>
      </c>
      <c r="E12" s="14">
        <f>[4]GVA_Constant!AX9/100</f>
        <v>503.98375028206573</v>
      </c>
      <c r="F12" s="14">
        <f>[4]GVA_Constant!AL9/100</f>
        <v>4.8687730725848972</v>
      </c>
      <c r="G12" s="14">
        <f t="shared" si="0"/>
        <v>18826.82729833218</v>
      </c>
      <c r="H12" s="14">
        <f>+[4]GVA_Constant!BV9/100</f>
        <v>11.420736124926929</v>
      </c>
      <c r="I12" s="14">
        <f t="shared" si="1"/>
        <v>18838.248034457109</v>
      </c>
      <c r="J12" s="18">
        <f>'[5]2022-23'!D54/100</f>
        <v>17129.345366383233</v>
      </c>
      <c r="K12" s="18">
        <f>('[5]2022-23'!E54+'[5]2022-23'!F54)/100</f>
        <v>2042.5098372935786</v>
      </c>
      <c r="L12" s="18">
        <f>'[5]2022-23'!G54/100</f>
        <v>6538.5750421680368</v>
      </c>
      <c r="M12" s="18">
        <f t="shared" ref="M12:M16" si="11">J12+K12+L12</f>
        <v>25710.430245844851</v>
      </c>
      <c r="N12" s="18">
        <f t="shared" ref="N12:N16" si="12">H12+M12</f>
        <v>25721.850981969779</v>
      </c>
      <c r="O12" s="18">
        <f>(+'[5]2022-23'!H54+'[5]2022-23'!I54)/100</f>
        <v>8042.9977915155841</v>
      </c>
      <c r="P12" s="18">
        <f>'[5]2022-23'!J54/100</f>
        <v>437.26235141132366</v>
      </c>
      <c r="Q12" s="18">
        <f>'[5]2022-23'!K54/100</f>
        <v>4287.3565926517549</v>
      </c>
      <c r="R12" s="18">
        <f>'[5]2022-23'!L54/100</f>
        <v>153.79715829524054</v>
      </c>
      <c r="S12" s="18">
        <f>'[5]2022-23'!M54/100</f>
        <v>1364.7502274603403</v>
      </c>
      <c r="T12" s="18">
        <f>'[5]2022-23'!N54/100</f>
        <v>11052.698976999571</v>
      </c>
      <c r="U12" s="18">
        <f>'[5]2022-23'!O54/100</f>
        <v>21288.201672260428</v>
      </c>
      <c r="V12" s="18">
        <f>'[5]2022-23'!P54/100</f>
        <v>3362.8383896180148</v>
      </c>
      <c r="W12" s="18">
        <f>'[5]2022-23'!Q54/100</f>
        <v>7129.6671289089254</v>
      </c>
      <c r="X12" s="18">
        <f t="shared" ref="X12" si="13">SUM(O12:W12)</f>
        <v>57119.570289121184</v>
      </c>
      <c r="Y12" s="18">
        <f t="shared" ref="Y12:Y16" si="14">I12+M12+X12</f>
        <v>101668.24856942314</v>
      </c>
      <c r="Z12" s="18">
        <f>'[5]2022-23'!U54/100</f>
        <v>13425.79941116695</v>
      </c>
      <c r="AA12" s="18">
        <f>'[5]2022-23'!V54/100</f>
        <v>2260.5718231980754</v>
      </c>
      <c r="AB12" s="18">
        <f t="shared" ref="AB12:AB16" si="15">Y12+Z12-AA12</f>
        <v>112833.47615739203</v>
      </c>
      <c r="AC12" s="18">
        <f>'Stmnt 49 GDDP 2022-23 '!AC12</f>
        <v>6822.7846312365236</v>
      </c>
      <c r="AD12" s="18">
        <f t="shared" si="7"/>
        <v>165377.45547589229</v>
      </c>
    </row>
    <row r="13" spans="1:30">
      <c r="A13" s="5">
        <v>7</v>
      </c>
      <c r="B13" s="6" t="s">
        <v>3</v>
      </c>
      <c r="C13" s="14">
        <f>[4]GVA_Constant!N10/100</f>
        <v>3126.6729197660047</v>
      </c>
      <c r="D13" s="14">
        <f>[4]GVA_Constant!Z10/100</f>
        <v>820.87977424462156</v>
      </c>
      <c r="E13" s="14">
        <f>[4]GVA_Constant!AX10/100</f>
        <v>256.40377394133901</v>
      </c>
      <c r="F13" s="14">
        <f>[4]GVA_Constant!AL10/100</f>
        <v>18.356168460605154</v>
      </c>
      <c r="G13" s="14">
        <f t="shared" si="0"/>
        <v>4222.3126364125701</v>
      </c>
      <c r="H13" s="14">
        <f>+[4]GVA_Constant!BV10/100</f>
        <v>12.17398241718028</v>
      </c>
      <c r="I13" s="14">
        <f t="shared" si="1"/>
        <v>4234.4866188297501</v>
      </c>
      <c r="J13" s="18">
        <f>'[5]2022-23'!D55/100</f>
        <v>4190.4930637721036</v>
      </c>
      <c r="K13" s="18">
        <f>('[5]2022-23'!E55+'[5]2022-23'!F55)/100</f>
        <v>499.67603097445414</v>
      </c>
      <c r="L13" s="18">
        <f>'[5]2022-23'!G55/100</f>
        <v>1599.5855518758731</v>
      </c>
      <c r="M13" s="18">
        <f t="shared" si="11"/>
        <v>6289.7546466224303</v>
      </c>
      <c r="N13" s="18">
        <f t="shared" si="12"/>
        <v>6301.9286290396103</v>
      </c>
      <c r="O13" s="18">
        <f>(+'[5]2022-23'!H55+'[5]2022-23'!I55)/100</f>
        <v>1967.6248996313423</v>
      </c>
      <c r="P13" s="18">
        <f>'[5]2022-23'!J55/100</f>
        <v>106.97109617708185</v>
      </c>
      <c r="Q13" s="18">
        <f>'[5]2022-23'!K55/100</f>
        <v>1048.8514113728932</v>
      </c>
      <c r="R13" s="18">
        <f>'[5]2022-23'!L55/100</f>
        <v>37.624667567791903</v>
      </c>
      <c r="S13" s="18">
        <f>'[5]2022-23'!M55/100</f>
        <v>333.87010651192725</v>
      </c>
      <c r="T13" s="18">
        <f>'[5]2022-23'!N55/100</f>
        <v>2703.9129288603481</v>
      </c>
      <c r="U13" s="18">
        <f>'[5]2022-23'!O55/100</f>
        <v>5207.9083899412799</v>
      </c>
      <c r="V13" s="18">
        <f>'[5]2022-23'!P55/100</f>
        <v>822.6788966457907</v>
      </c>
      <c r="W13" s="18">
        <f>'[5]2022-23'!Q55/100</f>
        <v>1744.1892852093943</v>
      </c>
      <c r="X13" s="18">
        <f t="shared" ref="X13:X16" si="16">SUM(O13:W13)</f>
        <v>13973.63168191785</v>
      </c>
      <c r="Y13" s="18">
        <f t="shared" si="14"/>
        <v>24497.87294737003</v>
      </c>
      <c r="Z13" s="18">
        <f>'[5]2022-23'!U55/100</f>
        <v>3235.0663334606961</v>
      </c>
      <c r="AA13" s="18">
        <f>'[5]2022-23'!V55/100</f>
        <v>544.70497998914425</v>
      </c>
      <c r="AB13" s="18">
        <f t="shared" si="15"/>
        <v>27188.234300841581</v>
      </c>
      <c r="AC13" s="18">
        <f>'Stmnt 49 GDDP 2022-23 '!AC13</f>
        <v>2247.6246234455061</v>
      </c>
      <c r="AD13" s="18">
        <f t="shared" si="7"/>
        <v>120964.30167757843</v>
      </c>
    </row>
    <row r="14" spans="1:30">
      <c r="A14" s="5">
        <v>8</v>
      </c>
      <c r="B14" s="6" t="s">
        <v>4</v>
      </c>
      <c r="C14" s="14">
        <f>[4]GVA_Constant!N11/100</f>
        <v>2264.4782046965902</v>
      </c>
      <c r="D14" s="14">
        <f>[4]GVA_Constant!Z11/100</f>
        <v>740.16444802235867</v>
      </c>
      <c r="E14" s="14">
        <f>[4]GVA_Constant!AX11/100</f>
        <v>123.66506037799998</v>
      </c>
      <c r="F14" s="14">
        <f>[4]GVA_Constant!AL11/100</f>
        <v>1.7300090484149182</v>
      </c>
      <c r="G14" s="14">
        <f t="shared" si="0"/>
        <v>3130.0377221453637</v>
      </c>
      <c r="H14" s="14">
        <f>+[4]GVA_Constant!BV11/100</f>
        <v>12.919526551155901</v>
      </c>
      <c r="I14" s="14">
        <f t="shared" si="1"/>
        <v>3142.9572486965194</v>
      </c>
      <c r="J14" s="18">
        <f>'[5]2022-23'!D56/100</f>
        <v>2118.8254833199971</v>
      </c>
      <c r="K14" s="18">
        <f>('[5]2022-23'!E56+'[5]2022-23'!F56)/100</f>
        <v>252.64957887314696</v>
      </c>
      <c r="L14" s="18">
        <f>'[5]2022-23'!G56/100</f>
        <v>808.79328004762965</v>
      </c>
      <c r="M14" s="18">
        <f t="shared" si="11"/>
        <v>3180.2683422407736</v>
      </c>
      <c r="N14" s="18">
        <f t="shared" si="12"/>
        <v>3193.1878687919293</v>
      </c>
      <c r="O14" s="18">
        <f>(+'[5]2022-23'!H56+'[5]2022-23'!I56)/100</f>
        <v>994.88382763269237</v>
      </c>
      <c r="P14" s="18">
        <f>'[5]2022-23'!J56/100</f>
        <v>54.087450118495561</v>
      </c>
      <c r="Q14" s="18">
        <f>'[5]2022-23'!K56/100</f>
        <v>530.32735403995184</v>
      </c>
      <c r="R14" s="18">
        <f>'[5]2022-23'!L56/100</f>
        <v>19.024039231393036</v>
      </c>
      <c r="S14" s="18">
        <f>'[5]2022-23'!M56/100</f>
        <v>168.81366441386021</v>
      </c>
      <c r="T14" s="18">
        <f>'[5]2022-23'!N56/100</f>
        <v>1367.1707675350751</v>
      </c>
      <c r="U14" s="18">
        <f>'[5]2022-23'!O56/100</f>
        <v>2633.2579110560978</v>
      </c>
      <c r="V14" s="18">
        <f>'[5]2022-23'!P56/100</f>
        <v>415.96847537401788</v>
      </c>
      <c r="W14" s="18">
        <f>'[5]2022-23'!Q56/100</f>
        <v>881.90879903490463</v>
      </c>
      <c r="X14" s="18">
        <f t="shared" si="16"/>
        <v>7065.4422884364885</v>
      </c>
      <c r="Y14" s="18">
        <f t="shared" si="14"/>
        <v>13388.667879373781</v>
      </c>
      <c r="Z14" s="18">
        <f>'[5]2022-23'!U56/100</f>
        <v>1768.0403862262503</v>
      </c>
      <c r="AA14" s="18">
        <f>'[5]2022-23'!V56/100</f>
        <v>297.69417499675797</v>
      </c>
      <c r="AB14" s="18">
        <f t="shared" si="15"/>
        <v>14859.014090603274</v>
      </c>
      <c r="AC14" s="18">
        <f>'Stmnt 49 GDDP 2022-23 '!AC14</f>
        <v>1779.9102164788385</v>
      </c>
      <c r="AD14" s="18">
        <f t="shared" si="7"/>
        <v>83481.818088547021</v>
      </c>
    </row>
    <row r="15" spans="1:30">
      <c r="A15" s="5">
        <v>9</v>
      </c>
      <c r="B15" s="6" t="s">
        <v>5</v>
      </c>
      <c r="C15" s="14">
        <f>[4]GVA_Constant!N12/100</f>
        <v>7885.5695767373127</v>
      </c>
      <c r="D15" s="14">
        <f>[4]GVA_Constant!Z12/100</f>
        <v>1731.364473746549</v>
      </c>
      <c r="E15" s="14">
        <f>[4]GVA_Constant!AX12/100</f>
        <v>479.62454297417213</v>
      </c>
      <c r="F15" s="14">
        <f>[4]GVA_Constant!AL12/100</f>
        <v>42.518304941787221</v>
      </c>
      <c r="G15" s="14">
        <f t="shared" si="0"/>
        <v>10139.07689839982</v>
      </c>
      <c r="H15" s="14">
        <f>+[4]GVA_Constant!BV12/100</f>
        <v>30.836140397281074</v>
      </c>
      <c r="I15" s="14">
        <f t="shared" si="1"/>
        <v>10169.913038797102</v>
      </c>
      <c r="J15" s="18">
        <f>'[5]2022-23'!D57/100</f>
        <v>8335.5750237047851</v>
      </c>
      <c r="K15" s="18">
        <f>('[5]2022-23'!E57+'[5]2022-23'!F57)/100</f>
        <v>993.93722417604101</v>
      </c>
      <c r="L15" s="18">
        <f>'[5]2022-23'!G57/100</f>
        <v>3181.8368797139456</v>
      </c>
      <c r="M15" s="18">
        <f t="shared" si="11"/>
        <v>12511.349127594771</v>
      </c>
      <c r="N15" s="18">
        <f t="shared" si="12"/>
        <v>12542.185267992052</v>
      </c>
      <c r="O15" s="18">
        <f>(+'[5]2022-23'!H57+'[5]2022-23'!I57)/100</f>
        <v>3913.9272443092686</v>
      </c>
      <c r="P15" s="18">
        <f>'[5]2022-23'!J57/100</f>
        <v>212.78297899134725</v>
      </c>
      <c r="Q15" s="18">
        <f>'[5]2022-23'!K57/100</f>
        <v>2086.336737745969</v>
      </c>
      <c r="R15" s="18">
        <f>'[5]2022-23'!L57/100</f>
        <v>74.841608011390278</v>
      </c>
      <c r="S15" s="18">
        <f>'[5]2022-23'!M57/100</f>
        <v>664.12216382416318</v>
      </c>
      <c r="T15" s="18">
        <f>'[5]2022-23'!N57/100</f>
        <v>5378.5243724499624</v>
      </c>
      <c r="U15" s="18">
        <f>'[5]2022-23'!O57/100</f>
        <v>10359.380254375239</v>
      </c>
      <c r="V15" s="18">
        <f>'[5]2022-23'!P57/100</f>
        <v>1636.4426713158266</v>
      </c>
      <c r="W15" s="18">
        <f>'[5]2022-23'!Q57/100</f>
        <v>3469.4773195299599</v>
      </c>
      <c r="X15" s="18">
        <f t="shared" si="16"/>
        <v>27795.835350553127</v>
      </c>
      <c r="Y15" s="18">
        <f t="shared" si="14"/>
        <v>50477.097516944996</v>
      </c>
      <c r="Z15" s="18">
        <f>'[5]2022-23'!U57/100</f>
        <v>6665.7525414729034</v>
      </c>
      <c r="AA15" s="18">
        <f>'[5]2022-23'!V57/100</f>
        <v>1122.347497842952</v>
      </c>
      <c r="AB15" s="18">
        <f t="shared" si="15"/>
        <v>56020.502560574947</v>
      </c>
      <c r="AC15" s="18">
        <f>'Stmnt 49 GDDP 2022-23 '!AC15</f>
        <v>4659.5873625764143</v>
      </c>
      <c r="AD15" s="18">
        <f t="shared" si="7"/>
        <v>120226.31662731539</v>
      </c>
    </row>
    <row r="16" spans="1:30">
      <c r="A16" s="5">
        <v>10</v>
      </c>
      <c r="B16" s="6" t="s">
        <v>6</v>
      </c>
      <c r="C16" s="14">
        <f>[4]GVA_Constant!N13/100</f>
        <v>9502.9945897453526</v>
      </c>
      <c r="D16" s="14">
        <f>[4]GVA_Constant!Z13/100</f>
        <v>6812.1738251218176</v>
      </c>
      <c r="E16" s="14">
        <f>[4]GVA_Constant!AX13/100</f>
        <v>698.53602137810708</v>
      </c>
      <c r="F16" s="14">
        <f>[4]GVA_Constant!AL13/100</f>
        <v>18.038133460590572</v>
      </c>
      <c r="G16" s="14">
        <f t="shared" si="0"/>
        <v>17031.742569705868</v>
      </c>
      <c r="H16" s="14">
        <f>+[4]GVA_Constant!BV13/100</f>
        <v>156.55340518773474</v>
      </c>
      <c r="I16" s="14">
        <f t="shared" si="1"/>
        <v>17188.295974893601</v>
      </c>
      <c r="J16" s="18">
        <f>'[5]2022-23'!D58/100</f>
        <v>9926.3319771110127</v>
      </c>
      <c r="K16" s="18">
        <f>('[5]2022-23'!E58+'[5]2022-23'!F58)/100</f>
        <v>1183.619705121979</v>
      </c>
      <c r="L16" s="18">
        <f>'[5]2022-23'!G58/100</f>
        <v>3789.0570326866332</v>
      </c>
      <c r="M16" s="18">
        <f t="shared" si="11"/>
        <v>14899.008714919624</v>
      </c>
      <c r="N16" s="18">
        <f t="shared" si="12"/>
        <v>15055.562120107359</v>
      </c>
      <c r="O16" s="18">
        <f>(+'[5]2022-23'!H58+'[5]2022-23'!I58)/100</f>
        <v>4660.8591549819193</v>
      </c>
      <c r="P16" s="18">
        <f>'[5]2022-23'!J58/100</f>
        <v>253.39037589370699</v>
      </c>
      <c r="Q16" s="18">
        <f>'[5]2022-23'!K58/100</f>
        <v>2484.492193521734</v>
      </c>
      <c r="R16" s="18">
        <f>'[5]2022-23'!L58/100</f>
        <v>89.124342916859078</v>
      </c>
      <c r="S16" s="18">
        <f>'[5]2022-23'!M58/100</f>
        <v>790.86290420621413</v>
      </c>
      <c r="T16" s="18">
        <f>'[5]2022-23'!N58/100</f>
        <v>6404.9592638891518</v>
      </c>
      <c r="U16" s="18">
        <f>'[5]2022-23'!O58/100</f>
        <v>12336.359182135197</v>
      </c>
      <c r="V16" s="18">
        <f>'[5]2022-23'!P58/100</f>
        <v>1948.7405692824761</v>
      </c>
      <c r="W16" s="18">
        <f>'[5]2022-23'!Q58/100</f>
        <v>4131.590629653404</v>
      </c>
      <c r="X16" s="18">
        <f t="shared" si="16"/>
        <v>33100.378616480659</v>
      </c>
      <c r="Y16" s="18">
        <f t="shared" si="14"/>
        <v>65187.683306293882</v>
      </c>
      <c r="Z16" s="18">
        <f>'[5]2022-23'!U58/100</f>
        <v>8608.3587896577446</v>
      </c>
      <c r="AA16" s="18">
        <f>'[5]2022-23'!V58/100</f>
        <v>1449.4342368689065</v>
      </c>
      <c r="AB16" s="18">
        <f t="shared" si="15"/>
        <v>72346.607859082709</v>
      </c>
      <c r="AC16" s="18">
        <f>'Stmnt 49 GDDP 2022-23 '!AC16</f>
        <v>4928.0945744897908</v>
      </c>
      <c r="AD16" s="18">
        <f t="shared" si="7"/>
        <v>146804.42261312081</v>
      </c>
    </row>
    <row r="17" spans="1:30" s="3" customFormat="1">
      <c r="A17" s="7"/>
      <c r="B17" s="8" t="s">
        <v>28</v>
      </c>
      <c r="C17" s="19">
        <f t="shared" ref="C17:I17" si="17">SUM(C12:C16)</f>
        <v>37997.81270291323</v>
      </c>
      <c r="D17" s="19">
        <f t="shared" si="17"/>
        <v>13204.459884144906</v>
      </c>
      <c r="E17" s="19">
        <f t="shared" si="17"/>
        <v>2062.2131489536841</v>
      </c>
      <c r="F17" s="19">
        <f t="shared" si="17"/>
        <v>85.511388983982769</v>
      </c>
      <c r="G17" s="19">
        <f t="shared" si="17"/>
        <v>53349.997124995803</v>
      </c>
      <c r="H17" s="19">
        <f t="shared" si="17"/>
        <v>223.90379067827894</v>
      </c>
      <c r="I17" s="19">
        <f t="shared" si="17"/>
        <v>53573.900915674079</v>
      </c>
      <c r="J17" s="19">
        <f t="shared" ref="J17" si="18">SUM(J12:J16)</f>
        <v>41700.570914291129</v>
      </c>
      <c r="K17" s="19">
        <f t="shared" ref="K17:AB17" si="19">SUM(K12:K16)</f>
        <v>4972.3923764391993</v>
      </c>
      <c r="L17" s="19">
        <f>SUM(L12:L16)</f>
        <v>15917.847786492119</v>
      </c>
      <c r="M17" s="19">
        <f t="shared" si="19"/>
        <v>62590.811077222454</v>
      </c>
      <c r="N17" s="19">
        <f t="shared" si="19"/>
        <v>62814.71486790073</v>
      </c>
      <c r="O17" s="19">
        <f t="shared" si="19"/>
        <v>19580.292918070805</v>
      </c>
      <c r="P17" s="19">
        <f t="shared" si="19"/>
        <v>1064.4942525919553</v>
      </c>
      <c r="Q17" s="19">
        <f t="shared" si="19"/>
        <v>10437.364289332303</v>
      </c>
      <c r="R17" s="19">
        <f t="shared" si="19"/>
        <v>374.41181602267483</v>
      </c>
      <c r="S17" s="19">
        <f t="shared" si="19"/>
        <v>3322.4190664165044</v>
      </c>
      <c r="T17" s="19">
        <f t="shared" si="19"/>
        <v>26907.266309734106</v>
      </c>
      <c r="U17" s="19">
        <f t="shared" si="19"/>
        <v>51825.107409768236</v>
      </c>
      <c r="V17" s="19">
        <f t="shared" si="19"/>
        <v>8186.6690022361254</v>
      </c>
      <c r="W17" s="19">
        <f t="shared" si="19"/>
        <v>17356.833162336588</v>
      </c>
      <c r="X17" s="19">
        <f t="shared" si="19"/>
        <v>139054.8582265093</v>
      </c>
      <c r="Y17" s="19">
        <f t="shared" si="19"/>
        <v>255219.57021940584</v>
      </c>
      <c r="Z17" s="19">
        <f t="shared" si="19"/>
        <v>33703.017461984549</v>
      </c>
      <c r="AA17" s="19">
        <f t="shared" si="19"/>
        <v>5674.7527128958363</v>
      </c>
      <c r="AB17" s="19">
        <f t="shared" si="19"/>
        <v>283247.83496849454</v>
      </c>
      <c r="AC17" s="19">
        <f>'Stmnt 49 GDDP 2022-23 '!AC17</f>
        <v>20438.001408227072</v>
      </c>
      <c r="AD17" s="19">
        <f t="shared" si="7"/>
        <v>138588.81272729364</v>
      </c>
    </row>
    <row r="18" spans="1:30">
      <c r="A18" s="5">
        <v>11</v>
      </c>
      <c r="B18" s="6" t="s">
        <v>7</v>
      </c>
      <c r="C18" s="14">
        <f>[4]GVA_Constant!N15/100</f>
        <v>7403.6220424336925</v>
      </c>
      <c r="D18" s="14">
        <f>[4]GVA_Constant!Z15/100</f>
        <v>7672.5231172725726</v>
      </c>
      <c r="E18" s="14">
        <f>[4]GVA_Constant!AX15/100</f>
        <v>1799.5062060627947</v>
      </c>
      <c r="F18" s="14">
        <f>[4]GVA_Constant!AL15/100</f>
        <v>43.851599833748708</v>
      </c>
      <c r="G18" s="14">
        <f t="shared" si="0"/>
        <v>16919.502965602809</v>
      </c>
      <c r="H18" s="14">
        <f>+[4]GVA_Constant!BV15/100</f>
        <v>36.973360877119191</v>
      </c>
      <c r="I18" s="14">
        <f t="shared" si="1"/>
        <v>16956.476326479929</v>
      </c>
      <c r="J18" s="18">
        <f>'[5]2022-23'!D59/100</f>
        <v>44705.214962468592</v>
      </c>
      <c r="K18" s="18">
        <f>('[5]2022-23'!E59+'[5]2022-23'!F59)/100</f>
        <v>5330.6673072495796</v>
      </c>
      <c r="L18" s="18">
        <f>'[5]2022-23'!G59/100</f>
        <v>17064.773729299472</v>
      </c>
      <c r="M18" s="18">
        <f t="shared" ref="M18:M22" si="20">J18+K18+L18</f>
        <v>67100.655999017647</v>
      </c>
      <c r="N18" s="18">
        <f t="shared" ref="N18:N22" si="21">H18+M18</f>
        <v>67137.629359894767</v>
      </c>
      <c r="O18" s="18">
        <f>(+'[5]2022-23'!H59+'[5]2022-23'!I59)/100</f>
        <v>20991.108388649667</v>
      </c>
      <c r="P18" s="18">
        <f>'[5]2022-23'!J59/100</f>
        <v>1141.1940734875345</v>
      </c>
      <c r="Q18" s="18">
        <f>'[5]2022-23'!K59/100</f>
        <v>11189.405899387446</v>
      </c>
      <c r="R18" s="18">
        <f>'[5]2022-23'!L59/100</f>
        <v>401.38924606534857</v>
      </c>
      <c r="S18" s="18">
        <f>'[5]2022-23'!M59/100</f>
        <v>3561.8087547250288</v>
      </c>
      <c r="T18" s="18">
        <f>'[5]2022-23'!N59/100</f>
        <v>28846.010931155146</v>
      </c>
      <c r="U18" s="18">
        <f>'[5]2022-23'!O59/100</f>
        <v>55559.252940892198</v>
      </c>
      <c r="V18" s="18">
        <f>'[5]2022-23'!P59/100</f>
        <v>8776.5416527215348</v>
      </c>
      <c r="W18" s="18">
        <f>'[5]2022-23'!Q59/100</f>
        <v>18607.442070392357</v>
      </c>
      <c r="X18" s="18">
        <f t="shared" ref="X18" si="22">SUM(O18:W18)</f>
        <v>149074.15395747629</v>
      </c>
      <c r="Y18" s="18">
        <f t="shared" ref="Y18:Y22" si="23">I18+M18+X18</f>
        <v>233131.28628297386</v>
      </c>
      <c r="Z18" s="18">
        <f>'[5]2022-23'!U59/100</f>
        <v>30786.149311492372</v>
      </c>
      <c r="AA18" s="18">
        <f>'[5]2022-23'!V59/100</f>
        <v>5183.6244194474712</v>
      </c>
      <c r="AB18" s="18">
        <f t="shared" ref="AB18:AB22" si="24">Y18+Z18-AA18</f>
        <v>258733.81117501875</v>
      </c>
      <c r="AC18" s="18">
        <f>'Stmnt 49 GDDP 2022-23 '!AC18</f>
        <v>10785.958257954242</v>
      </c>
      <c r="AD18" s="18">
        <f t="shared" si="7"/>
        <v>239880.22666804984</v>
      </c>
    </row>
    <row r="19" spans="1:30">
      <c r="A19" s="5">
        <v>12</v>
      </c>
      <c r="B19" s="6" t="s">
        <v>8</v>
      </c>
      <c r="C19" s="14">
        <f>[4]GVA_Constant!N16/100</f>
        <v>4843.9692368440401</v>
      </c>
      <c r="D19" s="14">
        <f>[4]GVA_Constant!Z16/100</f>
        <v>3420.3694854637429</v>
      </c>
      <c r="E19" s="14">
        <f>[4]GVA_Constant!AX16/100</f>
        <v>940.86459867494511</v>
      </c>
      <c r="F19" s="14">
        <f>[4]GVA_Constant!AL16/100</f>
        <v>37.963553268696941</v>
      </c>
      <c r="G19" s="14">
        <f t="shared" si="0"/>
        <v>9243.1668742514248</v>
      </c>
      <c r="H19" s="14">
        <f>+[4]GVA_Constant!BV16/100</f>
        <v>59.248450947229067</v>
      </c>
      <c r="I19" s="14">
        <f t="shared" si="1"/>
        <v>9302.4153251986536</v>
      </c>
      <c r="J19" s="18">
        <f>'[5]2022-23'!D60/100</f>
        <v>7325.0341528212275</v>
      </c>
      <c r="K19" s="18">
        <f>('[5]2022-23'!E60+'[5]2022-23'!F60)/100</f>
        <v>873.43993571470753</v>
      </c>
      <c r="L19" s="18">
        <f>'[5]2022-23'!G60/100</f>
        <v>2796.0954998701277</v>
      </c>
      <c r="M19" s="18">
        <f t="shared" si="20"/>
        <v>10994.569588406062</v>
      </c>
      <c r="N19" s="18">
        <f t="shared" si="21"/>
        <v>11053.818039353291</v>
      </c>
      <c r="O19" s="18">
        <f>(+'[5]2022-23'!H60+'[5]2022-23'!I60)/100</f>
        <v>3439.4328711206904</v>
      </c>
      <c r="P19" s="18">
        <f>'[5]2022-23'!J60/100</f>
        <v>186.98681060612836</v>
      </c>
      <c r="Q19" s="18">
        <f>'[5]2022-23'!K60/100</f>
        <v>1833.4053517381064</v>
      </c>
      <c r="R19" s="18">
        <f>'[5]2022-23'!L60/100</f>
        <v>65.768388284727465</v>
      </c>
      <c r="S19" s="18">
        <f>'[5]2022-23'!M60/100</f>
        <v>583.60911128784778</v>
      </c>
      <c r="T19" s="18">
        <f>'[5]2022-23'!N60/100</f>
        <v>4726.473531572482</v>
      </c>
      <c r="U19" s="18">
        <f>'[5]2022-23'!O60/100</f>
        <v>9103.4888354509731</v>
      </c>
      <c r="V19" s="18">
        <f>'[5]2022-23'!P60/100</f>
        <v>1438.0529744419184</v>
      </c>
      <c r="W19" s="18">
        <f>'[5]2022-23'!Q60/100</f>
        <v>3048.8646297013615</v>
      </c>
      <c r="X19" s="18">
        <f t="shared" ref="X19:X22" si="25">SUM(O19:W19)</f>
        <v>24426.082504204234</v>
      </c>
      <c r="Y19" s="18">
        <f t="shared" si="23"/>
        <v>44723.067417808954</v>
      </c>
      <c r="Z19" s="18">
        <f>'[5]2022-23'!U60/100</f>
        <v>5905.9041624272677</v>
      </c>
      <c r="AA19" s="18">
        <f>'[5]2022-23'!V60/100</f>
        <v>994.40786587253842</v>
      </c>
      <c r="AB19" s="18">
        <f t="shared" si="24"/>
        <v>49634.563714363678</v>
      </c>
      <c r="AC19" s="18">
        <f>'Stmnt 49 GDDP 2022-23 '!AC19</f>
        <v>3253.4722884448684</v>
      </c>
      <c r="AD19" s="18">
        <f t="shared" si="7"/>
        <v>152558.74128895244</v>
      </c>
    </row>
    <row r="20" spans="1:30">
      <c r="A20" s="5">
        <v>13</v>
      </c>
      <c r="B20" s="6" t="s">
        <v>9</v>
      </c>
      <c r="C20" s="14">
        <f>[4]GVA_Constant!N17/100</f>
        <v>5498.8120115110614</v>
      </c>
      <c r="D20" s="14">
        <f>[4]GVA_Constant!Z17/100</f>
        <v>3959.4742678892985</v>
      </c>
      <c r="E20" s="14">
        <f>[4]GVA_Constant!AX17/100</f>
        <v>1708.8448762365038</v>
      </c>
      <c r="F20" s="14">
        <f>[4]GVA_Constant!AL17/100</f>
        <v>33.906513867657033</v>
      </c>
      <c r="G20" s="14">
        <f t="shared" si="0"/>
        <v>11201.037669504522</v>
      </c>
      <c r="H20" s="14">
        <f>+[4]GVA_Constant!BV17/100</f>
        <v>13.246784136811412</v>
      </c>
      <c r="I20" s="14">
        <f t="shared" si="1"/>
        <v>11214.284453641332</v>
      </c>
      <c r="J20" s="18">
        <f>'[5]2022-23'!D61/100</f>
        <v>6951.5121918059522</v>
      </c>
      <c r="K20" s="18">
        <f>('[5]2022-23'!E61+'[5]2022-23'!F61)/100</f>
        <v>828.90103107471214</v>
      </c>
      <c r="L20" s="18">
        <f>'[5]2022-23'!G61/100</f>
        <v>2653.515540171888</v>
      </c>
      <c r="M20" s="18">
        <f t="shared" si="20"/>
        <v>10433.928763052552</v>
      </c>
      <c r="N20" s="18">
        <f t="shared" si="21"/>
        <v>10447.175547189363</v>
      </c>
      <c r="O20" s="18">
        <f>(+'[5]2022-23'!H61+'[5]2022-23'!I61)/100</f>
        <v>3264.047516732056</v>
      </c>
      <c r="P20" s="18">
        <f>'[5]2022-23'!J61/100</f>
        <v>177.45188165911546</v>
      </c>
      <c r="Q20" s="18">
        <f>'[5]2022-23'!K61/100</f>
        <v>1739.9153900492095</v>
      </c>
      <c r="R20" s="18">
        <f>'[5]2022-23'!L61/100</f>
        <v>62.414692335683469</v>
      </c>
      <c r="S20" s="18">
        <f>'[5]2022-23'!M61/100</f>
        <v>553.84941117359494</v>
      </c>
      <c r="T20" s="18">
        <f>'[5]2022-23'!N61/100</f>
        <v>4485.4587287241175</v>
      </c>
      <c r="U20" s="18">
        <f>'[5]2022-23'!O61/100</f>
        <v>8639.2789859189161</v>
      </c>
      <c r="V20" s="18">
        <f>'[5]2022-23'!P61/100</f>
        <v>1364.7230273248099</v>
      </c>
      <c r="W20" s="18">
        <f>'[5]2022-23'!Q61/100</f>
        <v>2893.395334733289</v>
      </c>
      <c r="X20" s="18">
        <f t="shared" si="25"/>
        <v>23180.534968650791</v>
      </c>
      <c r="Y20" s="18">
        <f t="shared" si="23"/>
        <v>44828.748185344673</v>
      </c>
      <c r="Z20" s="18">
        <f>'[5]2022-23'!U61/100</f>
        <v>5919.8598388196933</v>
      </c>
      <c r="AA20" s="18">
        <f>'[5]2022-23'!V61/100</f>
        <v>996.75765584483236</v>
      </c>
      <c r="AB20" s="18">
        <f t="shared" si="24"/>
        <v>49751.85036831953</v>
      </c>
      <c r="AC20" s="18">
        <f>'Stmnt 49 GDDP 2022-23 '!AC20</f>
        <v>3083.2993352646113</v>
      </c>
      <c r="AD20" s="18">
        <f t="shared" si="7"/>
        <v>161359.13175633913</v>
      </c>
    </row>
    <row r="21" spans="1:30">
      <c r="A21" s="5">
        <v>14</v>
      </c>
      <c r="B21" s="6" t="s">
        <v>10</v>
      </c>
      <c r="C21" s="14">
        <f>[4]GVA_Constant!N18/100</f>
        <v>7755.902258394266</v>
      </c>
      <c r="D21" s="14">
        <f>[4]GVA_Constant!Z18/100</f>
        <v>5546.9032370292171</v>
      </c>
      <c r="E21" s="14">
        <f>[4]GVA_Constant!AX18/100</f>
        <v>1006.3186325286119</v>
      </c>
      <c r="F21" s="14">
        <f>[4]GVA_Constant!AL18/100</f>
        <v>20.584742728053357</v>
      </c>
      <c r="G21" s="14">
        <f t="shared" si="0"/>
        <v>14329.708870680148</v>
      </c>
      <c r="H21" s="14">
        <f>+[4]GVA_Constant!BV18/100</f>
        <v>93.128427446594358</v>
      </c>
      <c r="I21" s="14">
        <f t="shared" si="1"/>
        <v>14422.837298126742</v>
      </c>
      <c r="J21" s="18">
        <f>'[5]2022-23'!D62/100</f>
        <v>11319.029656456583</v>
      </c>
      <c r="K21" s="18">
        <f>('[5]2022-23'!E62+'[5]2022-23'!F62)/100</f>
        <v>1349.6855208081909</v>
      </c>
      <c r="L21" s="18">
        <f>'[5]2022-23'!G62/100</f>
        <v>4320.6744467020881</v>
      </c>
      <c r="M21" s="18">
        <f t="shared" si="20"/>
        <v>16989.389623966861</v>
      </c>
      <c r="N21" s="18">
        <f t="shared" si="21"/>
        <v>17082.518051413455</v>
      </c>
      <c r="O21" s="18">
        <f>(+'[5]2022-23'!H62+'[5]2022-23'!I62)/100</f>
        <v>5314.7933316614581</v>
      </c>
      <c r="P21" s="18">
        <f>'[5]2022-23'!J62/100</f>
        <v>288.94189575919256</v>
      </c>
      <c r="Q21" s="18">
        <f>'[5]2022-23'!K62/100</f>
        <v>2833.074783772453</v>
      </c>
      <c r="R21" s="18">
        <f>'[5]2022-23'!L62/100</f>
        <v>101.62878724128048</v>
      </c>
      <c r="S21" s="18">
        <f>'[5]2022-23'!M62/100</f>
        <v>901.82362302040156</v>
      </c>
      <c r="T21" s="18">
        <f>'[5]2022-23'!N62/100</f>
        <v>7303.5965373241143</v>
      </c>
      <c r="U21" s="18">
        <f>'[5]2022-23'!O62/100</f>
        <v>14067.191764014397</v>
      </c>
      <c r="V21" s="18">
        <f>'[5]2022-23'!P62/100</f>
        <v>2222.1554091996236</v>
      </c>
      <c r="W21" s="18">
        <f>'[5]2022-23'!Q62/100</f>
        <v>4711.2666565274185</v>
      </c>
      <c r="X21" s="18">
        <f t="shared" si="25"/>
        <v>37744.472788520339</v>
      </c>
      <c r="Y21" s="18">
        <f t="shared" si="23"/>
        <v>69156.699710613946</v>
      </c>
      <c r="Z21" s="18">
        <f>'[5]2022-23'!U62/100</f>
        <v>9132.4871987978004</v>
      </c>
      <c r="AA21" s="18">
        <f>'[5]2022-23'!V62/100</f>
        <v>1537.6844689149889</v>
      </c>
      <c r="AB21" s="18">
        <f t="shared" si="24"/>
        <v>76751.502440496755</v>
      </c>
      <c r="AC21" s="18">
        <f>'Stmnt 49 GDDP 2022-23 '!AC21</f>
        <v>4760.468768679455</v>
      </c>
      <c r="AD21" s="18">
        <f t="shared" si="7"/>
        <v>161226.77444176882</v>
      </c>
    </row>
    <row r="22" spans="1:30">
      <c r="A22" s="5">
        <v>15</v>
      </c>
      <c r="B22" s="6" t="s">
        <v>11</v>
      </c>
      <c r="C22" s="14">
        <f>[4]GVA_Constant!N19/100</f>
        <v>4570.8319280562455</v>
      </c>
      <c r="D22" s="14">
        <f>[4]GVA_Constant!Z19/100</f>
        <v>3531.803951487328</v>
      </c>
      <c r="E22" s="14">
        <f>[4]GVA_Constant!AX19/100</f>
        <v>890.62226938929007</v>
      </c>
      <c r="F22" s="14">
        <f>[4]GVA_Constant!AL19/100</f>
        <v>22.740663500653149</v>
      </c>
      <c r="G22" s="14">
        <f t="shared" si="0"/>
        <v>9015.9988124335177</v>
      </c>
      <c r="H22" s="14">
        <f>+[4]GVA_Constant!BV19/100</f>
        <v>80.04450232415364</v>
      </c>
      <c r="I22" s="14">
        <f t="shared" si="1"/>
        <v>9096.0433147576714</v>
      </c>
      <c r="J22" s="18">
        <f>'[5]2022-23'!D63/100</f>
        <v>12361.019123616679</v>
      </c>
      <c r="K22" s="18">
        <f>('[5]2022-23'!E63+'[5]2022-23'!F63)/100</f>
        <v>1473.9327521826945</v>
      </c>
      <c r="L22" s="18">
        <f>'[5]2022-23'!G63/100</f>
        <v>4718.4203137184613</v>
      </c>
      <c r="M22" s="18">
        <f t="shared" si="20"/>
        <v>18553.372189517835</v>
      </c>
      <c r="N22" s="18">
        <f t="shared" si="21"/>
        <v>18633.416691841987</v>
      </c>
      <c r="O22" s="18">
        <f>(+'[5]2022-23'!H63+'[5]2022-23'!I63)/100</f>
        <v>5804.0542347429355</v>
      </c>
      <c r="P22" s="18">
        <f>'[5]2022-23'!J63/100</f>
        <v>315.54085531140214</v>
      </c>
      <c r="Q22" s="18">
        <f>'[5]2022-23'!K63/100</f>
        <v>3093.8775357719478</v>
      </c>
      <c r="R22" s="18">
        <f>'[5]2022-23'!L63/100</f>
        <v>110.98437063311863</v>
      </c>
      <c r="S22" s="18">
        <f>'[5]2022-23'!M63/100</f>
        <v>984.84228671719654</v>
      </c>
      <c r="T22" s="18">
        <f>'[5]2022-23'!N63/100</f>
        <v>7975.9395645320737</v>
      </c>
      <c r="U22" s="18">
        <f>'[5]2022-23'!O63/100</f>
        <v>15362.167225295492</v>
      </c>
      <c r="V22" s="18">
        <f>'[5]2022-23'!P63/100</f>
        <v>2426.7191042384525</v>
      </c>
      <c r="W22" s="18">
        <f>'[5]2022-23'!Q63/100</f>
        <v>5144.9690481704965</v>
      </c>
      <c r="X22" s="18">
        <f t="shared" si="25"/>
        <v>41219.094225413115</v>
      </c>
      <c r="Y22" s="18">
        <f t="shared" si="23"/>
        <v>68868.509729688623</v>
      </c>
      <c r="Z22" s="18">
        <f>'[5]2022-23'!U63/100</f>
        <v>9094.430263450442</v>
      </c>
      <c r="AA22" s="18">
        <f>'[5]2022-23'!V63/100</f>
        <v>1531.2766243547646</v>
      </c>
      <c r="AB22" s="18">
        <f t="shared" si="24"/>
        <v>76431.663368784299</v>
      </c>
      <c r="AC22" s="18">
        <f>'Stmnt 49 GDDP 2022-23 '!AC22</f>
        <v>4269.6692427127346</v>
      </c>
      <c r="AD22" s="18">
        <f t="shared" si="7"/>
        <v>179010.73601716146</v>
      </c>
    </row>
    <row r="23" spans="1:30" s="3" customFormat="1">
      <c r="A23" s="7"/>
      <c r="B23" s="8" t="s">
        <v>29</v>
      </c>
      <c r="C23" s="19">
        <f t="shared" ref="C23:I23" si="26">SUM(C18:C22)</f>
        <v>30073.137477239306</v>
      </c>
      <c r="D23" s="19">
        <f t="shared" si="26"/>
        <v>24131.07405914216</v>
      </c>
      <c r="E23" s="19">
        <f t="shared" si="26"/>
        <v>6346.1565828921466</v>
      </c>
      <c r="F23" s="19">
        <f t="shared" si="26"/>
        <v>159.04707319880919</v>
      </c>
      <c r="G23" s="19">
        <f t="shared" si="26"/>
        <v>60709.415192472428</v>
      </c>
      <c r="H23" s="19">
        <f t="shared" si="26"/>
        <v>282.64152573190768</v>
      </c>
      <c r="I23" s="19">
        <f t="shared" si="26"/>
        <v>60992.056718204331</v>
      </c>
      <c r="J23" s="19">
        <f t="shared" ref="J23" si="27">SUM(J18:J22)</f>
        <v>82661.810087169026</v>
      </c>
      <c r="K23" s="19">
        <f t="shared" ref="K23:AB23" si="28">SUM(K18:K22)</f>
        <v>9856.626547029884</v>
      </c>
      <c r="L23" s="19">
        <f>SUM(L18:L22)</f>
        <v>31553.479529762037</v>
      </c>
      <c r="M23" s="19">
        <f t="shared" si="28"/>
        <v>124071.91616396097</v>
      </c>
      <c r="N23" s="19">
        <f t="shared" si="28"/>
        <v>124354.55768969285</v>
      </c>
      <c r="O23" s="19">
        <f t="shared" si="28"/>
        <v>38813.436342906811</v>
      </c>
      <c r="P23" s="19">
        <f t="shared" si="28"/>
        <v>2110.1155168233731</v>
      </c>
      <c r="Q23" s="19">
        <f t="shared" si="28"/>
        <v>20689.67896071916</v>
      </c>
      <c r="R23" s="19">
        <f t="shared" si="28"/>
        <v>742.18548456015856</v>
      </c>
      <c r="S23" s="19">
        <f t="shared" si="28"/>
        <v>6585.9331869240696</v>
      </c>
      <c r="T23" s="19">
        <f t="shared" si="28"/>
        <v>53337.47929330793</v>
      </c>
      <c r="U23" s="19">
        <f t="shared" si="28"/>
        <v>102731.37975157198</v>
      </c>
      <c r="V23" s="19">
        <f t="shared" si="28"/>
        <v>16228.19216792634</v>
      </c>
      <c r="W23" s="19">
        <f t="shared" si="28"/>
        <v>34405.937739524925</v>
      </c>
      <c r="X23" s="19">
        <f t="shared" si="28"/>
        <v>275644.33844426478</v>
      </c>
      <c r="Y23" s="19">
        <f t="shared" si="28"/>
        <v>460708.31132643006</v>
      </c>
      <c r="Z23" s="19">
        <f t="shared" si="28"/>
        <v>60838.830774987568</v>
      </c>
      <c r="AA23" s="19">
        <f t="shared" si="28"/>
        <v>10243.751034434596</v>
      </c>
      <c r="AB23" s="19">
        <f t="shared" si="28"/>
        <v>511303.39106698305</v>
      </c>
      <c r="AC23" s="19">
        <f>'Stmnt 49 GDDP 2022-23 '!AC23</f>
        <v>26152.867893055911</v>
      </c>
      <c r="AD23" s="19">
        <f t="shared" si="7"/>
        <v>195505.668119382</v>
      </c>
    </row>
    <row r="24" spans="1:30">
      <c r="A24" s="5">
        <v>16</v>
      </c>
      <c r="B24" s="6" t="s">
        <v>197</v>
      </c>
      <c r="C24" s="14">
        <f>[4]GVA_Constant!N21/100</f>
        <v>3048.0302385773948</v>
      </c>
      <c r="D24" s="14">
        <f>[4]GVA_Constant!Z21/100</f>
        <v>2043.8678228878669</v>
      </c>
      <c r="E24" s="14">
        <f>[4]GVA_Constant!AX21/100</f>
        <v>908.59129088286466</v>
      </c>
      <c r="F24" s="14">
        <f>[4]GVA_Constant!AL21/100</f>
        <v>37.497950450789219</v>
      </c>
      <c r="G24" s="14">
        <f t="shared" si="0"/>
        <v>6037.9873027989161</v>
      </c>
      <c r="H24" s="14">
        <f>+[4]GVA_Constant!BV21/100</f>
        <v>266.95406641830357</v>
      </c>
      <c r="I24" s="14">
        <f t="shared" si="1"/>
        <v>6304.9413692172193</v>
      </c>
      <c r="J24" s="18">
        <f>'[5]2022-23'!D64/100</f>
        <v>9915.6278089293119</v>
      </c>
      <c r="K24" s="18">
        <f>('[5]2022-23'!E64+'[5]2022-23'!F64)/100</f>
        <v>1182.3433359237681</v>
      </c>
      <c r="L24" s="18">
        <f>'[5]2022-23'!G64/100</f>
        <v>3784.9710617739674</v>
      </c>
      <c r="M24" s="18">
        <f t="shared" ref="M24:M31" si="29">J24+K24+L24</f>
        <v>14882.942206627047</v>
      </c>
      <c r="N24" s="18">
        <f t="shared" ref="N24:N31" si="30">H24+M24</f>
        <v>15149.896273045351</v>
      </c>
      <c r="O24" s="18">
        <f>(+'[5]2022-23'!H64+'[5]2022-23'!I64)/100</f>
        <v>4655.8330667570644</v>
      </c>
      <c r="P24" s="18">
        <f>'[5]2022-23'!J64/100</f>
        <v>253.11712962253193</v>
      </c>
      <c r="Q24" s="18">
        <f>'[5]2022-23'!K64/100</f>
        <v>2481.8130143096232</v>
      </c>
      <c r="R24" s="18">
        <f>'[5]2022-23'!L64/100</f>
        <v>89.028234711142645</v>
      </c>
      <c r="S24" s="18">
        <f>'[5]2022-23'!M64/100</f>
        <v>790.01006858125095</v>
      </c>
      <c r="T24" s="18">
        <f>'[5]2022-23'!N64/100</f>
        <v>6398.0524063192343</v>
      </c>
      <c r="U24" s="18">
        <f>'[5]2022-23'!O64/100</f>
        <v>12323.056134872628</v>
      </c>
      <c r="V24" s="18">
        <f>'[5]2022-23'!P64/100</f>
        <v>1946.6391236685065</v>
      </c>
      <c r="W24" s="18">
        <f>'[5]2022-23'!Q64/100</f>
        <v>4127.135283906382</v>
      </c>
      <c r="X24" s="18">
        <f t="shared" ref="X24" si="31">SUM(O24:W24)</f>
        <v>33064.684462748359</v>
      </c>
      <c r="Y24" s="18">
        <f t="shared" ref="Y24:Y31" si="32">I24+M24+X24</f>
        <v>54252.568038592624</v>
      </c>
      <c r="Z24" s="18">
        <f>'[5]2022-23'!U64/100</f>
        <v>7164.3222491174183</v>
      </c>
      <c r="AA24" s="18">
        <f>'[5]2022-23'!V64/100</f>
        <v>1206.2942781042348</v>
      </c>
      <c r="AB24" s="18">
        <f t="shared" ref="AB24:AB31" si="33">Y24+Z24-AA24</f>
        <v>60210.596009605804</v>
      </c>
      <c r="AC24" s="18">
        <f>'Stmnt 49 GDDP 2022-23 '!AC24</f>
        <v>4141.6259779569946</v>
      </c>
      <c r="AD24" s="18">
        <f t="shared" si="7"/>
        <v>145379.12484146346</v>
      </c>
    </row>
    <row r="25" spans="1:30">
      <c r="A25" s="5">
        <v>17</v>
      </c>
      <c r="B25" s="6" t="s">
        <v>12</v>
      </c>
      <c r="C25" s="14">
        <f>[4]GVA_Constant!N22/100</f>
        <v>4347.6404763978153</v>
      </c>
      <c r="D25" s="14">
        <f>[4]GVA_Constant!Z22/100</f>
        <v>555.33220132843621</v>
      </c>
      <c r="E25" s="14">
        <f>[4]GVA_Constant!AX22/100</f>
        <v>1176.4776673840729</v>
      </c>
      <c r="F25" s="14">
        <f>[4]GVA_Constant!AL22/100</f>
        <v>32.698528261665551</v>
      </c>
      <c r="G25" s="14">
        <f t="shared" si="0"/>
        <v>6112.1488733719898</v>
      </c>
      <c r="H25" s="14">
        <f>+[4]GVA_Constant!BV22/100</f>
        <v>59.340961280364745</v>
      </c>
      <c r="I25" s="14">
        <f t="shared" si="1"/>
        <v>6171.4898346523541</v>
      </c>
      <c r="J25" s="18">
        <f>'[5]2022-23'!D65/100</f>
        <v>3212.6671813697071</v>
      </c>
      <c r="K25" s="18">
        <f>('[5]2022-23'!E65+'[5]2022-23'!F65)/100</f>
        <v>383.07969052779811</v>
      </c>
      <c r="L25" s="18">
        <f>'[5]2022-23'!G65/100</f>
        <v>1226.3320635779592</v>
      </c>
      <c r="M25" s="18">
        <f t="shared" si="29"/>
        <v>4822.0789354754643</v>
      </c>
      <c r="N25" s="18">
        <f t="shared" si="30"/>
        <v>4881.4198967558286</v>
      </c>
      <c r="O25" s="18">
        <f>(+'[5]2022-23'!H65+'[5]2022-23'!I65)/100</f>
        <v>1508.4916844132156</v>
      </c>
      <c r="P25" s="18">
        <f>'[5]2022-23'!J65/100</f>
        <v>82.010046267420137</v>
      </c>
      <c r="Q25" s="18">
        <f>'[5]2022-23'!K65/100</f>
        <v>804.10836056075243</v>
      </c>
      <c r="R25" s="18">
        <f>'[5]2022-23'!L65/100</f>
        <v>28.845181907110288</v>
      </c>
      <c r="S25" s="18">
        <f>'[5]2022-23'!M65/100</f>
        <v>255.96356269010397</v>
      </c>
      <c r="T25" s="18">
        <f>'[5]2022-23'!N65/100</f>
        <v>2072.9714130612165</v>
      </c>
      <c r="U25" s="18">
        <f>'[5]2022-23'!O65/100</f>
        <v>3992.6748746085541</v>
      </c>
      <c r="V25" s="18">
        <f>'[5]2022-23'!P65/100</f>
        <v>630.71181644678882</v>
      </c>
      <c r="W25" s="18">
        <f>'[5]2022-23'!Q65/100</f>
        <v>1337.1934016864534</v>
      </c>
      <c r="X25" s="18">
        <f t="shared" ref="X25:X31" si="34">SUM(O25:W25)</f>
        <v>10712.970341641616</v>
      </c>
      <c r="Y25" s="18">
        <f t="shared" si="32"/>
        <v>21706.539111769434</v>
      </c>
      <c r="Z25" s="18">
        <f>'[5]2022-23'!U65/100</f>
        <v>2866.4567804482144</v>
      </c>
      <c r="AA25" s="18">
        <f>'[5]2022-23'!V65/100</f>
        <v>482.64026832597278</v>
      </c>
      <c r="AB25" s="18">
        <f t="shared" si="33"/>
        <v>24090.355623891675</v>
      </c>
      <c r="AC25" s="18">
        <f>'Stmnt 49 GDDP 2022-23 '!AC25</f>
        <v>2122.7058792210773</v>
      </c>
      <c r="AD25" s="18">
        <f t="shared" si="7"/>
        <v>113488.90046289211</v>
      </c>
    </row>
    <row r="26" spans="1:30">
      <c r="A26" s="5">
        <v>18</v>
      </c>
      <c r="B26" s="6" t="s">
        <v>13</v>
      </c>
      <c r="C26" s="14">
        <f>[4]GVA_Constant!N23/100</f>
        <v>4053.2173334254767</v>
      </c>
      <c r="D26" s="14">
        <f>[4]GVA_Constant!Z23/100</f>
        <v>566.3117574744557</v>
      </c>
      <c r="E26" s="14">
        <f>[4]GVA_Constant!AX23/100</f>
        <v>207.89969564687192</v>
      </c>
      <c r="F26" s="14">
        <f>[4]GVA_Constant!AL23/100</f>
        <v>15.848264637935408</v>
      </c>
      <c r="G26" s="14">
        <f t="shared" si="0"/>
        <v>4843.2770511847393</v>
      </c>
      <c r="H26" s="14">
        <f>+[4]GVA_Constant!BV23/100</f>
        <v>744.87970818099461</v>
      </c>
      <c r="I26" s="14">
        <f t="shared" si="1"/>
        <v>5588.1567593657337</v>
      </c>
      <c r="J26" s="18">
        <f>'[5]2022-23'!D66/100</f>
        <v>3107.2339716512074</v>
      </c>
      <c r="K26" s="18">
        <f>('[5]2022-23'!E66+'[5]2022-23'!F66)/100</f>
        <v>370.50779338746145</v>
      </c>
      <c r="L26" s="18">
        <f>'[5]2022-23'!G66/100</f>
        <v>1186.0863367894749</v>
      </c>
      <c r="M26" s="18">
        <f t="shared" si="29"/>
        <v>4663.8281018281432</v>
      </c>
      <c r="N26" s="18">
        <f t="shared" si="30"/>
        <v>5408.7078100091376</v>
      </c>
      <c r="O26" s="18">
        <f>(+'[5]2022-23'!H66+'[5]2022-23'!I66)/100</f>
        <v>1458.9860521324567</v>
      </c>
      <c r="P26" s="18">
        <f>'[5]2022-23'!J66/100</f>
        <v>79.318643168686975</v>
      </c>
      <c r="Q26" s="18">
        <f>'[5]2022-23'!K66/100</f>
        <v>777.7191578736398</v>
      </c>
      <c r="R26" s="18">
        <f>'[5]2022-23'!L66/100</f>
        <v>27.89854164165833</v>
      </c>
      <c r="S26" s="18">
        <f>'[5]2022-23'!M66/100</f>
        <v>247.56335860363708</v>
      </c>
      <c r="T26" s="18">
        <f>'[5]2022-23'!N66/100</f>
        <v>2004.9407029393685</v>
      </c>
      <c r="U26" s="18">
        <f>'[5]2022-23'!O66/100</f>
        <v>3861.6433971391343</v>
      </c>
      <c r="V26" s="18">
        <f>'[5]2022-23'!P66/100</f>
        <v>610.01313604783786</v>
      </c>
      <c r="W26" s="18">
        <f>'[5]2022-23'!Q66/100</f>
        <v>1293.309431018165</v>
      </c>
      <c r="X26" s="18">
        <f t="shared" si="34"/>
        <v>10361.392420564585</v>
      </c>
      <c r="Y26" s="18">
        <f t="shared" si="32"/>
        <v>20613.377281758461</v>
      </c>
      <c r="Z26" s="18">
        <f>'[5]2022-23'!U66/100</f>
        <v>2722.0993066189931</v>
      </c>
      <c r="AA26" s="18">
        <f>'[5]2022-23'!V66/100</f>
        <v>458.33404805465216</v>
      </c>
      <c r="AB26" s="18">
        <f t="shared" si="33"/>
        <v>22877.142540322799</v>
      </c>
      <c r="AC26" s="18">
        <f>'Stmnt 49 GDDP 2022-23 '!AC26</f>
        <v>2020.7103869920306</v>
      </c>
      <c r="AD26" s="18">
        <f t="shared" si="7"/>
        <v>113213.36638634808</v>
      </c>
    </row>
    <row r="27" spans="1:30">
      <c r="A27" s="5">
        <v>19</v>
      </c>
      <c r="B27" s="6" t="s">
        <v>14</v>
      </c>
      <c r="C27" s="14">
        <f>[4]GVA_Constant!N24/100</f>
        <v>2271.900917089898</v>
      </c>
      <c r="D27" s="14">
        <f>[4]GVA_Constant!Z24/100</f>
        <v>379.46263833991316</v>
      </c>
      <c r="E27" s="14">
        <f>[4]GVA_Constant!AX24/100</f>
        <v>93.013987484067343</v>
      </c>
      <c r="F27" s="14">
        <f>[4]GVA_Constant!AL24/100</f>
        <v>12.31961930794613</v>
      </c>
      <c r="G27" s="14">
        <f t="shared" si="0"/>
        <v>2756.6971622218248</v>
      </c>
      <c r="H27" s="14">
        <f>+[4]GVA_Constant!BV24/100</f>
        <v>22.512828236314441</v>
      </c>
      <c r="I27" s="14">
        <f t="shared" si="1"/>
        <v>2779.2099904581391</v>
      </c>
      <c r="J27" s="18">
        <f>'[5]2022-23'!D67/100</f>
        <v>1546.9739154014917</v>
      </c>
      <c r="K27" s="18">
        <f>('[5]2022-23'!E67+'[5]2022-23'!F67)/100</f>
        <v>184.46177437960472</v>
      </c>
      <c r="L27" s="18">
        <f>'[5]2022-23'!G67/100</f>
        <v>590.50739054979374</v>
      </c>
      <c r="M27" s="18">
        <f t="shared" si="29"/>
        <v>2321.9430803308901</v>
      </c>
      <c r="N27" s="18">
        <f t="shared" si="30"/>
        <v>2344.4559085672045</v>
      </c>
      <c r="O27" s="18">
        <f>(+'[5]2022-23'!H67+'[5]2022-23'!I67)/100</f>
        <v>726.37380582708965</v>
      </c>
      <c r="P27" s="18">
        <f>'[5]2022-23'!J67/100</f>
        <v>39.489743323638962</v>
      </c>
      <c r="Q27" s="18">
        <f>'[5]2022-23'!K67/100</f>
        <v>387.19686438649251</v>
      </c>
      <c r="R27" s="18">
        <f>'[5]2022-23'!L67/100</f>
        <v>13.889625496870158</v>
      </c>
      <c r="S27" s="18">
        <f>'[5]2022-23'!M67/100</f>
        <v>123.25240444172174</v>
      </c>
      <c r="T27" s="18">
        <f>'[5]2022-23'!N67/100</f>
        <v>998.18391459131885</v>
      </c>
      <c r="U27" s="18">
        <f>'[5]2022-23'!O67/100</f>
        <v>1922.5657483340685</v>
      </c>
      <c r="V27" s="18">
        <f>'[5]2022-23'!P67/100</f>
        <v>303.70239837999418</v>
      </c>
      <c r="W27" s="18">
        <f>'[5]2022-23'!Q67/100</f>
        <v>643.88970144551115</v>
      </c>
      <c r="X27" s="18">
        <f t="shared" si="34"/>
        <v>5158.5442062267066</v>
      </c>
      <c r="Y27" s="18">
        <f t="shared" si="32"/>
        <v>10259.697277015735</v>
      </c>
      <c r="Z27" s="18">
        <f>'[5]2022-23'!U67/100</f>
        <v>1354.8442092752457</v>
      </c>
      <c r="AA27" s="18">
        <f>'[5]2022-23'!V67/100</f>
        <v>228.12218107200883</v>
      </c>
      <c r="AB27" s="18">
        <f t="shared" si="33"/>
        <v>11386.419305218973</v>
      </c>
      <c r="AC27" s="18">
        <f>'Stmnt 49 GDDP 2022-23 '!AC27</f>
        <v>1268.7482007978174</v>
      </c>
      <c r="AD27" s="18">
        <f t="shared" si="7"/>
        <v>89745.30405685649</v>
      </c>
    </row>
    <row r="28" spans="1:30">
      <c r="A28" s="5">
        <v>20</v>
      </c>
      <c r="B28" s="6" t="s">
        <v>151</v>
      </c>
      <c r="C28" s="14">
        <f>[4]GVA_Constant!N25/100</f>
        <v>5310.6978692204793</v>
      </c>
      <c r="D28" s="14">
        <f>[4]GVA_Constant!Z25/100</f>
        <v>1047.6299939824116</v>
      </c>
      <c r="E28" s="14">
        <f>[4]GVA_Constant!AX25/100</f>
        <v>296.60193847917424</v>
      </c>
      <c r="F28" s="14">
        <f>[4]GVA_Constant!AL25/100</f>
        <v>32.849739091950489</v>
      </c>
      <c r="G28" s="14">
        <f t="shared" si="0"/>
        <v>6687.779540774015</v>
      </c>
      <c r="H28" s="14">
        <f>+[4]GVA_Constant!BV25/100</f>
        <v>8.2326158861566334</v>
      </c>
      <c r="I28" s="14">
        <f t="shared" si="1"/>
        <v>6696.012156660172</v>
      </c>
      <c r="J28" s="18">
        <f>'[5]2022-23'!D68/100</f>
        <v>4302.7367795932487</v>
      </c>
      <c r="K28" s="18">
        <f>('[5]2022-23'!E68+'[5]2022-23'!F68)/100</f>
        <v>513.06001552467524</v>
      </c>
      <c r="L28" s="18">
        <f>'[5]2022-23'!G68/100</f>
        <v>1642.4309696785097</v>
      </c>
      <c r="M28" s="18">
        <f t="shared" si="29"/>
        <v>6458.2277647964329</v>
      </c>
      <c r="N28" s="18">
        <f t="shared" si="30"/>
        <v>6466.4603806825899</v>
      </c>
      <c r="O28" s="18">
        <f>(+'[5]2022-23'!H68+'[5]2022-23'!I68)/100</f>
        <v>2020.3283707302844</v>
      </c>
      <c r="P28" s="18">
        <f>'[5]2022-23'!J68/100</f>
        <v>109.8363516822583</v>
      </c>
      <c r="Q28" s="18">
        <f>'[5]2022-23'!K68/100</f>
        <v>1076.9452366018443</v>
      </c>
      <c r="R28" s="18">
        <f>'[5]2022-23'!L68/100</f>
        <v>38.632456491452075</v>
      </c>
      <c r="S28" s="18">
        <f>'[5]2022-23'!M68/100</f>
        <v>342.8129255993706</v>
      </c>
      <c r="T28" s="18">
        <f>'[5]2022-23'!N68/100</f>
        <v>2776.3381136234339</v>
      </c>
      <c r="U28" s="18">
        <f>'[5]2022-23'!O68/100</f>
        <v>5347.4039052534881</v>
      </c>
      <c r="V28" s="18">
        <f>'[5]2022-23'!P68/100</f>
        <v>844.71461771295378</v>
      </c>
      <c r="W28" s="18">
        <f>'[5]2022-23'!Q68/100</f>
        <v>1790.9079609088838</v>
      </c>
      <c r="X28" s="18">
        <f t="shared" si="34"/>
        <v>14347.919938603969</v>
      </c>
      <c r="Y28" s="18">
        <f t="shared" si="32"/>
        <v>27502.159860060572</v>
      </c>
      <c r="Z28" s="18">
        <f>'[5]2022-23'!U68/100</f>
        <v>3631.7974114854292</v>
      </c>
      <c r="AA28" s="18">
        <f>'[5]2022-23'!V68/100</f>
        <v>611.50465939026503</v>
      </c>
      <c r="AB28" s="18">
        <f t="shared" si="33"/>
        <v>30522.452612155736</v>
      </c>
      <c r="AC28" s="18">
        <f>'Stmnt 49 GDDP 2022-23 '!AC28</f>
        <v>2803.3567578770017</v>
      </c>
      <c r="AD28" s="18">
        <f t="shared" si="7"/>
        <v>108878.23152152267</v>
      </c>
    </row>
    <row r="29" spans="1:30">
      <c r="A29" s="5">
        <v>21</v>
      </c>
      <c r="B29" s="6" t="s">
        <v>15</v>
      </c>
      <c r="C29" s="14">
        <f>[4]GVA_Constant!N26/100</f>
        <v>3878.329061671991</v>
      </c>
      <c r="D29" s="14">
        <f>[4]GVA_Constant!Z26/100</f>
        <v>939.58008492817328</v>
      </c>
      <c r="E29" s="14">
        <f>[4]GVA_Constant!AX26/100</f>
        <v>832.38401277622461</v>
      </c>
      <c r="F29" s="14">
        <f>[4]GVA_Constant!AL26/100</f>
        <v>65.929397964161396</v>
      </c>
      <c r="G29" s="14">
        <f t="shared" si="0"/>
        <v>5716.2225573405512</v>
      </c>
      <c r="H29" s="14">
        <f>+[4]GVA_Constant!BV26/100</f>
        <v>54.611674582659013</v>
      </c>
      <c r="I29" s="14">
        <f t="shared" si="1"/>
        <v>5770.8342319232106</v>
      </c>
      <c r="J29" s="18">
        <f>'[5]2022-23'!D69/100</f>
        <v>6317.9301294803809</v>
      </c>
      <c r="K29" s="18">
        <f>('[5]2022-23'!E69+'[5]2022-23'!F69)/100</f>
        <v>753.35245829781957</v>
      </c>
      <c r="L29" s="18">
        <f>'[5]2022-23'!G69/100</f>
        <v>2411.6660257113099</v>
      </c>
      <c r="M29" s="18">
        <f t="shared" si="29"/>
        <v>9482.9486134895105</v>
      </c>
      <c r="N29" s="18">
        <f t="shared" si="30"/>
        <v>9537.560288072169</v>
      </c>
      <c r="O29" s="18">
        <f>(+'[5]2022-23'!H69+'[5]2022-23'!I69)/100</f>
        <v>2966.5522523754103</v>
      </c>
      <c r="P29" s="18">
        <f>'[5]2022-23'!J69/100</f>
        <v>161.2783749395758</v>
      </c>
      <c r="Q29" s="18">
        <f>'[5]2022-23'!K69/100</f>
        <v>1581.3341848836915</v>
      </c>
      <c r="R29" s="18">
        <f>'[5]2022-23'!L69/100</f>
        <v>56.726026560764502</v>
      </c>
      <c r="S29" s="18">
        <f>'[5]2022-23'!M69/100</f>
        <v>503.3698834871152</v>
      </c>
      <c r="T29" s="18">
        <f>'[5]2022-23'!N69/100</f>
        <v>4076.6403143406769</v>
      </c>
      <c r="U29" s="18">
        <f>'[5]2022-23'!O69/100</f>
        <v>7851.868700807634</v>
      </c>
      <c r="V29" s="18">
        <f>'[5]2022-23'!P69/100</f>
        <v>1240.3380005424547</v>
      </c>
      <c r="W29" s="18">
        <f>'[5]2022-23'!Q69/100</f>
        <v>2629.682442815415</v>
      </c>
      <c r="X29" s="18">
        <f t="shared" si="34"/>
        <v>21067.790180752738</v>
      </c>
      <c r="Y29" s="18">
        <f t="shared" si="32"/>
        <v>36321.573026165461</v>
      </c>
      <c r="Z29" s="18">
        <f>'[5]2022-23'!U69/100</f>
        <v>4796.444911871713</v>
      </c>
      <c r="AA29" s="18">
        <f>'[5]2022-23'!V69/100</f>
        <v>807.60242926618685</v>
      </c>
      <c r="AB29" s="18">
        <f t="shared" si="33"/>
        <v>40310.415508770981</v>
      </c>
      <c r="AC29" s="18">
        <f>'Stmnt 49 GDDP 2022-23 '!AC29</f>
        <v>3680.5971248492197</v>
      </c>
      <c r="AD29" s="18">
        <f t="shared" si="7"/>
        <v>109521.40139603666</v>
      </c>
    </row>
    <row r="30" spans="1:30">
      <c r="A30" s="5">
        <v>22</v>
      </c>
      <c r="B30" s="6" t="s">
        <v>196</v>
      </c>
      <c r="C30" s="14">
        <f>[4]GVA_Constant!N27/100</f>
        <v>3909.9720110210351</v>
      </c>
      <c r="D30" s="14">
        <f>[4]GVA_Constant!Z27/100</f>
        <v>1443.0153387534174</v>
      </c>
      <c r="E30" s="14">
        <f>[4]GVA_Constant!AX27/100</f>
        <v>336.1144136195897</v>
      </c>
      <c r="F30" s="14">
        <f>[4]GVA_Constant!AL27/100</f>
        <v>55.404640395162758</v>
      </c>
      <c r="G30" s="14">
        <f t="shared" si="0"/>
        <v>5744.5064037892043</v>
      </c>
      <c r="H30" s="14">
        <f>+[4]GVA_Constant!BV27/100</f>
        <v>326.9916656340385</v>
      </c>
      <c r="I30" s="14">
        <f t="shared" si="1"/>
        <v>6071.4980694232427</v>
      </c>
      <c r="J30" s="18">
        <f>'[5]2022-23'!D70/100</f>
        <v>2603.1576473960126</v>
      </c>
      <c r="K30" s="18">
        <f>('[5]2022-23'!E70+'[5]2022-23'!F70)/100</f>
        <v>310.4015354414571</v>
      </c>
      <c r="L30" s="18">
        <f>'[5]2022-23'!G70/100</f>
        <v>993.67146029389153</v>
      </c>
      <c r="M30" s="18">
        <f t="shared" si="29"/>
        <v>3907.2306431313614</v>
      </c>
      <c r="N30" s="18">
        <f t="shared" si="30"/>
        <v>4234.2223087654002</v>
      </c>
      <c r="O30" s="18">
        <f>(+'[5]2022-23'!H70+'[5]2022-23'!I70)/100</f>
        <v>1222.29955442797</v>
      </c>
      <c r="P30" s="18">
        <f>'[5]2022-23'!J70/100</f>
        <v>66.45104116054658</v>
      </c>
      <c r="Q30" s="18">
        <f>'[5]2022-23'!K70/100</f>
        <v>651.55234263524221</v>
      </c>
      <c r="R30" s="18">
        <f>'[5]2022-23'!L70/100</f>
        <v>23.372653198396215</v>
      </c>
      <c r="S30" s="18">
        <f>'[5]2022-23'!M70/100</f>
        <v>207.40197102751026</v>
      </c>
      <c r="T30" s="18">
        <f>'[5]2022-23'!N70/100</f>
        <v>1679.6857819685347</v>
      </c>
      <c r="U30" s="18">
        <f>'[5]2022-23'!O70/100</f>
        <v>3235.1817186901758</v>
      </c>
      <c r="V30" s="18">
        <f>'[5]2022-23'!P70/100</f>
        <v>511.05271588901275</v>
      </c>
      <c r="W30" s="18">
        <f>'[5]2022-23'!Q70/100</f>
        <v>1083.5001054057213</v>
      </c>
      <c r="X30" s="18">
        <f t="shared" si="34"/>
        <v>8680.4978844031102</v>
      </c>
      <c r="Y30" s="18">
        <f t="shared" si="32"/>
        <v>18659.226596957713</v>
      </c>
      <c r="Z30" s="18">
        <f>'[5]2022-23'!U70/100</f>
        <v>2464.0439618253704</v>
      </c>
      <c r="AA30" s="18">
        <f>'[5]2022-23'!V70/100</f>
        <v>414.88392464666174</v>
      </c>
      <c r="AB30" s="18">
        <f t="shared" si="33"/>
        <v>20708.386634136419</v>
      </c>
      <c r="AC30" s="18">
        <f>'Stmnt 49 GDDP 2022-23 '!AC30</f>
        <v>1790.515188190084</v>
      </c>
      <c r="AD30" s="18">
        <f t="shared" si="7"/>
        <v>115656.02330952125</v>
      </c>
    </row>
    <row r="31" spans="1:30">
      <c r="A31" s="5">
        <v>23</v>
      </c>
      <c r="B31" s="6" t="s">
        <v>16</v>
      </c>
      <c r="C31" s="14">
        <f>[4]GVA_Constant!N28/100</f>
        <v>3329.8439517949905</v>
      </c>
      <c r="D31" s="14">
        <f>[4]GVA_Constant!Z28/100</f>
        <v>979.6029647980456</v>
      </c>
      <c r="E31" s="14">
        <f>[4]GVA_Constant!AX28/100</f>
        <v>1765.0602458757196</v>
      </c>
      <c r="F31" s="14">
        <f>[4]GVA_Constant!AL28/100</f>
        <v>58.080429400307274</v>
      </c>
      <c r="G31" s="14">
        <f t="shared" si="0"/>
        <v>6132.5875918690626</v>
      </c>
      <c r="H31" s="14">
        <f>+[4]GVA_Constant!BV28/100</f>
        <v>147.80811979250436</v>
      </c>
      <c r="I31" s="14">
        <f t="shared" si="1"/>
        <v>6280.3957116615666</v>
      </c>
      <c r="J31" s="18">
        <f>'[5]2022-23'!D71/100</f>
        <v>4681.26046874028</v>
      </c>
      <c r="K31" s="18">
        <f>('[5]2022-23'!E71+'[5]2022-23'!F71)/100</f>
        <v>558.19532818226048</v>
      </c>
      <c r="L31" s="18">
        <f>'[5]2022-23'!G71/100</f>
        <v>1786.9201777473365</v>
      </c>
      <c r="M31" s="18">
        <f t="shared" si="29"/>
        <v>7026.375974669877</v>
      </c>
      <c r="N31" s="18">
        <f t="shared" si="30"/>
        <v>7174.1840944623809</v>
      </c>
      <c r="O31" s="18">
        <f>(+'[5]2022-23'!H71+'[5]2022-23'!I71)/100</f>
        <v>2198.0622613564105</v>
      </c>
      <c r="P31" s="18">
        <f>'[5]2022-23'!J71/100</f>
        <v>119.49896019654194</v>
      </c>
      <c r="Q31" s="18">
        <f>'[5]2022-23'!K71/100</f>
        <v>1171.6870962250555</v>
      </c>
      <c r="R31" s="18">
        <f>'[5]2022-23'!L71/100</f>
        <v>42.031060845153434</v>
      </c>
      <c r="S31" s="18">
        <f>'[5]2022-23'!M71/100</f>
        <v>372.97112953612805</v>
      </c>
      <c r="T31" s="18">
        <f>'[5]2022-23'!N71/100</f>
        <v>3020.5802783016074</v>
      </c>
      <c r="U31" s="18">
        <f>'[5]2022-23'!O71/100</f>
        <v>5817.829859073312</v>
      </c>
      <c r="V31" s="18">
        <f>'[5]2022-23'!P71/100</f>
        <v>919.02650564660451</v>
      </c>
      <c r="W31" s="18">
        <f>'[5]2022-23'!Q71/100</f>
        <v>1948.459101731888</v>
      </c>
      <c r="X31" s="18">
        <f t="shared" si="34"/>
        <v>15610.146252912702</v>
      </c>
      <c r="Y31" s="18">
        <f t="shared" si="32"/>
        <v>28916.917939244144</v>
      </c>
      <c r="Z31" s="18">
        <f>'[5]2022-23'!U71/100</f>
        <v>3818.6232722047489</v>
      </c>
      <c r="AA31" s="18">
        <f>'[5]2022-23'!V71/100</f>
        <v>642.96150331089927</v>
      </c>
      <c r="AB31" s="18">
        <f t="shared" si="33"/>
        <v>32092.579708137993</v>
      </c>
      <c r="AC31" s="18">
        <f>'Stmnt 49 GDDP 2022-23 '!AC31</f>
        <v>2681.2180989680842</v>
      </c>
      <c r="AD31" s="18">
        <f t="shared" si="7"/>
        <v>119694.02907018049</v>
      </c>
    </row>
    <row r="32" spans="1:30" s="50" customFormat="1" ht="25.5">
      <c r="A32" s="47"/>
      <c r="B32" s="48" t="s">
        <v>198</v>
      </c>
      <c r="C32" s="49">
        <f t="shared" ref="C32:I32" si="35">SUM(C24:C31)</f>
        <v>30149.631859199082</v>
      </c>
      <c r="D32" s="49">
        <f t="shared" si="35"/>
        <v>7954.8028024927198</v>
      </c>
      <c r="E32" s="49">
        <f t="shared" si="35"/>
        <v>5616.1432521485849</v>
      </c>
      <c r="F32" s="49">
        <f t="shared" si="35"/>
        <v>310.62856950991818</v>
      </c>
      <c r="G32" s="49">
        <f t="shared" si="35"/>
        <v>44031.20648335031</v>
      </c>
      <c r="H32" s="49">
        <f t="shared" si="35"/>
        <v>1631.3316400113358</v>
      </c>
      <c r="I32" s="49">
        <f t="shared" si="35"/>
        <v>45662.538123361635</v>
      </c>
      <c r="J32" s="49">
        <f t="shared" ref="J32" si="36">SUM(J24:J31)</f>
        <v>35687.587902561638</v>
      </c>
      <c r="K32" s="49">
        <f t="shared" ref="K32:AB32" si="37">SUM(K24:K31)</f>
        <v>4255.4019316648446</v>
      </c>
      <c r="L32" s="49">
        <f>SUM(L24:L31)</f>
        <v>13622.585486122245</v>
      </c>
      <c r="M32" s="49">
        <f t="shared" si="37"/>
        <v>53565.575320348733</v>
      </c>
      <c r="N32" s="49">
        <f t="shared" si="37"/>
        <v>55196.906960360066</v>
      </c>
      <c r="O32" s="49">
        <f t="shared" si="37"/>
        <v>16756.927048019901</v>
      </c>
      <c r="P32" s="49">
        <f t="shared" si="37"/>
        <v>911.00029036120054</v>
      </c>
      <c r="Q32" s="49">
        <f t="shared" si="37"/>
        <v>8932.3562574763419</v>
      </c>
      <c r="R32" s="49">
        <f t="shared" si="37"/>
        <v>320.42378085254762</v>
      </c>
      <c r="S32" s="49">
        <f t="shared" si="37"/>
        <v>2843.3453039668375</v>
      </c>
      <c r="T32" s="49">
        <f t="shared" si="37"/>
        <v>23027.392925145388</v>
      </c>
      <c r="U32" s="49">
        <f t="shared" si="37"/>
        <v>44352.224338778986</v>
      </c>
      <c r="V32" s="49">
        <f t="shared" si="37"/>
        <v>7006.1983143341522</v>
      </c>
      <c r="W32" s="49">
        <f t="shared" si="37"/>
        <v>14854.077428918419</v>
      </c>
      <c r="X32" s="49">
        <f t="shared" si="37"/>
        <v>119003.94568785379</v>
      </c>
      <c r="Y32" s="49">
        <f t="shared" si="37"/>
        <v>218232.05913156411</v>
      </c>
      <c r="Z32" s="49">
        <f t="shared" si="37"/>
        <v>28818.632102847132</v>
      </c>
      <c r="AA32" s="49">
        <f t="shared" si="37"/>
        <v>4852.3432921708818</v>
      </c>
      <c r="AB32" s="49">
        <f t="shared" si="37"/>
        <v>242198.34794224039</v>
      </c>
      <c r="AC32" s="49">
        <f>'Stmnt 49 GDDP 2022-23 '!AC32</f>
        <v>20509.477614852312</v>
      </c>
      <c r="AD32" s="49">
        <f t="shared" si="7"/>
        <v>118090.9394624698</v>
      </c>
    </row>
    <row r="33" spans="1:30">
      <c r="A33" s="5">
        <v>24</v>
      </c>
      <c r="B33" s="6" t="s">
        <v>152</v>
      </c>
      <c r="C33" s="14">
        <f>[4]GVA_Constant!N30/100</f>
        <v>3958.955037693448</v>
      </c>
      <c r="D33" s="14">
        <f>[4]GVA_Constant!Z30/100</f>
        <v>449.82053291301764</v>
      </c>
      <c r="E33" s="14">
        <f>[4]GVA_Constant!AX30/100</f>
        <v>218.07697964820909</v>
      </c>
      <c r="F33" s="14">
        <f>[4]GVA_Constant!AL30/100</f>
        <v>38.206414309453187</v>
      </c>
      <c r="G33" s="14">
        <f t="shared" si="0"/>
        <v>4665.0589645641276</v>
      </c>
      <c r="H33" s="14">
        <f>+[4]GVA_Constant!BV30/100</f>
        <v>72.276276114801078</v>
      </c>
      <c r="I33" s="14">
        <f t="shared" si="1"/>
        <v>4737.335240678929</v>
      </c>
      <c r="J33" s="18">
        <f>'[5]2022-23'!D72/100</f>
        <v>3585.7768535301484</v>
      </c>
      <c r="K33" s="18">
        <f>('[5]2022-23'!E72+'[5]2022-23'!F72)/100</f>
        <v>427.56943368358066</v>
      </c>
      <c r="L33" s="18">
        <f>'[5]2022-23'!G72/100</f>
        <v>1368.7546453053114</v>
      </c>
      <c r="M33" s="18">
        <f t="shared" ref="M33:M37" si="38">J33+K33+L33</f>
        <v>5382.1009325190407</v>
      </c>
      <c r="N33" s="18">
        <f t="shared" ref="N33:N37" si="39">H33+M33</f>
        <v>5454.3772086338422</v>
      </c>
      <c r="O33" s="18">
        <f>(+'[5]2022-23'!H72+'[5]2022-23'!I72)/100</f>
        <v>1683.6834506478388</v>
      </c>
      <c r="P33" s="18">
        <f>'[5]2022-23'!J72/100</f>
        <v>91.534450679474446</v>
      </c>
      <c r="Q33" s="18">
        <f>'[5]2022-23'!K72/100</f>
        <v>897.49512920274412</v>
      </c>
      <c r="R33" s="18">
        <f>'[5]2022-23'!L72/100</f>
        <v>32.195176088636963</v>
      </c>
      <c r="S33" s="18">
        <f>'[5]2022-23'!M72/100</f>
        <v>285.69041442069818</v>
      </c>
      <c r="T33" s="18">
        <f>'[5]2022-23'!N72/100</f>
        <v>2313.7201867936647</v>
      </c>
      <c r="U33" s="18">
        <f>'[5]2022-23'!O72/100</f>
        <v>4456.3723351320868</v>
      </c>
      <c r="V33" s="18">
        <f>'[5]2022-23'!P72/100</f>
        <v>703.96082288817433</v>
      </c>
      <c r="W33" s="18">
        <f>'[5]2022-23'!Q72/100</f>
        <v>1492.4910915970611</v>
      </c>
      <c r="X33" s="18">
        <f t="shared" ref="X33" si="40">SUM(O33:W33)</f>
        <v>11957.143057450379</v>
      </c>
      <c r="Y33" s="18">
        <f t="shared" ref="Y33:Y37" si="41">I33+M33+X33</f>
        <v>22076.579230648349</v>
      </c>
      <c r="Z33" s="18">
        <f>'[5]2022-23'!U72/100</f>
        <v>2915.3224211025417</v>
      </c>
      <c r="AA33" s="18">
        <f>'[5]2022-23'!V72/100</f>
        <v>490.86803093456774</v>
      </c>
      <c r="AB33" s="18">
        <f t="shared" ref="AB33:AB37" si="42">Y33+Z33-AA33</f>
        <v>24501.033620816321</v>
      </c>
      <c r="AC33" s="18">
        <f>'Stmnt 49 GDDP 2022-23 '!AC33</f>
        <v>2809.6297027934852</v>
      </c>
      <c r="AD33" s="18">
        <f t="shared" si="7"/>
        <v>87203.782037384037</v>
      </c>
    </row>
    <row r="34" spans="1:30">
      <c r="A34" s="5">
        <v>25</v>
      </c>
      <c r="B34" s="6" t="s">
        <v>17</v>
      </c>
      <c r="C34" s="14">
        <f>[4]GVA_Constant!N31/100</f>
        <v>2585.4253005004116</v>
      </c>
      <c r="D34" s="14">
        <f>[4]GVA_Constant!Z31/100</f>
        <v>276.6651115076283</v>
      </c>
      <c r="E34" s="14">
        <f>[4]GVA_Constant!AX31/100</f>
        <v>162.35974949973135</v>
      </c>
      <c r="F34" s="14">
        <f>[4]GVA_Constant!AL31/100</f>
        <v>20.202592856960447</v>
      </c>
      <c r="G34" s="14">
        <f t="shared" si="0"/>
        <v>3044.6527543647317</v>
      </c>
      <c r="H34" s="14">
        <f>+[4]GVA_Constant!BV31/100</f>
        <v>194.08281754030031</v>
      </c>
      <c r="I34" s="14">
        <f t="shared" si="1"/>
        <v>3238.735571905032</v>
      </c>
      <c r="J34" s="18">
        <f>'[5]2022-23'!D73/100</f>
        <v>3993.4944571385922</v>
      </c>
      <c r="K34" s="18">
        <f>('[5]2022-23'!E73+'[5]2022-23'!F73)/100</f>
        <v>476.18584011335201</v>
      </c>
      <c r="L34" s="18">
        <f>'[5]2022-23'!G73/100</f>
        <v>1524.3876884943766</v>
      </c>
      <c r="M34" s="18">
        <f t="shared" si="38"/>
        <v>5994.067985746321</v>
      </c>
      <c r="N34" s="18">
        <f t="shared" si="39"/>
        <v>6188.1508032866213</v>
      </c>
      <c r="O34" s="18">
        <f>(+'[5]2022-23'!H73+'[5]2022-23'!I73)/100</f>
        <v>1875.1251966832936</v>
      </c>
      <c r="P34" s="18">
        <f>'[5]2022-23'!J73/100</f>
        <v>101.94229489373707</v>
      </c>
      <c r="Q34" s="18">
        <f>'[5]2022-23'!K73/100</f>
        <v>999.54402356396065</v>
      </c>
      <c r="R34" s="18">
        <f>'[5]2022-23'!L73/100</f>
        <v>35.855900271651315</v>
      </c>
      <c r="S34" s="18">
        <f>'[5]2022-23'!M73/100</f>
        <v>318.17459174111241</v>
      </c>
      <c r="T34" s="18">
        <f>'[5]2022-23'!N73/100</f>
        <v>2576.7997058248848</v>
      </c>
      <c r="U34" s="18">
        <f>'[5]2022-23'!O73/100</f>
        <v>4963.0802323282733</v>
      </c>
      <c r="V34" s="18">
        <f>'[5]2022-23'!P73/100</f>
        <v>784.00406915421843</v>
      </c>
      <c r="W34" s="18">
        <f>'[5]2022-23'!Q73/100</f>
        <v>1662.1934785913406</v>
      </c>
      <c r="X34" s="18">
        <f t="shared" ref="X34:X37" si="43">SUM(O34:W34)</f>
        <v>13316.719493052471</v>
      </c>
      <c r="Y34" s="18">
        <f t="shared" si="41"/>
        <v>22549.523050703825</v>
      </c>
      <c r="Z34" s="18">
        <f>'[5]2022-23'!U73/100</f>
        <v>2977.7770086788164</v>
      </c>
      <c r="AA34" s="18">
        <f>'[5]2022-23'!V73/100</f>
        <v>501.38383536308856</v>
      </c>
      <c r="AB34" s="18">
        <f t="shared" si="42"/>
        <v>25025.916224019551</v>
      </c>
      <c r="AC34" s="18">
        <f>'Stmnt 49 GDDP 2022-23 '!AC34</f>
        <v>2018.9712896389431</v>
      </c>
      <c r="AD34" s="18">
        <f t="shared" si="7"/>
        <v>123953.79940491868</v>
      </c>
    </row>
    <row r="35" spans="1:30">
      <c r="A35" s="5">
        <v>26</v>
      </c>
      <c r="B35" s="6" t="s">
        <v>18</v>
      </c>
      <c r="C35" s="14">
        <f>[4]GVA_Constant!N32/100</f>
        <v>2399.6032143689949</v>
      </c>
      <c r="D35" s="14">
        <f>[4]GVA_Constant!Z32/100</f>
        <v>236.61277195832506</v>
      </c>
      <c r="E35" s="14">
        <f>[4]GVA_Constant!AX32/100</f>
        <v>120.56586089282729</v>
      </c>
      <c r="F35" s="14">
        <f>[4]GVA_Constant!AL32/100</f>
        <v>50.235044111839358</v>
      </c>
      <c r="G35" s="14">
        <f t="shared" si="0"/>
        <v>2807.0168913319867</v>
      </c>
      <c r="H35" s="14">
        <f>+[4]GVA_Constant!BV32/100</f>
        <v>25.352721523933884</v>
      </c>
      <c r="I35" s="14">
        <f t="shared" si="1"/>
        <v>2832.3696128559204</v>
      </c>
      <c r="J35" s="18">
        <f>'[5]2022-23'!D74/100</f>
        <v>1450.3977651023263</v>
      </c>
      <c r="K35" s="18">
        <f>('[5]2022-23'!E74+'[5]2022-23'!F74)/100</f>
        <v>172.9459964666255</v>
      </c>
      <c r="L35" s="18">
        <f>'[5]2022-23'!G74/100</f>
        <v>553.64256048722348</v>
      </c>
      <c r="M35" s="18">
        <f t="shared" si="38"/>
        <v>2176.9863220561751</v>
      </c>
      <c r="N35" s="18">
        <f t="shared" si="39"/>
        <v>2202.3390435801089</v>
      </c>
      <c r="O35" s="18">
        <f>(+'[5]2022-23'!H74+'[5]2022-23'!I74)/100</f>
        <v>681.02696116052846</v>
      </c>
      <c r="P35" s="18">
        <f>'[5]2022-23'!J74/100</f>
        <v>37.024435183320769</v>
      </c>
      <c r="Q35" s="18">
        <f>'[5]2022-23'!K74/100</f>
        <v>363.02452237214743</v>
      </c>
      <c r="R35" s="18">
        <f>'[5]2022-23'!L74/100</f>
        <v>13.022509027594262</v>
      </c>
      <c r="S35" s="18">
        <f>'[5]2022-23'!M74/100</f>
        <v>115.55787086388314</v>
      </c>
      <c r="T35" s="18">
        <f>'[5]2022-23'!N74/100</f>
        <v>935.86821630964414</v>
      </c>
      <c r="U35" s="18">
        <f>'[5]2022-23'!O74/100</f>
        <v>1802.5417473974078</v>
      </c>
      <c r="V35" s="18">
        <f>'[5]2022-23'!P74/100</f>
        <v>284.74253863048375</v>
      </c>
      <c r="W35" s="18">
        <f>'[5]2022-23'!Q74/100</f>
        <v>603.69226310231363</v>
      </c>
      <c r="X35" s="18">
        <f t="shared" si="43"/>
        <v>4836.5010640473229</v>
      </c>
      <c r="Y35" s="18">
        <f t="shared" si="41"/>
        <v>9845.856998959418</v>
      </c>
      <c r="Z35" s="18">
        <f>'[5]2022-23'!U74/100</f>
        <v>1300.1945363156419</v>
      </c>
      <c r="AA35" s="18">
        <f>'[5]2022-23'!V74/100</f>
        <v>218.92053079733577</v>
      </c>
      <c r="AB35" s="18">
        <f t="shared" si="42"/>
        <v>10927.131004477724</v>
      </c>
      <c r="AC35" s="18">
        <f>'Stmnt 49 GDDP 2022-23 '!AC35</f>
        <v>1294.3911938350866</v>
      </c>
      <c r="AD35" s="18">
        <f t="shared" si="7"/>
        <v>84419.077142376686</v>
      </c>
    </row>
    <row r="36" spans="1:30">
      <c r="A36" s="5">
        <v>27</v>
      </c>
      <c r="B36" s="6" t="s">
        <v>19</v>
      </c>
      <c r="C36" s="14">
        <f>[4]GVA_Constant!N33/100</f>
        <v>3771.9308453026529</v>
      </c>
      <c r="D36" s="14">
        <f>[4]GVA_Constant!Z33/100</f>
        <v>718.15784270140091</v>
      </c>
      <c r="E36" s="14">
        <f>[4]GVA_Constant!AX33/100</f>
        <v>697.99183701367201</v>
      </c>
      <c r="F36" s="14">
        <f>[4]GVA_Constant!AL33/100</f>
        <v>32.201356831901649</v>
      </c>
      <c r="G36" s="14">
        <f t="shared" si="0"/>
        <v>5220.2818818496271</v>
      </c>
      <c r="H36" s="14">
        <f>+[4]GVA_Constant!BV33/100</f>
        <v>54.955090509707368</v>
      </c>
      <c r="I36" s="14">
        <f t="shared" si="1"/>
        <v>5275.2369723593347</v>
      </c>
      <c r="J36" s="18">
        <f>'[5]2022-23'!D75/100</f>
        <v>5720.8219042507899</v>
      </c>
      <c r="K36" s="18">
        <f>('[5]2022-23'!E75+'[5]2022-23'!F75)/100</f>
        <v>682.15304011375713</v>
      </c>
      <c r="L36" s="18">
        <f>'[5]2022-23'!G75/100</f>
        <v>2183.7392220039355</v>
      </c>
      <c r="M36" s="18">
        <f t="shared" si="38"/>
        <v>8586.7141663684815</v>
      </c>
      <c r="N36" s="18">
        <f t="shared" si="39"/>
        <v>8641.6692568781891</v>
      </c>
      <c r="O36" s="18">
        <f>(+'[5]2022-23'!H75+'[5]2022-23'!I75)/100</f>
        <v>2686.1830944131625</v>
      </c>
      <c r="P36" s="18">
        <f>'[5]2022-23'!J75/100</f>
        <v>146.03593916480676</v>
      </c>
      <c r="Q36" s="18">
        <f>'[5]2022-23'!K75/100</f>
        <v>1431.8821287071155</v>
      </c>
      <c r="R36" s="18">
        <f>'[5]2022-23'!L75/100</f>
        <v>51.364843966171541</v>
      </c>
      <c r="S36" s="18">
        <f>'[5]2022-23'!M75/100</f>
        <v>455.79634411533095</v>
      </c>
      <c r="T36" s="18">
        <f>'[5]2022-23'!N75/100</f>
        <v>3691.3566196639895</v>
      </c>
      <c r="U36" s="18">
        <f>'[5]2022-23'!O75/100</f>
        <v>7109.7877837050219</v>
      </c>
      <c r="V36" s="18">
        <f>'[5]2022-23'!P75/100</f>
        <v>1123.1135287596944</v>
      </c>
      <c r="W36" s="18">
        <f>'[5]2022-23'!Q75/100</f>
        <v>2381.1508851427334</v>
      </c>
      <c r="X36" s="18">
        <f t="shared" si="43"/>
        <v>19076.671167638029</v>
      </c>
      <c r="Y36" s="18">
        <f t="shared" si="41"/>
        <v>32938.622306365847</v>
      </c>
      <c r="Z36" s="18">
        <f>'[5]2022-23'!U75/100</f>
        <v>4349.709393222146</v>
      </c>
      <c r="AA36" s="18">
        <f>'[5]2022-23'!V75/100</f>
        <v>732.3832415699203</v>
      </c>
      <c r="AB36" s="18">
        <f t="shared" si="42"/>
        <v>36555.948458018072</v>
      </c>
      <c r="AC36" s="18">
        <f>'Stmnt 49 GDDP 2022-23 '!AC36</f>
        <v>3199.2565994166712</v>
      </c>
      <c r="AD36" s="18">
        <f t="shared" si="7"/>
        <v>114263.88388065971</v>
      </c>
    </row>
    <row r="37" spans="1:30">
      <c r="A37" s="5">
        <v>28</v>
      </c>
      <c r="B37" s="6" t="s">
        <v>20</v>
      </c>
      <c r="C37" s="14">
        <f>[4]GVA_Constant!N34/100</f>
        <v>2770.3056790545666</v>
      </c>
      <c r="D37" s="14">
        <f>[4]GVA_Constant!Z34/100</f>
        <v>420.8528221846143</v>
      </c>
      <c r="E37" s="14">
        <f>[4]GVA_Constant!AX34/100</f>
        <v>1310.1603407083715</v>
      </c>
      <c r="F37" s="14">
        <f>[4]GVA_Constant!AL34/100</f>
        <v>53.10846172345822</v>
      </c>
      <c r="G37" s="14">
        <f t="shared" si="0"/>
        <v>4554.4273036710101</v>
      </c>
      <c r="H37" s="14">
        <f>+[4]GVA_Constant!BV34/100</f>
        <v>1360.7128480145757</v>
      </c>
      <c r="I37" s="14">
        <f t="shared" si="1"/>
        <v>5915.1401516855858</v>
      </c>
      <c r="J37" s="18">
        <f>'[5]2022-23'!D76/100</f>
        <v>4117.0705912216417</v>
      </c>
      <c r="K37" s="18">
        <f>('[5]2022-23'!E76+'[5]2022-23'!F76)/100</f>
        <v>490.92110664692859</v>
      </c>
      <c r="L37" s="18">
        <f>'[5]2022-23'!G76/100</f>
        <v>1571.5588914119603</v>
      </c>
      <c r="M37" s="18">
        <f t="shared" si="38"/>
        <v>6179.5505892805304</v>
      </c>
      <c r="N37" s="18">
        <f t="shared" si="39"/>
        <v>7540.2634372951061</v>
      </c>
      <c r="O37" s="18">
        <f>(+'[5]2022-23'!H76+'[5]2022-23'!I76)/100</f>
        <v>1933.1497476661118</v>
      </c>
      <c r="P37" s="18">
        <f>'[5]2022-23'!J76/100</f>
        <v>105.09683406681727</v>
      </c>
      <c r="Q37" s="18">
        <f>'[5]2022-23'!K76/100</f>
        <v>1030.4742746519653</v>
      </c>
      <c r="R37" s="18">
        <f>'[5]2022-23'!L76/100</f>
        <v>36.965438193187055</v>
      </c>
      <c r="S37" s="18">
        <f>'[5]2022-23'!M76/100</f>
        <v>328.02030116498179</v>
      </c>
      <c r="T37" s="18">
        <f>'[5]2022-23'!N76/100</f>
        <v>2656.5371261142673</v>
      </c>
      <c r="U37" s="18">
        <f>'[5]2022-23'!O76/100</f>
        <v>5116.6595786470825</v>
      </c>
      <c r="V37" s="18">
        <f>'[5]2022-23'!P76/100</f>
        <v>808.26457408575095</v>
      </c>
      <c r="W37" s="18">
        <f>'[5]2022-23'!Q76/100</f>
        <v>1713.6289936238452</v>
      </c>
      <c r="X37" s="18">
        <f t="shared" si="43"/>
        <v>13728.796868214009</v>
      </c>
      <c r="Y37" s="18">
        <f t="shared" si="41"/>
        <v>25823.487609180127</v>
      </c>
      <c r="Z37" s="18">
        <f>'[5]2022-23'!U76/100</f>
        <v>3410.1203654918413</v>
      </c>
      <c r="AA37" s="18">
        <f>'[5]2022-23'!V76/100</f>
        <v>574.17973975783821</v>
      </c>
      <c r="AB37" s="18">
        <f t="shared" si="42"/>
        <v>28659.428234914132</v>
      </c>
      <c r="AC37" s="18">
        <f>'Stmnt 49 GDDP 2022-23 '!AC37</f>
        <v>3013.2089312496855</v>
      </c>
      <c r="AD37" s="18">
        <f t="shared" si="7"/>
        <v>95112.648637437975</v>
      </c>
    </row>
    <row r="38" spans="1:30" s="3" customFormat="1">
      <c r="A38" s="7"/>
      <c r="B38" s="8" t="s">
        <v>30</v>
      </c>
      <c r="C38" s="19">
        <f t="shared" ref="C38:I38" si="44">SUM(C33:C37)</f>
        <v>15486.220076920075</v>
      </c>
      <c r="D38" s="19">
        <f t="shared" si="44"/>
        <v>2102.1090812649863</v>
      </c>
      <c r="E38" s="19">
        <f t="shared" si="44"/>
        <v>2509.1547677628114</v>
      </c>
      <c r="F38" s="19">
        <f t="shared" si="44"/>
        <v>193.95386983361286</v>
      </c>
      <c r="G38" s="19">
        <f t="shared" si="44"/>
        <v>20291.437795781483</v>
      </c>
      <c r="H38" s="19">
        <f t="shared" si="44"/>
        <v>1707.3797537033183</v>
      </c>
      <c r="I38" s="19">
        <f t="shared" si="44"/>
        <v>21998.817549484804</v>
      </c>
      <c r="J38" s="19">
        <f t="shared" ref="J38" si="45">SUM(J33:J37)</f>
        <v>18867.561571243499</v>
      </c>
      <c r="K38" s="19">
        <f t="shared" ref="K38:AB38" si="46">SUM(K33:K37)</f>
        <v>2249.7754170242442</v>
      </c>
      <c r="L38" s="19">
        <f>SUM(L33:L37)</f>
        <v>7202.0830077028077</v>
      </c>
      <c r="M38" s="19">
        <f t="shared" si="46"/>
        <v>28319.419995970547</v>
      </c>
      <c r="N38" s="19">
        <f t="shared" si="46"/>
        <v>30026.799749673868</v>
      </c>
      <c r="O38" s="19">
        <f t="shared" si="46"/>
        <v>8859.1684505709345</v>
      </c>
      <c r="P38" s="19">
        <f t="shared" si="46"/>
        <v>481.63395398815635</v>
      </c>
      <c r="Q38" s="19">
        <f t="shared" si="46"/>
        <v>4722.420078497933</v>
      </c>
      <c r="R38" s="19">
        <f t="shared" si="46"/>
        <v>169.40386754724113</v>
      </c>
      <c r="S38" s="19">
        <f t="shared" si="46"/>
        <v>1503.2395223060066</v>
      </c>
      <c r="T38" s="19">
        <f t="shared" si="46"/>
        <v>12174.281854706449</v>
      </c>
      <c r="U38" s="19">
        <f t="shared" si="46"/>
        <v>23448.441677209874</v>
      </c>
      <c r="V38" s="19">
        <f t="shared" si="46"/>
        <v>3704.0855335183219</v>
      </c>
      <c r="W38" s="19">
        <f t="shared" si="46"/>
        <v>7853.1567120572936</v>
      </c>
      <c r="X38" s="19">
        <f t="shared" si="46"/>
        <v>62915.831650402208</v>
      </c>
      <c r="Y38" s="19">
        <f t="shared" si="46"/>
        <v>113234.06919585756</v>
      </c>
      <c r="Z38" s="19">
        <f t="shared" si="46"/>
        <v>14953.123724810986</v>
      </c>
      <c r="AA38" s="19">
        <f t="shared" si="46"/>
        <v>2517.7353784227507</v>
      </c>
      <c r="AB38" s="19">
        <f t="shared" si="46"/>
        <v>125669.4575422458</v>
      </c>
      <c r="AC38" s="19">
        <f>'Stmnt 49 GDDP 2022-23 '!AC38</f>
        <v>12335.45771693387</v>
      </c>
      <c r="AD38" s="19">
        <f t="shared" si="7"/>
        <v>101876.60679159824</v>
      </c>
    </row>
    <row r="39" spans="1:30">
      <c r="A39" s="5">
        <v>29</v>
      </c>
      <c r="B39" s="6" t="s">
        <v>21</v>
      </c>
      <c r="C39" s="14">
        <f>[4]GVA_Constant!N36/100</f>
        <v>2241.5313259183577</v>
      </c>
      <c r="D39" s="14">
        <f>[4]GVA_Constant!Z36/100</f>
        <v>289.82296361048992</v>
      </c>
      <c r="E39" s="14">
        <f>[4]GVA_Constant!AX36/100</f>
        <v>924.89764234514575</v>
      </c>
      <c r="F39" s="14">
        <f>[4]GVA_Constant!AL36/100</f>
        <v>14.292344648351326</v>
      </c>
      <c r="G39" s="14">
        <f t="shared" si="0"/>
        <v>3470.5442765223447</v>
      </c>
      <c r="H39" s="14">
        <f>+[4]GVA_Constant!BV36/100</f>
        <v>29.620972036622963</v>
      </c>
      <c r="I39" s="14">
        <f t="shared" si="1"/>
        <v>3500.1652485589675</v>
      </c>
      <c r="J39" s="18">
        <f>'[5]2022-23'!D77/100</f>
        <v>2996.6943191626201</v>
      </c>
      <c r="K39" s="18">
        <f>('[5]2022-23'!E77+'[5]2022-23'!F77)/100</f>
        <v>357.32700201512745</v>
      </c>
      <c r="L39" s="18">
        <f>'[5]2022-23'!G77/100</f>
        <v>1143.8913901950614</v>
      </c>
      <c r="M39" s="18">
        <f t="shared" ref="M39:M44" si="47">J39+K39+L39</f>
        <v>4497.9127113728091</v>
      </c>
      <c r="N39" s="18">
        <f t="shared" ref="N39:N44" si="48">H39+M39</f>
        <v>4527.5336834094323</v>
      </c>
      <c r="O39" s="18">
        <f>(+'[5]2022-23'!H77+'[5]2022-23'!I77)/100</f>
        <v>1407.0827153834978</v>
      </c>
      <c r="P39" s="18">
        <f>'[5]2022-23'!J77/100</f>
        <v>76.496887442621187</v>
      </c>
      <c r="Q39" s="18">
        <f>'[5]2022-23'!K77/100</f>
        <v>750.05184790297005</v>
      </c>
      <c r="R39" s="18">
        <f>'[5]2022-23'!L77/100</f>
        <v>26.906052783032564</v>
      </c>
      <c r="S39" s="18">
        <f>'[5]2022-23'!M77/100</f>
        <v>238.7563077414803</v>
      </c>
      <c r="T39" s="18">
        <f>'[5]2022-23'!N77/100</f>
        <v>1933.6150639353095</v>
      </c>
      <c r="U39" s="18">
        <f>'[5]2022-23'!O77/100</f>
        <v>3724.2656769387568</v>
      </c>
      <c r="V39" s="18">
        <f>'[5]2022-23'!P77/100</f>
        <v>588.31195722210305</v>
      </c>
      <c r="W39" s="18">
        <f>'[5]2022-23'!Q77/100</f>
        <v>1247.3000296118753</v>
      </c>
      <c r="X39" s="18">
        <f t="shared" ref="X39" si="49">SUM(O39:W39)</f>
        <v>9992.7865389616472</v>
      </c>
      <c r="Y39" s="18">
        <f t="shared" ref="Y39:Y44" si="50">I39+M39+X39</f>
        <v>17990.864498893425</v>
      </c>
      <c r="Z39" s="18">
        <f>'[5]2022-23'!U77/100</f>
        <v>2375.7834075898404</v>
      </c>
      <c r="AA39" s="18">
        <f>'[5]2022-23'!V77/100</f>
        <v>400.02303510896076</v>
      </c>
      <c r="AB39" s="18">
        <f t="shared" ref="AB39:AB44" si="51">Y39+Z39-AA39</f>
        <v>19966.624871374304</v>
      </c>
      <c r="AC39" s="18">
        <f>'Stmnt 49 GDDP 2022-23 '!AC39</f>
        <v>1434.4076777126536</v>
      </c>
      <c r="AD39" s="18">
        <f t="shared" si="7"/>
        <v>139197.69938218431</v>
      </c>
    </row>
    <row r="40" spans="1:30">
      <c r="A40" s="5">
        <v>30</v>
      </c>
      <c r="B40" s="6" t="s">
        <v>22</v>
      </c>
      <c r="C40" s="14">
        <f>[4]GVA_Constant!N37/100</f>
        <v>4064.1050602528185</v>
      </c>
      <c r="D40" s="14">
        <f>[4]GVA_Constant!Z37/100</f>
        <v>684.98658994027744</v>
      </c>
      <c r="E40" s="14">
        <f>[4]GVA_Constant!AX37/100</f>
        <v>1018.8675993562687</v>
      </c>
      <c r="F40" s="14">
        <f>[4]GVA_Constant!AL37/100</f>
        <v>69.328087784517905</v>
      </c>
      <c r="G40" s="14">
        <f t="shared" si="0"/>
        <v>5837.2873373338825</v>
      </c>
      <c r="H40" s="14">
        <f>+[4]GVA_Constant!BV37/100</f>
        <v>1107.8427130924977</v>
      </c>
      <c r="I40" s="14">
        <f t="shared" si="1"/>
        <v>6945.13005042638</v>
      </c>
      <c r="J40" s="18">
        <f>'[5]2022-23'!D78/100</f>
        <v>19519.588679539418</v>
      </c>
      <c r="K40" s="18">
        <f>('[5]2022-23'!E78+'[5]2022-23'!F78)/100</f>
        <v>2327.5233842927501</v>
      </c>
      <c r="L40" s="18">
        <f>'[5]2022-23'!G78/100</f>
        <v>7450.9733234697833</v>
      </c>
      <c r="M40" s="18">
        <f t="shared" si="47"/>
        <v>29298.085387301951</v>
      </c>
      <c r="N40" s="18">
        <f t="shared" si="48"/>
        <v>30405.928100394449</v>
      </c>
      <c r="O40" s="18">
        <f>(+'[5]2022-23'!H78+'[5]2022-23'!I78)/100</f>
        <v>9165.3244933070691</v>
      </c>
      <c r="P40" s="18">
        <f>'[5]2022-23'!J78/100</f>
        <v>498.27830906765223</v>
      </c>
      <c r="Q40" s="18">
        <f>'[5]2022-23'!K78/100</f>
        <v>4885.6179510112843</v>
      </c>
      <c r="R40" s="18">
        <f>'[5]2022-23'!L78/100</f>
        <v>175.25814360055588</v>
      </c>
      <c r="S40" s="18">
        <f>'[5]2022-23'!M78/100</f>
        <v>1555.1886263332699</v>
      </c>
      <c r="T40" s="18">
        <f>'[5]2022-23'!N78/100</f>
        <v>12595.001923027425</v>
      </c>
      <c r="U40" s="18">
        <f>'[5]2022-23'!O78/100</f>
        <v>24258.775305278647</v>
      </c>
      <c r="V40" s="18">
        <f>'[5]2022-23'!P78/100</f>
        <v>3832.0916974405172</v>
      </c>
      <c r="W40" s="18">
        <f>'[5]2022-23'!Q78/100</f>
        <v>8124.546898999185</v>
      </c>
      <c r="X40" s="18">
        <f t="shared" ref="X40:X44" si="52">SUM(O40:W40)</f>
        <v>65090.083348065615</v>
      </c>
      <c r="Y40" s="18">
        <f t="shared" si="50"/>
        <v>101333.29878579394</v>
      </c>
      <c r="Z40" s="18">
        <f>'[5]2022-23'!U78/100</f>
        <v>13381.567597315123</v>
      </c>
      <c r="AA40" s="18">
        <f>'[5]2022-23'!V78/100</f>
        <v>2253.1242821600927</v>
      </c>
      <c r="AB40" s="18">
        <f t="shared" si="51"/>
        <v>112461.74210094898</v>
      </c>
      <c r="AC40" s="18">
        <f>'Stmnt 49 GDDP 2022-23 '!AC40</f>
        <v>5372.2696170171876</v>
      </c>
      <c r="AD40" s="18">
        <f t="shared" si="7"/>
        <v>209337.48698076402</v>
      </c>
    </row>
    <row r="41" spans="1:30">
      <c r="A41" s="5">
        <v>31</v>
      </c>
      <c r="B41" s="6" t="s">
        <v>23</v>
      </c>
      <c r="C41" s="14">
        <f>[4]GVA_Constant!N38/100</f>
        <v>1361.8446045771475</v>
      </c>
      <c r="D41" s="14">
        <f>[4]GVA_Constant!Z38/100</f>
        <v>383.3231116877671</v>
      </c>
      <c r="E41" s="14">
        <f>[4]GVA_Constant!AX38/100</f>
        <v>956.93769616877717</v>
      </c>
      <c r="F41" s="14">
        <f>[4]GVA_Constant!AL38/100</f>
        <v>63.609795867459383</v>
      </c>
      <c r="G41" s="14">
        <f t="shared" si="0"/>
        <v>2765.7152083011511</v>
      </c>
      <c r="H41" s="14">
        <f>+[4]GVA_Constant!BV38/100</f>
        <v>5397.5554746008575</v>
      </c>
      <c r="I41" s="14">
        <f t="shared" si="1"/>
        <v>8163.270682902008</v>
      </c>
      <c r="J41" s="18">
        <f>'[5]2022-23'!D79/100</f>
        <v>1167.0174762871181</v>
      </c>
      <c r="K41" s="18">
        <f>('[5]2022-23'!E79+'[5]2022-23'!F79)/100</f>
        <v>139.15562005585613</v>
      </c>
      <c r="L41" s="18">
        <f>'[5]2022-23'!G79/100</f>
        <v>445.47127639799857</v>
      </c>
      <c r="M41" s="18">
        <f t="shared" si="47"/>
        <v>1751.6443727409728</v>
      </c>
      <c r="N41" s="18">
        <f t="shared" si="48"/>
        <v>7149.1998473418298</v>
      </c>
      <c r="O41" s="18">
        <f>(+'[5]2022-23'!H79+'[5]2022-23'!I79)/100</f>
        <v>547.96717467430301</v>
      </c>
      <c r="P41" s="18">
        <f>'[5]2022-23'!J79/100</f>
        <v>29.790560871104649</v>
      </c>
      <c r="Q41" s="18">
        <f>'[5]2022-23'!K79/100</f>
        <v>292.09639736254758</v>
      </c>
      <c r="R41" s="18">
        <f>'[5]2022-23'!L79/100</f>
        <v>10.478157086264593</v>
      </c>
      <c r="S41" s="18">
        <f>'[5]2022-23'!M79/100</f>
        <v>92.980048691103264</v>
      </c>
      <c r="T41" s="18">
        <f>'[5]2022-23'!N79/100</f>
        <v>753.01726892688248</v>
      </c>
      <c r="U41" s="18">
        <f>'[5]2022-23'!O79/100</f>
        <v>1450.3591852966524</v>
      </c>
      <c r="V41" s="18">
        <f>'[5]2022-23'!P79/100</f>
        <v>229.10923252883703</v>
      </c>
      <c r="W41" s="18">
        <f>'[5]2022-23'!Q79/100</f>
        <v>485.74221381954271</v>
      </c>
      <c r="X41" s="18">
        <f t="shared" si="52"/>
        <v>3891.5402392572378</v>
      </c>
      <c r="Y41" s="18">
        <f t="shared" si="50"/>
        <v>13806.455294900219</v>
      </c>
      <c r="Z41" s="18">
        <f>'[5]2022-23'!U79/100</f>
        <v>1823.2113086595252</v>
      </c>
      <c r="AA41" s="18">
        <f>'[5]2022-23'!V79/100</f>
        <v>306.98359076210693</v>
      </c>
      <c r="AB41" s="18">
        <f t="shared" si="51"/>
        <v>15322.683012797637</v>
      </c>
      <c r="AC41" s="18">
        <f>'Stmnt 49 GDDP 2022-23 '!AC41</f>
        <v>1300.9829108452029</v>
      </c>
      <c r="AD41" s="18">
        <f t="shared" si="7"/>
        <v>117777.74239050556</v>
      </c>
    </row>
    <row r="42" spans="1:30">
      <c r="A42" s="5">
        <v>32</v>
      </c>
      <c r="B42" s="6" t="s">
        <v>153</v>
      </c>
      <c r="C42" s="14">
        <f>[4]GVA_Constant!N39/100</f>
        <v>1506.6034411942085</v>
      </c>
      <c r="D42" s="14">
        <f>[4]GVA_Constant!Z39/100</f>
        <v>233.92158772053008</v>
      </c>
      <c r="E42" s="14">
        <f>[4]GVA_Constant!AX39/100</f>
        <v>437.28211141426817</v>
      </c>
      <c r="F42" s="14">
        <f>[4]GVA_Constant!AL39/100</f>
        <v>54.931434546246571</v>
      </c>
      <c r="G42" s="14">
        <f t="shared" si="0"/>
        <v>2232.7385748752536</v>
      </c>
      <c r="H42" s="14">
        <f>+[4]GVA_Constant!BV39/100</f>
        <v>115.10266752159461</v>
      </c>
      <c r="I42" s="14">
        <f t="shared" si="1"/>
        <v>2347.841242396848</v>
      </c>
      <c r="J42" s="18">
        <f>'[5]2022-23'!D80/100</f>
        <v>2593.0407242468059</v>
      </c>
      <c r="K42" s="18">
        <f>('[5]2022-23'!E80+'[5]2022-23'!F80)/100</f>
        <v>309.19518957047308</v>
      </c>
      <c r="L42" s="18">
        <f>'[5]2022-23'!G80/100</f>
        <v>989.80965122927</v>
      </c>
      <c r="M42" s="18">
        <f t="shared" si="47"/>
        <v>3892.0455650465487</v>
      </c>
      <c r="N42" s="18">
        <f t="shared" si="48"/>
        <v>4007.1482325681432</v>
      </c>
      <c r="O42" s="18">
        <f>(+'[5]2022-23'!H80+'[5]2022-23'!I80)/100</f>
        <v>1217.5492041486361</v>
      </c>
      <c r="P42" s="18">
        <f>'[5]2022-23'!J80/100</f>
        <v>66.19278554653161</v>
      </c>
      <c r="Q42" s="18">
        <f>'[5]2022-23'!K80/100</f>
        <v>649.02014679043054</v>
      </c>
      <c r="R42" s="18">
        <f>'[5]2022-23'!L80/100</f>
        <v>23.281817617832065</v>
      </c>
      <c r="S42" s="18">
        <f>'[5]2022-23'!M80/100</f>
        <v>206.59592310952178</v>
      </c>
      <c r="T42" s="18">
        <f>'[5]2022-23'!N80/100</f>
        <v>1673.1578438745858</v>
      </c>
      <c r="U42" s="18">
        <f>'[5]2022-23'!O80/100</f>
        <v>3222.6084944544309</v>
      </c>
      <c r="V42" s="18">
        <f>'[5]2022-23'!P80/100</f>
        <v>509.06655840177257</v>
      </c>
      <c r="W42" s="18">
        <f>'[5]2022-23'!Q80/100</f>
        <v>1079.2891859058932</v>
      </c>
      <c r="X42" s="18">
        <f t="shared" si="52"/>
        <v>8646.7619598496349</v>
      </c>
      <c r="Y42" s="18">
        <f t="shared" si="50"/>
        <v>14886.648767293031</v>
      </c>
      <c r="Z42" s="18">
        <f>'[5]2022-23'!U80/100</f>
        <v>1965.8562332084994</v>
      </c>
      <c r="AA42" s="18">
        <f>'[5]2022-23'!V80/100</f>
        <v>331.00146018516864</v>
      </c>
      <c r="AB42" s="18">
        <f t="shared" si="51"/>
        <v>16521.50354031636</v>
      </c>
      <c r="AC42" s="18">
        <f>'Stmnt 49 GDDP 2022-23 '!AC42</f>
        <v>1428.8172184298051</v>
      </c>
      <c r="AD42" s="18">
        <f t="shared" si="7"/>
        <v>115630.63019686048</v>
      </c>
    </row>
    <row r="43" spans="1:30">
      <c r="A43" s="5">
        <v>33</v>
      </c>
      <c r="B43" s="6" t="s">
        <v>24</v>
      </c>
      <c r="C43" s="14">
        <f>[4]GVA_Constant!N40/100</f>
        <v>2154.31614778731</v>
      </c>
      <c r="D43" s="14">
        <f>[4]GVA_Constant!Z40/100</f>
        <v>330.28140683073406</v>
      </c>
      <c r="E43" s="14">
        <f>[4]GVA_Constant!AX40/100</f>
        <v>2589.9926150935817</v>
      </c>
      <c r="F43" s="14">
        <f>[4]GVA_Constant!AL40/100</f>
        <v>95.632944581316636</v>
      </c>
      <c r="G43" s="14">
        <f t="shared" si="0"/>
        <v>5170.2231142929422</v>
      </c>
      <c r="H43" s="14">
        <f>+[4]GVA_Constant!BV40/100</f>
        <v>3101.0691111215519</v>
      </c>
      <c r="I43" s="14">
        <f t="shared" si="1"/>
        <v>8271.2922254144942</v>
      </c>
      <c r="J43" s="18">
        <f>'[5]2022-23'!D81/100</f>
        <v>4767.2151251514742</v>
      </c>
      <c r="K43" s="18">
        <f>('[5]2022-23'!E81+'[5]2022-23'!F81)/100</f>
        <v>568.44459501213021</v>
      </c>
      <c r="L43" s="18">
        <f>'[5]2022-23'!G81/100</f>
        <v>1819.7305951419994</v>
      </c>
      <c r="M43" s="18">
        <f t="shared" si="47"/>
        <v>7155.3903153056035</v>
      </c>
      <c r="N43" s="18">
        <f t="shared" si="48"/>
        <v>10256.459426427155</v>
      </c>
      <c r="O43" s="18">
        <f>(+'[5]2022-23'!H81+'[5]2022-23'!I81)/100</f>
        <v>2238.4218370960925</v>
      </c>
      <c r="P43" s="18">
        <f>'[5]2022-23'!J81/100</f>
        <v>121.69313249987306</v>
      </c>
      <c r="Q43" s="18">
        <f>'[5]2022-23'!K81/100</f>
        <v>1193.2009518308207</v>
      </c>
      <c r="R43" s="18">
        <f>'[5]2022-23'!L81/100</f>
        <v>42.802811406282835</v>
      </c>
      <c r="S43" s="18">
        <f>'[5]2022-23'!M81/100</f>
        <v>379.81941441680249</v>
      </c>
      <c r="T43" s="18">
        <f>'[5]2022-23'!N81/100</f>
        <v>3076.0424645477219</v>
      </c>
      <c r="U43" s="18">
        <f>'[5]2022-23'!O81/100</f>
        <v>5924.6535596417207</v>
      </c>
      <c r="V43" s="18">
        <f>'[5]2022-23'!P81/100</f>
        <v>935.90115042510615</v>
      </c>
      <c r="W43" s="18">
        <f>'[5]2022-23'!Q81/100</f>
        <v>1984.2356054618117</v>
      </c>
      <c r="X43" s="18">
        <f t="shared" si="52"/>
        <v>15896.770927326232</v>
      </c>
      <c r="Y43" s="18">
        <f t="shared" si="50"/>
        <v>31323.453468046329</v>
      </c>
      <c r="Z43" s="18">
        <f>'[5]2022-23'!U81/100</f>
        <v>4136.4182972837434</v>
      </c>
      <c r="AA43" s="18">
        <f>'[5]2022-23'!V81/100</f>
        <v>696.4703080565273</v>
      </c>
      <c r="AB43" s="18">
        <f t="shared" si="51"/>
        <v>34763.40145727354</v>
      </c>
      <c r="AC43" s="18">
        <f>'Stmnt 49 GDDP 2022-23 '!AC43</f>
        <v>2439.1563105925861</v>
      </c>
      <c r="AD43" s="18">
        <f t="shared" si="7"/>
        <v>142522.23732569182</v>
      </c>
    </row>
    <row r="44" spans="1:30">
      <c r="A44" s="5">
        <v>34</v>
      </c>
      <c r="B44" s="6" t="s">
        <v>55</v>
      </c>
      <c r="C44" s="14">
        <f>[4]GVA_Constant!N41/100</f>
        <v>586.32888608049473</v>
      </c>
      <c r="D44" s="14">
        <f>[4]GVA_Constant!Z41/100</f>
        <v>205.7375835277461</v>
      </c>
      <c r="E44" s="14">
        <f>[4]GVA_Constant!AX41/100</f>
        <v>833.10574267221102</v>
      </c>
      <c r="F44" s="14">
        <f>[4]GVA_Constant!AL41/100</f>
        <v>28.459921562531544</v>
      </c>
      <c r="G44" s="14">
        <f t="shared" si="0"/>
        <v>1653.6321338429832</v>
      </c>
      <c r="H44" s="14">
        <f>+[4]GVA_Constant!BV41/100</f>
        <v>58.247601068578177</v>
      </c>
      <c r="I44" s="14">
        <f t="shared" si="1"/>
        <v>1711.8797349115614</v>
      </c>
      <c r="J44" s="18">
        <f>'[5]2022-23'!D82/100</f>
        <v>1469.7388746393281</v>
      </c>
      <c r="K44" s="18">
        <f>('[5]2022-23'!E82+'[5]2022-23'!F82)/100</f>
        <v>175.25223792819514</v>
      </c>
      <c r="L44" s="18">
        <f>'[5]2022-23'!G82/100</f>
        <v>561.02540515533701</v>
      </c>
      <c r="M44" s="18">
        <f t="shared" si="47"/>
        <v>2206.01651772286</v>
      </c>
      <c r="N44" s="18">
        <f t="shared" si="48"/>
        <v>2264.2641187914382</v>
      </c>
      <c r="O44" s="18">
        <f>(+'[5]2022-23'!H82+'[5]2022-23'!I82)/100</f>
        <v>690.10848167192262</v>
      </c>
      <c r="P44" s="18">
        <f>'[5]2022-23'!J82/100</f>
        <v>37.518157439143259</v>
      </c>
      <c r="Q44" s="18">
        <f>'[5]2022-23'!K82/100</f>
        <v>367.86546822903932</v>
      </c>
      <c r="R44" s="18">
        <f>'[5]2022-23'!L82/100</f>
        <v>13.196164682345993</v>
      </c>
      <c r="S44" s="18">
        <f>'[5]2022-23'!M82/100</f>
        <v>117.0988394809186</v>
      </c>
      <c r="T44" s="18">
        <f>'[5]2022-23'!N82/100</f>
        <v>948.3480546818206</v>
      </c>
      <c r="U44" s="18">
        <f>'[5]2022-23'!O82/100</f>
        <v>1826.5787103742312</v>
      </c>
      <c r="V44" s="18">
        <f>'[5]2022-23'!P82/100</f>
        <v>288.53959124736195</v>
      </c>
      <c r="W44" s="18">
        <f>'[5]2022-23'!Q82/100</f>
        <v>611.74252246442632</v>
      </c>
      <c r="X44" s="18">
        <f t="shared" si="52"/>
        <v>4900.9959902712108</v>
      </c>
      <c r="Y44" s="18">
        <f t="shared" si="50"/>
        <v>8818.8922429056329</v>
      </c>
      <c r="Z44" s="18">
        <f>'[5]2022-23'!U82/100</f>
        <v>1164.5787152232758</v>
      </c>
      <c r="AA44" s="18">
        <f>'[5]2022-23'!V82/100</f>
        <v>196.08618815951235</v>
      </c>
      <c r="AB44" s="18">
        <f t="shared" si="51"/>
        <v>9787.3847699693961</v>
      </c>
      <c r="AC44" s="18">
        <f>'Stmnt 49 GDDP 2022-23 '!AC44</f>
        <v>1149.7558398457279</v>
      </c>
      <c r="AD44" s="18">
        <f t="shared" si="7"/>
        <v>85125.766973992068</v>
      </c>
    </row>
    <row r="45" spans="1:30" s="3" customFormat="1">
      <c r="A45" s="8"/>
      <c r="B45" s="8" t="s">
        <v>31</v>
      </c>
      <c r="C45" s="19">
        <f t="shared" ref="C45:I45" si="53">SUM(C39:C44)</f>
        <v>11914.729465810336</v>
      </c>
      <c r="D45" s="19">
        <f t="shared" si="53"/>
        <v>2128.0732433175449</v>
      </c>
      <c r="E45" s="19">
        <f t="shared" si="53"/>
        <v>6761.0834070502524</v>
      </c>
      <c r="F45" s="19">
        <f t="shared" si="53"/>
        <v>326.25452899042335</v>
      </c>
      <c r="G45" s="19">
        <f t="shared" si="53"/>
        <v>21130.140645168558</v>
      </c>
      <c r="H45" s="19">
        <f t="shared" si="53"/>
        <v>9809.4385394417041</v>
      </c>
      <c r="I45" s="19">
        <f t="shared" si="53"/>
        <v>30939.579184610258</v>
      </c>
      <c r="J45" s="19">
        <f t="shared" ref="J45" si="54">SUM(J39:J44)</f>
        <v>32513.295199026761</v>
      </c>
      <c r="K45" s="19">
        <f t="shared" ref="K45:AB45" si="55">SUM(K39:K44)</f>
        <v>3876.8980288745324</v>
      </c>
      <c r="L45" s="19">
        <f>SUM(L39:L44)</f>
        <v>12410.901641589449</v>
      </c>
      <c r="M45" s="19">
        <f t="shared" si="55"/>
        <v>48801.094869490749</v>
      </c>
      <c r="N45" s="19">
        <f t="shared" si="55"/>
        <v>58610.533408932446</v>
      </c>
      <c r="O45" s="19">
        <f t="shared" si="55"/>
        <v>15266.45390628152</v>
      </c>
      <c r="P45" s="19">
        <f t="shared" si="55"/>
        <v>829.96983286692591</v>
      </c>
      <c r="Q45" s="19">
        <f t="shared" si="55"/>
        <v>8137.8527631270917</v>
      </c>
      <c r="R45" s="19">
        <f t="shared" si="55"/>
        <v>291.92314717631388</v>
      </c>
      <c r="S45" s="19">
        <f t="shared" si="55"/>
        <v>2590.4391597730964</v>
      </c>
      <c r="T45" s="19">
        <f t="shared" si="55"/>
        <v>20979.182618993746</v>
      </c>
      <c r="U45" s="19">
        <f t="shared" si="55"/>
        <v>40407.240931984445</v>
      </c>
      <c r="V45" s="19">
        <f t="shared" si="55"/>
        <v>6383.020187265699</v>
      </c>
      <c r="W45" s="19">
        <f t="shared" si="55"/>
        <v>13532.856456262734</v>
      </c>
      <c r="X45" s="19">
        <f t="shared" si="55"/>
        <v>108418.93900373159</v>
      </c>
      <c r="Y45" s="19">
        <f t="shared" si="55"/>
        <v>188159.61305783255</v>
      </c>
      <c r="Z45" s="19">
        <f t="shared" si="55"/>
        <v>24847.415559280009</v>
      </c>
      <c r="AA45" s="19">
        <f t="shared" si="55"/>
        <v>4183.6888644323681</v>
      </c>
      <c r="AB45" s="19">
        <f t="shared" si="55"/>
        <v>208823.33975268021</v>
      </c>
      <c r="AC45" s="19">
        <f>'Stmnt 49 GDDP 2022-23 '!AC45</f>
        <v>13125.389574443163</v>
      </c>
      <c r="AD45" s="19">
        <f t="shared" si="7"/>
        <v>159098.77460649729</v>
      </c>
    </row>
    <row r="46" spans="1:30" s="3" customFormat="1">
      <c r="A46" s="8"/>
      <c r="B46" s="8" t="s">
        <v>32</v>
      </c>
      <c r="C46" s="15">
        <f>C45+C38+C32+C23+C17+C11</f>
        <v>134331.00658472336</v>
      </c>
      <c r="D46" s="15">
        <f t="shared" ref="D46:I46" si="56">D45+D38+D32+D23+D17+D11</f>
        <v>53476.243409325893</v>
      </c>
      <c r="E46" s="15">
        <f t="shared" si="56"/>
        <v>31289.15806515795</v>
      </c>
      <c r="F46" s="15">
        <f t="shared" si="56"/>
        <v>3532.0611070195355</v>
      </c>
      <c r="G46" s="15">
        <f t="shared" si="56"/>
        <v>222628.46916622674</v>
      </c>
      <c r="H46" s="15">
        <f t="shared" si="56"/>
        <v>72400.482694982027</v>
      </c>
      <c r="I46" s="15">
        <f t="shared" si="56"/>
        <v>295028.95186120877</v>
      </c>
      <c r="J46" s="15">
        <f>J45+J38+J32+J23+J17+J11</f>
        <v>356606.63286812586</v>
      </c>
      <c r="K46" s="15">
        <f t="shared" ref="K46:AA46" si="57">K45+K38+K32+K23+K17+K11</f>
        <v>42521.914299581818</v>
      </c>
      <c r="L46" s="15">
        <f>L45+L38+L32+L23+L17+L11</f>
        <v>136123.07882583333</v>
      </c>
      <c r="M46" s="15">
        <f t="shared" si="57"/>
        <v>535251.62599354109</v>
      </c>
      <c r="N46" s="15">
        <f t="shared" si="57"/>
        <v>607652.10868852306</v>
      </c>
      <c r="O46" s="15">
        <f t="shared" si="57"/>
        <v>167442.84730384575</v>
      </c>
      <c r="P46" s="15">
        <f t="shared" si="57"/>
        <v>9103.1298325509342</v>
      </c>
      <c r="Q46" s="15">
        <f t="shared" si="57"/>
        <v>89256.172125001758</v>
      </c>
      <c r="R46" s="15">
        <f t="shared" si="57"/>
        <v>3201.8203609804459</v>
      </c>
      <c r="S46" s="15">
        <f t="shared" si="57"/>
        <v>28412.0013293538</v>
      </c>
      <c r="T46" s="15">
        <f t="shared" si="57"/>
        <v>230100.19834313227</v>
      </c>
      <c r="U46" s="15">
        <f t="shared" si="57"/>
        <v>443187.62660136051</v>
      </c>
      <c r="V46" s="15">
        <f t="shared" si="57"/>
        <v>70009.124654280822</v>
      </c>
      <c r="W46" s="15">
        <f t="shared" si="57"/>
        <v>148428.70722312969</v>
      </c>
      <c r="X46" s="15">
        <f t="shared" si="57"/>
        <v>1189141.627773636</v>
      </c>
      <c r="Y46" s="15">
        <f t="shared" si="57"/>
        <v>2019422.2056283858</v>
      </c>
      <c r="Z46" s="15">
        <f t="shared" si="57"/>
        <v>266674.77628870436</v>
      </c>
      <c r="AA46" s="15">
        <f t="shared" si="57"/>
        <v>44901.422013983261</v>
      </c>
      <c r="AB46" s="15">
        <f>AB45+AB38+AB32+AB23+AB17+AB11</f>
        <v>2241195.5599031067</v>
      </c>
      <c r="AC46" s="19">
        <f>'Stmnt 49 GDDP 2022-23 '!AC46</f>
        <v>125979</v>
      </c>
      <c r="AD46" s="19">
        <f t="shared" si="7"/>
        <v>177902.31387001852</v>
      </c>
    </row>
    <row r="47" spans="1:30">
      <c r="C47" s="12" t="s">
        <v>51</v>
      </c>
      <c r="D47" s="12"/>
      <c r="E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E48" s="12"/>
      <c r="F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>
    <tabColor theme="6"/>
  </sheetPr>
  <dimension ref="A1:AD48"/>
  <sheetViews>
    <sheetView topLeftCell="E1" zoomScaleSheetLayoutView="110" workbookViewId="0">
      <selection activeCell="B17" sqref="B17"/>
    </sheetView>
  </sheetViews>
  <sheetFormatPr defaultRowHeight="12.75"/>
  <cols>
    <col min="1" max="1" width="3.85546875" style="12" customWidth="1"/>
    <col min="2" max="2" width="21.28515625" style="12" customWidth="1"/>
    <col min="3" max="4" width="10.7109375" style="20" customWidth="1"/>
    <col min="5" max="5" width="10.85546875" style="12" customWidth="1"/>
    <col min="6" max="6" width="11.42578125" style="12" customWidth="1"/>
    <col min="7" max="7" width="12.140625" style="20" customWidth="1"/>
    <col min="8" max="8" width="12.42578125" style="20" customWidth="1"/>
    <col min="9" max="9" width="12" style="20" customWidth="1"/>
    <col min="10" max="10" width="12.42578125" style="20" customWidth="1"/>
    <col min="11" max="11" width="13" style="20" customWidth="1"/>
    <col min="12" max="12" width="11.42578125" style="20" customWidth="1"/>
    <col min="13" max="13" width="11.7109375" style="20" customWidth="1"/>
    <col min="14" max="14" width="11.42578125" style="20" customWidth="1"/>
    <col min="15" max="15" width="9.85546875" style="20" customWidth="1"/>
    <col min="16" max="16" width="7.85546875" style="20" bestFit="1" customWidth="1"/>
    <col min="17" max="17" width="8.5703125" style="20" customWidth="1"/>
    <col min="18" max="18" width="6.85546875" style="20" bestFit="1" customWidth="1"/>
    <col min="19" max="19" width="9.42578125" style="20" bestFit="1" customWidth="1"/>
    <col min="20" max="20" width="9.28515625" style="20" bestFit="1" customWidth="1"/>
    <col min="21" max="21" width="11.140625" style="20" customWidth="1"/>
    <col min="22" max="22" width="8.85546875" style="20" customWidth="1"/>
    <col min="23" max="24" width="9.28515625" style="20" bestFit="1" customWidth="1"/>
    <col min="25" max="25" width="10.28515625" style="20" bestFit="1" customWidth="1"/>
    <col min="26" max="26" width="8.28515625" style="20" bestFit="1" customWidth="1"/>
    <col min="27" max="27" width="7.85546875" style="20" bestFit="1" customWidth="1"/>
    <col min="28" max="28" width="9.7109375" style="20" bestFit="1" customWidth="1"/>
    <col min="29" max="30" width="8.42578125" style="20" bestFit="1" customWidth="1"/>
    <col min="31" max="16384" width="9.140625" style="12"/>
  </cols>
  <sheetData>
    <row r="1" spans="1:30">
      <c r="B1" s="10"/>
      <c r="C1" s="16"/>
      <c r="D1" s="16"/>
      <c r="E1" s="10"/>
      <c r="H1" s="27" t="s">
        <v>192</v>
      </c>
      <c r="I1" s="16"/>
      <c r="J1" s="16"/>
      <c r="K1" s="16"/>
      <c r="L1" s="16"/>
      <c r="M1" s="16"/>
      <c r="N1" s="16"/>
      <c r="U1" s="27" t="s">
        <v>193</v>
      </c>
    </row>
    <row r="2" spans="1:30">
      <c r="B2" s="10"/>
      <c r="C2" s="16"/>
      <c r="D2" s="16"/>
      <c r="E2" s="10"/>
      <c r="H2" s="28" t="s">
        <v>190</v>
      </c>
      <c r="I2" s="16"/>
      <c r="J2" s="16"/>
      <c r="K2" s="16"/>
      <c r="L2" s="16"/>
      <c r="M2" s="16"/>
      <c r="N2" s="16"/>
    </row>
    <row r="3" spans="1:30">
      <c r="B3" s="11"/>
      <c r="C3" s="21"/>
      <c r="D3" s="21"/>
      <c r="E3" s="11"/>
      <c r="H3" s="29" t="s">
        <v>61</v>
      </c>
      <c r="I3" s="21"/>
      <c r="J3" s="21"/>
      <c r="K3" s="21"/>
      <c r="L3" s="21"/>
      <c r="M3" s="21"/>
      <c r="N3" s="34" t="s">
        <v>165</v>
      </c>
      <c r="AD3" s="34" t="s">
        <v>165</v>
      </c>
    </row>
    <row r="4" spans="1:30" s="46" customFormat="1" ht="76.5">
      <c r="A4" s="17" t="s">
        <v>26</v>
      </c>
      <c r="B4" s="17" t="s">
        <v>25</v>
      </c>
      <c r="C4" s="17" t="s">
        <v>33</v>
      </c>
      <c r="D4" s="17" t="s">
        <v>34</v>
      </c>
      <c r="E4" s="17" t="s">
        <v>48</v>
      </c>
      <c r="F4" s="17" t="s">
        <v>59</v>
      </c>
      <c r="G4" s="17" t="s">
        <v>167</v>
      </c>
      <c r="H4" s="17" t="s">
        <v>35</v>
      </c>
      <c r="I4" s="17" t="s">
        <v>168</v>
      </c>
      <c r="J4" s="17" t="s">
        <v>36</v>
      </c>
      <c r="K4" s="17" t="s">
        <v>57</v>
      </c>
      <c r="L4" s="17" t="s">
        <v>37</v>
      </c>
      <c r="M4" s="17" t="s">
        <v>169</v>
      </c>
      <c r="N4" s="17" t="s">
        <v>170</v>
      </c>
      <c r="O4" s="17" t="s">
        <v>53</v>
      </c>
      <c r="P4" s="17" t="s">
        <v>38</v>
      </c>
      <c r="Q4" s="17" t="s">
        <v>39</v>
      </c>
      <c r="R4" s="17" t="s">
        <v>40</v>
      </c>
      <c r="S4" s="17" t="s">
        <v>148</v>
      </c>
      <c r="T4" s="17" t="s">
        <v>41</v>
      </c>
      <c r="U4" s="17" t="s">
        <v>52</v>
      </c>
      <c r="V4" s="17" t="s">
        <v>54</v>
      </c>
      <c r="W4" s="17" t="s">
        <v>42</v>
      </c>
      <c r="X4" s="17" t="s">
        <v>171</v>
      </c>
      <c r="Y4" s="17" t="s">
        <v>174</v>
      </c>
      <c r="Z4" s="17" t="s">
        <v>49</v>
      </c>
      <c r="AA4" s="17" t="s">
        <v>50</v>
      </c>
      <c r="AB4" s="17" t="s">
        <v>175</v>
      </c>
      <c r="AC4" s="17" t="s">
        <v>56</v>
      </c>
      <c r="AD4" s="17" t="s">
        <v>166</v>
      </c>
    </row>
    <row r="5" spans="1:30" s="2" customFormat="1">
      <c r="A5" s="13">
        <v>1</v>
      </c>
      <c r="B5" s="13">
        <v>2</v>
      </c>
      <c r="C5" s="17">
        <v>3</v>
      </c>
      <c r="D5" s="17">
        <v>4</v>
      </c>
      <c r="E5" s="13">
        <v>5</v>
      </c>
      <c r="F5" s="13">
        <v>6</v>
      </c>
      <c r="G5" s="17">
        <v>7</v>
      </c>
      <c r="H5" s="17">
        <v>8</v>
      </c>
      <c r="I5" s="17">
        <v>9</v>
      </c>
      <c r="J5" s="17">
        <v>10</v>
      </c>
      <c r="K5" s="17">
        <v>11</v>
      </c>
      <c r="L5" s="17">
        <v>12</v>
      </c>
      <c r="M5" s="17">
        <v>13</v>
      </c>
      <c r="N5" s="17">
        <v>14</v>
      </c>
      <c r="O5" s="17">
        <v>15</v>
      </c>
      <c r="P5" s="17">
        <v>16</v>
      </c>
      <c r="Q5" s="17">
        <v>17</v>
      </c>
      <c r="R5" s="17">
        <v>18</v>
      </c>
      <c r="S5" s="17">
        <v>19</v>
      </c>
      <c r="T5" s="17">
        <v>20</v>
      </c>
      <c r="U5" s="17">
        <v>21</v>
      </c>
      <c r="V5" s="17">
        <v>22</v>
      </c>
      <c r="W5" s="17">
        <v>23</v>
      </c>
      <c r="X5" s="17">
        <v>24</v>
      </c>
      <c r="Y5" s="17">
        <v>25</v>
      </c>
      <c r="Z5" s="17">
        <v>26</v>
      </c>
      <c r="AA5" s="17">
        <v>27</v>
      </c>
      <c r="AB5" s="17">
        <v>28</v>
      </c>
      <c r="AC5" s="17">
        <v>29</v>
      </c>
      <c r="AD5" s="17">
        <v>30</v>
      </c>
    </row>
    <row r="6" spans="1:30" ht="15.75">
      <c r="A6" s="5">
        <v>1</v>
      </c>
      <c r="B6" s="6" t="s">
        <v>45</v>
      </c>
      <c r="C6" s="14">
        <f>[4]NVA_Constant!N3/100</f>
        <v>0.65548063149925273</v>
      </c>
      <c r="D6" s="14">
        <f>[4]NVA_Constant!Z3/100</f>
        <v>1169.5905340087349</v>
      </c>
      <c r="E6" s="14">
        <f>[4]NVA_Constant!AX3/100</f>
        <v>33.967382395897182</v>
      </c>
      <c r="F6" s="14">
        <f>[4]NVA_Constant!AL3/100</f>
        <v>1292.2367525060927</v>
      </c>
      <c r="G6" s="14">
        <f>+C6+D6+E6+F6</f>
        <v>2496.4501495422242</v>
      </c>
      <c r="H6" s="14">
        <f>+[4]NVA_Constant!BV3/100</f>
        <v>46025.708932781592</v>
      </c>
      <c r="I6" s="14">
        <f>+G6+H6</f>
        <v>48522.159082323815</v>
      </c>
      <c r="J6" s="18">
        <f>'[7]2022-23'!D49/100</f>
        <v>59652.316420023802</v>
      </c>
      <c r="K6" s="18">
        <f>('[7]2022-23'!E49+'[7]2022-23'!F49)/100</f>
        <v>5989.5646500184966</v>
      </c>
      <c r="L6" s="18">
        <f>'[7]2022-23'!G49/100</f>
        <v>24394.183946151243</v>
      </c>
      <c r="M6" s="18">
        <f>J6+K6+L6</f>
        <v>90036.065016193548</v>
      </c>
      <c r="N6" s="18">
        <f>H6+M6</f>
        <v>136061.77394897514</v>
      </c>
      <c r="O6" s="18">
        <f>(+'[7]2022-23'!H49+'[7]2022-23'!I49)/100</f>
        <v>28902.086905303393</v>
      </c>
      <c r="P6" s="18">
        <f>'[7]2022-23'!J49/100</f>
        <v>1319.4221694985433</v>
      </c>
      <c r="Q6" s="18">
        <f>'[7]2022-23'!K49/100</f>
        <v>15305.983766040325</v>
      </c>
      <c r="R6" s="18">
        <f>'[7]2022-23'!L49/100</f>
        <v>551.99265773108095</v>
      </c>
      <c r="S6" s="18">
        <f>'[7]2022-23'!M49/100</f>
        <v>3320.6644056175387</v>
      </c>
      <c r="T6" s="18">
        <f>'[7]2022-23'!N49/100</f>
        <v>44674.441303644533</v>
      </c>
      <c r="U6" s="18">
        <f>'[7]2022-23'!O49/100</f>
        <v>65882.398818949659</v>
      </c>
      <c r="V6" s="18">
        <f>'[7]2022-23'!P49/100</f>
        <v>10298.666176092007</v>
      </c>
      <c r="W6" s="18">
        <f>'[7]2022-23'!Q49/100</f>
        <v>25877.554734333957</v>
      </c>
      <c r="X6" s="18">
        <f>SUM(O6:W6)</f>
        <v>196133.210937211</v>
      </c>
      <c r="Y6" s="18">
        <f>I6+M6+X6</f>
        <v>334691.43503572838</v>
      </c>
      <c r="Z6" s="18">
        <f>'[7]2022-23'!U49/100</f>
        <v>52071.284877843413</v>
      </c>
      <c r="AA6" s="18">
        <f>'[7]2022-23'!V49/100</f>
        <v>8767.5136345822684</v>
      </c>
      <c r="AB6" s="18">
        <f>Y6+Z6-AA6</f>
        <v>377995.2062789895</v>
      </c>
      <c r="AC6" s="18">
        <f>'Stmnt 49 GDDP 2022-23 '!AC6</f>
        <v>14934.052367575207</v>
      </c>
      <c r="AD6" s="18">
        <f>AB6/AC6*10000</f>
        <v>253109.60278918812</v>
      </c>
    </row>
    <row r="7" spans="1:30" ht="15.75">
      <c r="A7" s="5">
        <v>2</v>
      </c>
      <c r="B7" s="6" t="s">
        <v>46</v>
      </c>
      <c r="C7" s="14">
        <f>[4]NVA_Constant!N4/100</f>
        <v>2496.1556469880288</v>
      </c>
      <c r="D7" s="14">
        <f>[4]NVA_Constant!Z4/100</f>
        <v>1701.4838856217432</v>
      </c>
      <c r="E7" s="14">
        <f>[4]NVA_Constant!AX4/100</f>
        <v>2294.531743626992</v>
      </c>
      <c r="F7" s="14">
        <f>[4]NVA_Constant!AL4/100</f>
        <v>411.99284941281229</v>
      </c>
      <c r="G7" s="14">
        <f t="shared" ref="G7:G44" si="0">+C7+D7+E7+F7</f>
        <v>6904.1641256495768</v>
      </c>
      <c r="H7" s="14">
        <f>+[4]NVA_Constant!BV4/100</f>
        <v>470.96476624681469</v>
      </c>
      <c r="I7" s="14">
        <f t="shared" ref="I7:I44" si="1">+G7+H7</f>
        <v>7375.1288918963919</v>
      </c>
      <c r="J7" s="18">
        <f>'[7]2022-23'!D50/100</f>
        <v>49890.49111419393</v>
      </c>
      <c r="K7" s="18">
        <f>('[7]2022-23'!E50+'[7]2022-23'!F50)/100</f>
        <v>5009.4001353706126</v>
      </c>
      <c r="L7" s="18">
        <f>'[7]2022-23'!G50/100</f>
        <v>20402.188723637584</v>
      </c>
      <c r="M7" s="18">
        <f t="shared" ref="M7:M10" si="2">J7+K7+L7</f>
        <v>75302.079973202126</v>
      </c>
      <c r="N7" s="18">
        <f t="shared" ref="N7:N10" si="3">H7+M7</f>
        <v>75773.044739448946</v>
      </c>
      <c r="O7" s="18">
        <f>(+'[7]2022-23'!H50+'[7]2022-23'!I50)/100</f>
        <v>24172.394241620368</v>
      </c>
      <c r="P7" s="18">
        <f>'[7]2022-23'!J50/100</f>
        <v>1103.5048422887596</v>
      </c>
      <c r="Q7" s="18">
        <f>'[7]2022-23'!K50/100</f>
        <v>12801.230411520146</v>
      </c>
      <c r="R7" s="18">
        <f>'[7]2022-23'!L50/100</f>
        <v>461.66161581595441</v>
      </c>
      <c r="S7" s="18">
        <f>'[7]2022-23'!M50/100</f>
        <v>2777.2530551063514</v>
      </c>
      <c r="T7" s="18">
        <f>'[7]2022-23'!N50/100</f>
        <v>37363.675891434337</v>
      </c>
      <c r="U7" s="18">
        <f>'[7]2022-23'!O50/100</f>
        <v>55101.049382807476</v>
      </c>
      <c r="V7" s="18">
        <f>'[7]2022-23'!P50/100</f>
        <v>8613.3371540605585</v>
      </c>
      <c r="W7" s="18">
        <f>'[7]2022-23'!Q50/100</f>
        <v>21642.812752481546</v>
      </c>
      <c r="X7" s="18">
        <f t="shared" ref="X7:X10" si="4">SUM(O7:W7)</f>
        <v>164036.91934713552</v>
      </c>
      <c r="Y7" s="18">
        <f t="shared" ref="Y7:Y10" si="5">I7+M7+X7</f>
        <v>246714.12821223406</v>
      </c>
      <c r="Z7" s="18">
        <f>'[7]2022-23'!U50/100</f>
        <v>38383.777663486406</v>
      </c>
      <c r="AA7" s="18">
        <f>'[7]2022-23'!V50/100</f>
        <v>6462.8767045190907</v>
      </c>
      <c r="AB7" s="18">
        <f t="shared" ref="AB7:AB10" si="6">Y7+Z7-AA7</f>
        <v>278635.0291712014</v>
      </c>
      <c r="AC7" s="18">
        <f>'Stmnt 49 GDDP 2022-23 '!AC7</f>
        <v>12907.028491441575</v>
      </c>
      <c r="AD7" s="18">
        <f t="shared" ref="AD7:AD46" si="7">AB7/AC7*10000</f>
        <v>215878.52646018361</v>
      </c>
    </row>
    <row r="8" spans="1:30">
      <c r="A8" s="5">
        <v>3</v>
      </c>
      <c r="B8" s="6" t="s">
        <v>150</v>
      </c>
      <c r="C8" s="14">
        <f>[4]NVA_Constant!N5/100</f>
        <v>1361.0755961419575</v>
      </c>
      <c r="D8" s="14">
        <f>[4]NVA_Constant!Z5/100</f>
        <v>515.38896364624679</v>
      </c>
      <c r="E8" s="14">
        <f>[4]NVA_Constant!AX5/100</f>
        <v>2184.2458621536125</v>
      </c>
      <c r="F8" s="14">
        <f>[4]NVA_Constant!AL5/100</f>
        <v>146.02912905216544</v>
      </c>
      <c r="G8" s="14">
        <f t="shared" si="0"/>
        <v>4206.7395509939824</v>
      </c>
      <c r="H8" s="14">
        <f>+[4]NVA_Constant!BV5/100</f>
        <v>10068.387293605951</v>
      </c>
      <c r="I8" s="14">
        <f t="shared" si="1"/>
        <v>14275.126844599934</v>
      </c>
      <c r="J8" s="18">
        <f>'[7]2022-23'!D51/100</f>
        <v>6432.1529843957951</v>
      </c>
      <c r="K8" s="18">
        <f>('[7]2022-23'!E51+'[7]2022-23'!F51)/100</f>
        <v>645.83906293898553</v>
      </c>
      <c r="L8" s="18">
        <f>'[7]2022-23'!G51/100</f>
        <v>2630.3609396544225</v>
      </c>
      <c r="M8" s="18">
        <f t="shared" si="2"/>
        <v>9708.3529869892045</v>
      </c>
      <c r="N8" s="18">
        <f t="shared" si="3"/>
        <v>19776.740280595157</v>
      </c>
      <c r="O8" s="18">
        <f>(+'[7]2022-23'!H51+'[7]2022-23'!I51)/100</f>
        <v>3116.4363045725909</v>
      </c>
      <c r="P8" s="18">
        <f>'[7]2022-23'!J51/100</f>
        <v>142.26983551588029</v>
      </c>
      <c r="Q8" s="18">
        <f>'[7]2022-23'!K51/100</f>
        <v>1650.4041262478536</v>
      </c>
      <c r="R8" s="18">
        <f>'[7]2022-23'!L51/100</f>
        <v>59.519922005874086</v>
      </c>
      <c r="S8" s="18">
        <f>'[7]2022-23'!M51/100</f>
        <v>358.05854237707439</v>
      </c>
      <c r="T8" s="18">
        <f>'[7]2022-23'!N51/100</f>
        <v>4817.1279541626454</v>
      </c>
      <c r="U8" s="18">
        <f>'[7]2022-23'!O51/100</f>
        <v>7103.9264460183404</v>
      </c>
      <c r="V8" s="18">
        <f>'[7]2022-23'!P51/100</f>
        <v>1110.4781902083896</v>
      </c>
      <c r="W8" s="18">
        <f>'[7]2022-23'!Q51/100</f>
        <v>2790.3089251608531</v>
      </c>
      <c r="X8" s="18">
        <f t="shared" si="4"/>
        <v>21148.530246269504</v>
      </c>
      <c r="Y8" s="18">
        <f t="shared" si="5"/>
        <v>45132.010077858642</v>
      </c>
      <c r="Z8" s="18">
        <f>'[7]2022-23'!U51/100</f>
        <v>7021.636990792761</v>
      </c>
      <c r="AA8" s="18">
        <f>'[7]2022-23'!V51/100</f>
        <v>1182.2696174731384</v>
      </c>
      <c r="AB8" s="18">
        <f t="shared" si="6"/>
        <v>50971.377451178261</v>
      </c>
      <c r="AC8" s="18">
        <f>'Stmnt 49 GDDP 2022-23 '!AC8</f>
        <v>2921.1537686399456</v>
      </c>
      <c r="AD8" s="18">
        <f t="shared" si="7"/>
        <v>174490.56601669389</v>
      </c>
    </row>
    <row r="9" spans="1:30">
      <c r="A9" s="5">
        <v>4</v>
      </c>
      <c r="B9" s="6" t="s">
        <v>0</v>
      </c>
      <c r="C9" s="14">
        <f>[4]NVA_Constant!N6/100</f>
        <v>2583.8887448991627</v>
      </c>
      <c r="D9" s="14">
        <f>[4]NVA_Constant!Z6/100</f>
        <v>278.4525589462865</v>
      </c>
      <c r="E9" s="14">
        <f>[4]NVA_Constant!AX6/100</f>
        <v>1025.7715284147196</v>
      </c>
      <c r="F9" s="14">
        <f>[4]NVA_Constant!AL6/100</f>
        <v>195.2673963397354</v>
      </c>
      <c r="G9" s="14">
        <f t="shared" si="0"/>
        <v>4083.3802285999045</v>
      </c>
      <c r="H9" s="14">
        <f>+[4]NVA_Constant!BV6/100</f>
        <v>251.3425226291186</v>
      </c>
      <c r="I9" s="14">
        <f t="shared" si="1"/>
        <v>4334.7227512290228</v>
      </c>
      <c r="J9" s="18">
        <f>'[7]2022-23'!D52/100</f>
        <v>3277.0247188575886</v>
      </c>
      <c r="K9" s="18">
        <f>('[7]2022-23'!E52+'[7]2022-23'!F52)/100</f>
        <v>329.0392157632557</v>
      </c>
      <c r="L9" s="18">
        <f>'[7]2022-23'!G52/100</f>
        <v>1340.1046025609592</v>
      </c>
      <c r="M9" s="18">
        <f t="shared" si="2"/>
        <v>4946.1685371818039</v>
      </c>
      <c r="N9" s="18">
        <f t="shared" si="3"/>
        <v>5197.5110598109222</v>
      </c>
      <c r="O9" s="18">
        <f>(+'[7]2022-23'!H52+'[7]2022-23'!I52)/100</f>
        <v>1587.7481194251945</v>
      </c>
      <c r="P9" s="18">
        <f>'[7]2022-23'!J52/100</f>
        <v>72.483003570403653</v>
      </c>
      <c r="Q9" s="18">
        <f>'[7]2022-23'!K52/100</f>
        <v>840.84056006432434</v>
      </c>
      <c r="R9" s="18">
        <f>'[7]2022-23'!L52/100</f>
        <v>30.323945364935529</v>
      </c>
      <c r="S9" s="18">
        <f>'[7]2022-23'!M52/100</f>
        <v>182.42207500573161</v>
      </c>
      <c r="T9" s="18">
        <f>'[7]2022-23'!N52/100</f>
        <v>2454.2089434108379</v>
      </c>
      <c r="U9" s="18">
        <f>'[7]2022-23'!O52/100</f>
        <v>3619.276876813125</v>
      </c>
      <c r="V9" s="18">
        <f>'[7]2022-23'!P52/100</f>
        <v>565.76149352998755</v>
      </c>
      <c r="W9" s="18">
        <f>'[7]2022-23'!Q52/100</f>
        <v>1421.5941914292014</v>
      </c>
      <c r="X9" s="18">
        <f t="shared" si="4"/>
        <v>10774.659208613743</v>
      </c>
      <c r="Y9" s="18">
        <f t="shared" si="5"/>
        <v>20055.550497024567</v>
      </c>
      <c r="Z9" s="18">
        <f>'[7]2022-23'!U52/100</f>
        <v>3120.2420356825842</v>
      </c>
      <c r="AA9" s="18">
        <f>'[7]2022-23'!V52/100</f>
        <v>525.37141449882347</v>
      </c>
      <c r="AB9" s="18">
        <f t="shared" si="6"/>
        <v>22650.421118208327</v>
      </c>
      <c r="AC9" s="18">
        <f>'Stmnt 49 GDDP 2022-23 '!AC9</f>
        <v>1743.1350930047411</v>
      </c>
      <c r="AD9" s="18">
        <f t="shared" si="7"/>
        <v>129940.70975396698</v>
      </c>
    </row>
    <row r="10" spans="1:30">
      <c r="A10" s="5">
        <v>5</v>
      </c>
      <c r="B10" s="6" t="s">
        <v>1</v>
      </c>
      <c r="C10" s="14">
        <f>[4]NVA_Constant!N7/100</f>
        <v>1594.6763571326751</v>
      </c>
      <c r="D10" s="14">
        <f>[4]NVA_Constant!Z7/100</f>
        <v>243.14194948600183</v>
      </c>
      <c r="E10" s="14">
        <f>[4]NVA_Constant!AX7/100</f>
        <v>2356.05735317992</v>
      </c>
      <c r="F10" s="14">
        <f>[4]NVA_Constant!AL7/100</f>
        <v>106.43386861028829</v>
      </c>
      <c r="G10" s="14">
        <f t="shared" si="0"/>
        <v>4300.3095284088849</v>
      </c>
      <c r="H10" s="14">
        <f>+[4]NVA_Constant!BV7/100</f>
        <v>203.66524300132963</v>
      </c>
      <c r="I10" s="14">
        <f t="shared" si="1"/>
        <v>4503.974771410215</v>
      </c>
      <c r="J10" s="18">
        <f>'[7]2022-23'!D53/100</f>
        <v>1538.3893106777186</v>
      </c>
      <c r="K10" s="18">
        <f>('[7]2022-23'!E53+'[7]2022-23'!F53)/100</f>
        <v>154.46646142493435</v>
      </c>
      <c r="L10" s="18">
        <f>'[7]2022-23'!G53/100</f>
        <v>629.10803934627995</v>
      </c>
      <c r="M10" s="18">
        <f t="shared" si="2"/>
        <v>2321.963811448933</v>
      </c>
      <c r="N10" s="18">
        <f t="shared" si="3"/>
        <v>2525.6290544502626</v>
      </c>
      <c r="O10" s="18">
        <f>(+'[7]2022-23'!H53+'[7]2022-23'!I53)/100</f>
        <v>745.36353690486646</v>
      </c>
      <c r="P10" s="18">
        <f>'[7]2022-23'!J53/100</f>
        <v>34.026926088429576</v>
      </c>
      <c r="Q10" s="18">
        <f>'[7]2022-23'!K53/100</f>
        <v>394.73004953046757</v>
      </c>
      <c r="R10" s="18">
        <f>'[7]2022-23'!L53/100</f>
        <v>14.235484138567848</v>
      </c>
      <c r="S10" s="18">
        <f>'[7]2022-23'!M53/100</f>
        <v>85.637489581799585</v>
      </c>
      <c r="T10" s="18">
        <f>'[7]2022-23'!N53/100</f>
        <v>1152.1209415927403</v>
      </c>
      <c r="U10" s="18">
        <f>'[7]2022-23'!O53/100</f>
        <v>1699.0585477223294</v>
      </c>
      <c r="V10" s="18">
        <f>'[7]2022-23'!P53/100</f>
        <v>265.59501642789337</v>
      </c>
      <c r="W10" s="18">
        <f>'[7]2022-23'!Q53/100</f>
        <v>667.36307957378506</v>
      </c>
      <c r="X10" s="18">
        <f t="shared" si="4"/>
        <v>5058.1310715608788</v>
      </c>
      <c r="Y10" s="18">
        <f t="shared" si="5"/>
        <v>11884.069654420025</v>
      </c>
      <c r="Z10" s="18">
        <f>'[7]2022-23'!U53/100</f>
        <v>1848.9232593896566</v>
      </c>
      <c r="AA10" s="18">
        <f>'[7]2022-23'!V53/100</f>
        <v>311.31284591928198</v>
      </c>
      <c r="AB10" s="18">
        <f t="shared" si="6"/>
        <v>13421.6800678904</v>
      </c>
      <c r="AC10" s="18">
        <f>'Stmnt 49 GDDP 2022-23 '!AC10</f>
        <v>912.43607182620383</v>
      </c>
      <c r="AD10" s="18">
        <f t="shared" si="7"/>
        <v>147097.21023005428</v>
      </c>
    </row>
    <row r="11" spans="1:30" s="3" customFormat="1">
      <c r="A11" s="7"/>
      <c r="B11" s="8" t="s">
        <v>27</v>
      </c>
      <c r="C11" s="19">
        <f t="shared" ref="C11:I11" si="8">SUM(C6:C10)</f>
        <v>8036.4518257933232</v>
      </c>
      <c r="D11" s="19">
        <f t="shared" si="8"/>
        <v>3908.0578917090133</v>
      </c>
      <c r="E11" s="19">
        <f t="shared" si="8"/>
        <v>7894.5738697711422</v>
      </c>
      <c r="F11" s="19">
        <f t="shared" si="8"/>
        <v>2151.9599959210941</v>
      </c>
      <c r="G11" s="19">
        <f t="shared" si="8"/>
        <v>21991.043583194572</v>
      </c>
      <c r="H11" s="19">
        <f t="shared" si="8"/>
        <v>57020.068758264802</v>
      </c>
      <c r="I11" s="19">
        <f t="shared" si="8"/>
        <v>79011.112341459375</v>
      </c>
      <c r="J11" s="19">
        <f t="shared" ref="J11" si="9">SUM(J6:J10)</f>
        <v>120790.37454814884</v>
      </c>
      <c r="K11" s="19">
        <f t="shared" ref="K11:AB11" si="10">SUM(K6:K10)</f>
        <v>12128.309525516284</v>
      </c>
      <c r="L11" s="19">
        <f>SUM(L6:L10)</f>
        <v>49395.946251350491</v>
      </c>
      <c r="M11" s="19">
        <f t="shared" si="10"/>
        <v>182314.63032501561</v>
      </c>
      <c r="N11" s="19">
        <f t="shared" si="10"/>
        <v>239334.6990832804</v>
      </c>
      <c r="O11" s="19">
        <f t="shared" si="10"/>
        <v>58524.029107826413</v>
      </c>
      <c r="P11" s="19">
        <f t="shared" si="10"/>
        <v>2671.7067769620166</v>
      </c>
      <c r="Q11" s="19">
        <f t="shared" si="10"/>
        <v>30993.188913403112</v>
      </c>
      <c r="R11" s="19">
        <f t="shared" si="10"/>
        <v>1117.7336250564128</v>
      </c>
      <c r="S11" s="19">
        <f t="shared" si="10"/>
        <v>6724.0355676884965</v>
      </c>
      <c r="T11" s="19">
        <f t="shared" si="10"/>
        <v>90461.575034245092</v>
      </c>
      <c r="U11" s="19">
        <f t="shared" si="10"/>
        <v>133405.7100723109</v>
      </c>
      <c r="V11" s="19">
        <f t="shared" si="10"/>
        <v>20853.838030318835</v>
      </c>
      <c r="W11" s="19">
        <f t="shared" si="10"/>
        <v>52399.633682979344</v>
      </c>
      <c r="X11" s="19">
        <f t="shared" si="10"/>
        <v>397151.45081079064</v>
      </c>
      <c r="Y11" s="19">
        <f t="shared" si="10"/>
        <v>658477.19347726565</v>
      </c>
      <c r="Z11" s="19">
        <f t="shared" si="10"/>
        <v>102445.86482719483</v>
      </c>
      <c r="AA11" s="19">
        <f t="shared" si="10"/>
        <v>17249.344216992602</v>
      </c>
      <c r="AB11" s="19">
        <f t="shared" si="10"/>
        <v>743673.71408746799</v>
      </c>
      <c r="AC11" s="18">
        <f>'Stmnt 49 GDDP 2022-23 '!AC11</f>
        <v>33417.80579248767</v>
      </c>
      <c r="AD11" s="19">
        <f t="shared" si="7"/>
        <v>222538.16384756356</v>
      </c>
    </row>
    <row r="12" spans="1:30">
      <c r="A12" s="5">
        <v>6</v>
      </c>
      <c r="B12" s="6" t="s">
        <v>2</v>
      </c>
      <c r="C12" s="14">
        <f>[4]NVA_Constant!N9/100</f>
        <v>14042.121562369819</v>
      </c>
      <c r="D12" s="14">
        <f>[4]NVA_Constant!Z9/100</f>
        <v>3062.523865101708</v>
      </c>
      <c r="E12" s="14">
        <f>[4]NVA_Constant!AX9/100</f>
        <v>497.69007161813266</v>
      </c>
      <c r="F12" s="14">
        <f>[4]NVA_Constant!AL9/100</f>
        <v>4.2648883735518055</v>
      </c>
      <c r="G12" s="14">
        <f t="shared" si="0"/>
        <v>17606.600387463215</v>
      </c>
      <c r="H12" s="14">
        <f>+[4]NVA_Constant!BV9/100</f>
        <v>11.0852401071041</v>
      </c>
      <c r="I12" s="14">
        <f t="shared" si="1"/>
        <v>17617.685627570318</v>
      </c>
      <c r="J12" s="18">
        <f>'[7]2022-23'!D54/100</f>
        <v>14445.349512576893</v>
      </c>
      <c r="K12" s="18">
        <f>('[7]2022-23'!E54+'[7]2022-23'!F54)/100</f>
        <v>1450.4274098675139</v>
      </c>
      <c r="L12" s="18">
        <f>'[7]2022-23'!G54/100</f>
        <v>5907.2729161940961</v>
      </c>
      <c r="M12" s="18">
        <f t="shared" ref="M12:M16" si="11">J12+K12+L12</f>
        <v>21803.049838638504</v>
      </c>
      <c r="N12" s="18">
        <f t="shared" ref="N12:N16" si="12">H12+M12</f>
        <v>21814.135078745607</v>
      </c>
      <c r="O12" s="18">
        <f>(+'[7]2022-23'!H54+'[7]2022-23'!I54)/100</f>
        <v>6998.902507830102</v>
      </c>
      <c r="P12" s="18">
        <f>'[7]2022-23'!J54/100</f>
        <v>319.51004649755942</v>
      </c>
      <c r="Q12" s="18">
        <f>'[7]2022-23'!K54/100</f>
        <v>3706.4828057550931</v>
      </c>
      <c r="R12" s="18">
        <f>'[7]2022-23'!L54/100</f>
        <v>133.67002905900753</v>
      </c>
      <c r="S12" s="18">
        <f>'[7]2022-23'!M54/100</f>
        <v>804.1290067491334</v>
      </c>
      <c r="T12" s="18">
        <f>'[7]2022-23'!N54/100</f>
        <v>10818.321192529962</v>
      </c>
      <c r="U12" s="18">
        <f>'[7]2022-23'!O54/100</f>
        <v>15954.020477019581</v>
      </c>
      <c r="V12" s="18">
        <f>'[7]2022-23'!P54/100</f>
        <v>2493.915431204699</v>
      </c>
      <c r="W12" s="18">
        <f>'[7]2022-23'!Q54/100</f>
        <v>6266.4846078435621</v>
      </c>
      <c r="X12" s="18">
        <f t="shared" ref="X12" si="13">SUM(O12:W12)</f>
        <v>47495.43610448869</v>
      </c>
      <c r="Y12" s="18">
        <f t="shared" ref="Y12:Y16" si="14">I12+M12+X12</f>
        <v>86916.171570697508</v>
      </c>
      <c r="Z12" s="18">
        <f>'[7]2022-23'!U54/100</f>
        <v>13522.415756849832</v>
      </c>
      <c r="AA12" s="18">
        <f>'[7]2022-23'!V54/100</f>
        <v>2276.8396208928198</v>
      </c>
      <c r="AB12" s="18">
        <f t="shared" ref="AB12:AB16" si="15">Y12+Z12-AA12</f>
        <v>98161.747706654525</v>
      </c>
      <c r="AC12" s="18">
        <f>'Stmnt 49 GDDP 2022-23 '!AC12</f>
        <v>6822.7846312365236</v>
      </c>
      <c r="AD12" s="18">
        <f t="shared" si="7"/>
        <v>143873.43733120919</v>
      </c>
    </row>
    <row r="13" spans="1:30">
      <c r="A13" s="5">
        <v>7</v>
      </c>
      <c r="B13" s="6" t="s">
        <v>3</v>
      </c>
      <c r="C13" s="14">
        <f>[4]NVA_Constant!N10/100</f>
        <v>2885.059809815365</v>
      </c>
      <c r="D13" s="14">
        <f>[4]NVA_Constant!Z10/100</f>
        <v>810.9881794042135</v>
      </c>
      <c r="E13" s="14">
        <f>[4]NVA_Constant!AX10/100</f>
        <v>253.20183943352328</v>
      </c>
      <c r="F13" s="14">
        <f>[4]NVA_Constant!AL10/100</f>
        <v>16.079412263309624</v>
      </c>
      <c r="G13" s="14">
        <f t="shared" si="0"/>
        <v>3965.3292409164114</v>
      </c>
      <c r="H13" s="14">
        <f>+[4]NVA_Constant!BV10/100</f>
        <v>11.816359005052348</v>
      </c>
      <c r="I13" s="14">
        <f t="shared" si="1"/>
        <v>3977.1455999214636</v>
      </c>
      <c r="J13" s="18">
        <f>'[7]2022-23'!D55/100</f>
        <v>3533.6231277089769</v>
      </c>
      <c r="K13" s="18">
        <f>('[7]2022-23'!E55+'[7]2022-23'!F55)/100</f>
        <v>354.80372670170044</v>
      </c>
      <c r="L13" s="18">
        <f>'[7]2022-23'!G55/100</f>
        <v>1445.0378082010561</v>
      </c>
      <c r="M13" s="18">
        <f t="shared" si="11"/>
        <v>5333.4646626117337</v>
      </c>
      <c r="N13" s="18">
        <f t="shared" si="12"/>
        <v>5345.2810216167863</v>
      </c>
      <c r="O13" s="18">
        <f>(+'[7]2022-23'!H55+'[7]2022-23'!I55)/100</f>
        <v>1712.0723696381492</v>
      </c>
      <c r="P13" s="18">
        <f>'[7]2022-23'!J55/100</f>
        <v>78.158585838034185</v>
      </c>
      <c r="Q13" s="18">
        <f>'[7]2022-23'!K55/100</f>
        <v>906.68026782381651</v>
      </c>
      <c r="R13" s="18">
        <f>'[7]2022-23'!L55/100</f>
        <v>32.698378516435064</v>
      </c>
      <c r="S13" s="18">
        <f>'[7]2022-23'!M55/100</f>
        <v>196.70613393164581</v>
      </c>
      <c r="T13" s="18">
        <f>'[7]2022-23'!N55/100</f>
        <v>2646.3790256943812</v>
      </c>
      <c r="U13" s="18">
        <f>'[7]2022-23'!O55/100</f>
        <v>3902.6743997059721</v>
      </c>
      <c r="V13" s="18">
        <f>'[7]2022-23'!P55/100</f>
        <v>610.06189144697021</v>
      </c>
      <c r="W13" s="18">
        <f>'[7]2022-23'!Q55/100</f>
        <v>1532.908215230729</v>
      </c>
      <c r="X13" s="18">
        <f t="shared" ref="X13:X16" si="16">SUM(O13:W13)</f>
        <v>11618.339267826135</v>
      </c>
      <c r="Y13" s="18">
        <f t="shared" si="14"/>
        <v>20928.949530359332</v>
      </c>
      <c r="Z13" s="18">
        <f>'[7]2022-23'!U55/100</f>
        <v>3256.1254335994045</v>
      </c>
      <c r="AA13" s="18">
        <f>'[7]2022-23'!V55/100</f>
        <v>548.25081044121214</v>
      </c>
      <c r="AB13" s="18">
        <f t="shared" si="15"/>
        <v>23636.824153517526</v>
      </c>
      <c r="AC13" s="18">
        <f>'Stmnt 49 GDDP 2022-23 '!AC13</f>
        <v>2247.6246234455061</v>
      </c>
      <c r="AD13" s="18">
        <f t="shared" si="7"/>
        <v>105163.5753895744</v>
      </c>
    </row>
    <row r="14" spans="1:30">
      <c r="A14" s="5">
        <v>8</v>
      </c>
      <c r="B14" s="6" t="s">
        <v>4</v>
      </c>
      <c r="C14" s="14">
        <f>[4]NVA_Constant!N11/100</f>
        <v>2089.4910424662885</v>
      </c>
      <c r="D14" s="14">
        <f>[4]NVA_Constant!Z11/100</f>
        <v>731.24547222977242</v>
      </c>
      <c r="E14" s="14">
        <f>[4]NVA_Constant!AX11/100</f>
        <v>122.12074838075914</v>
      </c>
      <c r="F14" s="14">
        <f>[4]NVA_Constant!AL11/100</f>
        <v>1.5154321975427316</v>
      </c>
      <c r="G14" s="14">
        <f t="shared" si="0"/>
        <v>2944.3726952743632</v>
      </c>
      <c r="H14" s="14">
        <f>+[4]NVA_Constant!BV11/100</f>
        <v>12.540002003643703</v>
      </c>
      <c r="I14" s="14">
        <f t="shared" si="1"/>
        <v>2956.9126972780068</v>
      </c>
      <c r="J14" s="18">
        <f>'[7]2022-23'!D56/100</f>
        <v>1786.5056495190063</v>
      </c>
      <c r="K14" s="18">
        <f>('[7]2022-23'!E56+'[7]2022-23'!F56)/100</f>
        <v>179.37930540825602</v>
      </c>
      <c r="L14" s="18">
        <f>'[7]2022-23'!G56/100</f>
        <v>730.57259215798376</v>
      </c>
      <c r="M14" s="18">
        <f t="shared" si="11"/>
        <v>2696.457547085246</v>
      </c>
      <c r="N14" s="18">
        <f t="shared" si="12"/>
        <v>2708.9975490888896</v>
      </c>
      <c r="O14" s="18">
        <f>(+'[7]2022-23'!H56+'[7]2022-23'!I56)/100</f>
        <v>865.57814747126281</v>
      </c>
      <c r="P14" s="18">
        <f>'[7]2022-23'!J56/100</f>
        <v>39.514897348035475</v>
      </c>
      <c r="Q14" s="18">
        <f>'[7]2022-23'!K56/100</f>
        <v>458.39337196800722</v>
      </c>
      <c r="R14" s="18">
        <f>'[7]2022-23'!L56/100</f>
        <v>16.531428462660088</v>
      </c>
      <c r="S14" s="18">
        <f>'[7]2022-23'!M56/100</f>
        <v>99.449377271811215</v>
      </c>
      <c r="T14" s="18">
        <f>'[7]2022-23'!N56/100</f>
        <v>1337.9386848299421</v>
      </c>
      <c r="U14" s="18">
        <f>'[7]2022-23'!O56/100</f>
        <v>1973.088133999255</v>
      </c>
      <c r="V14" s="18">
        <f>'[7]2022-23'!P56/100</f>
        <v>308.43102850441375</v>
      </c>
      <c r="W14" s="18">
        <f>'[7]2022-23'!Q56/100</f>
        <v>774.99752739034511</v>
      </c>
      <c r="X14" s="18">
        <f t="shared" si="16"/>
        <v>5873.9225972457334</v>
      </c>
      <c r="Y14" s="18">
        <f t="shared" si="14"/>
        <v>11527.292841608985</v>
      </c>
      <c r="Z14" s="18">
        <f>'[7]2022-23'!U56/100</f>
        <v>1793.4159280317494</v>
      </c>
      <c r="AA14" s="18">
        <f>'[7]2022-23'!V56/100</f>
        <v>301.96678722990242</v>
      </c>
      <c r="AB14" s="18">
        <f t="shared" si="15"/>
        <v>13018.741982410831</v>
      </c>
      <c r="AC14" s="18">
        <f>'Stmnt 49 GDDP 2022-23 '!AC14</f>
        <v>1779.9102164788385</v>
      </c>
      <c r="AD14" s="18">
        <f t="shared" si="7"/>
        <v>73142.689231626267</v>
      </c>
    </row>
    <row r="15" spans="1:30">
      <c r="A15" s="5">
        <v>9</v>
      </c>
      <c r="B15" s="6" t="s">
        <v>5</v>
      </c>
      <c r="C15" s="14">
        <f>[4]NVA_Constant!N12/100</f>
        <v>7276.2135494013164</v>
      </c>
      <c r="D15" s="14">
        <f>[4]NVA_Constant!Z12/100</f>
        <v>1710.5015454192717</v>
      </c>
      <c r="E15" s="14">
        <f>[4]NVA_Constant!AX12/100</f>
        <v>473.63505868797091</v>
      </c>
      <c r="F15" s="14">
        <f>[4]NVA_Constant!AL12/100</f>
        <v>37.24466548470393</v>
      </c>
      <c r="G15" s="14">
        <f t="shared" si="0"/>
        <v>9497.5948189932642</v>
      </c>
      <c r="H15" s="14">
        <f>+[4]NVA_Constant!BV12/100</f>
        <v>29.930296658738374</v>
      </c>
      <c r="I15" s="14">
        <f t="shared" si="1"/>
        <v>9527.5251156520026</v>
      </c>
      <c r="J15" s="18">
        <f>'[7]2022-23'!D57/100</f>
        <v>7028.7687605852971</v>
      </c>
      <c r="K15" s="18">
        <f>('[7]2022-23'!E57+'[7]2022-23'!F57)/100</f>
        <v>705.74400841581291</v>
      </c>
      <c r="L15" s="18">
        <f>'[7]2022-23'!G57/100</f>
        <v>2874.3406518095244</v>
      </c>
      <c r="M15" s="18">
        <f t="shared" si="11"/>
        <v>10608.853420810636</v>
      </c>
      <c r="N15" s="18">
        <f t="shared" si="12"/>
        <v>10638.783717469374</v>
      </c>
      <c r="O15" s="18">
        <f>(+'[7]2022-23'!H57+'[7]2022-23'!I57)/100</f>
        <v>3405.5020449721669</v>
      </c>
      <c r="P15" s="18">
        <f>'[7]2022-23'!J57/100</f>
        <v>155.46610565288989</v>
      </c>
      <c r="Q15" s="18">
        <f>'[7]2022-23'!K57/100</f>
        <v>1803.4877269017036</v>
      </c>
      <c r="R15" s="18">
        <f>'[7]2022-23'!L57/100</f>
        <v>65.040705568146407</v>
      </c>
      <c r="S15" s="18">
        <f>'[7]2022-23'!M57/100</f>
        <v>391.27034186315984</v>
      </c>
      <c r="T15" s="18">
        <f>'[7]2022-23'!N57/100</f>
        <v>5263.9417255933095</v>
      </c>
      <c r="U15" s="18">
        <f>'[7]2022-23'!O57/100</f>
        <v>7762.8527185846751</v>
      </c>
      <c r="V15" s="18">
        <f>'[7]2022-23'!P57/100</f>
        <v>1213.4808409537877</v>
      </c>
      <c r="W15" s="18">
        <f>'[7]2022-23'!Q57/100</f>
        <v>3049.1246481748967</v>
      </c>
      <c r="X15" s="18">
        <f t="shared" si="16"/>
        <v>23110.166858264736</v>
      </c>
      <c r="Y15" s="18">
        <f t="shared" si="14"/>
        <v>43246.545394727378</v>
      </c>
      <c r="Z15" s="18">
        <f>'[7]2022-23'!U57/100</f>
        <v>6728.2964318687727</v>
      </c>
      <c r="AA15" s="18">
        <f>'[7]2022-23'!V57/100</f>
        <v>1132.8783386526616</v>
      </c>
      <c r="AB15" s="18">
        <f t="shared" si="15"/>
        <v>48841.963487943489</v>
      </c>
      <c r="AC15" s="18">
        <f>'Stmnt 49 GDDP 2022-23 '!AC15</f>
        <v>4659.5873625764143</v>
      </c>
      <c r="AD15" s="18">
        <f t="shared" si="7"/>
        <v>104820.3621638664</v>
      </c>
    </row>
    <row r="16" spans="1:30">
      <c r="A16" s="5">
        <v>10</v>
      </c>
      <c r="B16" s="6" t="s">
        <v>6</v>
      </c>
      <c r="C16" s="14">
        <f>[4]NVA_Constant!N13/100</f>
        <v>8768.6523238314894</v>
      </c>
      <c r="D16" s="14">
        <f>[4]NVA_Constant!Z13/100</f>
        <v>6730.0871839659385</v>
      </c>
      <c r="E16" s="14">
        <f>[4]NVA_Constant!AX13/100</f>
        <v>689.81280113285993</v>
      </c>
      <c r="F16" s="14">
        <f>[4]NVA_Constant!AL13/100</f>
        <v>15.800823848174346</v>
      </c>
      <c r="G16" s="14">
        <f t="shared" si="0"/>
        <v>16204.353132778462</v>
      </c>
      <c r="H16" s="14">
        <f>+[4]NVA_Constant!BV13/100</f>
        <v>151.95448586742475</v>
      </c>
      <c r="I16" s="14">
        <f t="shared" si="1"/>
        <v>16356.307618645887</v>
      </c>
      <c r="J16" s="18">
        <f>'[7]2022-23'!D58/100</f>
        <v>8366.7887827038012</v>
      </c>
      <c r="K16" s="18">
        <f>('[7]2022-23'!E58+'[7]2022-23'!F58)/100</f>
        <v>840.09180757031163</v>
      </c>
      <c r="L16" s="18">
        <f>'[7]2022-23'!G58/100</f>
        <v>3421.509789607428</v>
      </c>
      <c r="M16" s="18">
        <f t="shared" si="11"/>
        <v>12628.390379881541</v>
      </c>
      <c r="N16" s="18">
        <f t="shared" si="12"/>
        <v>12780.344865748966</v>
      </c>
      <c r="O16" s="18">
        <f>(+'[7]2022-23'!H58+'[7]2022-23'!I58)/100</f>
        <v>4053.7848490800707</v>
      </c>
      <c r="P16" s="18">
        <f>'[7]2022-23'!J58/100</f>
        <v>185.06115554140487</v>
      </c>
      <c r="Q16" s="18">
        <f>'[7]2022-23'!K58/100</f>
        <v>2146.8057062569565</v>
      </c>
      <c r="R16" s="18">
        <f>'[7]2022-23'!L58/100</f>
        <v>77.422072670575815</v>
      </c>
      <c r="S16" s="18">
        <f>'[7]2022-23'!M58/100</f>
        <v>465.75387792850978</v>
      </c>
      <c r="T16" s="18">
        <f>'[7]2022-23'!N58/100</f>
        <v>6266.0033474814609</v>
      </c>
      <c r="U16" s="18">
        <f>'[7]2022-23'!O58/100</f>
        <v>9240.6154278188915</v>
      </c>
      <c r="V16" s="18">
        <f>'[7]2022-23'!P58/100</f>
        <v>1444.4831284039392</v>
      </c>
      <c r="W16" s="18">
        <f>'[7]2022-23'!Q58/100</f>
        <v>3629.5662544020042</v>
      </c>
      <c r="X16" s="18">
        <f t="shared" si="16"/>
        <v>27509.495819583815</v>
      </c>
      <c r="Y16" s="18">
        <f t="shared" si="14"/>
        <v>56494.193818111249</v>
      </c>
      <c r="Z16" s="18">
        <f>'[7]2022-23'!U58/100</f>
        <v>8789.3652468078762</v>
      </c>
      <c r="AA16" s="18">
        <f>'[7]2022-23'!V58/100</f>
        <v>1479.9112374793997</v>
      </c>
      <c r="AB16" s="18">
        <f t="shared" si="15"/>
        <v>63803.64782743973</v>
      </c>
      <c r="AC16" s="18">
        <f>'Stmnt 49 GDDP 2022-23 '!AC16</f>
        <v>4928.0945744897908</v>
      </c>
      <c r="AD16" s="18">
        <f t="shared" si="7"/>
        <v>129469.20328542065</v>
      </c>
    </row>
    <row r="17" spans="1:30" s="3" customFormat="1">
      <c r="A17" s="7"/>
      <c r="B17" s="8" t="s">
        <v>28</v>
      </c>
      <c r="C17" s="19">
        <f t="shared" ref="C17:I17" si="17">SUM(C12:C16)</f>
        <v>35061.538287884279</v>
      </c>
      <c r="D17" s="19">
        <f t="shared" si="17"/>
        <v>13045.346246120904</v>
      </c>
      <c r="E17" s="19">
        <f t="shared" si="17"/>
        <v>2036.4605192532458</v>
      </c>
      <c r="F17" s="19">
        <f t="shared" si="17"/>
        <v>74.905222167282432</v>
      </c>
      <c r="G17" s="19">
        <f t="shared" si="17"/>
        <v>50218.250275425715</v>
      </c>
      <c r="H17" s="19">
        <f t="shared" si="17"/>
        <v>217.32638364196328</v>
      </c>
      <c r="I17" s="19">
        <f t="shared" si="17"/>
        <v>50435.576659067672</v>
      </c>
      <c r="J17" s="19">
        <f t="shared" ref="J17" si="18">SUM(J12:J16)</f>
        <v>35161.035833093971</v>
      </c>
      <c r="K17" s="19">
        <f t="shared" ref="K17:AB17" si="19">SUM(K12:K16)</f>
        <v>3530.4462579635951</v>
      </c>
      <c r="L17" s="19">
        <f>SUM(L12:L16)</f>
        <v>14378.733757970089</v>
      </c>
      <c r="M17" s="19">
        <f t="shared" si="19"/>
        <v>53070.215849027663</v>
      </c>
      <c r="N17" s="19">
        <f t="shared" si="19"/>
        <v>53287.542232669621</v>
      </c>
      <c r="O17" s="19">
        <f t="shared" si="19"/>
        <v>17035.839918991751</v>
      </c>
      <c r="P17" s="19">
        <f t="shared" si="19"/>
        <v>777.71079087792384</v>
      </c>
      <c r="Q17" s="19">
        <f t="shared" si="19"/>
        <v>9021.849878705576</v>
      </c>
      <c r="R17" s="19">
        <f t="shared" si="19"/>
        <v>325.3626142768249</v>
      </c>
      <c r="S17" s="19">
        <f t="shared" si="19"/>
        <v>1957.30873774426</v>
      </c>
      <c r="T17" s="19">
        <f t="shared" si="19"/>
        <v>26332.583976129055</v>
      </c>
      <c r="U17" s="19">
        <f t="shared" si="19"/>
        <v>38833.251157128376</v>
      </c>
      <c r="V17" s="19">
        <f t="shared" si="19"/>
        <v>6070.3723205138103</v>
      </c>
      <c r="W17" s="19">
        <f t="shared" si="19"/>
        <v>15253.081253041539</v>
      </c>
      <c r="X17" s="19">
        <f t="shared" si="19"/>
        <v>115607.36064740911</v>
      </c>
      <c r="Y17" s="19">
        <f t="shared" si="19"/>
        <v>219113.15315550443</v>
      </c>
      <c r="Z17" s="19">
        <f t="shared" si="19"/>
        <v>34089.618797157636</v>
      </c>
      <c r="AA17" s="19">
        <f t="shared" si="19"/>
        <v>5739.8467946959954</v>
      </c>
      <c r="AB17" s="19">
        <f t="shared" si="19"/>
        <v>247462.92515796612</v>
      </c>
      <c r="AC17" s="18">
        <f>'Stmnt 49 GDDP 2022-23 '!AC17</f>
        <v>20438.001408227072</v>
      </c>
      <c r="AD17" s="19">
        <f t="shared" si="7"/>
        <v>121079.80629571386</v>
      </c>
    </row>
    <row r="18" spans="1:30">
      <c r="A18" s="5">
        <v>11</v>
      </c>
      <c r="B18" s="6" t="s">
        <v>7</v>
      </c>
      <c r="C18" s="14">
        <f>[4]NVA_Constant!N15/100</f>
        <v>6831.5084275867057</v>
      </c>
      <c r="D18" s="14">
        <f>[4]NVA_Constant!Z15/100</f>
        <v>7580.0692738951266</v>
      </c>
      <c r="E18" s="14">
        <f>[4]NVA_Constant!AX15/100</f>
        <v>1777.0342239634233</v>
      </c>
      <c r="F18" s="14">
        <f>[4]NVA_Constant!AL15/100</f>
        <v>38.412588860566586</v>
      </c>
      <c r="G18" s="14">
        <f t="shared" si="0"/>
        <v>16227.024514305822</v>
      </c>
      <c r="H18" s="14">
        <f>+[4]NVA_Constant!BV15/100</f>
        <v>35.887229895358224</v>
      </c>
      <c r="I18" s="14">
        <f t="shared" si="1"/>
        <v>16262.911744201179</v>
      </c>
      <c r="J18" s="18">
        <f>'[7]2022-23'!D59/100</f>
        <v>37700.158387692143</v>
      </c>
      <c r="K18" s="18">
        <f>('[7]2022-23'!E59+'[7]2022-23'!F59)/100</f>
        <v>3785.3942567638705</v>
      </c>
      <c r="L18" s="18">
        <f>'[7]2022-23'!G59/100</f>
        <v>15417.081074150714</v>
      </c>
      <c r="M18" s="18">
        <f t="shared" ref="M18:M22" si="20">J18+K18+L18</f>
        <v>56902.633718606732</v>
      </c>
      <c r="N18" s="18">
        <f t="shared" ref="N18:N22" si="21">H18+M18</f>
        <v>56938.52094850209</v>
      </c>
      <c r="O18" s="18">
        <f>(+'[7]2022-23'!H59+'[7]2022-23'!I59)/100</f>
        <v>18266.067764956475</v>
      </c>
      <c r="P18" s="18">
        <f>'[7]2022-23'!J59/100</f>
        <v>833.87247563164487</v>
      </c>
      <c r="Q18" s="18">
        <f>'[7]2022-23'!K59/100</f>
        <v>9673.3546472215039</v>
      </c>
      <c r="R18" s="18">
        <f>'[7]2022-23'!L59/100</f>
        <v>348.85838261126469</v>
      </c>
      <c r="S18" s="18">
        <f>'[7]2022-23'!M59/100</f>
        <v>2098.6540264868872</v>
      </c>
      <c r="T18" s="18">
        <f>'[7]2022-23'!N59/100</f>
        <v>28234.16782627572</v>
      </c>
      <c r="U18" s="18">
        <f>'[7]2022-23'!O59/100</f>
        <v>41637.559436028234</v>
      </c>
      <c r="V18" s="18">
        <f>'[7]2022-23'!P59/100</f>
        <v>6508.7387937596786</v>
      </c>
      <c r="W18" s="18">
        <f>'[7]2022-23'!Q59/100</f>
        <v>16354.56878658751</v>
      </c>
      <c r="X18" s="18">
        <f t="shared" ref="X18" si="22">SUM(O18:W18)</f>
        <v>123955.84213955891</v>
      </c>
      <c r="Y18" s="18">
        <f t="shared" ref="Y18:Y22" si="23">I18+M18+X18</f>
        <v>197121.38760236683</v>
      </c>
      <c r="Z18" s="18">
        <f>'[7]2022-23'!U59/100</f>
        <v>30668.140394192786</v>
      </c>
      <c r="AA18" s="18">
        <f>'[7]2022-23'!V59/100</f>
        <v>5163.7546429698277</v>
      </c>
      <c r="AB18" s="18">
        <f t="shared" ref="AB18:AB22" si="24">Y18+Z18-AA18</f>
        <v>222625.77335358979</v>
      </c>
      <c r="AC18" s="18">
        <f>'Stmnt 49 GDDP 2022-23 '!AC18</f>
        <v>10785.958257954242</v>
      </c>
      <c r="AD18" s="18">
        <f t="shared" si="7"/>
        <v>206403.33295320478</v>
      </c>
    </row>
    <row r="19" spans="1:30">
      <c r="A19" s="5">
        <v>12</v>
      </c>
      <c r="B19" s="6" t="s">
        <v>8</v>
      </c>
      <c r="C19" s="14">
        <f>[4]NVA_Constant!N16/100</f>
        <v>4469.6523505396335</v>
      </c>
      <c r="D19" s="14">
        <f>[4]NVA_Constant!Z16/100</f>
        <v>3379.154059994361</v>
      </c>
      <c r="E19" s="14">
        <f>[4]NVA_Constant!AX16/100</f>
        <v>929.1152130111883</v>
      </c>
      <c r="F19" s="14">
        <f>[4]NVA_Constant!AL16/100</f>
        <v>33.254849741522229</v>
      </c>
      <c r="G19" s="14">
        <f t="shared" si="0"/>
        <v>8811.176473286705</v>
      </c>
      <c r="H19" s="14">
        <f>+[4]NVA_Constant!BV16/100</f>
        <v>57.507965996212505</v>
      </c>
      <c r="I19" s="14">
        <f t="shared" si="1"/>
        <v>8868.6844392829171</v>
      </c>
      <c r="J19" s="18">
        <f>'[7]2022-23'!D60/100</f>
        <v>6175.7558333117595</v>
      </c>
      <c r="K19" s="18">
        <f>('[7]2022-23'!E60+'[7]2022-23'!F60)/100</f>
        <v>620.09475987311339</v>
      </c>
      <c r="L19" s="18">
        <f>'[7]2022-23'!G60/100</f>
        <v>2525.5100362498797</v>
      </c>
      <c r="M19" s="18">
        <f t="shared" si="20"/>
        <v>9321.3606294347519</v>
      </c>
      <c r="N19" s="18">
        <f t="shared" si="21"/>
        <v>9378.868595430964</v>
      </c>
      <c r="O19" s="18">
        <f>(+'[7]2022-23'!H60+'[7]2022-23'!I60)/100</f>
        <v>2992.2095655684448</v>
      </c>
      <c r="P19" s="18">
        <f>'[7]2022-23'!J60/100</f>
        <v>136.59870477630372</v>
      </c>
      <c r="Q19" s="18">
        <f>'[7]2022-23'!K60/100</f>
        <v>1584.61605853027</v>
      </c>
      <c r="R19" s="18">
        <f>'[7]2022-23'!L60/100</f>
        <v>57.14735119294842</v>
      </c>
      <c r="S19" s="18">
        <f>'[7]2022-23'!M60/100</f>
        <v>343.78568686360927</v>
      </c>
      <c r="T19" s="18">
        <f>'[7]2022-23'!N60/100</f>
        <v>4625.1085965928105</v>
      </c>
      <c r="U19" s="18">
        <f>'[7]2022-23'!O60/100</f>
        <v>6820.7512002354151</v>
      </c>
      <c r="V19" s="18">
        <f>'[7]2022-23'!P60/100</f>
        <v>1066.2125384116866</v>
      </c>
      <c r="W19" s="18">
        <f>'[7]2022-23'!Q60/100</f>
        <v>2679.08220826043</v>
      </c>
      <c r="X19" s="18">
        <f t="shared" ref="X19:X22" si="25">SUM(O19:W19)</f>
        <v>20305.511910431916</v>
      </c>
      <c r="Y19" s="18">
        <f t="shared" si="23"/>
        <v>38495.556979149587</v>
      </c>
      <c r="Z19" s="18">
        <f>'[7]2022-23'!U60/100</f>
        <v>5989.1377761181157</v>
      </c>
      <c r="AA19" s="18">
        <f>'[7]2022-23'!V60/100</f>
        <v>1008.4223432299154</v>
      </c>
      <c r="AB19" s="18">
        <f t="shared" si="24"/>
        <v>43476.272412037782</v>
      </c>
      <c r="AC19" s="18">
        <f>'Stmnt 49 GDDP 2022-23 '!AC19</f>
        <v>3253.4722884448684</v>
      </c>
      <c r="AD19" s="18">
        <f t="shared" si="7"/>
        <v>133630.37566494555</v>
      </c>
    </row>
    <row r="20" spans="1:30">
      <c r="A20" s="5">
        <v>13</v>
      </c>
      <c r="B20" s="6" t="s">
        <v>9</v>
      </c>
      <c r="C20" s="14">
        <f>[4]NVA_Constant!N17/100</f>
        <v>5073.8922628746895</v>
      </c>
      <c r="D20" s="14">
        <f>[4]NVA_Constant!Z17/100</f>
        <v>3911.7626340205961</v>
      </c>
      <c r="E20" s="14">
        <f>[4]NVA_Constant!AX17/100</f>
        <v>1687.5050601580649</v>
      </c>
      <c r="F20" s="14">
        <f>[4]NVA_Constant!AL17/100</f>
        <v>29.701013915826124</v>
      </c>
      <c r="G20" s="14">
        <f t="shared" si="0"/>
        <v>10702.860970969175</v>
      </c>
      <c r="H20" s="14">
        <f>+[4]NVA_Constant!BV17/100</f>
        <v>12.857646056897384</v>
      </c>
      <c r="I20" s="14">
        <f t="shared" si="1"/>
        <v>10715.718617026072</v>
      </c>
      <c r="J20" s="18">
        <f>'[7]2022-23'!D61/100</f>
        <v>5862.0389891899358</v>
      </c>
      <c r="K20" s="18">
        <f>('[7]2022-23'!E61+'[7]2022-23'!F61)/100</f>
        <v>588.59510600490762</v>
      </c>
      <c r="L20" s="18">
        <f>'[7]2022-23'!G61/100</f>
        <v>2397.2188505626641</v>
      </c>
      <c r="M20" s="18">
        <f t="shared" si="20"/>
        <v>8847.8529457575078</v>
      </c>
      <c r="N20" s="18">
        <f t="shared" si="21"/>
        <v>8860.7105918144043</v>
      </c>
      <c r="O20" s="18">
        <f>(+'[7]2022-23'!H61+'[7]2022-23'!I61)/100</f>
        <v>2840.2109167880117</v>
      </c>
      <c r="P20" s="18">
        <f>'[7]2022-23'!J61/100</f>
        <v>129.65974609170001</v>
      </c>
      <c r="Q20" s="18">
        <f>'[7]2022-23'!K61/100</f>
        <v>1504.1205268990757</v>
      </c>
      <c r="R20" s="18">
        <f>'[7]2022-23'!L61/100</f>
        <v>54.244372650715583</v>
      </c>
      <c r="S20" s="18">
        <f>'[7]2022-23'!M61/100</f>
        <v>326.32201704762343</v>
      </c>
      <c r="T20" s="18">
        <f>'[7]2022-23'!N61/100</f>
        <v>4390.1617314953728</v>
      </c>
      <c r="U20" s="18">
        <f>'[7]2022-23'!O61/100</f>
        <v>6474.2697979856548</v>
      </c>
      <c r="V20" s="18">
        <f>'[7]2022-23'!P61/100</f>
        <v>1012.0509358901922</v>
      </c>
      <c r="W20" s="18">
        <f>'[7]2022-23'!Q61/100</f>
        <v>2542.9898435032433</v>
      </c>
      <c r="X20" s="18">
        <f t="shared" si="25"/>
        <v>19274.02988835159</v>
      </c>
      <c r="Y20" s="18">
        <f t="shared" si="23"/>
        <v>38837.601451135168</v>
      </c>
      <c r="Z20" s="18">
        <f>'[7]2022-23'!U61/100</f>
        <v>6042.3530510708233</v>
      </c>
      <c r="AA20" s="18">
        <f>'[7]2022-23'!V61/100</f>
        <v>1017.3824764359703</v>
      </c>
      <c r="AB20" s="18">
        <f t="shared" si="24"/>
        <v>43862.572025770023</v>
      </c>
      <c r="AC20" s="18">
        <f>'Stmnt 49 GDDP 2022-23 '!AC20</f>
        <v>3083.2993352646113</v>
      </c>
      <c r="AD20" s="18">
        <f t="shared" si="7"/>
        <v>142258.55895371802</v>
      </c>
    </row>
    <row r="21" spans="1:30">
      <c r="A21" s="5">
        <v>14</v>
      </c>
      <c r="B21" s="6" t="s">
        <v>10</v>
      </c>
      <c r="C21" s="14">
        <f>[4]NVA_Constant!N18/100</f>
        <v>7156.5662506918443</v>
      </c>
      <c r="D21" s="14">
        <f>[4]NVA_Constant!Z18/100</f>
        <v>5480.0630965346727</v>
      </c>
      <c r="E21" s="14">
        <f>[4]NVA_Constant!AX18/100</f>
        <v>993.75186603441625</v>
      </c>
      <c r="F21" s="14">
        <f>[4]NVA_Constant!AL18/100</f>
        <v>18.031571532418965</v>
      </c>
      <c r="G21" s="14">
        <f t="shared" si="0"/>
        <v>13648.412784793352</v>
      </c>
      <c r="H21" s="14">
        <f>+[4]NVA_Constant!BV18/100</f>
        <v>90.392682901525944</v>
      </c>
      <c r="I21" s="14">
        <f t="shared" si="1"/>
        <v>13738.805467694878</v>
      </c>
      <c r="J21" s="18">
        <f>'[7]2022-23'!D62/100</f>
        <v>9543.0623765408745</v>
      </c>
      <c r="K21" s="18">
        <f>('[7]2022-23'!E62+'[7]2022-23'!F62)/100</f>
        <v>958.19898528305839</v>
      </c>
      <c r="L21" s="18">
        <f>'[7]2022-23'!G62/100</f>
        <v>3902.5344361110137</v>
      </c>
      <c r="M21" s="18">
        <f t="shared" si="20"/>
        <v>14403.795797934948</v>
      </c>
      <c r="N21" s="18">
        <f t="shared" si="21"/>
        <v>14494.188480836474</v>
      </c>
      <c r="O21" s="18">
        <f>(+'[7]2022-23'!H62+'[7]2022-23'!I62)/100</f>
        <v>4623.7000455682455</v>
      </c>
      <c r="P21" s="18">
        <f>'[7]2022-23'!J62/100</f>
        <v>211.07861052465168</v>
      </c>
      <c r="Q21" s="18">
        <f>'[7]2022-23'!K62/100</f>
        <v>2448.621723005112</v>
      </c>
      <c r="R21" s="18">
        <f>'[7]2022-23'!L62/100</f>
        <v>88.306719340609646</v>
      </c>
      <c r="S21" s="18">
        <f>'[7]2022-23'!M62/100</f>
        <v>531.23347853311338</v>
      </c>
      <c r="T21" s="18">
        <f>'[7]2022-23'!N62/100</f>
        <v>7146.9308416443182</v>
      </c>
      <c r="U21" s="18">
        <f>'[7]2022-23'!O62/100</f>
        <v>10539.738926791013</v>
      </c>
      <c r="V21" s="18">
        <f>'[7]2022-23'!P62/100</f>
        <v>1647.560725414299</v>
      </c>
      <c r="W21" s="18">
        <f>'[7]2022-23'!Q62/100</f>
        <v>4139.8412300247946</v>
      </c>
      <c r="X21" s="18">
        <f t="shared" si="25"/>
        <v>31377.012300846156</v>
      </c>
      <c r="Y21" s="18">
        <f t="shared" si="23"/>
        <v>59519.613566475979</v>
      </c>
      <c r="Z21" s="18">
        <f>'[7]2022-23'!U62/100</f>
        <v>9260.0599655364203</v>
      </c>
      <c r="AA21" s="18">
        <f>'[7]2022-23'!V62/100</f>
        <v>1559.1645605702299</v>
      </c>
      <c r="AB21" s="18">
        <f t="shared" si="24"/>
        <v>67220.508971442163</v>
      </c>
      <c r="AC21" s="18">
        <f>'Stmnt 49 GDDP 2022-23 '!AC21</f>
        <v>4760.468768679455</v>
      </c>
      <c r="AD21" s="18">
        <f t="shared" si="7"/>
        <v>141205.65061513681</v>
      </c>
    </row>
    <row r="22" spans="1:30">
      <c r="A22" s="5">
        <v>15</v>
      </c>
      <c r="B22" s="6" t="s">
        <v>11</v>
      </c>
      <c r="C22" s="14">
        <f>[4]NVA_Constant!N19/100</f>
        <v>4217.6216801221572</v>
      </c>
      <c r="D22" s="14">
        <f>[4]NVA_Constant!Z19/100</f>
        <v>3489.2457415764889</v>
      </c>
      <c r="E22" s="14">
        <f>[4]NVA_Constant!AX19/100</f>
        <v>879.50030291449411</v>
      </c>
      <c r="F22" s="14">
        <f>[4]NVA_Constant!AL19/100</f>
        <v>19.920088680431792</v>
      </c>
      <c r="G22" s="14">
        <f t="shared" si="0"/>
        <v>8606.2878132935712</v>
      </c>
      <c r="H22" s="14">
        <f>+[4]NVA_Constant!BV19/100</f>
        <v>77.693111705842213</v>
      </c>
      <c r="I22" s="14">
        <f t="shared" si="1"/>
        <v>8683.9809249994141</v>
      </c>
      <c r="J22" s="18">
        <f>'[7]2022-23'!D63/100</f>
        <v>10422.165447405068</v>
      </c>
      <c r="K22" s="18">
        <f>('[7]2022-23'!E63+'[7]2022-23'!F63)/100</f>
        <v>1046.4678907166017</v>
      </c>
      <c r="L22" s="18">
        <f>'[7]2022-23'!G63/100</f>
        <v>4262.0343399754183</v>
      </c>
      <c r="M22" s="18">
        <f t="shared" si="20"/>
        <v>15730.667678097088</v>
      </c>
      <c r="N22" s="18">
        <f t="shared" si="21"/>
        <v>15808.360789802931</v>
      </c>
      <c r="O22" s="18">
        <f>(+'[7]2022-23'!H63+'[7]2022-23'!I63)/100</f>
        <v>5049.633435546496</v>
      </c>
      <c r="P22" s="18">
        <f>'[7]2022-23'!J63/100</f>
        <v>230.52308729576853</v>
      </c>
      <c r="Q22" s="18">
        <f>'[7]2022-23'!K63/100</f>
        <v>2674.1877720513962</v>
      </c>
      <c r="R22" s="18">
        <f>'[7]2022-23'!L63/100</f>
        <v>96.441498836666099</v>
      </c>
      <c r="S22" s="18">
        <f>'[7]2022-23'!M63/100</f>
        <v>580.17049307808247</v>
      </c>
      <c r="T22" s="18">
        <f>'[7]2022-23'!N63/100</f>
        <v>7805.3032384954986</v>
      </c>
      <c r="U22" s="18">
        <f>'[7]2022-23'!O63/100</f>
        <v>11510.655440909763</v>
      </c>
      <c r="V22" s="18">
        <f>'[7]2022-23'!P63/100</f>
        <v>1799.3333573010405</v>
      </c>
      <c r="W22" s="18">
        <f>'[7]2022-23'!Q63/100</f>
        <v>4521.2017403732743</v>
      </c>
      <c r="X22" s="18">
        <f t="shared" si="25"/>
        <v>34267.450063887991</v>
      </c>
      <c r="Y22" s="18">
        <f t="shared" si="23"/>
        <v>58682.098666984493</v>
      </c>
      <c r="Z22" s="18">
        <f>'[7]2022-23'!U63/100</f>
        <v>9129.7594058509258</v>
      </c>
      <c r="AA22" s="18">
        <f>'[7]2022-23'!V63/100</f>
        <v>1537.225176199049</v>
      </c>
      <c r="AB22" s="18">
        <f t="shared" si="24"/>
        <v>66274.632896636365</v>
      </c>
      <c r="AC22" s="18">
        <f>'Stmnt 49 GDDP 2022-23 '!AC22</f>
        <v>4269.6692427127346</v>
      </c>
      <c r="AD22" s="18">
        <f t="shared" si="7"/>
        <v>155221.93671032178</v>
      </c>
    </row>
    <row r="23" spans="1:30" s="3" customFormat="1">
      <c r="A23" s="7"/>
      <c r="B23" s="8" t="s">
        <v>29</v>
      </c>
      <c r="C23" s="19">
        <f t="shared" ref="C23:I23" si="26">SUM(C18:C22)</f>
        <v>27749.24097181503</v>
      </c>
      <c r="D23" s="19">
        <f t="shared" si="26"/>
        <v>23840.294806021244</v>
      </c>
      <c r="E23" s="19">
        <f t="shared" si="26"/>
        <v>6266.9066660815861</v>
      </c>
      <c r="F23" s="19">
        <f t="shared" si="26"/>
        <v>139.32011273076571</v>
      </c>
      <c r="G23" s="19">
        <f t="shared" si="26"/>
        <v>57995.762556648624</v>
      </c>
      <c r="H23" s="19">
        <f t="shared" si="26"/>
        <v>274.33863655583627</v>
      </c>
      <c r="I23" s="19">
        <f t="shared" si="26"/>
        <v>58270.101193204464</v>
      </c>
      <c r="J23" s="19">
        <f t="shared" ref="J23" si="27">SUM(J18:J22)</f>
        <v>69703.18103413978</v>
      </c>
      <c r="K23" s="19">
        <f t="shared" ref="K23:AB23" si="28">SUM(K18:K22)</f>
        <v>6998.7509986415516</v>
      </c>
      <c r="L23" s="19">
        <f>SUM(L18:L22)</f>
        <v>28504.378737049694</v>
      </c>
      <c r="M23" s="19">
        <f t="shared" si="28"/>
        <v>105206.31076983102</v>
      </c>
      <c r="N23" s="19">
        <f t="shared" si="28"/>
        <v>105480.64940638686</v>
      </c>
      <c r="O23" s="19">
        <f t="shared" si="28"/>
        <v>33771.821728427676</v>
      </c>
      <c r="P23" s="19">
        <f t="shared" si="28"/>
        <v>1541.7326243200689</v>
      </c>
      <c r="Q23" s="19">
        <f t="shared" si="28"/>
        <v>17884.900727707358</v>
      </c>
      <c r="R23" s="19">
        <f t="shared" si="28"/>
        <v>644.99832463220446</v>
      </c>
      <c r="S23" s="19">
        <f t="shared" si="28"/>
        <v>3880.1657020093153</v>
      </c>
      <c r="T23" s="19">
        <f t="shared" si="28"/>
        <v>52201.67223450372</v>
      </c>
      <c r="U23" s="19">
        <f t="shared" si="28"/>
        <v>76982.974801950069</v>
      </c>
      <c r="V23" s="19">
        <f t="shared" si="28"/>
        <v>12033.896350776899</v>
      </c>
      <c r="W23" s="19">
        <f t="shared" si="28"/>
        <v>30237.683808749254</v>
      </c>
      <c r="X23" s="19">
        <f t="shared" si="28"/>
        <v>229179.84630307657</v>
      </c>
      <c r="Y23" s="19">
        <f t="shared" si="28"/>
        <v>392656.25826611201</v>
      </c>
      <c r="Z23" s="19">
        <f t="shared" si="28"/>
        <v>61089.45059276907</v>
      </c>
      <c r="AA23" s="19">
        <f t="shared" si="28"/>
        <v>10285.949199404993</v>
      </c>
      <c r="AB23" s="19">
        <f t="shared" si="28"/>
        <v>443459.75965947617</v>
      </c>
      <c r="AC23" s="18">
        <f>'Stmnt 49 GDDP 2022-23 '!AC23</f>
        <v>26152.867893055911</v>
      </c>
      <c r="AD23" s="19">
        <f t="shared" si="7"/>
        <v>169564.48580433629</v>
      </c>
    </row>
    <row r="24" spans="1:30">
      <c r="A24" s="5">
        <v>16</v>
      </c>
      <c r="B24" s="6" t="s">
        <v>197</v>
      </c>
      <c r="C24" s="14">
        <f>[4]NVA_Constant!N21/100</f>
        <v>2812.494228235325</v>
      </c>
      <c r="D24" s="14">
        <f>[4]NVA_Constant!Z21/100</f>
        <v>2019.2392316548112</v>
      </c>
      <c r="E24" s="14">
        <f>[4]NVA_Constant!AX21/100</f>
        <v>897.24492977803834</v>
      </c>
      <c r="F24" s="14">
        <f>[4]NVA_Constant!AL21/100</f>
        <v>32.846996671522128</v>
      </c>
      <c r="G24" s="14">
        <f t="shared" si="0"/>
        <v>5761.8253863396967</v>
      </c>
      <c r="H24" s="14">
        <f>+[4]NVA_Constant!BV21/100</f>
        <v>259.11201269731157</v>
      </c>
      <c r="I24" s="14">
        <f t="shared" si="1"/>
        <v>6020.9373990370086</v>
      </c>
      <c r="J24" s="18">
        <f>'[7]2022-23'!D64/100</f>
        <v>8354.6782858613115</v>
      </c>
      <c r="K24" s="18">
        <f>('[7]2022-23'!E64+'[7]2022-23'!F64)/100</f>
        <v>838.8758178462715</v>
      </c>
      <c r="L24" s="18">
        <f>'[7]2022-23'!G64/100</f>
        <v>3416.5573299984021</v>
      </c>
      <c r="M24" s="18">
        <f t="shared" ref="M24:M31" si="29">J24+K24+L24</f>
        <v>12610.111433705986</v>
      </c>
      <c r="N24" s="18">
        <f t="shared" ref="N24:N31" si="30">H24+M24</f>
        <v>12869.223446403297</v>
      </c>
      <c r="O24" s="18">
        <f>(+'[7]2022-23'!H64+'[7]2022-23'!I64)/100</f>
        <v>4047.9172038113857</v>
      </c>
      <c r="P24" s="18">
        <f>'[7]2022-23'!J64/100</f>
        <v>184.79328902797207</v>
      </c>
      <c r="Q24" s="18">
        <f>'[7]2022-23'!K64/100</f>
        <v>2143.6983153089732</v>
      </c>
      <c r="R24" s="18">
        <f>'[7]2022-23'!L64/100</f>
        <v>77.31000819865389</v>
      </c>
      <c r="S24" s="18">
        <f>'[7]2022-23'!M64/100</f>
        <v>465.0797231225834</v>
      </c>
      <c r="T24" s="18">
        <f>'[7]2022-23'!N64/100</f>
        <v>6256.9336296093452</v>
      </c>
      <c r="U24" s="18">
        <f>'[7]2022-23'!O64/100</f>
        <v>9227.2401118084526</v>
      </c>
      <c r="V24" s="18">
        <f>'[7]2022-23'!P64/100</f>
        <v>1442.392313299137</v>
      </c>
      <c r="W24" s="18">
        <f>'[7]2022-23'!Q64/100</f>
        <v>3624.3126437509973</v>
      </c>
      <c r="X24" s="18">
        <f t="shared" ref="X24" si="31">SUM(O24:W24)</f>
        <v>27469.6772379375</v>
      </c>
      <c r="Y24" s="18">
        <f t="shared" ref="Y24:Y31" si="32">I24+M24+X24</f>
        <v>46100.726070680495</v>
      </c>
      <c r="Z24" s="18">
        <f>'[7]2022-23'!U64/100</f>
        <v>7172.3497778080337</v>
      </c>
      <c r="AA24" s="18">
        <f>'[7]2022-23'!V64/100</f>
        <v>1207.6459149499949</v>
      </c>
      <c r="AB24" s="18">
        <f t="shared" ref="AB24:AB31" si="33">Y24+Z24-AA24</f>
        <v>52065.429933538537</v>
      </c>
      <c r="AC24" s="18">
        <f>'Stmnt 49 GDDP 2022-23 '!AC24</f>
        <v>4141.6259779569946</v>
      </c>
      <c r="AD24" s="18">
        <f t="shared" si="7"/>
        <v>125712.53466789793</v>
      </c>
    </row>
    <row r="25" spans="1:30">
      <c r="A25" s="5">
        <v>17</v>
      </c>
      <c r="B25" s="6" t="s">
        <v>12</v>
      </c>
      <c r="C25" s="14">
        <f>[4]NVA_Constant!N22/100</f>
        <v>4011.6773093491902</v>
      </c>
      <c r="D25" s="14">
        <f>[4]NVA_Constant!Z22/100</f>
        <v>548.64045265862933</v>
      </c>
      <c r="E25" s="14">
        <f>[4]NVA_Constant!AX22/100</f>
        <v>1161.7859786348524</v>
      </c>
      <c r="F25" s="14">
        <f>[4]NVA_Constant!AL22/100</f>
        <v>28.642857437878842</v>
      </c>
      <c r="G25" s="14">
        <f t="shared" si="0"/>
        <v>5750.7465980805509</v>
      </c>
      <c r="H25" s="14">
        <f>+[4]NVA_Constant!BV22/100</f>
        <v>57.597758741967219</v>
      </c>
      <c r="I25" s="14">
        <f t="shared" si="1"/>
        <v>5808.3443568225184</v>
      </c>
      <c r="J25" s="18">
        <f>'[7]2022-23'!D65/100</f>
        <v>2707.6768059143801</v>
      </c>
      <c r="K25" s="18">
        <f>('[7]2022-23'!E65+'[7]2022-23'!F65)/100</f>
        <v>271.87217955103341</v>
      </c>
      <c r="L25" s="18">
        <f>'[7]2022-23'!G65/100</f>
        <v>1107.2757947088</v>
      </c>
      <c r="M25" s="18">
        <f t="shared" si="29"/>
        <v>4086.8247801742136</v>
      </c>
      <c r="N25" s="18">
        <f t="shared" si="30"/>
        <v>4144.4225389161811</v>
      </c>
      <c r="O25" s="18">
        <f>(+'[7]2022-23'!H65+'[7]2022-23'!I65)/100</f>
        <v>1311.8939054266571</v>
      </c>
      <c r="P25" s="18">
        <f>'[7]2022-23'!J65/100</f>
        <v>59.889858767684252</v>
      </c>
      <c r="Q25" s="18">
        <f>'[7]2022-23'!K65/100</f>
        <v>694.75352714212147</v>
      </c>
      <c r="R25" s="18">
        <f>'[7]2022-23'!L65/100</f>
        <v>25.055484951323315</v>
      </c>
      <c r="S25" s="18">
        <f>'[7]2022-23'!M65/100</f>
        <v>150.72819516356486</v>
      </c>
      <c r="T25" s="18">
        <f>'[7]2022-23'!N65/100</f>
        <v>2027.8164503006146</v>
      </c>
      <c r="U25" s="18">
        <f>'[7]2022-23'!O65/100</f>
        <v>2990.4663206036121</v>
      </c>
      <c r="V25" s="18">
        <f>'[7]2022-23'!P65/100</f>
        <v>467.46649938138557</v>
      </c>
      <c r="W25" s="18">
        <f>'[7]2022-23'!Q65/100</f>
        <v>1174.6074411356108</v>
      </c>
      <c r="X25" s="18">
        <f t="shared" ref="X25:X31" si="34">SUM(O25:W25)</f>
        <v>8902.6776828725742</v>
      </c>
      <c r="Y25" s="18">
        <f t="shared" si="32"/>
        <v>18797.846819869308</v>
      </c>
      <c r="Z25" s="18">
        <f>'[7]2022-23'!U65/100</f>
        <v>2924.5685342505044</v>
      </c>
      <c r="AA25" s="18">
        <f>'[7]2022-23'!V65/100</f>
        <v>492.42484719677117</v>
      </c>
      <c r="AB25" s="18">
        <f t="shared" si="33"/>
        <v>21229.990506923044</v>
      </c>
      <c r="AC25" s="18">
        <f>'Stmnt 49 GDDP 2022-23 '!AC25</f>
        <v>2122.7058792210773</v>
      </c>
      <c r="AD25" s="18">
        <f t="shared" si="7"/>
        <v>100013.81121492604</v>
      </c>
    </row>
    <row r="26" spans="1:30">
      <c r="A26" s="5">
        <v>18</v>
      </c>
      <c r="B26" s="6" t="s">
        <v>13</v>
      </c>
      <c r="C26" s="14">
        <f>[4]NVA_Constant!N23/100</f>
        <v>3740.0056639080717</v>
      </c>
      <c r="D26" s="14">
        <f>[4]NVA_Constant!Z23/100</f>
        <v>559.48770523921633</v>
      </c>
      <c r="E26" s="14">
        <f>[4]NVA_Constant!AX23/100</f>
        <v>205.30347329248329</v>
      </c>
      <c r="F26" s="14">
        <f>[4]NVA_Constant!AL23/100</f>
        <v>13.882569301883263</v>
      </c>
      <c r="G26" s="14">
        <f t="shared" si="0"/>
        <v>4518.6794117416548</v>
      </c>
      <c r="H26" s="14">
        <f>+[4]NVA_Constant!BV23/100</f>
        <v>722.9980909964147</v>
      </c>
      <c r="I26" s="14">
        <f t="shared" si="1"/>
        <v>5241.67750273807</v>
      </c>
      <c r="J26" s="18">
        <f>'[7]2022-23'!D66/100</f>
        <v>2599.6177399867188</v>
      </c>
      <c r="K26" s="18">
        <f>('[7]2022-23'!E66+'[7]2022-23'!F66)/100</f>
        <v>261.02219416509985</v>
      </c>
      <c r="L26" s="18">
        <f>'[7]2022-23'!G66/100</f>
        <v>1063.0861824776846</v>
      </c>
      <c r="M26" s="18">
        <f t="shared" si="29"/>
        <v>3923.7261166295029</v>
      </c>
      <c r="N26" s="18">
        <f t="shared" si="30"/>
        <v>4646.7242076259172</v>
      </c>
      <c r="O26" s="18">
        <f>(+'[7]2022-23'!H66+'[7]2022-23'!I66)/100</f>
        <v>1259.5383105096616</v>
      </c>
      <c r="P26" s="18">
        <f>'[7]2022-23'!J66/100</f>
        <v>57.499749954535091</v>
      </c>
      <c r="Q26" s="18">
        <f>'[7]2022-23'!K66/100</f>
        <v>667.02702114667147</v>
      </c>
      <c r="R26" s="18">
        <f>'[7]2022-23'!L66/100</f>
        <v>24.055560479432629</v>
      </c>
      <c r="S26" s="18">
        <f>'[7]2022-23'!M66/100</f>
        <v>144.71287311967831</v>
      </c>
      <c r="T26" s="18">
        <f>'[7]2022-23'!N66/100</f>
        <v>1946.8895276288986</v>
      </c>
      <c r="U26" s="18">
        <f>'[7]2022-23'!O66/100</f>
        <v>2871.1215758443009</v>
      </c>
      <c r="V26" s="18">
        <f>'[7]2022-23'!P66/100</f>
        <v>448.8106564221045</v>
      </c>
      <c r="W26" s="18">
        <f>'[7]2022-23'!Q66/100</f>
        <v>1127.7307302063193</v>
      </c>
      <c r="X26" s="18">
        <f t="shared" si="34"/>
        <v>8547.3860053116023</v>
      </c>
      <c r="Y26" s="18">
        <f t="shared" si="32"/>
        <v>17712.789624679175</v>
      </c>
      <c r="Z26" s="18">
        <f>'[7]2022-23'!U66/100</f>
        <v>2755.7553625676828</v>
      </c>
      <c r="AA26" s="18">
        <f>'[7]2022-23'!V66/100</f>
        <v>464.00089361278742</v>
      </c>
      <c r="AB26" s="18">
        <f t="shared" si="33"/>
        <v>20004.544093634071</v>
      </c>
      <c r="AC26" s="18">
        <f>'Stmnt 49 GDDP 2022-23 '!AC26</f>
        <v>2020.7103869920306</v>
      </c>
      <c r="AD26" s="18">
        <f t="shared" si="7"/>
        <v>98997.581357575138</v>
      </c>
    </row>
    <row r="27" spans="1:30">
      <c r="A27" s="5">
        <v>19</v>
      </c>
      <c r="B27" s="6" t="s">
        <v>14</v>
      </c>
      <c r="C27" s="14">
        <f>[4]NVA_Constant!N24/100</f>
        <v>2096.3401660411823</v>
      </c>
      <c r="D27" s="14">
        <f>[4]NVA_Constant!Z24/100</f>
        <v>374.89011652454172</v>
      </c>
      <c r="E27" s="14">
        <f>[4]NVA_Constant!AX24/100</f>
        <v>91.852441802984998</v>
      </c>
      <c r="F27" s="14">
        <f>[4]NVA_Constant!AL24/100</f>
        <v>10.791589661242652</v>
      </c>
      <c r="G27" s="14">
        <f t="shared" si="0"/>
        <v>2573.8743140299516</v>
      </c>
      <c r="H27" s="14">
        <f>+[4]NVA_Constant!BV24/100</f>
        <v>21.851490460833602</v>
      </c>
      <c r="I27" s="14">
        <f t="shared" si="1"/>
        <v>2595.7258044907853</v>
      </c>
      <c r="J27" s="18">
        <f>'[7]2022-23'!D67/100</f>
        <v>1303.9784257875526</v>
      </c>
      <c r="K27" s="18">
        <f>('[7]2022-23'!E67+'[7]2022-23'!F67)/100</f>
        <v>130.92975348166331</v>
      </c>
      <c r="L27" s="18">
        <f>'[7]2022-23'!G67/100</f>
        <v>533.24818698568811</v>
      </c>
      <c r="M27" s="18">
        <f t="shared" si="29"/>
        <v>1968.156366254904</v>
      </c>
      <c r="N27" s="18">
        <f t="shared" si="30"/>
        <v>1990.0078567157377</v>
      </c>
      <c r="O27" s="18">
        <f>(+'[7]2022-23'!H67+'[7]2022-23'!I67)/100</f>
        <v>631.789342753867</v>
      </c>
      <c r="P27" s="18">
        <f>'[7]2022-23'!J67/100</f>
        <v>28.842099465468191</v>
      </c>
      <c r="Q27" s="18">
        <f>'[7]2022-23'!K67/100</f>
        <v>334.58336262816886</v>
      </c>
      <c r="R27" s="18">
        <f>'[7]2022-23'!L67/100</f>
        <v>12.06636322060492</v>
      </c>
      <c r="S27" s="18">
        <f>'[7]2022-23'!M67/100</f>
        <v>72.588543145868826</v>
      </c>
      <c r="T27" s="18">
        <f>'[7]2022-23'!N67/100</f>
        <v>976.56740157219144</v>
      </c>
      <c r="U27" s="18">
        <f>'[7]2022-23'!O67/100</f>
        <v>1440.1658117370962</v>
      </c>
      <c r="V27" s="18">
        <f>'[7]2022-23'!P67/100</f>
        <v>225.12518061250185</v>
      </c>
      <c r="W27" s="18">
        <f>'[7]2022-23'!Q67/100</f>
        <v>565.67414495878779</v>
      </c>
      <c r="X27" s="18">
        <f t="shared" si="34"/>
        <v>4287.4022500945548</v>
      </c>
      <c r="Y27" s="18">
        <f t="shared" si="32"/>
        <v>8851.2844208402439</v>
      </c>
      <c r="Z27" s="18">
        <f>'[7]2022-23'!U67/100</f>
        <v>1377.0826066407151</v>
      </c>
      <c r="AA27" s="18">
        <f>'[7]2022-23'!V67/100</f>
        <v>231.86657594473789</v>
      </c>
      <c r="AB27" s="18">
        <f t="shared" si="33"/>
        <v>9996.5004515362216</v>
      </c>
      <c r="AC27" s="18">
        <f>'Stmnt 49 GDDP 2022-23 '!AC27</f>
        <v>1268.7482007978174</v>
      </c>
      <c r="AD27" s="18">
        <f t="shared" si="7"/>
        <v>78790.263073872324</v>
      </c>
    </row>
    <row r="28" spans="1:30">
      <c r="A28" s="5">
        <v>20</v>
      </c>
      <c r="B28" s="6" t="s">
        <v>151</v>
      </c>
      <c r="C28" s="14">
        <f>[4]NVA_Constant!N25/100</f>
        <v>4900.3146084454365</v>
      </c>
      <c r="D28" s="14">
        <f>[4]NVA_Constant!Z25/100</f>
        <v>1035.0060607728635</v>
      </c>
      <c r="E28" s="14">
        <f>[4]NVA_Constant!AX25/100</f>
        <v>292.89801490853762</v>
      </c>
      <c r="F28" s="14">
        <f>[4]NVA_Constant!AL25/100</f>
        <v>28.775313254246342</v>
      </c>
      <c r="G28" s="14">
        <f t="shared" si="0"/>
        <v>6256.9939973810842</v>
      </c>
      <c r="H28" s="14">
        <f>+[4]NVA_Constant!BV25/100</f>
        <v>7.9907742206231704</v>
      </c>
      <c r="I28" s="14">
        <f t="shared" si="1"/>
        <v>6264.9847716017075</v>
      </c>
      <c r="J28" s="18">
        <f>'[7]2022-23'!D68/100</f>
        <v>3628.3924425911223</v>
      </c>
      <c r="K28" s="18">
        <f>('[7]2022-23'!E68+'[7]2022-23'!F68)/100</f>
        <v>364.3193159091303</v>
      </c>
      <c r="L28" s="18">
        <f>'[7]2022-23'!G68/100</f>
        <v>1483.7927172880361</v>
      </c>
      <c r="M28" s="18">
        <f t="shared" si="29"/>
        <v>5476.5044757882888</v>
      </c>
      <c r="N28" s="18">
        <f t="shared" si="30"/>
        <v>5484.4952500089121</v>
      </c>
      <c r="O28" s="18">
        <f>(+'[7]2022-23'!H68+'[7]2022-23'!I68)/100</f>
        <v>1757.9889599578569</v>
      </c>
      <c r="P28" s="18">
        <f>'[7]2022-23'!J68/100</f>
        <v>80.25474475604257</v>
      </c>
      <c r="Q28" s="18">
        <f>'[7]2022-23'!K68/100</f>
        <v>930.99680207022129</v>
      </c>
      <c r="R28" s="18">
        <f>'[7]2022-23'!L68/100</f>
        <v>33.575326288669253</v>
      </c>
      <c r="S28" s="18">
        <f>'[7]2022-23'!M68/100</f>
        <v>201.98165564748425</v>
      </c>
      <c r="T28" s="18">
        <f>'[7]2022-23'!N68/100</f>
        <v>2717.3530707805471</v>
      </c>
      <c r="U28" s="18">
        <f>'[7]2022-23'!O68/100</f>
        <v>4007.3414130521346</v>
      </c>
      <c r="V28" s="18">
        <f>'[7]2022-23'!P68/100</f>
        <v>626.42332711756467</v>
      </c>
      <c r="W28" s="18">
        <f>'[7]2022-23'!Q68/100</f>
        <v>1574.0197475261427</v>
      </c>
      <c r="X28" s="18">
        <f t="shared" si="34"/>
        <v>11929.935047196665</v>
      </c>
      <c r="Y28" s="18">
        <f t="shared" si="32"/>
        <v>23671.424294586661</v>
      </c>
      <c r="Z28" s="18">
        <f>'[7]2022-23'!U68/100</f>
        <v>3682.7995920932758</v>
      </c>
      <c r="AA28" s="18">
        <f>'[7]2022-23'!V68/100</f>
        <v>620.092162366651</v>
      </c>
      <c r="AB28" s="18">
        <f t="shared" si="33"/>
        <v>26734.131724313287</v>
      </c>
      <c r="AC28" s="18">
        <f>'Stmnt 49 GDDP 2022-23 '!AC28</f>
        <v>2803.3567578770017</v>
      </c>
      <c r="AD28" s="18">
        <f t="shared" si="7"/>
        <v>95364.714637887184</v>
      </c>
    </row>
    <row r="29" spans="1:30">
      <c r="A29" s="5">
        <v>21</v>
      </c>
      <c r="B29" s="6" t="s">
        <v>15</v>
      </c>
      <c r="C29" s="14">
        <f>[4]NVA_Constant!N26/100</f>
        <v>3578.6318531540478</v>
      </c>
      <c r="D29" s="14">
        <f>[4]NVA_Constant!Z26/100</f>
        <v>928.25815227515113</v>
      </c>
      <c r="E29" s="14">
        <f>[4]NVA_Constant!AX26/100</f>
        <v>821.98931751377461</v>
      </c>
      <c r="F29" s="14">
        <f>[4]NVA_Constant!AL26/100</f>
        <v>57.752028829583338</v>
      </c>
      <c r="G29" s="14">
        <f t="shared" si="0"/>
        <v>5386.6313517725575</v>
      </c>
      <c r="H29" s="14">
        <f>+[4]NVA_Constant!BV26/100</f>
        <v>53.007399766333592</v>
      </c>
      <c r="I29" s="14">
        <f t="shared" si="1"/>
        <v>5439.6387515388915</v>
      </c>
      <c r="J29" s="18">
        <f>'[7]2022-23'!D69/100</f>
        <v>5326.5655325088055</v>
      </c>
      <c r="K29" s="18">
        <f>('[7]2022-23'!E69+'[7]2022-23'!F69)/100</f>
        <v>534.82933327987882</v>
      </c>
      <c r="L29" s="18">
        <f>'[7]2022-23'!G69/100</f>
        <v>2178.2426433591463</v>
      </c>
      <c r="M29" s="18">
        <f t="shared" si="29"/>
        <v>8039.6375091478303</v>
      </c>
      <c r="N29" s="18">
        <f t="shared" si="30"/>
        <v>8092.6449089141643</v>
      </c>
      <c r="O29" s="18">
        <f>(+'[7]2022-23'!H69+'[7]2022-23'!I69)/100</f>
        <v>2580.7691832682344</v>
      </c>
      <c r="P29" s="18">
        <f>'[7]2022-23'!J69/100</f>
        <v>117.8158548176649</v>
      </c>
      <c r="Q29" s="18">
        <f>'[7]2022-23'!K69/100</f>
        <v>1366.7252248055647</v>
      </c>
      <c r="R29" s="18">
        <f>'[7]2022-23'!L69/100</f>
        <v>49.289369488446972</v>
      </c>
      <c r="S29" s="18">
        <f>'[7]2022-23'!M69/100</f>
        <v>296.513825941785</v>
      </c>
      <c r="T29" s="18">
        <f>'[7]2022-23'!N69/100</f>
        <v>3989.1382852016627</v>
      </c>
      <c r="U29" s="18">
        <f>'[7]2022-23'!O69/100</f>
        <v>5882.8715431110841</v>
      </c>
      <c r="V29" s="18">
        <f>'[7]2022-23'!P69/100</f>
        <v>919.60419270444243</v>
      </c>
      <c r="W29" s="18">
        <f>'[7]2022-23'!Q69/100</f>
        <v>2310.6980480517327</v>
      </c>
      <c r="X29" s="18">
        <f t="shared" si="34"/>
        <v>17513.42552739062</v>
      </c>
      <c r="Y29" s="18">
        <f t="shared" si="32"/>
        <v>30992.701788077342</v>
      </c>
      <c r="Z29" s="18">
        <f>'[7]2022-23'!U69/100</f>
        <v>4821.8437517237962</v>
      </c>
      <c r="AA29" s="18">
        <f>'[7]2022-23'!V69/100</f>
        <v>811.87896431286583</v>
      </c>
      <c r="AB29" s="18">
        <f t="shared" si="33"/>
        <v>35002.666575488271</v>
      </c>
      <c r="AC29" s="18">
        <f>'Stmnt 49 GDDP 2022-23 '!AC29</f>
        <v>3680.5971248492197</v>
      </c>
      <c r="AD29" s="18">
        <f t="shared" si="7"/>
        <v>95100.510564361757</v>
      </c>
    </row>
    <row r="30" spans="1:30">
      <c r="A30" s="5">
        <v>22</v>
      </c>
      <c r="B30" s="6" t="s">
        <v>196</v>
      </c>
      <c r="C30" s="14">
        <f>[4]NVA_Constant!N27/100</f>
        <v>3607.8295990563547</v>
      </c>
      <c r="D30" s="14">
        <f>[4]NVA_Constant!Z27/100</f>
        <v>1425.6270152409058</v>
      </c>
      <c r="E30" s="14">
        <f>[4]NVA_Constant!AX27/100</f>
        <v>331.91706377953216</v>
      </c>
      <c r="F30" s="14">
        <f>[4]NVA_Constant!AL27/100</f>
        <v>48.532680233686968</v>
      </c>
      <c r="G30" s="14">
        <f t="shared" si="0"/>
        <v>5413.9063583104798</v>
      </c>
      <c r="H30" s="14">
        <f>+[4]NVA_Constant!BV27/100</f>
        <v>317.38594490978215</v>
      </c>
      <c r="I30" s="14">
        <f t="shared" si="1"/>
        <v>5731.2923032202616</v>
      </c>
      <c r="J30" s="18">
        <f>'[7]2022-23'!D70/100</f>
        <v>2186.1865797807541</v>
      </c>
      <c r="K30" s="18">
        <f>('[7]2022-23'!E70+'[7]2022-23'!F70)/100</f>
        <v>219.51043383462326</v>
      </c>
      <c r="L30" s="18">
        <f>'[7]2022-23'!G70/100</f>
        <v>894.01788175785452</v>
      </c>
      <c r="M30" s="18">
        <f t="shared" si="29"/>
        <v>3299.7148953732317</v>
      </c>
      <c r="N30" s="18">
        <f t="shared" si="30"/>
        <v>3617.1008402830139</v>
      </c>
      <c r="O30" s="18">
        <f>(+'[7]2022-23'!H70+'[7]2022-23'!I70)/100</f>
        <v>1059.2271735959205</v>
      </c>
      <c r="P30" s="18">
        <f>'[7]2022-23'!J70/100</f>
        <v>48.355256143157355</v>
      </c>
      <c r="Q30" s="18">
        <f>'[7]2022-23'!K70/100</f>
        <v>560.94613433028667</v>
      </c>
      <c r="R30" s="18">
        <f>'[7]2022-23'!L70/100</f>
        <v>20.229875600675264</v>
      </c>
      <c r="S30" s="18">
        <f>'[7]2022-23'!M70/100</f>
        <v>121.69840829651055</v>
      </c>
      <c r="T30" s="18">
        <f>'[7]2022-23'!N70/100</f>
        <v>1637.2652379421502</v>
      </c>
      <c r="U30" s="18">
        <f>'[7]2022-23'!O70/100</f>
        <v>2414.511703579099</v>
      </c>
      <c r="V30" s="18">
        <f>'[7]2022-23'!P70/100</f>
        <v>377.43388916003028</v>
      </c>
      <c r="W30" s="18">
        <f>'[7]2022-23'!Q70/100</f>
        <v>948.38166014207968</v>
      </c>
      <c r="X30" s="18">
        <f t="shared" si="34"/>
        <v>7188.0493387899087</v>
      </c>
      <c r="Y30" s="18">
        <f t="shared" si="32"/>
        <v>16219.056537383403</v>
      </c>
      <c r="Z30" s="18">
        <f>'[7]2022-23'!U70/100</f>
        <v>2523.3604090371641</v>
      </c>
      <c r="AA30" s="18">
        <f>'[7]2022-23'!V70/100</f>
        <v>424.87134402577664</v>
      </c>
      <c r="AB30" s="18">
        <f t="shared" si="33"/>
        <v>18317.545602394788</v>
      </c>
      <c r="AC30" s="18">
        <f>'Stmnt 49 GDDP 2022-23 '!AC30</f>
        <v>1790.515188190084</v>
      </c>
      <c r="AD30" s="18">
        <f t="shared" si="7"/>
        <v>102303.21263519027</v>
      </c>
    </row>
    <row r="31" spans="1:30">
      <c r="A31" s="5">
        <v>23</v>
      </c>
      <c r="B31" s="6" t="s">
        <v>16</v>
      </c>
      <c r="C31" s="14">
        <f>[4]NVA_Constant!N28/100</f>
        <v>3072.5308354285603</v>
      </c>
      <c r="D31" s="14">
        <f>[4]NVA_Constant!Z28/100</f>
        <v>967.79875675654341</v>
      </c>
      <c r="E31" s="14">
        <f>[4]NVA_Constant!AX28/100</f>
        <v>1743.0184201148547</v>
      </c>
      <c r="F31" s="14">
        <f>[4]NVA_Constant!AL28/100</f>
        <v>50.876585206867375</v>
      </c>
      <c r="G31" s="14">
        <f t="shared" si="0"/>
        <v>5834.2245975068254</v>
      </c>
      <c r="H31" s="14">
        <f>+[4]NVA_Constant!BV28/100</f>
        <v>143.46610233847775</v>
      </c>
      <c r="I31" s="14">
        <f t="shared" si="1"/>
        <v>5977.6906998453032</v>
      </c>
      <c r="J31" s="18">
        <f>'[7]2022-23'!D71/100</f>
        <v>3943.7133166818921</v>
      </c>
      <c r="K31" s="18">
        <f>('[7]2022-23'!E71+'[7]2022-23'!F71)/100</f>
        <v>395.98002708032362</v>
      </c>
      <c r="L31" s="18">
        <f>'[7]2022-23'!G71/100</f>
        <v>1612.7398540676131</v>
      </c>
      <c r="M31" s="18">
        <f t="shared" si="29"/>
        <v>5952.4331978298287</v>
      </c>
      <c r="N31" s="18">
        <f t="shared" si="30"/>
        <v>6095.8993001683066</v>
      </c>
      <c r="O31" s="18">
        <f>(+'[7]2022-23'!H71+'[7]2022-23'!I71)/100</f>
        <v>1910.7647757678947</v>
      </c>
      <c r="P31" s="18">
        <f>'[7]2022-23'!J71/100</f>
        <v>87.229182242285191</v>
      </c>
      <c r="Q31" s="18">
        <f>'[7]2022-23'!K71/100</f>
        <v>1011.9039062628574</v>
      </c>
      <c r="R31" s="18">
        <f>'[7]2022-23'!L71/100</f>
        <v>36.493147720814434</v>
      </c>
      <c r="S31" s="18">
        <f>'[7]2022-23'!M71/100</f>
        <v>219.53461697037346</v>
      </c>
      <c r="T31" s="18">
        <f>'[7]2022-23'!N71/100</f>
        <v>2953.501216012563</v>
      </c>
      <c r="U31" s="18">
        <f>'[7]2022-23'!O71/100</f>
        <v>4355.5943700121516</v>
      </c>
      <c r="V31" s="18">
        <f>'[7]2022-23'!P71/100</f>
        <v>680.8618571781393</v>
      </c>
      <c r="W31" s="18">
        <f>'[7]2022-23'!Q71/100</f>
        <v>1710.8079506984659</v>
      </c>
      <c r="X31" s="18">
        <f t="shared" si="34"/>
        <v>12966.691022865543</v>
      </c>
      <c r="Y31" s="18">
        <f t="shared" si="32"/>
        <v>24896.814920540673</v>
      </c>
      <c r="Z31" s="18">
        <f>'[7]2022-23'!U71/100</f>
        <v>3873.4458330121706</v>
      </c>
      <c r="AA31" s="18">
        <f>'[7]2022-23'!V71/100</f>
        <v>652.19226361361473</v>
      </c>
      <c r="AB31" s="18">
        <f t="shared" si="33"/>
        <v>28118.068489939229</v>
      </c>
      <c r="AC31" s="18">
        <f>'Stmnt 49 GDDP 2022-23 '!AC31</f>
        <v>2681.2180989680842</v>
      </c>
      <c r="AD31" s="18">
        <f t="shared" si="7"/>
        <v>104870.50083975258</v>
      </c>
    </row>
    <row r="32" spans="1:30" s="50" customFormat="1" ht="25.5">
      <c r="A32" s="47"/>
      <c r="B32" s="48" t="s">
        <v>198</v>
      </c>
      <c r="C32" s="49">
        <f t="shared" ref="C32:I32" si="35">SUM(C24:C31)</f>
        <v>27819.824263618168</v>
      </c>
      <c r="D32" s="49">
        <f t="shared" si="35"/>
        <v>7858.9474911226616</v>
      </c>
      <c r="E32" s="49">
        <f t="shared" si="35"/>
        <v>5546.0096398250589</v>
      </c>
      <c r="F32" s="49">
        <f t="shared" si="35"/>
        <v>272.10062059691091</v>
      </c>
      <c r="G32" s="49">
        <f t="shared" si="35"/>
        <v>41496.882015162802</v>
      </c>
      <c r="H32" s="49">
        <f t="shared" si="35"/>
        <v>1583.4095741317437</v>
      </c>
      <c r="I32" s="49">
        <f t="shared" si="35"/>
        <v>43080.291589294553</v>
      </c>
      <c r="J32" s="49">
        <f t="shared" ref="J32" si="36">SUM(J24:J31)</f>
        <v>30050.809129112538</v>
      </c>
      <c r="K32" s="49">
        <f t="shared" ref="K32:AB32" si="37">SUM(K24:K31)</f>
        <v>3017.3390551480238</v>
      </c>
      <c r="L32" s="49">
        <f>SUM(L24:L31)</f>
        <v>12288.960590643226</v>
      </c>
      <c r="M32" s="49">
        <f t="shared" si="37"/>
        <v>45357.108774903791</v>
      </c>
      <c r="N32" s="49">
        <f t="shared" si="37"/>
        <v>46940.518349035527</v>
      </c>
      <c r="O32" s="49">
        <f t="shared" si="37"/>
        <v>14559.888855091476</v>
      </c>
      <c r="P32" s="49">
        <f t="shared" si="37"/>
        <v>664.68003517480963</v>
      </c>
      <c r="Q32" s="49">
        <f t="shared" si="37"/>
        <v>7710.6342936948649</v>
      </c>
      <c r="R32" s="49">
        <f t="shared" si="37"/>
        <v>278.07513594862064</v>
      </c>
      <c r="S32" s="49">
        <f t="shared" si="37"/>
        <v>1672.8378414078486</v>
      </c>
      <c r="T32" s="49">
        <f t="shared" si="37"/>
        <v>22505.464819047971</v>
      </c>
      <c r="U32" s="49">
        <f t="shared" si="37"/>
        <v>33189.312849747927</v>
      </c>
      <c r="V32" s="49">
        <f t="shared" si="37"/>
        <v>5188.1179158753048</v>
      </c>
      <c r="W32" s="49">
        <f t="shared" si="37"/>
        <v>13036.232366470136</v>
      </c>
      <c r="X32" s="49">
        <f t="shared" si="37"/>
        <v>98805.244112458968</v>
      </c>
      <c r="Y32" s="49">
        <f t="shared" si="37"/>
        <v>187242.6444766573</v>
      </c>
      <c r="Z32" s="49">
        <f t="shared" si="37"/>
        <v>29131.20586713334</v>
      </c>
      <c r="AA32" s="49">
        <f t="shared" si="37"/>
        <v>4904.9729660231997</v>
      </c>
      <c r="AB32" s="49">
        <f t="shared" si="37"/>
        <v>211468.87737776744</v>
      </c>
      <c r="AC32" s="53">
        <f>'Stmnt 49 GDDP 2022-23 '!AC32</f>
        <v>20509.477614852312</v>
      </c>
      <c r="AD32" s="49">
        <f t="shared" si="7"/>
        <v>103107.88082902141</v>
      </c>
    </row>
    <row r="33" spans="1:30">
      <c r="A33" s="5">
        <v>24</v>
      </c>
      <c r="B33" s="6" t="s">
        <v>152</v>
      </c>
      <c r="C33" s="14">
        <f>[4]NVA_Constant!N30/100</f>
        <v>3653.0274708012089</v>
      </c>
      <c r="D33" s="14">
        <f>[4]NVA_Constant!Z30/100</f>
        <v>444.40019901994981</v>
      </c>
      <c r="E33" s="14">
        <f>[4]NVA_Constant!AX30/100</f>
        <v>215.35366479304011</v>
      </c>
      <c r="F33" s="14">
        <f>[4]NVA_Constant!AL30/100</f>
        <v>33.467588189929742</v>
      </c>
      <c r="G33" s="14">
        <f t="shared" si="0"/>
        <v>4346.2489228041286</v>
      </c>
      <c r="H33" s="14">
        <f>+[4]NVA_Constant!BV30/100</f>
        <v>70.153085231627244</v>
      </c>
      <c r="I33" s="14">
        <f t="shared" si="1"/>
        <v>4416.4020080357559</v>
      </c>
      <c r="J33" s="18">
        <f>'[7]2022-23'!D72/100</f>
        <v>3021.9700161273049</v>
      </c>
      <c r="K33" s="18">
        <f>('[7]2022-23'!E72+'[7]2022-23'!F72)/100</f>
        <v>303.42970513607941</v>
      </c>
      <c r="L33" s="18">
        <f>'[7]2022-23'!G72/100</f>
        <v>1235.8026792136047</v>
      </c>
      <c r="M33" s="18">
        <f t="shared" ref="M33:M37" si="38">J33+K33+L33</f>
        <v>4561.2024004769892</v>
      </c>
      <c r="N33" s="18">
        <f t="shared" ref="N33:N37" si="39">H33+M33</f>
        <v>4631.3554857086165</v>
      </c>
      <c r="O33" s="18">
        <f>(+'[7]2022-23'!H72+'[7]2022-23'!I72)/100</f>
        <v>1464.1718087918905</v>
      </c>
      <c r="P33" s="18">
        <f>'[7]2022-23'!J72/100</f>
        <v>66.841565828947665</v>
      </c>
      <c r="Q33" s="18">
        <f>'[7]2022-23'!K72/100</f>
        <v>775.39694657655809</v>
      </c>
      <c r="R33" s="18">
        <f>'[7]2022-23'!L72/100</f>
        <v>27.963796896675195</v>
      </c>
      <c r="S33" s="18">
        <f>'[7]2022-23'!M72/100</f>
        <v>168.22394954018782</v>
      </c>
      <c r="T33" s="18">
        <f>'[7]2022-23'!N72/100</f>
        <v>2263.1949639014392</v>
      </c>
      <c r="U33" s="18">
        <f>'[7]2022-23'!O72/100</f>
        <v>3337.5842845656152</v>
      </c>
      <c r="V33" s="18">
        <f>'[7]2022-23'!P72/100</f>
        <v>521.72760854945636</v>
      </c>
      <c r="W33" s="18">
        <f>'[7]2022-23'!Q72/100</f>
        <v>1310.9498371734683</v>
      </c>
      <c r="X33" s="18">
        <f t="shared" ref="X33" si="40">SUM(O33:W33)</f>
        <v>9936.0547618242381</v>
      </c>
      <c r="Y33" s="18">
        <f t="shared" ref="Y33:Y37" si="41">I33+M33+X33</f>
        <v>18913.659170336985</v>
      </c>
      <c r="Z33" s="18">
        <f>'[7]2022-23'!U72/100</f>
        <v>2942.5866130233981</v>
      </c>
      <c r="AA33" s="18">
        <f>'[7]2022-23'!V72/100</f>
        <v>495.45864503143025</v>
      </c>
      <c r="AB33" s="18">
        <f t="shared" ref="AB33:AB37" si="42">Y33+Z33-AA33</f>
        <v>21360.787138328953</v>
      </c>
      <c r="AC33" s="18">
        <f>'Stmnt 49 GDDP 2022-23 '!AC33</f>
        <v>2809.6297027934852</v>
      </c>
      <c r="AD33" s="18">
        <f t="shared" si="7"/>
        <v>76027.054800463244</v>
      </c>
    </row>
    <row r="34" spans="1:30">
      <c r="A34" s="5">
        <v>25</v>
      </c>
      <c r="B34" s="6" t="s">
        <v>17</v>
      </c>
      <c r="C34" s="14">
        <f>[4]NVA_Constant!N31/100</f>
        <v>2385.6370068640813</v>
      </c>
      <c r="D34" s="14">
        <f>[4]NVA_Constant!Z31/100</f>
        <v>273.33129908420966</v>
      </c>
      <c r="E34" s="14">
        <f>[4]NVA_Constant!AX31/100</f>
        <v>160.33222363062131</v>
      </c>
      <c r="F34" s="14">
        <f>[4]NVA_Constant!AL31/100</f>
        <v>17.696820555554648</v>
      </c>
      <c r="G34" s="14">
        <f t="shared" si="0"/>
        <v>2836.9973501344666</v>
      </c>
      <c r="H34" s="14">
        <f>+[4]NVA_Constant!BV31/100</f>
        <v>188.38143264703697</v>
      </c>
      <c r="I34" s="14">
        <f t="shared" si="1"/>
        <v>3025.3787827815036</v>
      </c>
      <c r="J34" s="18">
        <f>'[7]2022-23'!D73/100</f>
        <v>3362.408625583977</v>
      </c>
      <c r="K34" s="18">
        <f>('[7]2022-23'!E73+'[7]2022-23'!F73)/100</f>
        <v>337.61243571682627</v>
      </c>
      <c r="L34" s="18">
        <f>'[7]2022-23'!G73/100</f>
        <v>1375.0214482381436</v>
      </c>
      <c r="M34" s="18">
        <f t="shared" si="38"/>
        <v>5075.0425095389473</v>
      </c>
      <c r="N34" s="18">
        <f t="shared" si="39"/>
        <v>5263.4239421859847</v>
      </c>
      <c r="O34" s="18">
        <f>(+'[7]2022-23'!H73+'[7]2022-23'!I73)/100</f>
        <v>1629.1173945954042</v>
      </c>
      <c r="P34" s="18">
        <f>'[7]2022-23'!J73/100</f>
        <v>74.371570959135866</v>
      </c>
      <c r="Q34" s="18">
        <f>'[7]2022-23'!K73/100</f>
        <v>862.74892454481096</v>
      </c>
      <c r="R34" s="18">
        <f>'[7]2022-23'!L73/100</f>
        <v>31.11404527102302</v>
      </c>
      <c r="S34" s="18">
        <f>'[7]2022-23'!M73/100</f>
        <v>187.17513937765784</v>
      </c>
      <c r="T34" s="18">
        <f>'[7]2022-23'!N73/100</f>
        <v>2518.1541270725315</v>
      </c>
      <c r="U34" s="18">
        <f>'[7]2022-23'!O73/100</f>
        <v>3713.5782708454894</v>
      </c>
      <c r="V34" s="18">
        <f>'[7]2022-23'!P73/100</f>
        <v>580.50258666699233</v>
      </c>
      <c r="W34" s="18">
        <f>'[7]2022-23'!Q73/100</f>
        <v>1458.6342738995224</v>
      </c>
      <c r="X34" s="18">
        <f t="shared" ref="X34:X37" si="43">SUM(O34:W34)</f>
        <v>11055.396333232569</v>
      </c>
      <c r="Y34" s="18">
        <f t="shared" si="41"/>
        <v>19155.81762555302</v>
      </c>
      <c r="Z34" s="18">
        <f>'[7]2022-23'!U73/100</f>
        <v>2980.2616154859784</v>
      </c>
      <c r="AA34" s="18">
        <f>'[7]2022-23'!V73/100</f>
        <v>501.80218156117991</v>
      </c>
      <c r="AB34" s="18">
        <f t="shared" si="42"/>
        <v>21634.277059477819</v>
      </c>
      <c r="AC34" s="18">
        <f>'Stmnt 49 GDDP 2022-23 '!AC34</f>
        <v>2018.9712896389431</v>
      </c>
      <c r="AD34" s="18">
        <f t="shared" si="7"/>
        <v>107154.95148693632</v>
      </c>
    </row>
    <row r="35" spans="1:30">
      <c r="A35" s="5">
        <v>26</v>
      </c>
      <c r="B35" s="6" t="s">
        <v>18</v>
      </c>
      <c r="C35" s="14">
        <f>[4]NVA_Constant!N32/100</f>
        <v>2214.1742903500945</v>
      </c>
      <c r="D35" s="14">
        <f>[4]NVA_Constant!Z32/100</f>
        <v>233.76158991229241</v>
      </c>
      <c r="E35" s="14">
        <f>[4]NVA_Constant!AX32/100</f>
        <v>119.06025126578032</v>
      </c>
      <c r="F35" s="14">
        <f>[4]NVA_Constant!AL32/100</f>
        <v>44.004280417961489</v>
      </c>
      <c r="G35" s="14">
        <f t="shared" si="0"/>
        <v>2611.0004119461287</v>
      </c>
      <c r="H35" s="14">
        <f>+[4]NVA_Constant!BV32/100</f>
        <v>24.607958925515533</v>
      </c>
      <c r="I35" s="14">
        <f t="shared" si="1"/>
        <v>2635.6083708716442</v>
      </c>
      <c r="J35" s="18">
        <f>'[7]2022-23'!D74/100</f>
        <v>1222.4539133875851</v>
      </c>
      <c r="K35" s="18">
        <f>('[7]2022-23'!E74+'[7]2022-23'!F74)/100</f>
        <v>122.74404726126026</v>
      </c>
      <c r="L35" s="18">
        <f>'[7]2022-23'!G74/100</f>
        <v>499.90959980322077</v>
      </c>
      <c r="M35" s="18">
        <f t="shared" si="38"/>
        <v>1845.1075604520661</v>
      </c>
      <c r="N35" s="18">
        <f t="shared" si="39"/>
        <v>1869.7155193775816</v>
      </c>
      <c r="O35" s="18">
        <f>(+'[7]2022-23'!H74+'[7]2022-23'!I74)/100</f>
        <v>592.28997904591529</v>
      </c>
      <c r="P35" s="18">
        <f>'[7]2022-23'!J74/100</f>
        <v>27.038896245987363</v>
      </c>
      <c r="Q35" s="18">
        <f>'[7]2022-23'!K74/100</f>
        <v>313.66526693273676</v>
      </c>
      <c r="R35" s="18">
        <f>'[7]2022-23'!L74/100</f>
        <v>11.31197621653574</v>
      </c>
      <c r="S35" s="18">
        <f>'[7]2022-23'!M74/100</f>
        <v>68.050319607226413</v>
      </c>
      <c r="T35" s="18">
        <f>'[7]2022-23'!N74/100</f>
        <v>915.51257147345575</v>
      </c>
      <c r="U35" s="18">
        <f>'[7]2022-23'!O74/100</f>
        <v>1350.1268868169545</v>
      </c>
      <c r="V35" s="18">
        <f>'[7]2022-23'!P74/100</f>
        <v>211.05039209189871</v>
      </c>
      <c r="W35" s="18">
        <f>'[7]2022-23'!Q74/100</f>
        <v>530.30829232423889</v>
      </c>
      <c r="X35" s="18">
        <f t="shared" si="43"/>
        <v>4019.3545807549499</v>
      </c>
      <c r="Y35" s="18">
        <f t="shared" si="41"/>
        <v>8500.0705120786588</v>
      </c>
      <c r="Z35" s="18">
        <f>'[7]2022-23'!U74/100</f>
        <v>1322.4407559656186</v>
      </c>
      <c r="AA35" s="18">
        <f>'[7]2022-23'!V74/100</f>
        <v>222.66624274887766</v>
      </c>
      <c r="AB35" s="18">
        <f t="shared" si="42"/>
        <v>9599.8450252954008</v>
      </c>
      <c r="AC35" s="18">
        <f>'Stmnt 49 GDDP 2022-23 '!AC35</f>
        <v>1294.3911938350866</v>
      </c>
      <c r="AD35" s="18">
        <f t="shared" si="7"/>
        <v>74164.943882633379</v>
      </c>
    </row>
    <row r="36" spans="1:30">
      <c r="A36" s="5">
        <v>27</v>
      </c>
      <c r="B36" s="6" t="s">
        <v>19</v>
      </c>
      <c r="C36" s="14">
        <f>[4]NVA_Constant!N33/100</f>
        <v>3480.4555405814531</v>
      </c>
      <c r="D36" s="14">
        <f>[4]NVA_Constant!Z33/100</f>
        <v>709.50404633030541</v>
      </c>
      <c r="E36" s="14">
        <f>[4]NVA_Constant!AX33/100</f>
        <v>689.27541246674195</v>
      </c>
      <c r="F36" s="14">
        <f>[4]NVA_Constant!AL33/100</f>
        <v>28.207351280814009</v>
      </c>
      <c r="G36" s="14">
        <f t="shared" si="0"/>
        <v>4907.4423506593139</v>
      </c>
      <c r="H36" s="14">
        <f>+[4]NVA_Constant!BV33/100</f>
        <v>53.340727492873555</v>
      </c>
      <c r="I36" s="14">
        <f t="shared" si="1"/>
        <v>4960.783078152187</v>
      </c>
      <c r="J36" s="18">
        <f>'[7]2022-23'!D75/100</f>
        <v>4822.9989498325685</v>
      </c>
      <c r="K36" s="18">
        <f>('[7]2022-23'!E75+'[7]2022-23'!F75)/100</f>
        <v>484.26726321220633</v>
      </c>
      <c r="L36" s="18">
        <f>'[7]2022-23'!G75/100</f>
        <v>1972.314414848385</v>
      </c>
      <c r="M36" s="18">
        <f t="shared" si="38"/>
        <v>7279.5806278931605</v>
      </c>
      <c r="N36" s="18">
        <f t="shared" si="39"/>
        <v>7332.9213553860336</v>
      </c>
      <c r="O36" s="18">
        <f>(+'[7]2022-23'!H75+'[7]2022-23'!I75)/100</f>
        <v>2336.7866188253588</v>
      </c>
      <c r="P36" s="18">
        <f>'[7]2022-23'!J75/100</f>
        <v>106.67769702470748</v>
      </c>
      <c r="Q36" s="18">
        <f>'[7]2022-23'!K75/100</f>
        <v>1237.5167983415818</v>
      </c>
      <c r="R36" s="18">
        <f>'[7]2022-23'!L75/100</f>
        <v>44.629616556828907</v>
      </c>
      <c r="S36" s="18">
        <f>'[7]2022-23'!M75/100</f>
        <v>268.48179420680054</v>
      </c>
      <c r="T36" s="18">
        <f>'[7]2022-23'!N75/100</f>
        <v>3612.0103362743539</v>
      </c>
      <c r="U36" s="18">
        <f>'[7]2022-23'!O75/100</f>
        <v>5326.7125132056663</v>
      </c>
      <c r="V36" s="18">
        <f>'[7]2022-23'!P75/100</f>
        <v>832.66600750637065</v>
      </c>
      <c r="W36" s="18">
        <f>'[7]2022-23'!Q75/100</f>
        <v>2092.2476577293942</v>
      </c>
      <c r="X36" s="18">
        <f t="shared" si="43"/>
        <v>15857.729039671061</v>
      </c>
      <c r="Y36" s="18">
        <f t="shared" si="41"/>
        <v>28098.092745716407</v>
      </c>
      <c r="Z36" s="18">
        <f>'[7]2022-23'!U75/100</f>
        <v>4371.5005510042793</v>
      </c>
      <c r="AA36" s="18">
        <f>'[7]2022-23'!V75/100</f>
        <v>736.05233238295477</v>
      </c>
      <c r="AB36" s="18">
        <f t="shared" si="42"/>
        <v>31733.540964337732</v>
      </c>
      <c r="AC36" s="18">
        <f>'Stmnt 49 GDDP 2022-23 '!AC36</f>
        <v>3199.2565994166712</v>
      </c>
      <c r="AD36" s="18">
        <f t="shared" si="7"/>
        <v>99190.358691840447</v>
      </c>
    </row>
    <row r="37" spans="1:30">
      <c r="A37" s="5">
        <v>28</v>
      </c>
      <c r="B37" s="6" t="s">
        <v>20</v>
      </c>
      <c r="C37" s="14">
        <f>[4]NVA_Constant!N34/100</f>
        <v>2556.2307860912224</v>
      </c>
      <c r="D37" s="14">
        <f>[4]NVA_Constant!Z34/100</f>
        <v>415.78154897859184</v>
      </c>
      <c r="E37" s="14">
        <f>[4]NVA_Constant!AX34/100</f>
        <v>1293.7992414109581</v>
      </c>
      <c r="F37" s="14">
        <f>[4]NVA_Constant!AL34/100</f>
        <v>46.521301684193162</v>
      </c>
      <c r="G37" s="14">
        <f t="shared" si="0"/>
        <v>4312.3328781649652</v>
      </c>
      <c r="H37" s="14">
        <f>+[4]NVA_Constant!BV34/100</f>
        <v>1320.7404909864802</v>
      </c>
      <c r="I37" s="14">
        <f t="shared" si="1"/>
        <v>5633.0733691514451</v>
      </c>
      <c r="J37" s="18">
        <f>'[7]2022-23'!D76/100</f>
        <v>3434.0451474113802</v>
      </c>
      <c r="K37" s="18">
        <f>('[7]2022-23'!E76+'[7]2022-23'!F76)/100</f>
        <v>344.8053094313442</v>
      </c>
      <c r="L37" s="18">
        <f>'[7]2022-23'!G76/100</f>
        <v>1404.3164462465284</v>
      </c>
      <c r="M37" s="18">
        <f t="shared" si="38"/>
        <v>5183.1669030892526</v>
      </c>
      <c r="N37" s="18">
        <f t="shared" si="39"/>
        <v>6503.9073940757326</v>
      </c>
      <c r="O37" s="18">
        <f>(+'[7]2022-23'!H76+'[7]2022-23'!I76)/100</f>
        <v>1663.8259374266809</v>
      </c>
      <c r="P37" s="18">
        <f>'[7]2022-23'!J76/100</f>
        <v>75.956066259860094</v>
      </c>
      <c r="Q37" s="18">
        <f>'[7]2022-23'!K76/100</f>
        <v>881.12989457161393</v>
      </c>
      <c r="R37" s="18">
        <f>'[7]2022-23'!L76/100</f>
        <v>31.776933762991881</v>
      </c>
      <c r="S37" s="18">
        <f>'[7]2022-23'!M76/100</f>
        <v>191.16292832619649</v>
      </c>
      <c r="T37" s="18">
        <f>'[7]2022-23'!N76/100</f>
        <v>2571.803704853241</v>
      </c>
      <c r="U37" s="18">
        <f>'[7]2022-23'!O76/100</f>
        <v>3792.6965043739883</v>
      </c>
      <c r="V37" s="18">
        <f>'[7]2022-23'!P76/100</f>
        <v>592.87026437999225</v>
      </c>
      <c r="W37" s="18">
        <f>'[7]2022-23'!Q76/100</f>
        <v>1489.7106532560779</v>
      </c>
      <c r="X37" s="18">
        <f t="shared" si="43"/>
        <v>11290.932887210642</v>
      </c>
      <c r="Y37" s="18">
        <f t="shared" si="41"/>
        <v>22107.17315945134</v>
      </c>
      <c r="Z37" s="18">
        <f>'[7]2022-23'!U76/100</f>
        <v>3439.4334395365931</v>
      </c>
      <c r="AA37" s="18">
        <f>'[7]2022-23'!V76/100</f>
        <v>579.11533481683864</v>
      </c>
      <c r="AB37" s="18">
        <f t="shared" si="42"/>
        <v>24967.491264171098</v>
      </c>
      <c r="AC37" s="18">
        <f>'Stmnt 49 GDDP 2022-23 '!AC37</f>
        <v>3013.2089312496855</v>
      </c>
      <c r="AD37" s="18">
        <f t="shared" si="7"/>
        <v>82860.139584865043</v>
      </c>
    </row>
    <row r="38" spans="1:30" s="3" customFormat="1">
      <c r="A38" s="7"/>
      <c r="B38" s="8" t="s">
        <v>30</v>
      </c>
      <c r="C38" s="19">
        <f t="shared" ref="C38:I38" si="44">SUM(C33:C37)</f>
        <v>14289.525094688061</v>
      </c>
      <c r="D38" s="19">
        <f t="shared" si="44"/>
        <v>2076.778683325349</v>
      </c>
      <c r="E38" s="19">
        <f t="shared" si="44"/>
        <v>2477.8207935671417</v>
      </c>
      <c r="F38" s="19">
        <f t="shared" si="44"/>
        <v>169.89734212845306</v>
      </c>
      <c r="G38" s="19">
        <f t="shared" si="44"/>
        <v>19014.021913709003</v>
      </c>
      <c r="H38" s="19">
        <f t="shared" si="44"/>
        <v>1657.2236952835335</v>
      </c>
      <c r="I38" s="19">
        <f t="shared" si="44"/>
        <v>20671.24560899254</v>
      </c>
      <c r="J38" s="19">
        <f t="shared" ref="J38" si="45">SUM(J33:J37)</f>
        <v>15863.876652342817</v>
      </c>
      <c r="K38" s="19">
        <f t="shared" ref="K38:AB38" si="46">SUM(K33:K37)</f>
        <v>1592.8587607577165</v>
      </c>
      <c r="L38" s="19">
        <f>SUM(L33:L37)</f>
        <v>6487.364588349883</v>
      </c>
      <c r="M38" s="19">
        <f t="shared" si="46"/>
        <v>23944.100001450413</v>
      </c>
      <c r="N38" s="19">
        <f t="shared" si="46"/>
        <v>25601.323696733951</v>
      </c>
      <c r="O38" s="19">
        <f t="shared" si="46"/>
        <v>7686.1917386852501</v>
      </c>
      <c r="P38" s="19">
        <f t="shared" si="46"/>
        <v>350.88579631863848</v>
      </c>
      <c r="Q38" s="19">
        <f t="shared" si="46"/>
        <v>4070.4578309673016</v>
      </c>
      <c r="R38" s="19">
        <f t="shared" si="46"/>
        <v>146.79636870405474</v>
      </c>
      <c r="S38" s="19">
        <f t="shared" si="46"/>
        <v>883.09413105806914</v>
      </c>
      <c r="T38" s="19">
        <f t="shared" si="46"/>
        <v>11880.675703575022</v>
      </c>
      <c r="U38" s="19">
        <f t="shared" si="46"/>
        <v>17520.698459807714</v>
      </c>
      <c r="V38" s="19">
        <f t="shared" si="46"/>
        <v>2738.8168591947106</v>
      </c>
      <c r="W38" s="19">
        <f t="shared" si="46"/>
        <v>6881.850714382701</v>
      </c>
      <c r="X38" s="19">
        <f t="shared" si="46"/>
        <v>52159.467602693461</v>
      </c>
      <c r="Y38" s="19">
        <f t="shared" si="46"/>
        <v>96774.813213136411</v>
      </c>
      <c r="Z38" s="19">
        <f t="shared" si="46"/>
        <v>15056.222975015868</v>
      </c>
      <c r="AA38" s="19">
        <f t="shared" si="46"/>
        <v>2535.0947365412812</v>
      </c>
      <c r="AB38" s="19">
        <f t="shared" si="46"/>
        <v>109295.941451611</v>
      </c>
      <c r="AC38" s="18">
        <f>'Stmnt 49 GDDP 2022-23 '!AC38</f>
        <v>12335.45771693387</v>
      </c>
      <c r="AD38" s="19">
        <f t="shared" si="7"/>
        <v>88603.069265578786</v>
      </c>
    </row>
    <row r="39" spans="1:30">
      <c r="A39" s="5">
        <v>29</v>
      </c>
      <c r="B39" s="6" t="s">
        <v>21</v>
      </c>
      <c r="C39" s="14">
        <f>[4]NVA_Constant!N36/100</f>
        <v>2068.3173797831005</v>
      </c>
      <c r="D39" s="14">
        <f>[4]NVA_Constant!Z36/100</f>
        <v>286.33059917244623</v>
      </c>
      <c r="E39" s="14">
        <f>[4]NVA_Constant!AX36/100</f>
        <v>913.34764980135469</v>
      </c>
      <c r="F39" s="14">
        <f>[4]NVA_Constant!AL36/100</f>
        <v>12.519633511936711</v>
      </c>
      <c r="G39" s="14">
        <f t="shared" si="0"/>
        <v>3280.5152622688383</v>
      </c>
      <c r="H39" s="14">
        <f>+[4]NVA_Constant!BV36/100</f>
        <v>28.750825134214605</v>
      </c>
      <c r="I39" s="14">
        <f t="shared" si="1"/>
        <v>3309.266087403053</v>
      </c>
      <c r="J39" s="18">
        <f>'[7]2022-23'!D77/100</f>
        <v>2526.3716015625914</v>
      </c>
      <c r="K39" s="18">
        <f>('[7]2022-23'!E77+'[7]2022-23'!F77)/100</f>
        <v>253.66770220595353</v>
      </c>
      <c r="L39" s="18">
        <f>'[7]2022-23'!G77/100</f>
        <v>1033.1329487845894</v>
      </c>
      <c r="M39" s="18">
        <f t="shared" ref="M39:M44" si="47">J39+K39+L39</f>
        <v>3813.1722525531341</v>
      </c>
      <c r="N39" s="18">
        <f t="shared" ref="N39:N44" si="48">H39+M39</f>
        <v>3841.9230776873487</v>
      </c>
      <c r="O39" s="18">
        <f>(+'[7]2022-23'!H77+'[7]2022-23'!I77)/100</f>
        <v>1224.0498938770863</v>
      </c>
      <c r="P39" s="18">
        <f>'[7]2022-23'!J77/100</f>
        <v>55.879652284119857</v>
      </c>
      <c r="Q39" s="18">
        <f>'[7]2022-23'!K77/100</f>
        <v>648.23304510471974</v>
      </c>
      <c r="R39" s="18">
        <f>'[7]2022-23'!L77/100</f>
        <v>23.377777401696171</v>
      </c>
      <c r="S39" s="18">
        <f>'[7]2022-23'!M77/100</f>
        <v>140.63548167353002</v>
      </c>
      <c r="T39" s="18">
        <f>'[7]2022-23'!N77/100</f>
        <v>1892.0344858111275</v>
      </c>
      <c r="U39" s="18">
        <f>'[7]2022-23'!O77/100</f>
        <v>2790.2256175108778</v>
      </c>
      <c r="V39" s="18">
        <f>'[7]2022-23'!P77/100</f>
        <v>436.16508666742004</v>
      </c>
      <c r="W39" s="18">
        <f>'[7]2022-23'!Q77/100</f>
        <v>1095.9560889199213</v>
      </c>
      <c r="X39" s="18">
        <f t="shared" ref="X39" si="49">SUM(O39:W39)</f>
        <v>8306.5571292504992</v>
      </c>
      <c r="Y39" s="18">
        <f t="shared" ref="Y39:Y44" si="50">I39+M39+X39</f>
        <v>15428.995469206686</v>
      </c>
      <c r="Z39" s="18">
        <f>'[7]2022-23'!U77/100</f>
        <v>2400.4427221860128</v>
      </c>
      <c r="AA39" s="18">
        <f>'[7]2022-23'!V77/100</f>
        <v>404.17505243383744</v>
      </c>
      <c r="AB39" s="18">
        <f t="shared" ref="AB39:AB44" si="51">Y39+Z39-AA39</f>
        <v>17425.263138958861</v>
      </c>
      <c r="AC39" s="18">
        <f>'Stmnt 49 GDDP 2022-23 '!AC39</f>
        <v>1434.4076777126536</v>
      </c>
      <c r="AD39" s="18">
        <f t="shared" si="7"/>
        <v>121480.54845011476</v>
      </c>
    </row>
    <row r="40" spans="1:30">
      <c r="A40" s="5">
        <v>30</v>
      </c>
      <c r="B40" s="6" t="s">
        <v>22</v>
      </c>
      <c r="C40" s="14">
        <f>[4]NVA_Constant!N37/100</f>
        <v>3750.0520435249596</v>
      </c>
      <c r="D40" s="14">
        <f>[4]NVA_Constant!Z37/100</f>
        <v>676.73250690474788</v>
      </c>
      <c r="E40" s="14">
        <f>[4]NVA_Constant!AX37/100</f>
        <v>1006.1441231174961</v>
      </c>
      <c r="F40" s="14">
        <f>[4]NVA_Constant!AL37/100</f>
        <v>60.729171630049038</v>
      </c>
      <c r="G40" s="14">
        <f t="shared" si="0"/>
        <v>5493.6578451772521</v>
      </c>
      <c r="H40" s="14">
        <f>+[4]NVA_Constant!BV37/100</f>
        <v>1075.2986796299481</v>
      </c>
      <c r="I40" s="14">
        <f t="shared" si="1"/>
        <v>6568.9565248072004</v>
      </c>
      <c r="J40" s="18">
        <f>'[7]2022-23'!D78/100</f>
        <v>16430.491724627573</v>
      </c>
      <c r="K40" s="18">
        <f>('[7]2022-23'!E78+'[7]2022-23'!F78)/100</f>
        <v>1649.7513981404495</v>
      </c>
      <c r="L40" s="18">
        <f>'[7]2022-23'!G78/100</f>
        <v>6719.0758299159597</v>
      </c>
      <c r="M40" s="18">
        <f t="shared" si="47"/>
        <v>24799.318952683981</v>
      </c>
      <c r="N40" s="18">
        <f t="shared" si="48"/>
        <v>25874.61763231393</v>
      </c>
      <c r="O40" s="18">
        <f>(+'[7]2022-23'!H78+'[7]2022-23'!I78)/100</f>
        <v>7960.7218666641811</v>
      </c>
      <c r="P40" s="18">
        <f>'[7]2022-23'!J78/100</f>
        <v>363.41849467490175</v>
      </c>
      <c r="Q40" s="18">
        <f>'[7]2022-23'!K78/100</f>
        <v>4215.84365365554</v>
      </c>
      <c r="R40" s="18">
        <f>'[7]2022-23'!L78/100</f>
        <v>152.03954077902824</v>
      </c>
      <c r="S40" s="18">
        <f>'[7]2022-23'!M78/100</f>
        <v>914.63588190935388</v>
      </c>
      <c r="T40" s="18">
        <f>'[7]2022-23'!N78/100</f>
        <v>12305.021534679223</v>
      </c>
      <c r="U40" s="18">
        <f>'[7]2022-23'!O78/100</f>
        <v>18146.49075773366</v>
      </c>
      <c r="V40" s="18">
        <f>'[7]2022-23'!P78/100</f>
        <v>2836.6400424339813</v>
      </c>
      <c r="W40" s="18">
        <f>'[7]2022-23'!Q78/100</f>
        <v>7127.6519409956818</v>
      </c>
      <c r="X40" s="18">
        <f t="shared" ref="X40:X44" si="52">SUM(O40:W40)</f>
        <v>54022.463713525547</v>
      </c>
      <c r="Y40" s="18">
        <f t="shared" si="50"/>
        <v>85390.739191016735</v>
      </c>
      <c r="Z40" s="18">
        <f>'[7]2022-23'!U78/100</f>
        <v>13285.088997584397</v>
      </c>
      <c r="AA40" s="18">
        <f>'[7]2022-23'!V78/100</f>
        <v>2236.8796774692555</v>
      </c>
      <c r="AB40" s="18">
        <f t="shared" si="51"/>
        <v>96438.948511131865</v>
      </c>
      <c r="AC40" s="18">
        <f>'Stmnt 49 GDDP 2022-23 '!AC40</f>
        <v>5372.2696170171876</v>
      </c>
      <c r="AD40" s="18">
        <f t="shared" si="7"/>
        <v>179512.48799139212</v>
      </c>
    </row>
    <row r="41" spans="1:30">
      <c r="A41" s="5">
        <v>31</v>
      </c>
      <c r="B41" s="6" t="s">
        <v>23</v>
      </c>
      <c r="C41" s="14">
        <f>[4]NVA_Constant!N38/100</f>
        <v>1256.6082979263037</v>
      </c>
      <c r="D41" s="14">
        <f>[4]NVA_Constant!Z38/100</f>
        <v>378.70407119883674</v>
      </c>
      <c r="E41" s="14">
        <f>[4]NVA_Constant!AX38/100</f>
        <v>944.98759190902672</v>
      </c>
      <c r="F41" s="14">
        <f>[4]NVA_Constant!AL38/100</f>
        <v>55.720132114331719</v>
      </c>
      <c r="G41" s="14">
        <f t="shared" si="0"/>
        <v>2636.0200931484987</v>
      </c>
      <c r="H41" s="14">
        <f>+[4]NVA_Constant!BV38/100</f>
        <v>5238.9966612373282</v>
      </c>
      <c r="I41" s="14">
        <f t="shared" si="1"/>
        <v>7875.016754385827</v>
      </c>
      <c r="J41" s="18">
        <f>'[7]2022-23'!D79/100</f>
        <v>833.44679871221115</v>
      </c>
      <c r="K41" s="18">
        <f>('[7]2022-23'!E79+'[7]2022-23'!F79)/100</f>
        <v>83.684654391091783</v>
      </c>
      <c r="L41" s="18">
        <f>'[7]2022-23'!G79/100</f>
        <v>340.82925420632739</v>
      </c>
      <c r="M41" s="18">
        <f t="shared" si="47"/>
        <v>1257.9607073096304</v>
      </c>
      <c r="N41" s="18">
        <f t="shared" si="48"/>
        <v>6496.9573685469586</v>
      </c>
      <c r="O41" s="18">
        <f>(+'[7]2022-23'!H79+'[7]2022-23'!I79)/100</f>
        <v>403.81251312549807</v>
      </c>
      <c r="P41" s="18">
        <f>'[7]2022-23'!J79/100</f>
        <v>18.434626671921663</v>
      </c>
      <c r="Q41" s="18">
        <f>'[7]2022-23'!K79/100</f>
        <v>213.85126239062976</v>
      </c>
      <c r="R41" s="18">
        <f>'[7]2022-23'!L79/100</f>
        <v>7.7122992216977027</v>
      </c>
      <c r="S41" s="18">
        <f>'[7]2022-23'!M79/100</f>
        <v>46.395467679282127</v>
      </c>
      <c r="T41" s="18">
        <f>'[7]2022-23'!N79/100</f>
        <v>624.17978585456353</v>
      </c>
      <c r="U41" s="18">
        <f>'[7]2022-23'!O79/100</f>
        <v>920.49190513418205</v>
      </c>
      <c r="V41" s="18">
        <f>'[7]2022-23'!P79/100</f>
        <v>143.89031089810925</v>
      </c>
      <c r="W41" s="18">
        <f>'[7]2022-23'!Q79/100</f>
        <v>361.55452874569289</v>
      </c>
      <c r="X41" s="18">
        <f t="shared" si="52"/>
        <v>2740.3226997215775</v>
      </c>
      <c r="Y41" s="18">
        <f t="shared" si="50"/>
        <v>11873.300161417033</v>
      </c>
      <c r="Z41" s="18">
        <f>'[7]2022-23'!U79/100</f>
        <v>1847.2477509036271</v>
      </c>
      <c r="AA41" s="18">
        <f>'[7]2022-23'!V79/100</f>
        <v>311.03073182260499</v>
      </c>
      <c r="AB41" s="18">
        <f t="shared" si="51"/>
        <v>13409.517180498056</v>
      </c>
      <c r="AC41" s="18">
        <f>'Stmnt 49 GDDP 2022-23 '!AC41</f>
        <v>1300.9829108452029</v>
      </c>
      <c r="AD41" s="18">
        <f t="shared" si="7"/>
        <v>103072.20078537668</v>
      </c>
    </row>
    <row r="42" spans="1:30">
      <c r="A42" s="5">
        <v>32</v>
      </c>
      <c r="B42" s="6" t="s">
        <v>153</v>
      </c>
      <c r="C42" s="14">
        <f>[4]NVA_Constant!N39/100</f>
        <v>1390.1809204412189</v>
      </c>
      <c r="D42" s="14">
        <f>[4]NVA_Constant!Z39/100</f>
        <v>231.10283442345232</v>
      </c>
      <c r="E42" s="14">
        <f>[4]NVA_Constant!AX39/100</f>
        <v>431.82139349789219</v>
      </c>
      <c r="F42" s="14">
        <f>[4]NVA_Constant!AL39/100</f>
        <v>48.118167153440261</v>
      </c>
      <c r="G42" s="14">
        <f t="shared" si="0"/>
        <v>2101.2233155160038</v>
      </c>
      <c r="H42" s="14">
        <f>+[4]NVA_Constant!BV39/100</f>
        <v>111.7214067891979</v>
      </c>
      <c r="I42" s="14">
        <f t="shared" si="1"/>
        <v>2212.9447223052016</v>
      </c>
      <c r="J42" s="18">
        <f>'[7]2022-23'!D80/100</f>
        <v>2183.5714637032124</v>
      </c>
      <c r="K42" s="18">
        <f>('[7]2022-23'!E80+'[7]2022-23'!F80)/100</f>
        <v>219.24785548471561</v>
      </c>
      <c r="L42" s="18">
        <f>'[7]2022-23'!G80/100</f>
        <v>892.94845769413655</v>
      </c>
      <c r="M42" s="18">
        <f t="shared" si="47"/>
        <v>3295.7677768820649</v>
      </c>
      <c r="N42" s="18">
        <f t="shared" si="48"/>
        <v>3407.4891836712627</v>
      </c>
      <c r="O42" s="18">
        <f>(+'[7]2022-23'!H80+'[7]2022-23'!I80)/100</f>
        <v>1057.9601262006713</v>
      </c>
      <c r="P42" s="18">
        <f>'[7]2022-23'!J80/100</f>
        <v>48.297413592597785</v>
      </c>
      <c r="Q42" s="18">
        <f>'[7]2022-23'!K80/100</f>
        <v>560.27513064373534</v>
      </c>
      <c r="R42" s="18">
        <f>'[7]2022-23'!L80/100</f>
        <v>20.205676626342846</v>
      </c>
      <c r="S42" s="18">
        <f>'[7]2022-23'!M80/100</f>
        <v>121.55283267771806</v>
      </c>
      <c r="T42" s="18">
        <f>'[7]2022-23'!N80/100</f>
        <v>1635.3067414960822</v>
      </c>
      <c r="U42" s="18">
        <f>'[7]2022-23'!O80/100</f>
        <v>2411.6234650207621</v>
      </c>
      <c r="V42" s="18">
        <f>'[7]2022-23'!P80/100</f>
        <v>376.98240279519746</v>
      </c>
      <c r="W42" s="18">
        <f>'[7]2022-23'!Q80/100</f>
        <v>947.24720613434727</v>
      </c>
      <c r="X42" s="18">
        <f t="shared" si="52"/>
        <v>7179.4509951874543</v>
      </c>
      <c r="Y42" s="18">
        <f t="shared" si="50"/>
        <v>12688.163494374719</v>
      </c>
      <c r="Z42" s="18">
        <f>'[7]2022-23'!U80/100</f>
        <v>1974.0241519887018</v>
      </c>
      <c r="AA42" s="18">
        <f>'[7]2022-23'!V80/100</f>
        <v>332.37673524203706</v>
      </c>
      <c r="AB42" s="18">
        <f t="shared" si="51"/>
        <v>14329.810911121385</v>
      </c>
      <c r="AC42" s="18">
        <f>'Stmnt 49 GDDP 2022-23 '!AC42</f>
        <v>1428.8172184298051</v>
      </c>
      <c r="AD42" s="18">
        <f t="shared" si="7"/>
        <v>100291.42094794387</v>
      </c>
    </row>
    <row r="43" spans="1:30">
      <c r="A43" s="5">
        <v>33</v>
      </c>
      <c r="B43" s="6" t="s">
        <v>24</v>
      </c>
      <c r="C43" s="14">
        <f>[4]NVA_Constant!N40/100</f>
        <v>1987.8417394815226</v>
      </c>
      <c r="D43" s="14">
        <f>[4]NVA_Constant!Z40/100</f>
        <v>326.30151846925514</v>
      </c>
      <c r="E43" s="14">
        <f>[4]NVA_Constant!AX40/100</f>
        <v>2557.6491491539837</v>
      </c>
      <c r="F43" s="14">
        <f>[4]NVA_Constant!AL40/100</f>
        <v>83.771378824365925</v>
      </c>
      <c r="G43" s="14">
        <f t="shared" si="0"/>
        <v>4955.5637859291282</v>
      </c>
      <c r="H43" s="14">
        <f>+[4]NVA_Constant!BV40/100</f>
        <v>3009.9719763664739</v>
      </c>
      <c r="I43" s="14">
        <f t="shared" si="1"/>
        <v>7965.5357622956017</v>
      </c>
      <c r="J43" s="18">
        <f>'[7]2022-23'!D81/100</f>
        <v>3933.7293661966546</v>
      </c>
      <c r="K43" s="18">
        <f>('[7]2022-23'!E81+'[7]2022-23'!F81)/100</f>
        <v>394.97755943979047</v>
      </c>
      <c r="L43" s="18">
        <f>'[7]2022-23'!G81/100</f>
        <v>1608.6570231020683</v>
      </c>
      <c r="M43" s="18">
        <f t="shared" si="47"/>
        <v>5937.3639487385135</v>
      </c>
      <c r="N43" s="18">
        <f t="shared" si="48"/>
        <v>8947.3359251049878</v>
      </c>
      <c r="O43" s="18">
        <f>(+'[7]2022-23'!H81+'[7]2022-23'!I81)/100</f>
        <v>1905.9274614455003</v>
      </c>
      <c r="P43" s="18">
        <f>'[7]2022-23'!J81/100</f>
        <v>87.008351830325267</v>
      </c>
      <c r="Q43" s="18">
        <f>'[7]2022-23'!K81/100</f>
        <v>1009.3421585685684</v>
      </c>
      <c r="R43" s="18">
        <f>'[7]2022-23'!L81/100</f>
        <v>36.400761243746267</v>
      </c>
      <c r="S43" s="18">
        <f>'[7]2022-23'!M81/100</f>
        <v>218.97884058156845</v>
      </c>
      <c r="T43" s="18">
        <f>'[7]2022-23'!N81/100</f>
        <v>2946.0240979943683</v>
      </c>
      <c r="U43" s="18">
        <f>'[7]2022-23'!O81/100</f>
        <v>4344.5676966634492</v>
      </c>
      <c r="V43" s="18">
        <f>'[7]2022-23'!P81/100</f>
        <v>679.13817938426951</v>
      </c>
      <c r="W43" s="18">
        <f>'[7]2022-23'!Q81/100</f>
        <v>1706.4768493992733</v>
      </c>
      <c r="X43" s="18">
        <f t="shared" si="52"/>
        <v>12933.864397111069</v>
      </c>
      <c r="Y43" s="18">
        <f t="shared" si="50"/>
        <v>26836.764108145184</v>
      </c>
      <c r="Z43" s="18">
        <f>'[7]2022-23'!U81/100</f>
        <v>4175.2630823924255</v>
      </c>
      <c r="AA43" s="18">
        <f>'[7]2022-23'!V81/100</f>
        <v>703.01080698740179</v>
      </c>
      <c r="AB43" s="18">
        <f t="shared" si="51"/>
        <v>30309.01638355021</v>
      </c>
      <c r="AC43" s="18">
        <f>'Stmnt 49 GDDP 2022-23 '!AC43</f>
        <v>2439.1563105925861</v>
      </c>
      <c r="AD43" s="18">
        <f t="shared" si="7"/>
        <v>124260.24626599974</v>
      </c>
    </row>
    <row r="44" spans="1:30">
      <c r="A44" s="5">
        <v>34</v>
      </c>
      <c r="B44" s="6" t="s">
        <v>55</v>
      </c>
      <c r="C44" s="14">
        <f>[4]NVA_Constant!N41/100</f>
        <v>541.02042265784655</v>
      </c>
      <c r="D44" s="14">
        <f>[4]NVA_Constant!Z41/100</f>
        <v>203.2584472601072</v>
      </c>
      <c r="E44" s="14">
        <f>[4]NVA_Constant!AX41/100</f>
        <v>822.70203454764999</v>
      </c>
      <c r="F44" s="14">
        <f>[4]NVA_Constant!AL41/100</f>
        <v>24.929974507888847</v>
      </c>
      <c r="G44" s="14">
        <f t="shared" si="0"/>
        <v>1591.9108789734926</v>
      </c>
      <c r="H44" s="14">
        <f>+[4]NVA_Constant!BV41/100</f>
        <v>56.536517125084501</v>
      </c>
      <c r="I44" s="14">
        <f t="shared" si="1"/>
        <v>1648.447396098577</v>
      </c>
      <c r="J44" s="18">
        <f>'[7]2022-23'!D82/100</f>
        <v>1237.8462475636593</v>
      </c>
      <c r="K44" s="18">
        <f>('[7]2022-23'!E82+'[7]2022-23'!F82)/100</f>
        <v>124.28955942566864</v>
      </c>
      <c r="L44" s="18">
        <f>'[7]2022-23'!G82/100</f>
        <v>506.20413208270378</v>
      </c>
      <c r="M44" s="18">
        <f t="shared" si="47"/>
        <v>1868.3399390720317</v>
      </c>
      <c r="N44" s="18">
        <f t="shared" si="48"/>
        <v>1924.8764561971161</v>
      </c>
      <c r="O44" s="18">
        <f>(+'[7]2022-23'!H82+'[7]2022-23'!I82)/100</f>
        <v>599.74770418939409</v>
      </c>
      <c r="P44" s="18">
        <f>'[7]2022-23'!J82/100</f>
        <v>27.379352211003752</v>
      </c>
      <c r="Q44" s="18">
        <f>'[7]2022-23'!K82/100</f>
        <v>317.61473329313066</v>
      </c>
      <c r="R44" s="18">
        <f>'[7]2022-23'!L82/100</f>
        <v>11.454409167348761</v>
      </c>
      <c r="S44" s="18">
        <f>'[7]2022-23'!M82/100</f>
        <v>68.907164391894355</v>
      </c>
      <c r="T44" s="18">
        <f>'[7]2022-23'!N82/100</f>
        <v>927.04010252243052</v>
      </c>
      <c r="U44" s="18">
        <f>'[7]2022-23'!O82/100</f>
        <v>1367.1267949479695</v>
      </c>
      <c r="V44" s="18">
        <f>'[7]2022-23'!P82/100</f>
        <v>213.70779956345544</v>
      </c>
      <c r="W44" s="18">
        <f>'[7]2022-23'!Q82/100</f>
        <v>536.98558490959124</v>
      </c>
      <c r="X44" s="18">
        <f t="shared" si="52"/>
        <v>4069.9636451962183</v>
      </c>
      <c r="Y44" s="18">
        <f t="shared" si="50"/>
        <v>7586.7509803668272</v>
      </c>
      <c r="Z44" s="18">
        <f>'[7]2022-23'!U82/100</f>
        <v>1180.3465243784281</v>
      </c>
      <c r="AA44" s="18">
        <f>'[7]2022-23'!V82/100</f>
        <v>198.74109637004725</v>
      </c>
      <c r="AB44" s="18">
        <f t="shared" si="51"/>
        <v>8568.356408375208</v>
      </c>
      <c r="AC44" s="18">
        <f>'Stmnt 49 GDDP 2022-23 '!AC44</f>
        <v>1149.7558398457279</v>
      </c>
      <c r="AD44" s="18">
        <f t="shared" si="7"/>
        <v>74523.269301462249</v>
      </c>
    </row>
    <row r="45" spans="1:30" s="3" customFormat="1">
      <c r="A45" s="8"/>
      <c r="B45" s="8" t="s">
        <v>31</v>
      </c>
      <c r="C45" s="19">
        <f t="shared" ref="C45:I45" si="53">SUM(C39:C44)</f>
        <v>10994.020803814952</v>
      </c>
      <c r="D45" s="19">
        <f t="shared" si="53"/>
        <v>2102.4299774288456</v>
      </c>
      <c r="E45" s="19">
        <f t="shared" si="53"/>
        <v>6676.6519420274035</v>
      </c>
      <c r="F45" s="19">
        <f t="shared" si="53"/>
        <v>285.7884577420125</v>
      </c>
      <c r="G45" s="19">
        <f t="shared" si="53"/>
        <v>20058.891181013212</v>
      </c>
      <c r="H45" s="19">
        <f t="shared" si="53"/>
        <v>9521.2760662822475</v>
      </c>
      <c r="I45" s="19">
        <f t="shared" si="53"/>
        <v>29580.16724729546</v>
      </c>
      <c r="J45" s="19">
        <f t="shared" ref="J45" si="54">SUM(J39:J44)</f>
        <v>27145.457202365902</v>
      </c>
      <c r="K45" s="19">
        <f t="shared" ref="K45:AB45" si="55">SUM(K39:K44)</f>
        <v>2725.6187290876696</v>
      </c>
      <c r="L45" s="19">
        <f>SUM(L39:L44)</f>
        <v>11100.847645785785</v>
      </c>
      <c r="M45" s="19">
        <f t="shared" si="55"/>
        <v>40971.923577239351</v>
      </c>
      <c r="N45" s="19">
        <f t="shared" si="55"/>
        <v>50493.199643521599</v>
      </c>
      <c r="O45" s="19">
        <f t="shared" si="55"/>
        <v>13152.219565502332</v>
      </c>
      <c r="P45" s="19">
        <f t="shared" si="55"/>
        <v>600.41789126487004</v>
      </c>
      <c r="Q45" s="19">
        <f t="shared" si="55"/>
        <v>6965.1599836563237</v>
      </c>
      <c r="R45" s="19">
        <f t="shared" si="55"/>
        <v>251.19046443985997</v>
      </c>
      <c r="S45" s="19">
        <f t="shared" si="55"/>
        <v>1511.1056689133468</v>
      </c>
      <c r="T45" s="19">
        <f t="shared" si="55"/>
        <v>20329.606748357797</v>
      </c>
      <c r="U45" s="19">
        <f t="shared" si="55"/>
        <v>29980.526237010901</v>
      </c>
      <c r="V45" s="19">
        <f t="shared" si="55"/>
        <v>4686.523821742433</v>
      </c>
      <c r="W45" s="19">
        <f t="shared" si="55"/>
        <v>11775.872199104509</v>
      </c>
      <c r="X45" s="19">
        <f t="shared" si="55"/>
        <v>89252.622579992356</v>
      </c>
      <c r="Y45" s="19">
        <f t="shared" si="55"/>
        <v>159804.7134045272</v>
      </c>
      <c r="Z45" s="19">
        <f t="shared" si="55"/>
        <v>24862.413229433594</v>
      </c>
      <c r="AA45" s="19">
        <f t="shared" si="55"/>
        <v>4186.2141003251845</v>
      </c>
      <c r="AB45" s="19">
        <f t="shared" si="55"/>
        <v>180480.91253363559</v>
      </c>
      <c r="AC45" s="18">
        <f>'Stmnt 49 GDDP 2022-23 '!AC45</f>
        <v>13125.389574443163</v>
      </c>
      <c r="AD45" s="19">
        <f t="shared" si="7"/>
        <v>137505.1852823137</v>
      </c>
    </row>
    <row r="46" spans="1:30" s="3" customFormat="1">
      <c r="A46" s="8"/>
      <c r="B46" s="8" t="s">
        <v>32</v>
      </c>
      <c r="C46" s="15">
        <f>C45+C38+C32+C23+C17+C11</f>
        <v>123950.60124761381</v>
      </c>
      <c r="D46" s="15">
        <f t="shared" ref="D46:I46" si="56">D45+D38+D32+D23+D17+D11</f>
        <v>52831.855095728024</v>
      </c>
      <c r="E46" s="15">
        <f t="shared" si="56"/>
        <v>30898.423430525581</v>
      </c>
      <c r="F46" s="15">
        <f t="shared" si="56"/>
        <v>3093.9717512865186</v>
      </c>
      <c r="G46" s="15">
        <f t="shared" si="56"/>
        <v>210774.85152515394</v>
      </c>
      <c r="H46" s="15">
        <f t="shared" si="56"/>
        <v>70273.643114160121</v>
      </c>
      <c r="I46" s="15">
        <f t="shared" si="56"/>
        <v>281048.49463931407</v>
      </c>
      <c r="J46" s="15">
        <f>J45+J38+J32+J23+J17+J11</f>
        <v>298714.73439920385</v>
      </c>
      <c r="K46" s="15">
        <f t="shared" ref="K46:AA46" si="57">K45+K38+K32+K23+K17+K11</f>
        <v>29993.323327114842</v>
      </c>
      <c r="L46" s="15">
        <f>L45+L38+L32+L23+L17+L11</f>
        <v>122156.23157114917</v>
      </c>
      <c r="M46" s="15">
        <f t="shared" si="57"/>
        <v>450864.28929746791</v>
      </c>
      <c r="N46" s="15">
        <f t="shared" si="57"/>
        <v>521137.93241162796</v>
      </c>
      <c r="O46" s="15">
        <f t="shared" si="57"/>
        <v>144729.99091452491</v>
      </c>
      <c r="P46" s="15">
        <f t="shared" si="57"/>
        <v>6607.1339149183277</v>
      </c>
      <c r="Q46" s="15">
        <f t="shared" si="57"/>
        <v>76646.191628134533</v>
      </c>
      <c r="R46" s="15">
        <f t="shared" si="57"/>
        <v>2764.1565330579779</v>
      </c>
      <c r="S46" s="15">
        <f t="shared" si="57"/>
        <v>16628.547648821335</v>
      </c>
      <c r="T46" s="15">
        <f t="shared" si="57"/>
        <v>223711.57851585868</v>
      </c>
      <c r="U46" s="15">
        <f t="shared" si="57"/>
        <v>329912.47357795585</v>
      </c>
      <c r="V46" s="15">
        <f t="shared" si="57"/>
        <v>51571.565298421992</v>
      </c>
      <c r="W46" s="15">
        <f t="shared" si="57"/>
        <v>129584.35402472748</v>
      </c>
      <c r="X46" s="15">
        <f t="shared" si="57"/>
        <v>982155.99205642112</v>
      </c>
      <c r="Y46" s="15">
        <f t="shared" si="57"/>
        <v>1714068.7759932033</v>
      </c>
      <c r="Z46" s="15">
        <f t="shared" si="57"/>
        <v>266674.77628870436</v>
      </c>
      <c r="AA46" s="15">
        <f t="shared" si="57"/>
        <v>44901.422013983261</v>
      </c>
      <c r="AB46" s="15">
        <f>AB45+AB38+AB32+AB23+AB17+AB11</f>
        <v>1935842.1302679242</v>
      </c>
      <c r="AC46" s="18">
        <f>'Stmnt 49 GDDP 2022-23 '!AC46</f>
        <v>125979</v>
      </c>
      <c r="AD46" s="19">
        <f t="shared" si="7"/>
        <v>153663.87495280357</v>
      </c>
    </row>
    <row r="47" spans="1:30">
      <c r="C47" s="12" t="s">
        <v>51</v>
      </c>
      <c r="D47" s="12"/>
      <c r="F47" s="12" t="s">
        <v>164</v>
      </c>
      <c r="H47" s="12"/>
      <c r="I47" s="12"/>
      <c r="O47" s="20" t="s">
        <v>51</v>
      </c>
      <c r="S47" s="12" t="s">
        <v>164</v>
      </c>
    </row>
    <row r="48" spans="1:30">
      <c r="C48" s="12"/>
      <c r="D48" s="12"/>
      <c r="G48" s="12"/>
      <c r="H48" s="12"/>
      <c r="I48" s="12"/>
    </row>
  </sheetData>
  <printOptions horizontalCentered="1"/>
  <pageMargins left="0.39370078740157499" right="0.39370078740157499" top="0.39370078740157499" bottom="0.39370078740157499" header="0.31496062992126" footer="0.31496062992126"/>
  <pageSetup paperSize="9" scale="82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48</vt:i4>
      </vt:variant>
    </vt:vector>
  </HeadingPairs>
  <TitlesOfParts>
    <vt:vector size="96" baseType="lpstr">
      <vt:lpstr>Stmnt 5 GDDP 2011-12</vt:lpstr>
      <vt:lpstr>Stmnt 6 NDDP 2011-12</vt:lpstr>
      <vt:lpstr>Stmnt 7 GDDP-C 2011-12</vt:lpstr>
      <vt:lpstr>Stmnt 8 NDDP-C 2011-12</vt:lpstr>
      <vt:lpstr>Stmnt 9 GDDP 2012-13</vt:lpstr>
      <vt:lpstr>Stmnt 10 NDDP 2012-13</vt:lpstr>
      <vt:lpstr>Stmnt 11 GDDP-C 2012-13</vt:lpstr>
      <vt:lpstr>Stmnt 12 NDDP-C 2012-13</vt:lpstr>
      <vt:lpstr>Stmnt 13 GDDP 2013-14</vt:lpstr>
      <vt:lpstr>Stmnt 14 NDDP 2013-14</vt:lpstr>
      <vt:lpstr>Stmnt 15 GDDP-C 2013-14</vt:lpstr>
      <vt:lpstr>Stmnt 16 NDDP-C 2013-14</vt:lpstr>
      <vt:lpstr>Stmnt 17 GDDP 2014-15</vt:lpstr>
      <vt:lpstr>Stmnt 18 NDDP 2014-15</vt:lpstr>
      <vt:lpstr>Stmnt 19 GDDP-C 2014-15</vt:lpstr>
      <vt:lpstr>Stmnt 20 NDDP-C 2014-15</vt:lpstr>
      <vt:lpstr>Stmnt 21 GDDP 2015-16</vt:lpstr>
      <vt:lpstr>Stmnt 22 NDDP 2015-16</vt:lpstr>
      <vt:lpstr>Stmnt 23 GDDP-C 2015-16</vt:lpstr>
      <vt:lpstr>Stmnt 24 NDDP-C 2015-16</vt:lpstr>
      <vt:lpstr>Stmnt 25 GDDP 2016-17</vt:lpstr>
      <vt:lpstr>Stmnt 26 NDDP 2016-17</vt:lpstr>
      <vt:lpstr>Stmnt 27 GDDP-C 2016-17</vt:lpstr>
      <vt:lpstr>Stmnt 28 NDDP-C 2016-17</vt:lpstr>
      <vt:lpstr>Stmnt 29 GDDP 2017-18</vt:lpstr>
      <vt:lpstr>Stmnt 30 NDDP 2017-18</vt:lpstr>
      <vt:lpstr>Stmnt 31 GDDP-C 2017-18</vt:lpstr>
      <vt:lpstr>Stmnt 32 NDDP-C 2017-18</vt:lpstr>
      <vt:lpstr>Stmnt 33 GDDP 2018-19</vt:lpstr>
      <vt:lpstr>Stmnt 34 NDDP 2018-19</vt:lpstr>
      <vt:lpstr>Stmnt 35 GDDP-C 2018-19</vt:lpstr>
      <vt:lpstr>Stmnt 36 NDDP-C 2018-19</vt:lpstr>
      <vt:lpstr>Stmnt 37 GDDP 2019-20</vt:lpstr>
      <vt:lpstr>Stmnt 38 NDDP 2019-20</vt:lpstr>
      <vt:lpstr>Stmnt 39 GDDP-C 2019-20</vt:lpstr>
      <vt:lpstr>Stmnt 40 NDDP-C 2019-20</vt:lpstr>
      <vt:lpstr>Stmnt 41 GDDP 2020-21</vt:lpstr>
      <vt:lpstr>Stmnt 42 NDDP 2020-21</vt:lpstr>
      <vt:lpstr>Stmnt 43 GDDP-C 2020-21</vt:lpstr>
      <vt:lpstr>Stmnt 44 NDDP-C 2020-21</vt:lpstr>
      <vt:lpstr>Stmnt 45 GDDP 2021-22</vt:lpstr>
      <vt:lpstr>Stmnt 46 NDDP 2021-22</vt:lpstr>
      <vt:lpstr>Stmnt 47 GDDP-C 2021-22</vt:lpstr>
      <vt:lpstr>Stmnt 48 NDDP-C 2021-22</vt:lpstr>
      <vt:lpstr>Stmnt 49 GDDP 2022-23 </vt:lpstr>
      <vt:lpstr>Stmnt 50 NDDP 2022-23</vt:lpstr>
      <vt:lpstr>Stmnt 51 GDDP-C 2022-23</vt:lpstr>
      <vt:lpstr>Stmnt 52 NDDP-C 2022-23</vt:lpstr>
      <vt:lpstr>'Stmnt 10 NDDP 2012-13'!Print_Titles</vt:lpstr>
      <vt:lpstr>'Stmnt 11 GDDP-C 2012-13'!Print_Titles</vt:lpstr>
      <vt:lpstr>'Stmnt 12 NDDP-C 2012-13'!Print_Titles</vt:lpstr>
      <vt:lpstr>'Stmnt 13 GDDP 2013-14'!Print_Titles</vt:lpstr>
      <vt:lpstr>'Stmnt 14 NDDP 2013-14'!Print_Titles</vt:lpstr>
      <vt:lpstr>'Stmnt 15 GDDP-C 2013-14'!Print_Titles</vt:lpstr>
      <vt:lpstr>'Stmnt 16 NDDP-C 2013-14'!Print_Titles</vt:lpstr>
      <vt:lpstr>'Stmnt 17 GDDP 2014-15'!Print_Titles</vt:lpstr>
      <vt:lpstr>'Stmnt 18 NDDP 2014-15'!Print_Titles</vt:lpstr>
      <vt:lpstr>'Stmnt 19 GDDP-C 2014-15'!Print_Titles</vt:lpstr>
      <vt:lpstr>'Stmnt 20 NDDP-C 2014-15'!Print_Titles</vt:lpstr>
      <vt:lpstr>'Stmnt 21 GDDP 2015-16'!Print_Titles</vt:lpstr>
      <vt:lpstr>'Stmnt 22 NDDP 2015-16'!Print_Titles</vt:lpstr>
      <vt:lpstr>'Stmnt 23 GDDP-C 2015-16'!Print_Titles</vt:lpstr>
      <vt:lpstr>'Stmnt 24 NDDP-C 2015-16'!Print_Titles</vt:lpstr>
      <vt:lpstr>'Stmnt 25 GDDP 2016-17'!Print_Titles</vt:lpstr>
      <vt:lpstr>'Stmnt 26 NDDP 2016-17'!Print_Titles</vt:lpstr>
      <vt:lpstr>'Stmnt 27 GDDP-C 2016-17'!Print_Titles</vt:lpstr>
      <vt:lpstr>'Stmnt 28 NDDP-C 2016-17'!Print_Titles</vt:lpstr>
      <vt:lpstr>'Stmnt 29 GDDP 2017-18'!Print_Titles</vt:lpstr>
      <vt:lpstr>'Stmnt 30 NDDP 2017-18'!Print_Titles</vt:lpstr>
      <vt:lpstr>'Stmnt 31 GDDP-C 2017-18'!Print_Titles</vt:lpstr>
      <vt:lpstr>'Stmnt 32 NDDP-C 2017-18'!Print_Titles</vt:lpstr>
      <vt:lpstr>'Stmnt 33 GDDP 2018-19'!Print_Titles</vt:lpstr>
      <vt:lpstr>'Stmnt 34 NDDP 2018-19'!Print_Titles</vt:lpstr>
      <vt:lpstr>'Stmnt 35 GDDP-C 2018-19'!Print_Titles</vt:lpstr>
      <vt:lpstr>'Stmnt 36 NDDP-C 2018-19'!Print_Titles</vt:lpstr>
      <vt:lpstr>'Stmnt 37 GDDP 2019-20'!Print_Titles</vt:lpstr>
      <vt:lpstr>'Stmnt 38 NDDP 2019-20'!Print_Titles</vt:lpstr>
      <vt:lpstr>'Stmnt 39 GDDP-C 2019-20'!Print_Titles</vt:lpstr>
      <vt:lpstr>'Stmnt 40 NDDP-C 2019-20'!Print_Titles</vt:lpstr>
      <vt:lpstr>'Stmnt 41 GDDP 2020-21'!Print_Titles</vt:lpstr>
      <vt:lpstr>'Stmnt 42 NDDP 2020-21'!Print_Titles</vt:lpstr>
      <vt:lpstr>'Stmnt 43 GDDP-C 2020-21'!Print_Titles</vt:lpstr>
      <vt:lpstr>'Stmnt 44 NDDP-C 2020-21'!Print_Titles</vt:lpstr>
      <vt:lpstr>'Stmnt 45 GDDP 2021-22'!Print_Titles</vt:lpstr>
      <vt:lpstr>'Stmnt 46 NDDP 2021-22'!Print_Titles</vt:lpstr>
      <vt:lpstr>'Stmnt 47 GDDP-C 2021-22'!Print_Titles</vt:lpstr>
      <vt:lpstr>'Stmnt 48 NDDP-C 2021-22'!Print_Titles</vt:lpstr>
      <vt:lpstr>'Stmnt 49 GDDP 2022-23 '!Print_Titles</vt:lpstr>
      <vt:lpstr>'Stmnt 5 GDDP 2011-12'!Print_Titles</vt:lpstr>
      <vt:lpstr>'Stmnt 50 NDDP 2022-23'!Print_Titles</vt:lpstr>
      <vt:lpstr>'Stmnt 51 GDDP-C 2022-23'!Print_Titles</vt:lpstr>
      <vt:lpstr>'Stmnt 52 NDDP-C 2022-23'!Print_Titles</vt:lpstr>
      <vt:lpstr>'Stmnt 6 NDDP 2011-12'!Print_Titles</vt:lpstr>
      <vt:lpstr>'Stmnt 7 GDDP-C 2011-12'!Print_Titles</vt:lpstr>
      <vt:lpstr>'Stmnt 8 NDDP-C 2011-12'!Print_Titles</vt:lpstr>
      <vt:lpstr>'Stmnt 9 GDDP 2012-13'!Print_Titles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2024-12-16T09:58:48Z</dcterms:modified>
</cp:coreProperties>
</file>