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dir Epiroc materiais\Jadir - Epiroc 2018\Pasta de Trabalho 2021\Mestrado\2021 - Disertação\Dados\"/>
    </mc:Choice>
  </mc:AlternateContent>
  <xr:revisionPtr revIDLastSave="0" documentId="13_ncr:1_{25702860-42D5-43EB-A645-2D84F4FBF44B}" xr6:coauthVersionLast="47" xr6:coauthVersionMax="47" xr10:uidLastSave="{00000000-0000-0000-0000-000000000000}"/>
  <bookViews>
    <workbookView xWindow="-120" yWindow="-120" windowWidth="20730" windowHeight="11160" tabRatio="400" firstSheet="1" activeTab="1" xr2:uid="{00000000-000D-0000-FFFF-FFFF00000000}"/>
  </bookViews>
  <sheets>
    <sheet name="RESUMO BROCAS 12.25" sheetId="10" r:id="rId1"/>
    <sheet name="PF6750" sheetId="135" r:id="rId2"/>
    <sheet name="Sheet1" sheetId="137" r:id="rId3"/>
    <sheet name="Sheet2" sheetId="138" r:id="rId4"/>
    <sheet name="Sheet3" sheetId="139" r:id="rId5"/>
    <sheet name="Planilha1" sheetId="133" r:id="rId6"/>
  </sheets>
  <definedNames>
    <definedName name="_xlnm._FilterDatabase" localSheetId="1" hidden="1">'PF6750'!$A$4:$Z$622</definedName>
    <definedName name="_xlnm._FilterDatabase" localSheetId="0" hidden="1">'RESUMO BROCAS 12.25'!$A$1:$X$2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35" l="1"/>
  <c r="S621" i="135"/>
  <c r="P621" i="135"/>
  <c r="Q621" i="135" s="1"/>
  <c r="K621" i="135"/>
  <c r="S620" i="135"/>
  <c r="P620" i="135"/>
  <c r="Q620" i="135" s="1"/>
  <c r="L620" i="135" s="1"/>
  <c r="K620" i="135"/>
  <c r="S619" i="135"/>
  <c r="P619" i="135"/>
  <c r="Q619" i="135" s="1"/>
  <c r="K619" i="135"/>
  <c r="S618" i="135"/>
  <c r="P618" i="135"/>
  <c r="Q618" i="135" s="1"/>
  <c r="K618" i="135"/>
  <c r="S617" i="135"/>
  <c r="P617" i="135"/>
  <c r="Q617" i="135" s="1"/>
  <c r="K617" i="135"/>
  <c r="S616" i="135"/>
  <c r="P616" i="135"/>
  <c r="Q616" i="135" s="1"/>
  <c r="U616" i="135" s="1"/>
  <c r="K616" i="135"/>
  <c r="S615" i="135"/>
  <c r="P615" i="135"/>
  <c r="Q615" i="135" s="1"/>
  <c r="K615" i="135"/>
  <c r="S614" i="135"/>
  <c r="P614" i="135"/>
  <c r="Q614" i="135" s="1"/>
  <c r="L614" i="135" s="1"/>
  <c r="K614" i="135"/>
  <c r="S613" i="135"/>
  <c r="P613" i="135"/>
  <c r="Q613" i="135" s="1"/>
  <c r="U613" i="135" s="1"/>
  <c r="K613" i="135"/>
  <c r="S612" i="135"/>
  <c r="P612" i="135"/>
  <c r="Q612" i="135" s="1"/>
  <c r="K612" i="135"/>
  <c r="S611" i="135"/>
  <c r="P611" i="135"/>
  <c r="Q611" i="135" s="1"/>
  <c r="K611" i="135"/>
  <c r="S610" i="135"/>
  <c r="P610" i="135"/>
  <c r="Q610" i="135" s="1"/>
  <c r="L610" i="135" s="1"/>
  <c r="K610" i="135"/>
  <c r="S609" i="135"/>
  <c r="P609" i="135"/>
  <c r="Q609" i="135" s="1"/>
  <c r="U609" i="135" s="1"/>
  <c r="K609" i="135"/>
  <c r="S608" i="135"/>
  <c r="P608" i="135"/>
  <c r="Q608" i="135" s="1"/>
  <c r="K608" i="135"/>
  <c r="S607" i="135"/>
  <c r="P607" i="135"/>
  <c r="Q607" i="135" s="1"/>
  <c r="K607" i="135"/>
  <c r="S606" i="135"/>
  <c r="P606" i="135"/>
  <c r="Q606" i="135" s="1"/>
  <c r="L606" i="135" s="1"/>
  <c r="K606" i="135"/>
  <c r="S605" i="135"/>
  <c r="P605" i="135"/>
  <c r="Q605" i="135" s="1"/>
  <c r="K605" i="135"/>
  <c r="S604" i="135"/>
  <c r="P604" i="135"/>
  <c r="Q604" i="135" s="1"/>
  <c r="K604" i="135"/>
  <c r="S603" i="135"/>
  <c r="P603" i="135"/>
  <c r="Q603" i="135" s="1"/>
  <c r="K603" i="135"/>
  <c r="S602" i="135"/>
  <c r="P602" i="135"/>
  <c r="Q602" i="135" s="1"/>
  <c r="K602" i="135"/>
  <c r="S601" i="135"/>
  <c r="P601" i="135"/>
  <c r="Q601" i="135" s="1"/>
  <c r="K601" i="135"/>
  <c r="S600" i="135"/>
  <c r="P600" i="135"/>
  <c r="Q600" i="135" s="1"/>
  <c r="K600" i="135"/>
  <c r="S599" i="135"/>
  <c r="P599" i="135"/>
  <c r="Q599" i="135" s="1"/>
  <c r="K599" i="135"/>
  <c r="S598" i="135"/>
  <c r="P598" i="135"/>
  <c r="Q598" i="135" s="1"/>
  <c r="L598" i="135" s="1"/>
  <c r="K598" i="135"/>
  <c r="S597" i="135"/>
  <c r="P597" i="135"/>
  <c r="Q597" i="135" s="1"/>
  <c r="U597" i="135" s="1"/>
  <c r="K597" i="135"/>
  <c r="S596" i="135"/>
  <c r="P596" i="135"/>
  <c r="Q596" i="135" s="1"/>
  <c r="K596" i="135"/>
  <c r="S595" i="135"/>
  <c r="P595" i="135"/>
  <c r="Q595" i="135" s="1"/>
  <c r="K595" i="135"/>
  <c r="S594" i="135"/>
  <c r="P594" i="135"/>
  <c r="Q594" i="135" s="1"/>
  <c r="L594" i="135" s="1"/>
  <c r="K594" i="135"/>
  <c r="S593" i="135"/>
  <c r="P593" i="135"/>
  <c r="Q593" i="135" s="1"/>
  <c r="K593" i="135"/>
  <c r="S592" i="135"/>
  <c r="P592" i="135"/>
  <c r="Q592" i="135" s="1"/>
  <c r="K592" i="135"/>
  <c r="S591" i="135"/>
  <c r="P591" i="135"/>
  <c r="Q591" i="135" s="1"/>
  <c r="K591" i="135"/>
  <c r="S590" i="135"/>
  <c r="P590" i="135"/>
  <c r="Q590" i="135" s="1"/>
  <c r="L590" i="135" s="1"/>
  <c r="K590" i="135"/>
  <c r="S589" i="135"/>
  <c r="P589" i="135"/>
  <c r="Q589" i="135" s="1"/>
  <c r="K589" i="135"/>
  <c r="S588" i="135"/>
  <c r="P588" i="135"/>
  <c r="Q588" i="135" s="1"/>
  <c r="K588" i="135"/>
  <c r="S587" i="135"/>
  <c r="P587" i="135"/>
  <c r="Q587" i="135" s="1"/>
  <c r="K587" i="135"/>
  <c r="S586" i="135"/>
  <c r="P586" i="135"/>
  <c r="Q586" i="135" s="1"/>
  <c r="K586" i="135"/>
  <c r="S585" i="135"/>
  <c r="P585" i="135"/>
  <c r="Q585" i="135" s="1"/>
  <c r="K585" i="135"/>
  <c r="S584" i="135"/>
  <c r="P584" i="135"/>
  <c r="Q584" i="135" s="1"/>
  <c r="K584" i="135"/>
  <c r="S583" i="135"/>
  <c r="P583" i="135"/>
  <c r="Q583" i="135" s="1"/>
  <c r="K583" i="135"/>
  <c r="S582" i="135"/>
  <c r="P582" i="135"/>
  <c r="Q582" i="135" s="1"/>
  <c r="L582" i="135" s="1"/>
  <c r="K582" i="135"/>
  <c r="S581" i="135"/>
  <c r="P581" i="135"/>
  <c r="Q581" i="135" s="1"/>
  <c r="K581" i="135"/>
  <c r="S580" i="135"/>
  <c r="P580" i="135"/>
  <c r="Q580" i="135" s="1"/>
  <c r="K580" i="135"/>
  <c r="S579" i="135"/>
  <c r="P579" i="135"/>
  <c r="Q579" i="135" s="1"/>
  <c r="K579" i="135"/>
  <c r="S578" i="135"/>
  <c r="P578" i="135"/>
  <c r="Q578" i="135" s="1"/>
  <c r="K578" i="135"/>
  <c r="S577" i="135"/>
  <c r="P577" i="135"/>
  <c r="Q577" i="135" s="1"/>
  <c r="U577" i="135" s="1"/>
  <c r="K577" i="135"/>
  <c r="S576" i="135"/>
  <c r="P576" i="135"/>
  <c r="Q576" i="135" s="1"/>
  <c r="L576" i="135" s="1"/>
  <c r="K576" i="135"/>
  <c r="S575" i="135"/>
  <c r="P575" i="135"/>
  <c r="Q575" i="135" s="1"/>
  <c r="K575" i="135"/>
  <c r="S574" i="135"/>
  <c r="P574" i="135"/>
  <c r="Q574" i="135" s="1"/>
  <c r="K574" i="135"/>
  <c r="S573" i="135"/>
  <c r="P573" i="135"/>
  <c r="Q573" i="135" s="1"/>
  <c r="L573" i="135" s="1"/>
  <c r="K573" i="135"/>
  <c r="S572" i="135"/>
  <c r="P572" i="135"/>
  <c r="Q572" i="135" s="1"/>
  <c r="L572" i="135" s="1"/>
  <c r="K572" i="135"/>
  <c r="S571" i="135"/>
  <c r="P571" i="135"/>
  <c r="Q571" i="135" s="1"/>
  <c r="K571" i="135"/>
  <c r="S570" i="135"/>
  <c r="P570" i="135"/>
  <c r="Q570" i="135" s="1"/>
  <c r="K570" i="135"/>
  <c r="S569" i="135"/>
  <c r="P569" i="135"/>
  <c r="Q569" i="135" s="1"/>
  <c r="K569" i="135"/>
  <c r="S568" i="135"/>
  <c r="P568" i="135"/>
  <c r="Q568" i="135" s="1"/>
  <c r="L568" i="135" s="1"/>
  <c r="K568" i="135"/>
  <c r="S567" i="135"/>
  <c r="P567" i="135"/>
  <c r="Q567" i="135" s="1"/>
  <c r="K567" i="135"/>
  <c r="S566" i="135"/>
  <c r="P566" i="135"/>
  <c r="Q566" i="135" s="1"/>
  <c r="K566" i="135"/>
  <c r="S565" i="135"/>
  <c r="P565" i="135"/>
  <c r="Q565" i="135" s="1"/>
  <c r="K565" i="135"/>
  <c r="S564" i="135"/>
  <c r="P564" i="135"/>
  <c r="Q564" i="135" s="1"/>
  <c r="L564" i="135" s="1"/>
  <c r="K564" i="135"/>
  <c r="S563" i="135"/>
  <c r="P563" i="135"/>
  <c r="Q563" i="135" s="1"/>
  <c r="K563" i="135"/>
  <c r="S562" i="135"/>
  <c r="P562" i="135"/>
  <c r="Q562" i="135" s="1"/>
  <c r="L562" i="135" s="1"/>
  <c r="K562" i="135"/>
  <c r="S561" i="135"/>
  <c r="P561" i="135"/>
  <c r="Q561" i="135" s="1"/>
  <c r="U561" i="135" s="1"/>
  <c r="K561" i="135"/>
  <c r="S560" i="135"/>
  <c r="P560" i="135"/>
  <c r="Q560" i="135" s="1"/>
  <c r="K560" i="135"/>
  <c r="S559" i="135"/>
  <c r="P559" i="135"/>
  <c r="Q559" i="135" s="1"/>
  <c r="K559" i="135"/>
  <c r="S558" i="135"/>
  <c r="P558" i="135"/>
  <c r="Q558" i="135" s="1"/>
  <c r="L558" i="135" s="1"/>
  <c r="K558" i="135"/>
  <c r="S557" i="135"/>
  <c r="P557" i="135"/>
  <c r="Q557" i="135" s="1"/>
  <c r="K557" i="135"/>
  <c r="S556" i="135"/>
  <c r="P556" i="135"/>
  <c r="Q556" i="135" s="1"/>
  <c r="K556" i="135"/>
  <c r="S555" i="135"/>
  <c r="P555" i="135"/>
  <c r="Q555" i="135" s="1"/>
  <c r="K555" i="135"/>
  <c r="S554" i="135"/>
  <c r="P554" i="135"/>
  <c r="Q554" i="135" s="1"/>
  <c r="L554" i="135" s="1"/>
  <c r="K554" i="135"/>
  <c r="S553" i="135"/>
  <c r="P553" i="135"/>
  <c r="Q553" i="135" s="1"/>
  <c r="U553" i="135" s="1"/>
  <c r="K553" i="135"/>
  <c r="S552" i="135"/>
  <c r="P552" i="135"/>
  <c r="Q552" i="135" s="1"/>
  <c r="K552" i="135"/>
  <c r="S551" i="135"/>
  <c r="P551" i="135"/>
  <c r="Q551" i="135" s="1"/>
  <c r="K551" i="135"/>
  <c r="S550" i="135"/>
  <c r="P550" i="135"/>
  <c r="Q550" i="135" s="1"/>
  <c r="L550" i="135" s="1"/>
  <c r="K550" i="135"/>
  <c r="S549" i="135"/>
  <c r="P549" i="135"/>
  <c r="Q549" i="135" s="1"/>
  <c r="U549" i="135" s="1"/>
  <c r="K549" i="135"/>
  <c r="S548" i="135"/>
  <c r="P548" i="135"/>
  <c r="Q548" i="135" s="1"/>
  <c r="K548" i="135"/>
  <c r="S547" i="135"/>
  <c r="P547" i="135"/>
  <c r="Q547" i="135" s="1"/>
  <c r="K547" i="135"/>
  <c r="S546" i="135"/>
  <c r="P546" i="135"/>
  <c r="Q546" i="135" s="1"/>
  <c r="L546" i="135" s="1"/>
  <c r="K546" i="135"/>
  <c r="S545" i="135"/>
  <c r="P545" i="135"/>
  <c r="Q545" i="135" s="1"/>
  <c r="K545" i="135"/>
  <c r="S544" i="135"/>
  <c r="P544" i="135"/>
  <c r="Q544" i="135" s="1"/>
  <c r="K544" i="135"/>
  <c r="S543" i="135"/>
  <c r="P543" i="135"/>
  <c r="Q543" i="135" s="1"/>
  <c r="K543" i="135"/>
  <c r="S542" i="135"/>
  <c r="P542" i="135"/>
  <c r="Q542" i="135" s="1"/>
  <c r="L542" i="135" s="1"/>
  <c r="K542" i="135"/>
  <c r="S541" i="135"/>
  <c r="P541" i="135"/>
  <c r="Q541" i="135" s="1"/>
  <c r="U541" i="135" s="1"/>
  <c r="K541" i="135"/>
  <c r="S540" i="135"/>
  <c r="P540" i="135"/>
  <c r="Q540" i="135" s="1"/>
  <c r="K540" i="135"/>
  <c r="S539" i="135"/>
  <c r="P539" i="135"/>
  <c r="Q539" i="135" s="1"/>
  <c r="U539" i="135" s="1"/>
  <c r="K539" i="135"/>
  <c r="S538" i="135"/>
  <c r="P538" i="135"/>
  <c r="Q538" i="135" s="1"/>
  <c r="K538" i="135"/>
  <c r="S537" i="135"/>
  <c r="P537" i="135"/>
  <c r="Q537" i="135" s="1"/>
  <c r="K537" i="135"/>
  <c r="S536" i="135"/>
  <c r="P536" i="135"/>
  <c r="Q536" i="135" s="1"/>
  <c r="K536" i="135"/>
  <c r="S535" i="135"/>
  <c r="P535" i="135"/>
  <c r="Q535" i="135" s="1"/>
  <c r="K535" i="135"/>
  <c r="S534" i="135"/>
  <c r="P534" i="135"/>
  <c r="Q534" i="135" s="1"/>
  <c r="K534" i="135"/>
  <c r="S533" i="135"/>
  <c r="P533" i="135"/>
  <c r="Q533" i="135" s="1"/>
  <c r="L533" i="135" s="1"/>
  <c r="K533" i="135"/>
  <c r="S532" i="135"/>
  <c r="P532" i="135"/>
  <c r="Q532" i="135" s="1"/>
  <c r="U532" i="135" s="1"/>
  <c r="K532" i="135"/>
  <c r="S531" i="135"/>
  <c r="P531" i="135"/>
  <c r="Q531" i="135" s="1"/>
  <c r="K531" i="135"/>
  <c r="S530" i="135"/>
  <c r="P530" i="135"/>
  <c r="Q530" i="135" s="1"/>
  <c r="L530" i="135" s="1"/>
  <c r="K530" i="135"/>
  <c r="S529" i="135"/>
  <c r="P529" i="135"/>
  <c r="Q529" i="135" s="1"/>
  <c r="K529" i="135"/>
  <c r="S528" i="135"/>
  <c r="P528" i="135"/>
  <c r="Q528" i="135" s="1"/>
  <c r="K528" i="135"/>
  <c r="S527" i="135"/>
  <c r="P527" i="135"/>
  <c r="Q527" i="135" s="1"/>
  <c r="K527" i="135"/>
  <c r="S526" i="135"/>
  <c r="P526" i="135"/>
  <c r="Q526" i="135" s="1"/>
  <c r="K526" i="135"/>
  <c r="S525" i="135"/>
  <c r="P525" i="135"/>
  <c r="Q525" i="135" s="1"/>
  <c r="K525" i="135"/>
  <c r="S524" i="135"/>
  <c r="P524" i="135"/>
  <c r="Q524" i="135" s="1"/>
  <c r="K524" i="135"/>
  <c r="S523" i="135"/>
  <c r="P523" i="135"/>
  <c r="Q523" i="135" s="1"/>
  <c r="K523" i="135"/>
  <c r="S522" i="135"/>
  <c r="P522" i="135"/>
  <c r="Q522" i="135" s="1"/>
  <c r="U522" i="135" s="1"/>
  <c r="K522" i="135"/>
  <c r="S521" i="135"/>
  <c r="P521" i="135"/>
  <c r="Q521" i="135" s="1"/>
  <c r="K521" i="135"/>
  <c r="S520" i="135"/>
  <c r="P520" i="135"/>
  <c r="Q520" i="135" s="1"/>
  <c r="L520" i="135" s="1"/>
  <c r="K520" i="135"/>
  <c r="S519" i="135"/>
  <c r="P519" i="135"/>
  <c r="Q519" i="135" s="1"/>
  <c r="U519" i="135" s="1"/>
  <c r="K519" i="135"/>
  <c r="S518" i="135"/>
  <c r="P518" i="135"/>
  <c r="Q518" i="135" s="1"/>
  <c r="U518" i="135" s="1"/>
  <c r="K518" i="135"/>
  <c r="S517" i="135"/>
  <c r="P517" i="135"/>
  <c r="Q517" i="135" s="1"/>
  <c r="K517" i="135"/>
  <c r="S516" i="135"/>
  <c r="P516" i="135"/>
  <c r="Q516" i="135" s="1"/>
  <c r="K516" i="135"/>
  <c r="S515" i="135"/>
  <c r="P515" i="135"/>
  <c r="Q515" i="135" s="1"/>
  <c r="L515" i="135" s="1"/>
  <c r="K515" i="135"/>
  <c r="S514" i="135"/>
  <c r="P514" i="135"/>
  <c r="Q514" i="135" s="1"/>
  <c r="K514" i="135"/>
  <c r="S513" i="135"/>
  <c r="P513" i="135"/>
  <c r="Q513" i="135" s="1"/>
  <c r="L513" i="135" s="1"/>
  <c r="K513" i="135"/>
  <c r="S512" i="135"/>
  <c r="P512" i="135"/>
  <c r="Q512" i="135" s="1"/>
  <c r="U512" i="135" s="1"/>
  <c r="K512" i="135"/>
  <c r="S511" i="135"/>
  <c r="P511" i="135"/>
  <c r="Q511" i="135" s="1"/>
  <c r="K511" i="135"/>
  <c r="S510" i="135"/>
  <c r="P510" i="135"/>
  <c r="Q510" i="135" s="1"/>
  <c r="U510" i="135" s="1"/>
  <c r="K510" i="135"/>
  <c r="S509" i="135"/>
  <c r="P509" i="135"/>
  <c r="Q509" i="135" s="1"/>
  <c r="L509" i="135" s="1"/>
  <c r="K509" i="135"/>
  <c r="S508" i="135"/>
  <c r="P508" i="135"/>
  <c r="Q508" i="135" s="1"/>
  <c r="L508" i="135" s="1"/>
  <c r="K508" i="135"/>
  <c r="S507" i="135"/>
  <c r="P507" i="135"/>
  <c r="Q507" i="135" s="1"/>
  <c r="L507" i="135" s="1"/>
  <c r="K507" i="135"/>
  <c r="S506" i="135"/>
  <c r="P506" i="135"/>
  <c r="Q506" i="135" s="1"/>
  <c r="L506" i="135" s="1"/>
  <c r="K506" i="135"/>
  <c r="S505" i="135"/>
  <c r="P505" i="135"/>
  <c r="Q505" i="135" s="1"/>
  <c r="L505" i="135" s="1"/>
  <c r="K505" i="135"/>
  <c r="S504" i="135"/>
  <c r="P504" i="135"/>
  <c r="Q504" i="135" s="1"/>
  <c r="L504" i="135" s="1"/>
  <c r="K504" i="135"/>
  <c r="S503" i="135"/>
  <c r="P503" i="135"/>
  <c r="Q503" i="135" s="1"/>
  <c r="K503" i="135"/>
  <c r="S502" i="135"/>
  <c r="P502" i="135"/>
  <c r="Q502" i="135" s="1"/>
  <c r="L502" i="135" s="1"/>
  <c r="K502" i="135"/>
  <c r="S501" i="135"/>
  <c r="P501" i="135"/>
  <c r="Q501" i="135" s="1"/>
  <c r="U501" i="135" s="1"/>
  <c r="K501" i="135"/>
  <c r="S500" i="135"/>
  <c r="P500" i="135"/>
  <c r="Q500" i="135" s="1"/>
  <c r="U500" i="135" s="1"/>
  <c r="K500" i="135"/>
  <c r="S499" i="135"/>
  <c r="P499" i="135"/>
  <c r="Q499" i="135" s="1"/>
  <c r="L499" i="135" s="1"/>
  <c r="K499" i="135"/>
  <c r="S498" i="135"/>
  <c r="P498" i="135"/>
  <c r="Q498" i="135" s="1"/>
  <c r="K498" i="135"/>
  <c r="S497" i="135"/>
  <c r="P497" i="135"/>
  <c r="Q497" i="135" s="1"/>
  <c r="K497" i="135"/>
  <c r="S496" i="135"/>
  <c r="P496" i="135"/>
  <c r="Q496" i="135" s="1"/>
  <c r="K496" i="135"/>
  <c r="S495" i="135"/>
  <c r="P495" i="135"/>
  <c r="Q495" i="135" s="1"/>
  <c r="L495" i="135" s="1"/>
  <c r="K495" i="135"/>
  <c r="S494" i="135"/>
  <c r="P494" i="135"/>
  <c r="Q494" i="135" s="1"/>
  <c r="L494" i="135" s="1"/>
  <c r="K494" i="135"/>
  <c r="S493" i="135"/>
  <c r="P493" i="135"/>
  <c r="Q493" i="135" s="1"/>
  <c r="U493" i="135" s="1"/>
  <c r="K493" i="135"/>
  <c r="S492" i="135"/>
  <c r="P492" i="135"/>
  <c r="Q492" i="135" s="1"/>
  <c r="K492" i="135"/>
  <c r="S491" i="135"/>
  <c r="P491" i="135"/>
  <c r="Q491" i="135" s="1"/>
  <c r="K491" i="135"/>
  <c r="S490" i="135"/>
  <c r="P490" i="135"/>
  <c r="Q490" i="135" s="1"/>
  <c r="L490" i="135" s="1"/>
  <c r="K490" i="135"/>
  <c r="S489" i="135"/>
  <c r="P489" i="135"/>
  <c r="Q489" i="135" s="1"/>
  <c r="L489" i="135" s="1"/>
  <c r="K489" i="135"/>
  <c r="S488" i="135"/>
  <c r="P488" i="135"/>
  <c r="Q488" i="135" s="1"/>
  <c r="L488" i="135" s="1"/>
  <c r="K488" i="135"/>
  <c r="S487" i="135"/>
  <c r="P487" i="135"/>
  <c r="Q487" i="135" s="1"/>
  <c r="L487" i="135" s="1"/>
  <c r="K487" i="135"/>
  <c r="S486" i="135"/>
  <c r="P486" i="135"/>
  <c r="Q486" i="135" s="1"/>
  <c r="L486" i="135" s="1"/>
  <c r="K486" i="135"/>
  <c r="S485" i="135"/>
  <c r="P485" i="135"/>
  <c r="Q485" i="135" s="1"/>
  <c r="L485" i="135" s="1"/>
  <c r="K485" i="135"/>
  <c r="S484" i="135"/>
  <c r="P484" i="135"/>
  <c r="Q484" i="135" s="1"/>
  <c r="L484" i="135" s="1"/>
  <c r="K484" i="135"/>
  <c r="S483" i="135"/>
  <c r="P483" i="135"/>
  <c r="Q483" i="135" s="1"/>
  <c r="L483" i="135" s="1"/>
  <c r="K483" i="135"/>
  <c r="S482" i="135"/>
  <c r="P482" i="135"/>
  <c r="Q482" i="135" s="1"/>
  <c r="L482" i="135" s="1"/>
  <c r="K482" i="135"/>
  <c r="S481" i="135"/>
  <c r="P481" i="135"/>
  <c r="Q481" i="135" s="1"/>
  <c r="K481" i="135"/>
  <c r="S480" i="135"/>
  <c r="P480" i="135"/>
  <c r="Q480" i="135" s="1"/>
  <c r="L480" i="135" s="1"/>
  <c r="K480" i="135"/>
  <c r="S479" i="135"/>
  <c r="P479" i="135"/>
  <c r="Q479" i="135" s="1"/>
  <c r="L479" i="135" s="1"/>
  <c r="K479" i="135"/>
  <c r="S478" i="135"/>
  <c r="P478" i="135"/>
  <c r="Q478" i="135" s="1"/>
  <c r="U478" i="135" s="1"/>
  <c r="K478" i="135"/>
  <c r="S477" i="135"/>
  <c r="P477" i="135"/>
  <c r="Q477" i="135" s="1"/>
  <c r="U477" i="135" s="1"/>
  <c r="K477" i="135"/>
  <c r="S476" i="135"/>
  <c r="P476" i="135"/>
  <c r="Q476" i="135" s="1"/>
  <c r="K476" i="135"/>
  <c r="S475" i="135"/>
  <c r="P475" i="135"/>
  <c r="Q475" i="135" s="1"/>
  <c r="K475" i="135"/>
  <c r="S474" i="135"/>
  <c r="P474" i="135"/>
  <c r="Q474" i="135" s="1"/>
  <c r="L474" i="135" s="1"/>
  <c r="K474" i="135"/>
  <c r="S473" i="135"/>
  <c r="P473" i="135"/>
  <c r="Q473" i="135" s="1"/>
  <c r="L473" i="135" s="1"/>
  <c r="K473" i="135"/>
  <c r="S472" i="135"/>
  <c r="P472" i="135"/>
  <c r="Q472" i="135" s="1"/>
  <c r="L472" i="135" s="1"/>
  <c r="K472" i="135"/>
  <c r="S471" i="135"/>
  <c r="P471" i="135"/>
  <c r="Q471" i="135" s="1"/>
  <c r="L471" i="135" s="1"/>
  <c r="K471" i="135"/>
  <c r="S470" i="135"/>
  <c r="P470" i="135"/>
  <c r="Q470" i="135" s="1"/>
  <c r="U470" i="135" s="1"/>
  <c r="K470" i="135"/>
  <c r="S469" i="135"/>
  <c r="P469" i="135"/>
  <c r="Q469" i="135" s="1"/>
  <c r="U469" i="135" s="1"/>
  <c r="K469" i="135"/>
  <c r="S468" i="135"/>
  <c r="P468" i="135"/>
  <c r="Q468" i="135" s="1"/>
  <c r="K468" i="135"/>
  <c r="S467" i="135"/>
  <c r="P467" i="135"/>
  <c r="Q467" i="135" s="1"/>
  <c r="L467" i="135" s="1"/>
  <c r="K467" i="135"/>
  <c r="S466" i="135"/>
  <c r="P466" i="135"/>
  <c r="Q466" i="135" s="1"/>
  <c r="L466" i="135" s="1"/>
  <c r="K466" i="135"/>
  <c r="S465" i="135"/>
  <c r="P465" i="135"/>
  <c r="Q465" i="135" s="1"/>
  <c r="U465" i="135" s="1"/>
  <c r="K465" i="135"/>
  <c r="S464" i="135"/>
  <c r="P464" i="135"/>
  <c r="Q464" i="135" s="1"/>
  <c r="L464" i="135" s="1"/>
  <c r="K464" i="135"/>
  <c r="S463" i="135"/>
  <c r="P463" i="135"/>
  <c r="Q463" i="135" s="1"/>
  <c r="K463" i="135"/>
  <c r="S462" i="135"/>
  <c r="P462" i="135"/>
  <c r="Q462" i="135" s="1"/>
  <c r="L462" i="135" s="1"/>
  <c r="K462" i="135"/>
  <c r="S461" i="135"/>
  <c r="P461" i="135"/>
  <c r="Q461" i="135" s="1"/>
  <c r="L461" i="135" s="1"/>
  <c r="K461" i="135"/>
  <c r="S460" i="135"/>
  <c r="P460" i="135"/>
  <c r="Q460" i="135" s="1"/>
  <c r="K460" i="135"/>
  <c r="S459" i="135"/>
  <c r="P459" i="135"/>
  <c r="Q459" i="135" s="1"/>
  <c r="L459" i="135" s="1"/>
  <c r="K459" i="135"/>
  <c r="S458" i="135"/>
  <c r="P458" i="135"/>
  <c r="Q458" i="135" s="1"/>
  <c r="K458" i="135"/>
  <c r="S457" i="135"/>
  <c r="P457" i="135"/>
  <c r="Q457" i="135" s="1"/>
  <c r="U457" i="135" s="1"/>
  <c r="K457" i="135"/>
  <c r="S456" i="135"/>
  <c r="P456" i="135"/>
  <c r="Q456" i="135" s="1"/>
  <c r="K456" i="135"/>
  <c r="S455" i="135"/>
  <c r="P455" i="135"/>
  <c r="Q455" i="135" s="1"/>
  <c r="L455" i="135" s="1"/>
  <c r="K455" i="135"/>
  <c r="S454" i="135"/>
  <c r="P454" i="135"/>
  <c r="Q454" i="135" s="1"/>
  <c r="K454" i="135"/>
  <c r="S453" i="135"/>
  <c r="P453" i="135"/>
  <c r="Q453" i="135" s="1"/>
  <c r="K453" i="135"/>
  <c r="S452" i="135"/>
  <c r="P452" i="135"/>
  <c r="Q452" i="135" s="1"/>
  <c r="L452" i="135" s="1"/>
  <c r="K452" i="135"/>
  <c r="S451" i="135"/>
  <c r="P451" i="135"/>
  <c r="Q451" i="135" s="1"/>
  <c r="K451" i="135"/>
  <c r="S450" i="135"/>
  <c r="P450" i="135"/>
  <c r="Q450" i="135" s="1"/>
  <c r="L450" i="135" s="1"/>
  <c r="K450" i="135"/>
  <c r="S449" i="135"/>
  <c r="P449" i="135"/>
  <c r="Q449" i="135" s="1"/>
  <c r="U449" i="135" s="1"/>
  <c r="K449" i="135"/>
  <c r="S448" i="135"/>
  <c r="P448" i="135"/>
  <c r="Q448" i="135" s="1"/>
  <c r="U448" i="135" s="1"/>
  <c r="K448" i="135"/>
  <c r="S447" i="135"/>
  <c r="P447" i="135"/>
  <c r="Q447" i="135" s="1"/>
  <c r="L447" i="135" s="1"/>
  <c r="K447" i="135"/>
  <c r="S446" i="135"/>
  <c r="P446" i="135"/>
  <c r="Q446" i="135" s="1"/>
  <c r="K446" i="135"/>
  <c r="S445" i="135"/>
  <c r="P445" i="135"/>
  <c r="Q445" i="135" s="1"/>
  <c r="L445" i="135" s="1"/>
  <c r="K445" i="135"/>
  <c r="S444" i="135"/>
  <c r="P444" i="135"/>
  <c r="Q444" i="135" s="1"/>
  <c r="K444" i="135"/>
  <c r="S443" i="135"/>
  <c r="P443" i="135"/>
  <c r="Q443" i="135" s="1"/>
  <c r="U443" i="135" s="1"/>
  <c r="K443" i="135"/>
  <c r="S442" i="135"/>
  <c r="P442" i="135"/>
  <c r="Q442" i="135" s="1"/>
  <c r="K442" i="135"/>
  <c r="S441" i="135"/>
  <c r="P441" i="135"/>
  <c r="Q441" i="135" s="1"/>
  <c r="L441" i="135" s="1"/>
  <c r="K441" i="135"/>
  <c r="S440" i="135"/>
  <c r="P440" i="135"/>
  <c r="Q440" i="135" s="1"/>
  <c r="K440" i="135"/>
  <c r="S439" i="135"/>
  <c r="P439" i="135"/>
  <c r="Q439" i="135" s="1"/>
  <c r="K439" i="135"/>
  <c r="S438" i="135"/>
  <c r="P438" i="135"/>
  <c r="Q438" i="135" s="1"/>
  <c r="K438" i="135"/>
  <c r="S437" i="135"/>
  <c r="P437" i="135"/>
  <c r="Q437" i="135" s="1"/>
  <c r="L437" i="135" s="1"/>
  <c r="K437" i="135"/>
  <c r="S436" i="135"/>
  <c r="P436" i="135"/>
  <c r="Q436" i="135" s="1"/>
  <c r="K436" i="135"/>
  <c r="S435" i="135"/>
  <c r="P435" i="135"/>
  <c r="Q435" i="135" s="1"/>
  <c r="K435" i="135"/>
  <c r="S434" i="135"/>
  <c r="P434" i="135"/>
  <c r="Q434" i="135" s="1"/>
  <c r="K434" i="135"/>
  <c r="S433" i="135"/>
  <c r="P433" i="135"/>
  <c r="Q433" i="135" s="1"/>
  <c r="L433" i="135" s="1"/>
  <c r="K433" i="135"/>
  <c r="S432" i="135"/>
  <c r="P432" i="135"/>
  <c r="Q432" i="135" s="1"/>
  <c r="K432" i="135"/>
  <c r="S431" i="135"/>
  <c r="P431" i="135"/>
  <c r="Q431" i="135" s="1"/>
  <c r="U431" i="135" s="1"/>
  <c r="K431" i="135"/>
  <c r="S430" i="135"/>
  <c r="P430" i="135"/>
  <c r="Q430" i="135" s="1"/>
  <c r="K430" i="135"/>
  <c r="S429" i="135"/>
  <c r="P429" i="135"/>
  <c r="Q429" i="135" s="1"/>
  <c r="L429" i="135" s="1"/>
  <c r="K429" i="135"/>
  <c r="S428" i="135"/>
  <c r="P428" i="135"/>
  <c r="Q428" i="135" s="1"/>
  <c r="L428" i="135" s="1"/>
  <c r="K428" i="135"/>
  <c r="S427" i="135"/>
  <c r="P427" i="135"/>
  <c r="Q427" i="135" s="1"/>
  <c r="U427" i="135" s="1"/>
  <c r="K427" i="135"/>
  <c r="S426" i="135"/>
  <c r="P426" i="135"/>
  <c r="Q426" i="135" s="1"/>
  <c r="U426" i="135" s="1"/>
  <c r="K426" i="135"/>
  <c r="S425" i="135"/>
  <c r="P425" i="135"/>
  <c r="Q425" i="135" s="1"/>
  <c r="L425" i="135" s="1"/>
  <c r="K425" i="135"/>
  <c r="S424" i="135"/>
  <c r="P424" i="135"/>
  <c r="Q424" i="135" s="1"/>
  <c r="K424" i="135"/>
  <c r="S423" i="135"/>
  <c r="P423" i="135"/>
  <c r="Q423" i="135" s="1"/>
  <c r="L423" i="135" s="1"/>
  <c r="K423" i="135"/>
  <c r="S422" i="135"/>
  <c r="P422" i="135"/>
  <c r="Q422" i="135" s="1"/>
  <c r="K422" i="135"/>
  <c r="S421" i="135"/>
  <c r="P421" i="135"/>
  <c r="Q421" i="135" s="1"/>
  <c r="K421" i="135"/>
  <c r="S420" i="135"/>
  <c r="P420" i="135"/>
  <c r="Q420" i="135" s="1"/>
  <c r="K420" i="135"/>
  <c r="S419" i="135"/>
  <c r="P419" i="135"/>
  <c r="Q419" i="135" s="1"/>
  <c r="L419" i="135" s="1"/>
  <c r="K419" i="135"/>
  <c r="S418" i="135"/>
  <c r="P418" i="135"/>
  <c r="Q418" i="135" s="1"/>
  <c r="K418" i="135"/>
  <c r="S417" i="135"/>
  <c r="P417" i="135"/>
  <c r="Q417" i="135" s="1"/>
  <c r="K417" i="135"/>
  <c r="S416" i="135"/>
  <c r="P416" i="135"/>
  <c r="Q416" i="135" s="1"/>
  <c r="U416" i="135" s="1"/>
  <c r="K416" i="135"/>
  <c r="S415" i="135"/>
  <c r="P415" i="135"/>
  <c r="Q415" i="135" s="1"/>
  <c r="L415" i="135" s="1"/>
  <c r="K415" i="135"/>
  <c r="S414" i="135"/>
  <c r="P414" i="135"/>
  <c r="Q414" i="135" s="1"/>
  <c r="L414" i="135" s="1"/>
  <c r="K414" i="135"/>
  <c r="S413" i="135"/>
  <c r="P413" i="135"/>
  <c r="Q413" i="135" s="1"/>
  <c r="L413" i="135" s="1"/>
  <c r="K413" i="135"/>
  <c r="S412" i="135"/>
  <c r="P412" i="135"/>
  <c r="Q412" i="135" s="1"/>
  <c r="L412" i="135" s="1"/>
  <c r="K412" i="135"/>
  <c r="S411" i="135"/>
  <c r="P411" i="135"/>
  <c r="Q411" i="135" s="1"/>
  <c r="L411" i="135" s="1"/>
  <c r="K411" i="135"/>
  <c r="S410" i="135"/>
  <c r="P410" i="135"/>
  <c r="Q410" i="135" s="1"/>
  <c r="L410" i="135" s="1"/>
  <c r="K410" i="135"/>
  <c r="S409" i="135"/>
  <c r="P409" i="135"/>
  <c r="Q409" i="135" s="1"/>
  <c r="U409" i="135" s="1"/>
  <c r="K409" i="135"/>
  <c r="S408" i="135"/>
  <c r="P408" i="135"/>
  <c r="Q408" i="135" s="1"/>
  <c r="K408" i="135"/>
  <c r="S407" i="135"/>
  <c r="P407" i="135"/>
  <c r="Q407" i="135" s="1"/>
  <c r="U407" i="135" s="1"/>
  <c r="K407" i="135"/>
  <c r="S406" i="135"/>
  <c r="P406" i="135"/>
  <c r="Q406" i="135" s="1"/>
  <c r="L406" i="135" s="1"/>
  <c r="K406" i="135"/>
  <c r="S405" i="135"/>
  <c r="P405" i="135"/>
  <c r="Q405" i="135" s="1"/>
  <c r="K405" i="135"/>
  <c r="S404" i="135"/>
  <c r="P404" i="135"/>
  <c r="Q404" i="135" s="1"/>
  <c r="U404" i="135" s="1"/>
  <c r="K404" i="135"/>
  <c r="S403" i="135"/>
  <c r="P403" i="135"/>
  <c r="Q403" i="135" s="1"/>
  <c r="K403" i="135"/>
  <c r="S402" i="135"/>
  <c r="P402" i="135"/>
  <c r="Q402" i="135" s="1"/>
  <c r="K402" i="135"/>
  <c r="S401" i="135"/>
  <c r="P401" i="135"/>
  <c r="Q401" i="135" s="1"/>
  <c r="K401" i="135"/>
  <c r="S400" i="135"/>
  <c r="P400" i="135"/>
  <c r="Q400" i="135" s="1"/>
  <c r="K400" i="135"/>
  <c r="S399" i="135"/>
  <c r="P399" i="135"/>
  <c r="Q399" i="135" s="1"/>
  <c r="K399" i="135"/>
  <c r="S398" i="135"/>
  <c r="P398" i="135"/>
  <c r="Q398" i="135" s="1"/>
  <c r="K398" i="135"/>
  <c r="S397" i="135"/>
  <c r="P397" i="135"/>
  <c r="Q397" i="135" s="1"/>
  <c r="K397" i="135"/>
  <c r="S396" i="135"/>
  <c r="P396" i="135"/>
  <c r="Q396" i="135" s="1"/>
  <c r="U396" i="135" s="1"/>
  <c r="K396" i="135"/>
  <c r="S395" i="135"/>
  <c r="P395" i="135"/>
  <c r="Q395" i="135" s="1"/>
  <c r="K395" i="135"/>
  <c r="S394" i="135"/>
  <c r="P394" i="135"/>
  <c r="Q394" i="135" s="1"/>
  <c r="L394" i="135" s="1"/>
  <c r="K394" i="135"/>
  <c r="N414" i="135" l="1"/>
  <c r="O414" i="135" s="1"/>
  <c r="N412" i="135"/>
  <c r="O412" i="135" s="1"/>
  <c r="N505" i="135"/>
  <c r="O505" i="135" s="1"/>
  <c r="N513" i="135"/>
  <c r="O513" i="135" s="1"/>
  <c r="N533" i="135"/>
  <c r="O533" i="135" s="1"/>
  <c r="U542" i="135"/>
  <c r="N590" i="135"/>
  <c r="O590" i="135" s="1"/>
  <c r="N473" i="135"/>
  <c r="O473" i="135" s="1"/>
  <c r="L616" i="135"/>
  <c r="N616" i="135" s="1"/>
  <c r="O616" i="135" s="1"/>
  <c r="N484" i="135"/>
  <c r="O484" i="135" s="1"/>
  <c r="N488" i="135"/>
  <c r="O488" i="135" s="1"/>
  <c r="N467" i="135"/>
  <c r="O467" i="135" s="1"/>
  <c r="N428" i="135"/>
  <c r="O428" i="135" s="1"/>
  <c r="N507" i="135"/>
  <c r="O507" i="135" s="1"/>
  <c r="N410" i="135"/>
  <c r="O410" i="135" s="1"/>
  <c r="N483" i="135"/>
  <c r="O483" i="135" s="1"/>
  <c r="N542" i="135"/>
  <c r="O542" i="135" s="1"/>
  <c r="L477" i="135"/>
  <c r="N477" i="135" s="1"/>
  <c r="O477" i="135" s="1"/>
  <c r="N508" i="135"/>
  <c r="O508" i="135" s="1"/>
  <c r="N554" i="135"/>
  <c r="O554" i="135" s="1"/>
  <c r="N562" i="135"/>
  <c r="O562" i="135" s="1"/>
  <c r="U600" i="135"/>
  <c r="L600" i="135"/>
  <c r="N600" i="135" s="1"/>
  <c r="O600" i="135" s="1"/>
  <c r="U491" i="135"/>
  <c r="L491" i="135"/>
  <c r="N491" i="135" s="1"/>
  <c r="O491" i="135" s="1"/>
  <c r="U498" i="135"/>
  <c r="L498" i="135"/>
  <c r="N498" i="135" s="1"/>
  <c r="O498" i="135" s="1"/>
  <c r="N415" i="135"/>
  <c r="O415" i="135" s="1"/>
  <c r="N530" i="135"/>
  <c r="O530" i="135" s="1"/>
  <c r="U445" i="135"/>
  <c r="N462" i="135"/>
  <c r="O462" i="135" s="1"/>
  <c r="N495" i="135"/>
  <c r="O495" i="135" s="1"/>
  <c r="U564" i="135"/>
  <c r="N406" i="135"/>
  <c r="O406" i="135" s="1"/>
  <c r="N445" i="135"/>
  <c r="O445" i="135" s="1"/>
  <c r="N461" i="135"/>
  <c r="O461" i="135" s="1"/>
  <c r="L493" i="135"/>
  <c r="N493" i="135" s="1"/>
  <c r="O493" i="135" s="1"/>
  <c r="N550" i="135"/>
  <c r="O550" i="135" s="1"/>
  <c r="U558" i="135"/>
  <c r="N564" i="135"/>
  <c r="O564" i="135" s="1"/>
  <c r="U610" i="135"/>
  <c r="L613" i="135"/>
  <c r="N613" i="135" s="1"/>
  <c r="O613" i="135" s="1"/>
  <c r="U575" i="135"/>
  <c r="L575" i="135"/>
  <c r="N575" i="135" s="1"/>
  <c r="O575" i="135" s="1"/>
  <c r="U592" i="135"/>
  <c r="L592" i="135"/>
  <c r="N592" i="135" s="1"/>
  <c r="O592" i="135" s="1"/>
  <c r="U526" i="135"/>
  <c r="L526" i="135"/>
  <c r="N526" i="135" s="1"/>
  <c r="O526" i="135" s="1"/>
  <c r="U408" i="135"/>
  <c r="L408" i="135"/>
  <c r="N408" i="135" s="1"/>
  <c r="O408" i="135" s="1"/>
  <c r="N413" i="135"/>
  <c r="O413" i="135" s="1"/>
  <c r="U402" i="135"/>
  <c r="L402" i="135"/>
  <c r="N402" i="135" s="1"/>
  <c r="O402" i="135" s="1"/>
  <c r="U460" i="135"/>
  <c r="L460" i="135"/>
  <c r="N460" i="135" s="1"/>
  <c r="O460" i="135" s="1"/>
  <c r="U535" i="135"/>
  <c r="L535" i="135"/>
  <c r="N535" i="135" s="1"/>
  <c r="O535" i="135" s="1"/>
  <c r="U453" i="135"/>
  <c r="L453" i="135"/>
  <c r="N453" i="135" s="1"/>
  <c r="O453" i="135" s="1"/>
  <c r="U587" i="135"/>
  <c r="L587" i="135"/>
  <c r="N587" i="135" s="1"/>
  <c r="O587" i="135" s="1"/>
  <c r="U398" i="135"/>
  <c r="L398" i="135"/>
  <c r="N398" i="135" s="1"/>
  <c r="O398" i="135" s="1"/>
  <c r="U430" i="135"/>
  <c r="L430" i="135"/>
  <c r="N430" i="135" s="1"/>
  <c r="O430" i="135" s="1"/>
  <c r="U438" i="135"/>
  <c r="L438" i="135"/>
  <c r="N438" i="135" s="1"/>
  <c r="O438" i="135" s="1"/>
  <c r="U556" i="135"/>
  <c r="L556" i="135"/>
  <c r="N556" i="135" s="1"/>
  <c r="O556" i="135" s="1"/>
  <c r="U580" i="135"/>
  <c r="L580" i="135"/>
  <c r="N580" i="135" s="1"/>
  <c r="O580" i="135" s="1"/>
  <c r="U589" i="135"/>
  <c r="L589" i="135"/>
  <c r="N589" i="135" s="1"/>
  <c r="O589" i="135" s="1"/>
  <c r="N425" i="135"/>
  <c r="O425" i="135" s="1"/>
  <c r="N487" i="135"/>
  <c r="O487" i="135" s="1"/>
  <c r="L501" i="135"/>
  <c r="N501" i="135" s="1"/>
  <c r="O501" i="135" s="1"/>
  <c r="N411" i="135"/>
  <c r="O411" i="135" s="1"/>
  <c r="N429" i="135"/>
  <c r="O429" i="135" s="1"/>
  <c r="N447" i="135"/>
  <c r="O447" i="135" s="1"/>
  <c r="N452" i="135"/>
  <c r="O452" i="135" s="1"/>
  <c r="N482" i="135"/>
  <c r="O482" i="135" s="1"/>
  <c r="N486" i="135"/>
  <c r="O486" i="135" s="1"/>
  <c r="N490" i="135"/>
  <c r="O490" i="135" s="1"/>
  <c r="U520" i="135"/>
  <c r="L539" i="135"/>
  <c r="N539" i="135" s="1"/>
  <c r="O539" i="135" s="1"/>
  <c r="L541" i="135"/>
  <c r="N541" i="135" s="1"/>
  <c r="O541" i="135" s="1"/>
  <c r="L553" i="135"/>
  <c r="N553" i="135" s="1"/>
  <c r="O553" i="135" s="1"/>
  <c r="U582" i="135"/>
  <c r="N598" i="135"/>
  <c r="O598" i="135" s="1"/>
  <c r="N480" i="135"/>
  <c r="O480" i="135" s="1"/>
  <c r="N509" i="135"/>
  <c r="O509" i="135" s="1"/>
  <c r="N515" i="135"/>
  <c r="O515" i="135" s="1"/>
  <c r="N520" i="135"/>
  <c r="O520" i="135" s="1"/>
  <c r="N582" i="135"/>
  <c r="O582" i="135" s="1"/>
  <c r="U594" i="135"/>
  <c r="L597" i="135"/>
  <c r="N597" i="135" s="1"/>
  <c r="O597" i="135" s="1"/>
  <c r="N606" i="135"/>
  <c r="O606" i="135" s="1"/>
  <c r="N614" i="135"/>
  <c r="O614" i="135" s="1"/>
  <c r="N620" i="135"/>
  <c r="O620" i="135" s="1"/>
  <c r="U420" i="135"/>
  <c r="L420" i="135"/>
  <c r="N420" i="135" s="1"/>
  <c r="O420" i="135" s="1"/>
  <c r="U424" i="135"/>
  <c r="L424" i="135"/>
  <c r="N424" i="135" s="1"/>
  <c r="O424" i="135" s="1"/>
  <c r="U435" i="135"/>
  <c r="L435" i="135"/>
  <c r="N435" i="135" s="1"/>
  <c r="O435" i="135" s="1"/>
  <c r="U476" i="135"/>
  <c r="L476" i="135"/>
  <c r="N476" i="135" s="1"/>
  <c r="O476" i="135" s="1"/>
  <c r="U492" i="135"/>
  <c r="L492" i="135"/>
  <c r="N492" i="135" s="1"/>
  <c r="O492" i="135" s="1"/>
  <c r="U529" i="135"/>
  <c r="L529" i="135"/>
  <c r="N529" i="135" s="1"/>
  <c r="O529" i="135" s="1"/>
  <c r="U403" i="135"/>
  <c r="L403" i="135"/>
  <c r="N403" i="135" s="1"/>
  <c r="O403" i="135" s="1"/>
  <c r="U434" i="135"/>
  <c r="L434" i="135"/>
  <c r="N434" i="135" s="1"/>
  <c r="O434" i="135" s="1"/>
  <c r="U446" i="135"/>
  <c r="L446" i="135"/>
  <c r="N446" i="135" s="1"/>
  <c r="O446" i="135" s="1"/>
  <c r="U451" i="135"/>
  <c r="L451" i="135"/>
  <c r="N451" i="135" s="1"/>
  <c r="O451" i="135" s="1"/>
  <c r="U400" i="135"/>
  <c r="L400" i="135"/>
  <c r="N400" i="135" s="1"/>
  <c r="O400" i="135" s="1"/>
  <c r="U439" i="135"/>
  <c r="L439" i="135"/>
  <c r="N439" i="135" s="1"/>
  <c r="O439" i="135" s="1"/>
  <c r="U456" i="135"/>
  <c r="L456" i="135"/>
  <c r="N456" i="135" s="1"/>
  <c r="O456" i="135" s="1"/>
  <c r="N394" i="135"/>
  <c r="O394" i="135" s="1"/>
  <c r="U399" i="135"/>
  <c r="L399" i="135"/>
  <c r="N399" i="135" s="1"/>
  <c r="O399" i="135" s="1"/>
  <c r="U442" i="135"/>
  <c r="L442" i="135"/>
  <c r="N442" i="135" s="1"/>
  <c r="O442" i="135" s="1"/>
  <c r="U458" i="135"/>
  <c r="L458" i="135"/>
  <c r="N458" i="135" s="1"/>
  <c r="O458" i="135" s="1"/>
  <c r="N489" i="135"/>
  <c r="O489" i="135" s="1"/>
  <c r="U521" i="135"/>
  <c r="L521" i="135"/>
  <c r="N521" i="135" s="1"/>
  <c r="O521" i="135" s="1"/>
  <c r="L528" i="135"/>
  <c r="N528" i="135" s="1"/>
  <c r="O528" i="135" s="1"/>
  <c r="U528" i="135"/>
  <c r="U583" i="135"/>
  <c r="L583" i="135"/>
  <c r="N583" i="135" s="1"/>
  <c r="O583" i="135" s="1"/>
  <c r="L395" i="135"/>
  <c r="N395" i="135" s="1"/>
  <c r="O395" i="135" s="1"/>
  <c r="L404" i="135"/>
  <c r="N404" i="135" s="1"/>
  <c r="O404" i="135" s="1"/>
  <c r="L409" i="135"/>
  <c r="N409" i="135" s="1"/>
  <c r="O409" i="135" s="1"/>
  <c r="L416" i="135"/>
  <c r="N416" i="135" s="1"/>
  <c r="O416" i="135" s="1"/>
  <c r="U423" i="135"/>
  <c r="L443" i="135"/>
  <c r="N443" i="135" s="1"/>
  <c r="O443" i="135" s="1"/>
  <c r="L449" i="135"/>
  <c r="N449" i="135" s="1"/>
  <c r="O449" i="135" s="1"/>
  <c r="U455" i="135"/>
  <c r="L457" i="135"/>
  <c r="N457" i="135" s="1"/>
  <c r="O457" i="135" s="1"/>
  <c r="U459" i="135"/>
  <c r="N466" i="135"/>
  <c r="O466" i="135" s="1"/>
  <c r="L469" i="135"/>
  <c r="N469" i="135" s="1"/>
  <c r="O469" i="135" s="1"/>
  <c r="L478" i="135"/>
  <c r="N478" i="135" s="1"/>
  <c r="O478" i="135" s="1"/>
  <c r="L510" i="135"/>
  <c r="N510" i="135" s="1"/>
  <c r="O510" i="135" s="1"/>
  <c r="U525" i="135"/>
  <c r="L525" i="135"/>
  <c r="N525" i="135" s="1"/>
  <c r="O525" i="135" s="1"/>
  <c r="L538" i="135"/>
  <c r="N538" i="135" s="1"/>
  <c r="O538" i="135" s="1"/>
  <c r="U538" i="135"/>
  <c r="U552" i="135"/>
  <c r="L552" i="135"/>
  <c r="N552" i="135" s="1"/>
  <c r="O552" i="135" s="1"/>
  <c r="U557" i="135"/>
  <c r="L557" i="135"/>
  <c r="N557" i="135" s="1"/>
  <c r="O557" i="135" s="1"/>
  <c r="U566" i="135"/>
  <c r="L566" i="135"/>
  <c r="N566" i="135" s="1"/>
  <c r="O566" i="135" s="1"/>
  <c r="U596" i="135"/>
  <c r="L596" i="135"/>
  <c r="N596" i="135" s="1"/>
  <c r="O596" i="135" s="1"/>
  <c r="U612" i="135"/>
  <c r="L612" i="135"/>
  <c r="N612" i="135" s="1"/>
  <c r="O612" i="135" s="1"/>
  <c r="L481" i="135"/>
  <c r="N481" i="135" s="1"/>
  <c r="O481" i="135" s="1"/>
  <c r="U481" i="135"/>
  <c r="L514" i="135"/>
  <c r="N514" i="135" s="1"/>
  <c r="O514" i="135" s="1"/>
  <c r="U514" i="135"/>
  <c r="U584" i="135"/>
  <c r="L584" i="135"/>
  <c r="N584" i="135" s="1"/>
  <c r="O584" i="135" s="1"/>
  <c r="U601" i="135"/>
  <c r="L601" i="135"/>
  <c r="N601" i="135" s="1"/>
  <c r="O601" i="135" s="1"/>
  <c r="U410" i="135"/>
  <c r="U419" i="135"/>
  <c r="N423" i="135"/>
  <c r="O423" i="135" s="1"/>
  <c r="U428" i="135"/>
  <c r="L431" i="135"/>
  <c r="N431" i="135" s="1"/>
  <c r="O431" i="135" s="1"/>
  <c r="U437" i="135"/>
  <c r="U468" i="135"/>
  <c r="L468" i="135"/>
  <c r="N468" i="135" s="1"/>
  <c r="O468" i="135" s="1"/>
  <c r="L470" i="135"/>
  <c r="N470" i="135" s="1"/>
  <c r="O470" i="135" s="1"/>
  <c r="N471" i="135"/>
  <c r="O471" i="135" s="1"/>
  <c r="L500" i="135"/>
  <c r="N500" i="135" s="1"/>
  <c r="O500" i="135" s="1"/>
  <c r="U503" i="135"/>
  <c r="L503" i="135"/>
  <c r="N503" i="135" s="1"/>
  <c r="O503" i="135" s="1"/>
  <c r="N506" i="135"/>
  <c r="O506" i="135" s="1"/>
  <c r="L532" i="135"/>
  <c r="U540" i="135"/>
  <c r="L540" i="135"/>
  <c r="N540" i="135" s="1"/>
  <c r="O540" i="135" s="1"/>
  <c r="U545" i="135"/>
  <c r="L545" i="135"/>
  <c r="N545" i="135" s="1"/>
  <c r="O545" i="135" s="1"/>
  <c r="L549" i="135"/>
  <c r="N549" i="135" s="1"/>
  <c r="O549" i="135" s="1"/>
  <c r="L561" i="135"/>
  <c r="N561" i="135" s="1"/>
  <c r="O561" i="135" s="1"/>
  <c r="L586" i="135"/>
  <c r="N586" i="135" s="1"/>
  <c r="O586" i="135" s="1"/>
  <c r="U586" i="135"/>
  <c r="U607" i="135"/>
  <c r="L607" i="135"/>
  <c r="N607" i="135" s="1"/>
  <c r="O607" i="135" s="1"/>
  <c r="U608" i="135"/>
  <c r="L608" i="135"/>
  <c r="N608" i="135" s="1"/>
  <c r="O608" i="135" s="1"/>
  <c r="U611" i="135"/>
  <c r="L611" i="135"/>
  <c r="N611" i="135" s="1"/>
  <c r="O611" i="135" s="1"/>
  <c r="U619" i="135"/>
  <c r="L619" i="135"/>
  <c r="N619" i="135" s="1"/>
  <c r="O619" i="135" s="1"/>
  <c r="U621" i="135"/>
  <c r="L621" i="135"/>
  <c r="N621" i="135" s="1"/>
  <c r="O621" i="135" s="1"/>
  <c r="N485" i="135"/>
  <c r="O485" i="135" s="1"/>
  <c r="N419" i="135"/>
  <c r="O419" i="135" s="1"/>
  <c r="N437" i="135"/>
  <c r="O437" i="135" s="1"/>
  <c r="U463" i="135"/>
  <c r="L463" i="135"/>
  <c r="N463" i="135" s="1"/>
  <c r="O463" i="135" s="1"/>
  <c r="L475" i="135"/>
  <c r="N475" i="135" s="1"/>
  <c r="O475" i="135" s="1"/>
  <c r="U475" i="135"/>
  <c r="U497" i="135"/>
  <c r="L497" i="135"/>
  <c r="N497" i="135" s="1"/>
  <c r="O497" i="135" s="1"/>
  <c r="U531" i="135"/>
  <c r="L531" i="135"/>
  <c r="N531" i="135" s="1"/>
  <c r="O531" i="135" s="1"/>
  <c r="U536" i="135"/>
  <c r="L536" i="135"/>
  <c r="N536" i="135" s="1"/>
  <c r="O536" i="135" s="1"/>
  <c r="U543" i="135"/>
  <c r="L543" i="135"/>
  <c r="N543" i="135" s="1"/>
  <c r="O543" i="135" s="1"/>
  <c r="U544" i="135"/>
  <c r="L544" i="135"/>
  <c r="N544" i="135" s="1"/>
  <c r="O544" i="135" s="1"/>
  <c r="U548" i="135"/>
  <c r="L548" i="135"/>
  <c r="N548" i="135" s="1"/>
  <c r="O548" i="135" s="1"/>
  <c r="U560" i="135"/>
  <c r="L560" i="135"/>
  <c r="N560" i="135" s="1"/>
  <c r="O560" i="135" s="1"/>
  <c r="U570" i="135"/>
  <c r="L570" i="135"/>
  <c r="N570" i="135" s="1"/>
  <c r="O570" i="135" s="1"/>
  <c r="U579" i="135"/>
  <c r="L579" i="135"/>
  <c r="N579" i="135" s="1"/>
  <c r="O579" i="135" s="1"/>
  <c r="U585" i="135"/>
  <c r="L585" i="135"/>
  <c r="N585" i="135" s="1"/>
  <c r="O585" i="135" s="1"/>
  <c r="U588" i="135"/>
  <c r="L588" i="135"/>
  <c r="N588" i="135" s="1"/>
  <c r="O588" i="135" s="1"/>
  <c r="U593" i="135"/>
  <c r="L593" i="135"/>
  <c r="N593" i="135" s="1"/>
  <c r="O593" i="135" s="1"/>
  <c r="U599" i="135"/>
  <c r="L599" i="135"/>
  <c r="N599" i="135" s="1"/>
  <c r="O599" i="135" s="1"/>
  <c r="U603" i="135"/>
  <c r="L603" i="135"/>
  <c r="N603" i="135" s="1"/>
  <c r="O603" i="135" s="1"/>
  <c r="U604" i="135"/>
  <c r="L604" i="135"/>
  <c r="N604" i="135" s="1"/>
  <c r="O604" i="135" s="1"/>
  <c r="U615" i="135"/>
  <c r="L615" i="135"/>
  <c r="N615" i="135" s="1"/>
  <c r="O615" i="135" s="1"/>
  <c r="U617" i="135"/>
  <c r="L617" i="135"/>
  <c r="N617" i="135" s="1"/>
  <c r="O617" i="135" s="1"/>
  <c r="N459" i="135"/>
  <c r="O459" i="135" s="1"/>
  <c r="L519" i="135"/>
  <c r="N519" i="135" s="1"/>
  <c r="O519" i="135" s="1"/>
  <c r="N558" i="135"/>
  <c r="O558" i="135" s="1"/>
  <c r="N573" i="135"/>
  <c r="O573" i="135" s="1"/>
  <c r="N594" i="135"/>
  <c r="O594" i="135" s="1"/>
  <c r="N546" i="135"/>
  <c r="O546" i="135" s="1"/>
  <c r="U562" i="135"/>
  <c r="N576" i="135"/>
  <c r="O576" i="135" s="1"/>
  <c r="U598" i="135"/>
  <c r="U614" i="135"/>
  <c r="U432" i="135"/>
  <c r="L432" i="135"/>
  <c r="N432" i="135" s="1"/>
  <c r="O432" i="135" s="1"/>
  <c r="U397" i="135"/>
  <c r="L397" i="135"/>
  <c r="N397" i="135" s="1"/>
  <c r="O397" i="135" s="1"/>
  <c r="L422" i="135"/>
  <c r="N422" i="135" s="1"/>
  <c r="O422" i="135" s="1"/>
  <c r="U422" i="135"/>
  <c r="U440" i="135"/>
  <c r="L440" i="135"/>
  <c r="N440" i="135" s="1"/>
  <c r="O440" i="135" s="1"/>
  <c r="U401" i="135"/>
  <c r="L401" i="135"/>
  <c r="N401" i="135" s="1"/>
  <c r="O401" i="135" s="1"/>
  <c r="U418" i="135"/>
  <c r="L418" i="135"/>
  <c r="N418" i="135" s="1"/>
  <c r="O418" i="135" s="1"/>
  <c r="U421" i="135"/>
  <c r="L421" i="135"/>
  <c r="N421" i="135" s="1"/>
  <c r="O421" i="135" s="1"/>
  <c r="U436" i="135"/>
  <c r="L436" i="135"/>
  <c r="N436" i="135" s="1"/>
  <c r="O436" i="135" s="1"/>
  <c r="U454" i="135"/>
  <c r="L454" i="135"/>
  <c r="N454" i="135" s="1"/>
  <c r="O454" i="135" s="1"/>
  <c r="U405" i="135"/>
  <c r="L405" i="135"/>
  <c r="N405" i="135" s="1"/>
  <c r="O405" i="135" s="1"/>
  <c r="U417" i="135"/>
  <c r="L417" i="135"/>
  <c r="N417" i="135" s="1"/>
  <c r="O417" i="135" s="1"/>
  <c r="U444" i="135"/>
  <c r="L444" i="135"/>
  <c r="N444" i="135" s="1"/>
  <c r="O444" i="135" s="1"/>
  <c r="L396" i="135"/>
  <c r="N396" i="135" s="1"/>
  <c r="O396" i="135" s="1"/>
  <c r="L407" i="135"/>
  <c r="N407" i="135" s="1"/>
  <c r="O407" i="135" s="1"/>
  <c r="U537" i="135"/>
  <c r="L537" i="135"/>
  <c r="N537" i="135" s="1"/>
  <c r="O537" i="135" s="1"/>
  <c r="U394" i="135"/>
  <c r="L426" i="135"/>
  <c r="N426" i="135" s="1"/>
  <c r="O426" i="135" s="1"/>
  <c r="L427" i="135"/>
  <c r="N427" i="135" s="1"/>
  <c r="O427" i="135" s="1"/>
  <c r="L448" i="135"/>
  <c r="N448" i="135" s="1"/>
  <c r="O448" i="135" s="1"/>
  <c r="N450" i="135"/>
  <c r="O450" i="135" s="1"/>
  <c r="U450" i="135"/>
  <c r="N455" i="135"/>
  <c r="O455" i="135" s="1"/>
  <c r="U466" i="135"/>
  <c r="N474" i="135"/>
  <c r="O474" i="135" s="1"/>
  <c r="L496" i="135"/>
  <c r="N496" i="135" s="1"/>
  <c r="O496" i="135" s="1"/>
  <c r="U496" i="135"/>
  <c r="N502" i="135"/>
  <c r="O502" i="135" s="1"/>
  <c r="U505" i="135"/>
  <c r="U527" i="135"/>
  <c r="L527" i="135"/>
  <c r="N527" i="135" s="1"/>
  <c r="O527" i="135" s="1"/>
  <c r="N464" i="135"/>
  <c r="O464" i="135" s="1"/>
  <c r="U395" i="135"/>
  <c r="U406" i="135"/>
  <c r="N433" i="135"/>
  <c r="O433" i="135" s="1"/>
  <c r="U433" i="135"/>
  <c r="N441" i="135"/>
  <c r="O441" i="135" s="1"/>
  <c r="U441" i="135"/>
  <c r="L465" i="135"/>
  <c r="N465" i="135" s="1"/>
  <c r="O465" i="135" s="1"/>
  <c r="U494" i="135"/>
  <c r="U499" i="135"/>
  <c r="L511" i="135"/>
  <c r="N511" i="135" s="1"/>
  <c r="O511" i="135" s="1"/>
  <c r="U511" i="135"/>
  <c r="L512" i="135"/>
  <c r="N512" i="135" s="1"/>
  <c r="O512" i="135" s="1"/>
  <c r="L524" i="135"/>
  <c r="N524" i="135" s="1"/>
  <c r="O524" i="135" s="1"/>
  <c r="U524" i="135"/>
  <c r="L569" i="135"/>
  <c r="N569" i="135" s="1"/>
  <c r="O569" i="135" s="1"/>
  <c r="U569" i="135"/>
  <c r="L578" i="135"/>
  <c r="N578" i="135" s="1"/>
  <c r="O578" i="135" s="1"/>
  <c r="U578" i="135"/>
  <c r="N472" i="135"/>
  <c r="O472" i="135" s="1"/>
  <c r="N479" i="135"/>
  <c r="O479" i="135" s="1"/>
  <c r="N494" i="135"/>
  <c r="O494" i="135" s="1"/>
  <c r="N499" i="135"/>
  <c r="O499" i="135" s="1"/>
  <c r="N504" i="135"/>
  <c r="O504" i="135" s="1"/>
  <c r="L516" i="135"/>
  <c r="N516" i="135" s="1"/>
  <c r="O516" i="135" s="1"/>
  <c r="U516" i="135"/>
  <c r="L517" i="135"/>
  <c r="N517" i="135" s="1"/>
  <c r="O517" i="135" s="1"/>
  <c r="U517" i="135"/>
  <c r="L518" i="135"/>
  <c r="N518" i="135" s="1"/>
  <c r="O518" i="135" s="1"/>
  <c r="U523" i="135"/>
  <c r="L523" i="135"/>
  <c r="N523" i="135" s="1"/>
  <c r="O523" i="135" s="1"/>
  <c r="L534" i="135"/>
  <c r="N534" i="135" s="1"/>
  <c r="O534" i="135" s="1"/>
  <c r="U534" i="135"/>
  <c r="U581" i="135"/>
  <c r="L581" i="135"/>
  <c r="N581" i="135" s="1"/>
  <c r="O581" i="135" s="1"/>
  <c r="L522" i="135"/>
  <c r="N522" i="135" s="1"/>
  <c r="O522" i="135" s="1"/>
  <c r="L547" i="135"/>
  <c r="N547" i="135" s="1"/>
  <c r="O547" i="135" s="1"/>
  <c r="U547" i="135"/>
  <c r="L551" i="135"/>
  <c r="N551" i="135" s="1"/>
  <c r="O551" i="135" s="1"/>
  <c r="U551" i="135"/>
  <c r="L555" i="135"/>
  <c r="N555" i="135" s="1"/>
  <c r="O555" i="135" s="1"/>
  <c r="U555" i="135"/>
  <c r="L559" i="135"/>
  <c r="N559" i="135" s="1"/>
  <c r="O559" i="135" s="1"/>
  <c r="U559" i="135"/>
  <c r="L563" i="135"/>
  <c r="N563" i="135" s="1"/>
  <c r="O563" i="135" s="1"/>
  <c r="U563" i="135"/>
  <c r="U567" i="135"/>
  <c r="L567" i="135"/>
  <c r="N567" i="135" s="1"/>
  <c r="O567" i="135" s="1"/>
  <c r="U571" i="135"/>
  <c r="L571" i="135"/>
  <c r="N571" i="135" s="1"/>
  <c r="O571" i="135" s="1"/>
  <c r="L602" i="135"/>
  <c r="N602" i="135" s="1"/>
  <c r="O602" i="135" s="1"/>
  <c r="U602" i="135"/>
  <c r="N532" i="135"/>
  <c r="O532" i="135" s="1"/>
  <c r="U546" i="135"/>
  <c r="U550" i="135"/>
  <c r="U554" i="135"/>
  <c r="L574" i="135"/>
  <c r="N574" i="135" s="1"/>
  <c r="O574" i="135" s="1"/>
  <c r="U574" i="135"/>
  <c r="U605" i="135"/>
  <c r="L605" i="135"/>
  <c r="N605" i="135" s="1"/>
  <c r="O605" i="135" s="1"/>
  <c r="L618" i="135"/>
  <c r="N618" i="135" s="1"/>
  <c r="O618" i="135" s="1"/>
  <c r="U618" i="135"/>
  <c r="U568" i="135"/>
  <c r="U572" i="135"/>
  <c r="U606" i="135"/>
  <c r="L609" i="135"/>
  <c r="N609" i="135" s="1"/>
  <c r="O609" i="135" s="1"/>
  <c r="N610" i="135"/>
  <c r="O610" i="135" s="1"/>
  <c r="N568" i="135"/>
  <c r="O568" i="135" s="1"/>
  <c r="N572" i="135"/>
  <c r="O572" i="135" s="1"/>
  <c r="L591" i="135"/>
  <c r="N591" i="135" s="1"/>
  <c r="O591" i="135" s="1"/>
  <c r="U591" i="135"/>
  <c r="L595" i="135"/>
  <c r="N595" i="135" s="1"/>
  <c r="O595" i="135" s="1"/>
  <c r="U595" i="135"/>
  <c r="L565" i="135"/>
  <c r="N565" i="135" s="1"/>
  <c r="O565" i="135" s="1"/>
  <c r="U565" i="135"/>
  <c r="L577" i="135"/>
  <c r="N577" i="135" s="1"/>
  <c r="O577" i="135" s="1"/>
  <c r="U590" i="135"/>
  <c r="S393" i="135" l="1"/>
  <c r="P393" i="135"/>
  <c r="Q393" i="135" s="1"/>
  <c r="K393" i="135"/>
  <c r="S392" i="135"/>
  <c r="P392" i="135"/>
  <c r="Q392" i="135" s="1"/>
  <c r="K392" i="135"/>
  <c r="S391" i="135"/>
  <c r="P391" i="135"/>
  <c r="Q391" i="135" s="1"/>
  <c r="K391" i="135"/>
  <c r="S390" i="135"/>
  <c r="P390" i="135"/>
  <c r="Q390" i="135" s="1"/>
  <c r="L390" i="135" s="1"/>
  <c r="K390" i="135"/>
  <c r="S389" i="135"/>
  <c r="P389" i="135"/>
  <c r="Q389" i="135" s="1"/>
  <c r="K389" i="135"/>
  <c r="S388" i="135"/>
  <c r="P388" i="135"/>
  <c r="Q388" i="135" s="1"/>
  <c r="K388" i="135"/>
  <c r="S387" i="135"/>
  <c r="P387" i="135"/>
  <c r="Q387" i="135" s="1"/>
  <c r="L387" i="135" s="1"/>
  <c r="K387" i="135"/>
  <c r="S386" i="135"/>
  <c r="P386" i="135"/>
  <c r="Q386" i="135" s="1"/>
  <c r="K386" i="135"/>
  <c r="S385" i="135"/>
  <c r="P385" i="135"/>
  <c r="Q385" i="135" s="1"/>
  <c r="K385" i="135"/>
  <c r="S384" i="135"/>
  <c r="P384" i="135"/>
  <c r="Q384" i="135" s="1"/>
  <c r="L384" i="135" s="1"/>
  <c r="K384" i="135"/>
  <c r="S383" i="135"/>
  <c r="P383" i="135"/>
  <c r="Q383" i="135" s="1"/>
  <c r="K383" i="135"/>
  <c r="S382" i="135"/>
  <c r="P382" i="135"/>
  <c r="Q382" i="135" s="1"/>
  <c r="L382" i="135" s="1"/>
  <c r="K382" i="135"/>
  <c r="S381" i="135"/>
  <c r="P381" i="135"/>
  <c r="Q381" i="135" s="1"/>
  <c r="K381" i="135"/>
  <c r="S380" i="135"/>
  <c r="P380" i="135"/>
  <c r="Q380" i="135" s="1"/>
  <c r="K380" i="135"/>
  <c r="S379" i="135"/>
  <c r="P379" i="135"/>
  <c r="Q379" i="135" s="1"/>
  <c r="L379" i="135" s="1"/>
  <c r="K379" i="135"/>
  <c r="S378" i="135"/>
  <c r="P378" i="135"/>
  <c r="Q378" i="135" s="1"/>
  <c r="K378" i="135"/>
  <c r="S377" i="135"/>
  <c r="P377" i="135"/>
  <c r="Q377" i="135" s="1"/>
  <c r="K377" i="135"/>
  <c r="S376" i="135"/>
  <c r="P376" i="135"/>
  <c r="Q376" i="135" s="1"/>
  <c r="K376" i="135"/>
  <c r="S375" i="135"/>
  <c r="P375" i="135"/>
  <c r="Q375" i="135" s="1"/>
  <c r="K375" i="135"/>
  <c r="S374" i="135"/>
  <c r="P374" i="135"/>
  <c r="Q374" i="135" s="1"/>
  <c r="K374" i="135"/>
  <c r="S373" i="135"/>
  <c r="P373" i="135"/>
  <c r="Q373" i="135" s="1"/>
  <c r="K373" i="135"/>
  <c r="S372" i="135"/>
  <c r="P372" i="135"/>
  <c r="Q372" i="135" s="1"/>
  <c r="K372" i="135"/>
  <c r="S371" i="135"/>
  <c r="P371" i="135"/>
  <c r="Q371" i="135" s="1"/>
  <c r="L371" i="135" s="1"/>
  <c r="K371" i="135"/>
  <c r="S370" i="135"/>
  <c r="P370" i="135"/>
  <c r="Q370" i="135" s="1"/>
  <c r="L370" i="135" s="1"/>
  <c r="K370" i="135"/>
  <c r="S369" i="135"/>
  <c r="P369" i="135"/>
  <c r="Q369" i="135" s="1"/>
  <c r="L369" i="135" s="1"/>
  <c r="K369" i="135"/>
  <c r="S368" i="135"/>
  <c r="P368" i="135"/>
  <c r="Q368" i="135" s="1"/>
  <c r="L368" i="135" s="1"/>
  <c r="K368" i="135"/>
  <c r="S367" i="135"/>
  <c r="P367" i="135"/>
  <c r="Q367" i="135" s="1"/>
  <c r="L367" i="135" s="1"/>
  <c r="K367" i="135"/>
  <c r="S366" i="135"/>
  <c r="P366" i="135"/>
  <c r="Q366" i="135" s="1"/>
  <c r="K366" i="135"/>
  <c r="S365" i="135"/>
  <c r="P365" i="135"/>
  <c r="Q365" i="135" s="1"/>
  <c r="K365" i="135"/>
  <c r="S364" i="135"/>
  <c r="P364" i="135"/>
  <c r="Q364" i="135" s="1"/>
  <c r="K364" i="135"/>
  <c r="S363" i="135"/>
  <c r="P363" i="135"/>
  <c r="Q363" i="135" s="1"/>
  <c r="L363" i="135" s="1"/>
  <c r="K363" i="135"/>
  <c r="S362" i="135"/>
  <c r="P362" i="135"/>
  <c r="Q362" i="135" s="1"/>
  <c r="K362" i="135"/>
  <c r="S361" i="135"/>
  <c r="P361" i="135"/>
  <c r="Q361" i="135" s="1"/>
  <c r="K361" i="135"/>
  <c r="S360" i="135"/>
  <c r="P360" i="135"/>
  <c r="Q360" i="135" s="1"/>
  <c r="K360" i="135"/>
  <c r="S359" i="135"/>
  <c r="P359" i="135"/>
  <c r="Q359" i="135" s="1"/>
  <c r="L359" i="135" s="1"/>
  <c r="K359" i="135"/>
  <c r="S358" i="135"/>
  <c r="P358" i="135"/>
  <c r="Q358" i="135" s="1"/>
  <c r="K358" i="135"/>
  <c r="S357" i="135"/>
  <c r="P357" i="135"/>
  <c r="Q357" i="135" s="1"/>
  <c r="K357" i="135"/>
  <c r="S356" i="135"/>
  <c r="P356" i="135"/>
  <c r="Q356" i="135" s="1"/>
  <c r="K356" i="135"/>
  <c r="S355" i="135"/>
  <c r="P355" i="135"/>
  <c r="Q355" i="135" s="1"/>
  <c r="L355" i="135" s="1"/>
  <c r="K355" i="135"/>
  <c r="S354" i="135"/>
  <c r="P354" i="135"/>
  <c r="Q354" i="135" s="1"/>
  <c r="U354" i="135" s="1"/>
  <c r="K354" i="135"/>
  <c r="S353" i="135"/>
  <c r="P353" i="135"/>
  <c r="Q353" i="135" s="1"/>
  <c r="K353" i="135"/>
  <c r="S352" i="135"/>
  <c r="P352" i="135"/>
  <c r="Q352" i="135" s="1"/>
  <c r="U352" i="135" s="1"/>
  <c r="K352" i="135"/>
  <c r="S351" i="135"/>
  <c r="P351" i="135"/>
  <c r="Q351" i="135" s="1"/>
  <c r="L351" i="135" s="1"/>
  <c r="K351" i="135"/>
  <c r="S350" i="135"/>
  <c r="P350" i="135"/>
  <c r="Q350" i="135" s="1"/>
  <c r="K350" i="135"/>
  <c r="S349" i="135"/>
  <c r="P349" i="135"/>
  <c r="Q349" i="135" s="1"/>
  <c r="K349" i="135"/>
  <c r="S348" i="135"/>
  <c r="P348" i="135"/>
  <c r="Q348" i="135" s="1"/>
  <c r="K348" i="135"/>
  <c r="S347" i="135"/>
  <c r="P347" i="135"/>
  <c r="Q347" i="135" s="1"/>
  <c r="L347" i="135" s="1"/>
  <c r="K347" i="135"/>
  <c r="S346" i="135"/>
  <c r="P346" i="135"/>
  <c r="Q346" i="135" s="1"/>
  <c r="K346" i="135"/>
  <c r="S345" i="135"/>
  <c r="P345" i="135"/>
  <c r="Q345" i="135" s="1"/>
  <c r="L345" i="135" s="1"/>
  <c r="K345" i="135"/>
  <c r="S344" i="135"/>
  <c r="P344" i="135"/>
  <c r="Q344" i="135" s="1"/>
  <c r="L344" i="135" s="1"/>
  <c r="K344" i="135"/>
  <c r="S343" i="135"/>
  <c r="P343" i="135"/>
  <c r="Q343" i="135" s="1"/>
  <c r="L343" i="135" s="1"/>
  <c r="K343" i="135"/>
  <c r="S342" i="135"/>
  <c r="P342" i="135"/>
  <c r="Q342" i="135" s="1"/>
  <c r="L342" i="135" s="1"/>
  <c r="K342" i="135"/>
  <c r="S341" i="135"/>
  <c r="P341" i="135"/>
  <c r="Q341" i="135" s="1"/>
  <c r="L341" i="135" s="1"/>
  <c r="K341" i="135"/>
  <c r="S340" i="135"/>
  <c r="P340" i="135"/>
  <c r="Q340" i="135" s="1"/>
  <c r="L340" i="135" s="1"/>
  <c r="K340" i="135"/>
  <c r="S339" i="135"/>
  <c r="P339" i="135"/>
  <c r="Q339" i="135" s="1"/>
  <c r="K339" i="135"/>
  <c r="S338" i="135"/>
  <c r="P338" i="135"/>
  <c r="Q338" i="135" s="1"/>
  <c r="L338" i="135" s="1"/>
  <c r="K338" i="135"/>
  <c r="S337" i="135"/>
  <c r="P337" i="135"/>
  <c r="Q337" i="135" s="1"/>
  <c r="L337" i="135" s="1"/>
  <c r="K337" i="135"/>
  <c r="S336" i="135"/>
  <c r="P336" i="135"/>
  <c r="Q336" i="135" s="1"/>
  <c r="L336" i="135" s="1"/>
  <c r="K336" i="135"/>
  <c r="S335" i="135"/>
  <c r="P335" i="135"/>
  <c r="Q335" i="135" s="1"/>
  <c r="L335" i="135" s="1"/>
  <c r="K335" i="135"/>
  <c r="S334" i="135"/>
  <c r="P334" i="135"/>
  <c r="Q334" i="135" s="1"/>
  <c r="K334" i="135"/>
  <c r="S333" i="135"/>
  <c r="P333" i="135"/>
  <c r="Q333" i="135" s="1"/>
  <c r="L333" i="135" s="1"/>
  <c r="K333" i="135"/>
  <c r="S332" i="135"/>
  <c r="P332" i="135"/>
  <c r="Q332" i="135" s="1"/>
  <c r="L332" i="135" s="1"/>
  <c r="K332" i="135"/>
  <c r="S331" i="135"/>
  <c r="P331" i="135"/>
  <c r="Q331" i="135" s="1"/>
  <c r="L331" i="135" s="1"/>
  <c r="K331" i="135"/>
  <c r="S330" i="135"/>
  <c r="P330" i="135"/>
  <c r="Q330" i="135" s="1"/>
  <c r="K330" i="135"/>
  <c r="S329" i="135"/>
  <c r="P329" i="135"/>
  <c r="Q329" i="135" s="1"/>
  <c r="L329" i="135" s="1"/>
  <c r="K329" i="135"/>
  <c r="S328" i="135"/>
  <c r="P328" i="135"/>
  <c r="Q328" i="135" s="1"/>
  <c r="K328" i="135"/>
  <c r="S327" i="135"/>
  <c r="P327" i="135"/>
  <c r="Q327" i="135" s="1"/>
  <c r="L327" i="135" s="1"/>
  <c r="K327" i="135"/>
  <c r="S326" i="135"/>
  <c r="P326" i="135"/>
  <c r="Q326" i="135" s="1"/>
  <c r="L326" i="135" s="1"/>
  <c r="K326" i="135"/>
  <c r="S325" i="135"/>
  <c r="P325" i="135"/>
  <c r="Q325" i="135" s="1"/>
  <c r="L325" i="135" s="1"/>
  <c r="K325" i="135"/>
  <c r="S324" i="135"/>
  <c r="P324" i="135"/>
  <c r="Q324" i="135" s="1"/>
  <c r="L324" i="135" s="1"/>
  <c r="K324" i="135"/>
  <c r="S323" i="135"/>
  <c r="P323" i="135"/>
  <c r="Q323" i="135" s="1"/>
  <c r="L323" i="135" s="1"/>
  <c r="K323" i="135"/>
  <c r="S322" i="135"/>
  <c r="P322" i="135"/>
  <c r="Q322" i="135" s="1"/>
  <c r="K322" i="135"/>
  <c r="S321" i="135"/>
  <c r="P321" i="135"/>
  <c r="Q321" i="135" s="1"/>
  <c r="L321" i="135" s="1"/>
  <c r="K321" i="135"/>
  <c r="S320" i="135"/>
  <c r="P320" i="135"/>
  <c r="Q320" i="135" s="1"/>
  <c r="L320" i="135" s="1"/>
  <c r="K320" i="135"/>
  <c r="S319" i="135"/>
  <c r="P319" i="135"/>
  <c r="Q319" i="135" s="1"/>
  <c r="L319" i="135" s="1"/>
  <c r="K319" i="135"/>
  <c r="S318" i="135"/>
  <c r="P318" i="135"/>
  <c r="Q318" i="135" s="1"/>
  <c r="K318" i="135"/>
  <c r="S317" i="135"/>
  <c r="P317" i="135"/>
  <c r="Q317" i="135" s="1"/>
  <c r="L317" i="135" s="1"/>
  <c r="K317" i="135"/>
  <c r="S316" i="135"/>
  <c r="P316" i="135"/>
  <c r="Q316" i="135" s="1"/>
  <c r="L316" i="135" s="1"/>
  <c r="K316" i="135"/>
  <c r="S315" i="135"/>
  <c r="P315" i="135"/>
  <c r="Q315" i="135" s="1"/>
  <c r="L315" i="135" s="1"/>
  <c r="K315" i="135"/>
  <c r="S314" i="135"/>
  <c r="P314" i="135"/>
  <c r="Q314" i="135" s="1"/>
  <c r="K314" i="135"/>
  <c r="S313" i="135"/>
  <c r="P313" i="135"/>
  <c r="Q313" i="135" s="1"/>
  <c r="L313" i="135" s="1"/>
  <c r="K313" i="135"/>
  <c r="S312" i="135"/>
  <c r="P312" i="135"/>
  <c r="Q312" i="135" s="1"/>
  <c r="L312" i="135" s="1"/>
  <c r="K312" i="135"/>
  <c r="S311" i="135"/>
  <c r="P311" i="135"/>
  <c r="Q311" i="135" s="1"/>
  <c r="L311" i="135" s="1"/>
  <c r="K311" i="135"/>
  <c r="S310" i="135"/>
  <c r="P310" i="135"/>
  <c r="Q310" i="135" s="1"/>
  <c r="K310" i="135"/>
  <c r="S309" i="135"/>
  <c r="P309" i="135"/>
  <c r="Q309" i="135" s="1"/>
  <c r="L309" i="135" s="1"/>
  <c r="K309" i="135"/>
  <c r="S308" i="135"/>
  <c r="P308" i="135"/>
  <c r="Q308" i="135" s="1"/>
  <c r="K308" i="135"/>
  <c r="S307" i="135"/>
  <c r="P307" i="135"/>
  <c r="Q307" i="135" s="1"/>
  <c r="K307" i="135"/>
  <c r="S306" i="135"/>
  <c r="P306" i="135"/>
  <c r="Q306" i="135" s="1"/>
  <c r="K306" i="135"/>
  <c r="S305" i="135"/>
  <c r="P305" i="135"/>
  <c r="Q305" i="135" s="1"/>
  <c r="L305" i="135" s="1"/>
  <c r="K305" i="135"/>
  <c r="S304" i="135"/>
  <c r="P304" i="135"/>
  <c r="Q304" i="135" s="1"/>
  <c r="K304" i="135"/>
  <c r="S303" i="135"/>
  <c r="P303" i="135"/>
  <c r="Q303" i="135" s="1"/>
  <c r="U303" i="135" s="1"/>
  <c r="K303" i="135"/>
  <c r="S302" i="135"/>
  <c r="P302" i="135"/>
  <c r="Q302" i="135" s="1"/>
  <c r="L302" i="135" s="1"/>
  <c r="K302" i="135"/>
  <c r="S301" i="135"/>
  <c r="P301" i="135"/>
  <c r="Q301" i="135" s="1"/>
  <c r="K301" i="135"/>
  <c r="S300" i="135"/>
  <c r="P300" i="135"/>
  <c r="Q300" i="135" s="1"/>
  <c r="L300" i="135" s="1"/>
  <c r="K300" i="135"/>
  <c r="S299" i="135"/>
  <c r="P299" i="135"/>
  <c r="Q299" i="135" s="1"/>
  <c r="U299" i="135" s="1"/>
  <c r="K299" i="135"/>
  <c r="S298" i="135"/>
  <c r="P298" i="135"/>
  <c r="Q298" i="135" s="1"/>
  <c r="K298" i="135"/>
  <c r="S297" i="135"/>
  <c r="P297" i="135"/>
  <c r="Q297" i="135" s="1"/>
  <c r="L297" i="135" s="1"/>
  <c r="K297" i="135"/>
  <c r="S296" i="135"/>
  <c r="P296" i="135"/>
  <c r="Q296" i="135" s="1"/>
  <c r="K296" i="135"/>
  <c r="S295" i="135"/>
  <c r="P295" i="135"/>
  <c r="Q295" i="135" s="1"/>
  <c r="K295" i="135"/>
  <c r="S294" i="135"/>
  <c r="P294" i="135"/>
  <c r="Q294" i="135" s="1"/>
  <c r="K294" i="135"/>
  <c r="S293" i="135"/>
  <c r="P293" i="135"/>
  <c r="Q293" i="135" s="1"/>
  <c r="U293" i="135" s="1"/>
  <c r="K293" i="135"/>
  <c r="S292" i="135"/>
  <c r="P292" i="135"/>
  <c r="Q292" i="135" s="1"/>
  <c r="K292" i="135"/>
  <c r="S291" i="135"/>
  <c r="P291" i="135"/>
  <c r="Q291" i="135" s="1"/>
  <c r="K291" i="135"/>
  <c r="S290" i="135"/>
  <c r="P290" i="135"/>
  <c r="Q290" i="135" s="1"/>
  <c r="K290" i="135"/>
  <c r="S289" i="135"/>
  <c r="P289" i="135"/>
  <c r="Q289" i="135" s="1"/>
  <c r="U289" i="135" s="1"/>
  <c r="K289" i="135"/>
  <c r="S288" i="135"/>
  <c r="P288" i="135"/>
  <c r="Q288" i="135" s="1"/>
  <c r="K288" i="135"/>
  <c r="S287" i="135"/>
  <c r="P287" i="135"/>
  <c r="Q287" i="135" s="1"/>
  <c r="K287" i="135"/>
  <c r="S286" i="135"/>
  <c r="P286" i="135"/>
  <c r="Q286" i="135" s="1"/>
  <c r="K286" i="135"/>
  <c r="S285" i="135"/>
  <c r="P285" i="135"/>
  <c r="Q285" i="135" s="1"/>
  <c r="U285" i="135" s="1"/>
  <c r="K285" i="135"/>
  <c r="S284" i="135"/>
  <c r="P284" i="135"/>
  <c r="Q284" i="135" s="1"/>
  <c r="K284" i="135"/>
  <c r="S283" i="135"/>
  <c r="P283" i="135"/>
  <c r="Q283" i="135" s="1"/>
  <c r="L283" i="135" s="1"/>
  <c r="K283" i="135"/>
  <c r="S282" i="135"/>
  <c r="P282" i="135"/>
  <c r="Q282" i="135" s="1"/>
  <c r="K282" i="135"/>
  <c r="S281" i="135"/>
  <c r="P281" i="135"/>
  <c r="Q281" i="135" s="1"/>
  <c r="K281" i="135"/>
  <c r="S280" i="135"/>
  <c r="P280" i="135"/>
  <c r="Q280" i="135" s="1"/>
  <c r="L280" i="135" s="1"/>
  <c r="K280" i="135"/>
  <c r="S279" i="135"/>
  <c r="P279" i="135"/>
  <c r="Q279" i="135" s="1"/>
  <c r="L279" i="135" s="1"/>
  <c r="K279" i="135"/>
  <c r="S278" i="135"/>
  <c r="P278" i="135"/>
  <c r="Q278" i="135" s="1"/>
  <c r="L278" i="135" s="1"/>
  <c r="K278" i="135"/>
  <c r="S277" i="135"/>
  <c r="P277" i="135"/>
  <c r="Q277" i="135" s="1"/>
  <c r="K277" i="135"/>
  <c r="S276" i="135"/>
  <c r="P276" i="135"/>
  <c r="Q276" i="135" s="1"/>
  <c r="L276" i="135" s="1"/>
  <c r="K276" i="135"/>
  <c r="S275" i="135"/>
  <c r="P275" i="135"/>
  <c r="Q275" i="135" s="1"/>
  <c r="U275" i="135" s="1"/>
  <c r="K275" i="135"/>
  <c r="S274" i="135"/>
  <c r="P274" i="135"/>
  <c r="Q274" i="135" s="1"/>
  <c r="L274" i="135" s="1"/>
  <c r="K274" i="135"/>
  <c r="S273" i="135"/>
  <c r="P273" i="135"/>
  <c r="Q273" i="135" s="1"/>
  <c r="K273" i="135"/>
  <c r="S272" i="135"/>
  <c r="P272" i="135"/>
  <c r="Q272" i="135" s="1"/>
  <c r="L272" i="135" s="1"/>
  <c r="K272" i="135"/>
  <c r="S271" i="135"/>
  <c r="P271" i="135"/>
  <c r="Q271" i="135" s="1"/>
  <c r="K271" i="135"/>
  <c r="S270" i="135"/>
  <c r="P270" i="135"/>
  <c r="Q270" i="135" s="1"/>
  <c r="L270" i="135" s="1"/>
  <c r="K270" i="135"/>
  <c r="S269" i="135"/>
  <c r="P269" i="135"/>
  <c r="Q269" i="135" s="1"/>
  <c r="U269" i="135" s="1"/>
  <c r="K269" i="135"/>
  <c r="S268" i="135"/>
  <c r="P268" i="135"/>
  <c r="Q268" i="135" s="1"/>
  <c r="U268" i="135" s="1"/>
  <c r="K268" i="135"/>
  <c r="S267" i="135"/>
  <c r="P267" i="135"/>
  <c r="Q267" i="135" s="1"/>
  <c r="U267" i="135" s="1"/>
  <c r="K267" i="135"/>
  <c r="S266" i="135"/>
  <c r="P266" i="135"/>
  <c r="Q266" i="135" s="1"/>
  <c r="L266" i="135" s="1"/>
  <c r="K266" i="135"/>
  <c r="S265" i="135"/>
  <c r="P265" i="135"/>
  <c r="Q265" i="135" s="1"/>
  <c r="L265" i="135" s="1"/>
  <c r="K265" i="135"/>
  <c r="S264" i="135"/>
  <c r="P264" i="135"/>
  <c r="Q264" i="135" s="1"/>
  <c r="L264" i="135" s="1"/>
  <c r="K264" i="135"/>
  <c r="S263" i="135"/>
  <c r="P263" i="135"/>
  <c r="Q263" i="135" s="1"/>
  <c r="L263" i="135" s="1"/>
  <c r="K263" i="135"/>
  <c r="S262" i="135"/>
  <c r="P262" i="135"/>
  <c r="Q262" i="135" s="1"/>
  <c r="L262" i="135" s="1"/>
  <c r="K262" i="135"/>
  <c r="S261" i="135"/>
  <c r="P261" i="135"/>
  <c r="Q261" i="135" s="1"/>
  <c r="L261" i="135" s="1"/>
  <c r="K261" i="135"/>
  <c r="S260" i="135"/>
  <c r="P260" i="135"/>
  <c r="Q260" i="135" s="1"/>
  <c r="L260" i="135" s="1"/>
  <c r="K260" i="135"/>
  <c r="S259" i="135"/>
  <c r="P259" i="135"/>
  <c r="Q259" i="135" s="1"/>
  <c r="L259" i="135" s="1"/>
  <c r="K259" i="135"/>
  <c r="S258" i="135"/>
  <c r="P258" i="135"/>
  <c r="Q258" i="135" s="1"/>
  <c r="K258" i="135"/>
  <c r="S257" i="135"/>
  <c r="P257" i="135"/>
  <c r="Q257" i="135" s="1"/>
  <c r="U257" i="135" s="1"/>
  <c r="K257" i="135"/>
  <c r="S256" i="135"/>
  <c r="P256" i="135"/>
  <c r="Q256" i="135" s="1"/>
  <c r="K256" i="135"/>
  <c r="S255" i="135"/>
  <c r="P255" i="135"/>
  <c r="Q255" i="135" s="1"/>
  <c r="L255" i="135" s="1"/>
  <c r="K255" i="135"/>
  <c r="S254" i="135"/>
  <c r="P254" i="135"/>
  <c r="Q254" i="135" s="1"/>
  <c r="K254" i="135"/>
  <c r="S253" i="135"/>
  <c r="P253" i="135"/>
  <c r="Q253" i="135" s="1"/>
  <c r="U253" i="135" s="1"/>
  <c r="K253" i="135"/>
  <c r="S252" i="135"/>
  <c r="P252" i="135"/>
  <c r="Q252" i="135" s="1"/>
  <c r="K252" i="135"/>
  <c r="S251" i="135"/>
  <c r="P251" i="135"/>
  <c r="Q251" i="135" s="1"/>
  <c r="L251" i="135" s="1"/>
  <c r="K251" i="135"/>
  <c r="S250" i="135"/>
  <c r="P250" i="135"/>
  <c r="Q250" i="135" s="1"/>
  <c r="K250" i="135"/>
  <c r="S249" i="135"/>
  <c r="P249" i="135"/>
  <c r="Q249" i="135" s="1"/>
  <c r="U249" i="135" s="1"/>
  <c r="K249" i="135"/>
  <c r="S248" i="135"/>
  <c r="P248" i="135"/>
  <c r="Q248" i="135" s="1"/>
  <c r="K248" i="135"/>
  <c r="S247" i="135"/>
  <c r="P247" i="135"/>
  <c r="Q247" i="135" s="1"/>
  <c r="L247" i="135" s="1"/>
  <c r="K247" i="135"/>
  <c r="S246" i="135"/>
  <c r="P246" i="135"/>
  <c r="Q246" i="135" s="1"/>
  <c r="K246" i="135"/>
  <c r="S245" i="135"/>
  <c r="P245" i="135"/>
  <c r="Q245" i="135" s="1"/>
  <c r="U245" i="135" s="1"/>
  <c r="K245" i="135"/>
  <c r="N368" i="135" l="1"/>
  <c r="O368" i="135" s="1"/>
  <c r="N384" i="135"/>
  <c r="O384" i="135" s="1"/>
  <c r="N379" i="135"/>
  <c r="O379" i="135" s="1"/>
  <c r="N387" i="135"/>
  <c r="O387" i="135" s="1"/>
  <c r="N325" i="135"/>
  <c r="O325" i="135" s="1"/>
  <c r="N329" i="135"/>
  <c r="O329" i="135" s="1"/>
  <c r="N324" i="135"/>
  <c r="O324" i="135" s="1"/>
  <c r="U390" i="135"/>
  <c r="N338" i="135"/>
  <c r="O338" i="135" s="1"/>
  <c r="N370" i="135"/>
  <c r="O370" i="135" s="1"/>
  <c r="N390" i="135"/>
  <c r="O390" i="135" s="1"/>
  <c r="N323" i="135"/>
  <c r="O323" i="135" s="1"/>
  <c r="N331" i="135"/>
  <c r="O331" i="135" s="1"/>
  <c r="N343" i="135"/>
  <c r="O343" i="135" s="1"/>
  <c r="N309" i="135"/>
  <c r="O309" i="135" s="1"/>
  <c r="L268" i="135"/>
  <c r="N268" i="135" s="1"/>
  <c r="O268" i="135" s="1"/>
  <c r="N300" i="135"/>
  <c r="O300" i="135" s="1"/>
  <c r="N320" i="135"/>
  <c r="O320" i="135" s="1"/>
  <c r="N345" i="135"/>
  <c r="O345" i="135" s="1"/>
  <c r="N297" i="135"/>
  <c r="O297" i="135" s="1"/>
  <c r="N302" i="135"/>
  <c r="O302" i="135" s="1"/>
  <c r="N311" i="135"/>
  <c r="O311" i="135" s="1"/>
  <c r="N342" i="135"/>
  <c r="O342" i="135" s="1"/>
  <c r="U280" i="135"/>
  <c r="N262" i="135"/>
  <c r="O262" i="135" s="1"/>
  <c r="N266" i="135"/>
  <c r="O266" i="135" s="1"/>
  <c r="N280" i="135"/>
  <c r="O280" i="135" s="1"/>
  <c r="L299" i="135"/>
  <c r="N299" i="135" s="1"/>
  <c r="O299" i="135" s="1"/>
  <c r="N313" i="135"/>
  <c r="O313" i="135" s="1"/>
  <c r="N336" i="135"/>
  <c r="O336" i="135" s="1"/>
  <c r="N340" i="135"/>
  <c r="O340" i="135" s="1"/>
  <c r="N344" i="135"/>
  <c r="O344" i="135" s="1"/>
  <c r="U355" i="135"/>
  <c r="U346" i="135"/>
  <c r="L346" i="135"/>
  <c r="N346" i="135" s="1"/>
  <c r="O346" i="135" s="1"/>
  <c r="N276" i="135"/>
  <c r="O276" i="135" s="1"/>
  <c r="N327" i="135"/>
  <c r="O327" i="135" s="1"/>
  <c r="U259" i="135"/>
  <c r="N274" i="135"/>
  <c r="O274" i="135" s="1"/>
  <c r="L303" i="135"/>
  <c r="N303" i="135" s="1"/>
  <c r="O303" i="135" s="1"/>
  <c r="N326" i="135"/>
  <c r="O326" i="135" s="1"/>
  <c r="U329" i="135"/>
  <c r="U351" i="135"/>
  <c r="N355" i="135"/>
  <c r="O355" i="135" s="1"/>
  <c r="U371" i="135"/>
  <c r="N247" i="135"/>
  <c r="O247" i="135" s="1"/>
  <c r="N251" i="135"/>
  <c r="O251" i="135" s="1"/>
  <c r="N255" i="135"/>
  <c r="O255" i="135" s="1"/>
  <c r="N259" i="135"/>
  <c r="O259" i="135" s="1"/>
  <c r="N264" i="135"/>
  <c r="O264" i="135" s="1"/>
  <c r="N312" i="135"/>
  <c r="O312" i="135" s="1"/>
  <c r="N347" i="135"/>
  <c r="O347" i="135" s="1"/>
  <c r="N363" i="135"/>
  <c r="O363" i="135" s="1"/>
  <c r="N367" i="135"/>
  <c r="O367" i="135" s="1"/>
  <c r="N371" i="135"/>
  <c r="O371" i="135" s="1"/>
  <c r="U379" i="135"/>
  <c r="N382" i="135"/>
  <c r="O382" i="135" s="1"/>
  <c r="U307" i="135"/>
  <c r="L307" i="135"/>
  <c r="N307" i="135" s="1"/>
  <c r="O307" i="135" s="1"/>
  <c r="U330" i="135"/>
  <c r="L330" i="135"/>
  <c r="N330" i="135" s="1"/>
  <c r="O330" i="135" s="1"/>
  <c r="N341" i="135"/>
  <c r="O341" i="135" s="1"/>
  <c r="U348" i="135"/>
  <c r="L348" i="135"/>
  <c r="N348" i="135" s="1"/>
  <c r="O348" i="135" s="1"/>
  <c r="U364" i="135"/>
  <c r="L364" i="135"/>
  <c r="U350" i="135"/>
  <c r="L350" i="135"/>
  <c r="N350" i="135" s="1"/>
  <c r="O350" i="135" s="1"/>
  <c r="U358" i="135"/>
  <c r="L358" i="135"/>
  <c r="N358" i="135" s="1"/>
  <c r="O358" i="135" s="1"/>
  <c r="U362" i="135"/>
  <c r="L362" i="135"/>
  <c r="N362" i="135" s="1"/>
  <c r="O362" i="135" s="1"/>
  <c r="U366" i="135"/>
  <c r="L366" i="135"/>
  <c r="N366" i="135" s="1"/>
  <c r="O366" i="135" s="1"/>
  <c r="U388" i="135"/>
  <c r="L388" i="135"/>
  <c r="N388" i="135" s="1"/>
  <c r="O388" i="135" s="1"/>
  <c r="U393" i="135"/>
  <c r="L393" i="135"/>
  <c r="N393" i="135" s="1"/>
  <c r="O393" i="135" s="1"/>
  <c r="U356" i="135"/>
  <c r="L356" i="135"/>
  <c r="N356" i="135" s="1"/>
  <c r="O356" i="135" s="1"/>
  <c r="U360" i="135"/>
  <c r="L360" i="135"/>
  <c r="N360" i="135" s="1"/>
  <c r="O360" i="135" s="1"/>
  <c r="U271" i="135"/>
  <c r="L271" i="135"/>
  <c r="N271" i="135" s="1"/>
  <c r="O271" i="135" s="1"/>
  <c r="U281" i="135"/>
  <c r="L281" i="135"/>
  <c r="N281" i="135" s="1"/>
  <c r="O281" i="135" s="1"/>
  <c r="U378" i="135"/>
  <c r="L378" i="135"/>
  <c r="N378" i="135" s="1"/>
  <c r="O378" i="135" s="1"/>
  <c r="U383" i="135"/>
  <c r="L383" i="135"/>
  <c r="N383" i="135" s="1"/>
  <c r="O383" i="135" s="1"/>
  <c r="U251" i="135"/>
  <c r="N261" i="135"/>
  <c r="O261" i="135" s="1"/>
  <c r="U309" i="135"/>
  <c r="N319" i="135"/>
  <c r="O319" i="135" s="1"/>
  <c r="N321" i="135"/>
  <c r="O321" i="135" s="1"/>
  <c r="N337" i="135"/>
  <c r="O337" i="135" s="1"/>
  <c r="N351" i="135"/>
  <c r="O351" i="135" s="1"/>
  <c r="N364" i="135"/>
  <c r="O364" i="135" s="1"/>
  <c r="U274" i="135"/>
  <c r="U305" i="135"/>
  <c r="L352" i="135"/>
  <c r="N352" i="135" s="1"/>
  <c r="O352" i="135" s="1"/>
  <c r="L354" i="135"/>
  <c r="N354" i="135" s="1"/>
  <c r="O354" i="135" s="1"/>
  <c r="U359" i="135"/>
  <c r="U247" i="135"/>
  <c r="U255" i="135"/>
  <c r="N260" i="135"/>
  <c r="O260" i="135" s="1"/>
  <c r="N263" i="135"/>
  <c r="O263" i="135" s="1"/>
  <c r="U266" i="135"/>
  <c r="U300" i="135"/>
  <c r="N305" i="135"/>
  <c r="O305" i="135" s="1"/>
  <c r="N316" i="135"/>
  <c r="O316" i="135" s="1"/>
  <c r="U320" i="135"/>
  <c r="U331" i="135"/>
  <c r="U347" i="135"/>
  <c r="N359" i="135"/>
  <c r="O359" i="135" s="1"/>
  <c r="U363" i="135"/>
  <c r="U250" i="135"/>
  <c r="L250" i="135"/>
  <c r="N250" i="135" s="1"/>
  <c r="O250" i="135" s="1"/>
  <c r="U258" i="135"/>
  <c r="L258" i="135"/>
  <c r="N258" i="135" s="1"/>
  <c r="O258" i="135" s="1"/>
  <c r="U273" i="135"/>
  <c r="L273" i="135"/>
  <c r="U246" i="135"/>
  <c r="L246" i="135"/>
  <c r="N246" i="135" s="1"/>
  <c r="O246" i="135" s="1"/>
  <c r="L254" i="135"/>
  <c r="N254" i="135" s="1"/>
  <c r="O254" i="135" s="1"/>
  <c r="U254" i="135"/>
  <c r="L277" i="135"/>
  <c r="N277" i="135" s="1"/>
  <c r="O277" i="135" s="1"/>
  <c r="U277" i="135"/>
  <c r="U318" i="135"/>
  <c r="L318" i="135"/>
  <c r="N318" i="135" s="1"/>
  <c r="O318" i="135" s="1"/>
  <c r="L334" i="135"/>
  <c r="N334" i="135" s="1"/>
  <c r="O334" i="135" s="1"/>
  <c r="U334" i="135"/>
  <c r="L245" i="135"/>
  <c r="N245" i="135" s="1"/>
  <c r="O245" i="135" s="1"/>
  <c r="L252" i="135"/>
  <c r="N252" i="135" s="1"/>
  <c r="O252" i="135" s="1"/>
  <c r="U252" i="135"/>
  <c r="L253" i="135"/>
  <c r="N253" i="135" s="1"/>
  <c r="O253" i="135" s="1"/>
  <c r="L267" i="135"/>
  <c r="N267" i="135" s="1"/>
  <c r="O267" i="135" s="1"/>
  <c r="U290" i="135"/>
  <c r="L290" i="135"/>
  <c r="N290" i="135" s="1"/>
  <c r="O290" i="135" s="1"/>
  <c r="U328" i="135"/>
  <c r="L328" i="135"/>
  <c r="N328" i="135" s="1"/>
  <c r="O328" i="135" s="1"/>
  <c r="L392" i="135"/>
  <c r="N392" i="135" s="1"/>
  <c r="O392" i="135" s="1"/>
  <c r="U392" i="135"/>
  <c r="N265" i="135"/>
  <c r="O265" i="135" s="1"/>
  <c r="L269" i="135"/>
  <c r="N269" i="135" s="1"/>
  <c r="O269" i="135" s="1"/>
  <c r="N272" i="135"/>
  <c r="O272" i="135" s="1"/>
  <c r="U272" i="135"/>
  <c r="L275" i="135"/>
  <c r="N275" i="135" s="1"/>
  <c r="O275" i="135" s="1"/>
  <c r="U278" i="135"/>
  <c r="U283" i="135"/>
  <c r="L287" i="135"/>
  <c r="N287" i="135" s="1"/>
  <c r="O287" i="135" s="1"/>
  <c r="U287" i="135"/>
  <c r="L295" i="135"/>
  <c r="N295" i="135" s="1"/>
  <c r="O295" i="135" s="1"/>
  <c r="U295" i="135"/>
  <c r="U298" i="135"/>
  <c r="L298" i="135"/>
  <c r="N298" i="135" s="1"/>
  <c r="O298" i="135" s="1"/>
  <c r="U314" i="135"/>
  <c r="L314" i="135"/>
  <c r="N314" i="135" s="1"/>
  <c r="O314" i="135" s="1"/>
  <c r="L282" i="135"/>
  <c r="N282" i="135" s="1"/>
  <c r="O282" i="135" s="1"/>
  <c r="U282" i="135"/>
  <c r="L284" i="135"/>
  <c r="N284" i="135" s="1"/>
  <c r="O284" i="135" s="1"/>
  <c r="U284" i="135"/>
  <c r="L291" i="135"/>
  <c r="N291" i="135" s="1"/>
  <c r="O291" i="135" s="1"/>
  <c r="U291" i="135"/>
  <c r="U304" i="135"/>
  <c r="L304" i="135"/>
  <c r="N304" i="135" s="1"/>
  <c r="O304" i="135" s="1"/>
  <c r="U308" i="135"/>
  <c r="L308" i="135"/>
  <c r="N308" i="135" s="1"/>
  <c r="O308" i="135" s="1"/>
  <c r="L248" i="135"/>
  <c r="N248" i="135" s="1"/>
  <c r="O248" i="135" s="1"/>
  <c r="U248" i="135"/>
  <c r="L249" i="135"/>
  <c r="N249" i="135" s="1"/>
  <c r="O249" i="135" s="1"/>
  <c r="L256" i="135"/>
  <c r="N256" i="135" s="1"/>
  <c r="O256" i="135" s="1"/>
  <c r="U256" i="135"/>
  <c r="L257" i="135"/>
  <c r="N257" i="135" s="1"/>
  <c r="O257" i="135" s="1"/>
  <c r="U260" i="135"/>
  <c r="N270" i="135"/>
  <c r="O270" i="135" s="1"/>
  <c r="U270" i="135"/>
  <c r="N273" i="135"/>
  <c r="O273" i="135" s="1"/>
  <c r="N279" i="135"/>
  <c r="O279" i="135" s="1"/>
  <c r="L286" i="135"/>
  <c r="N286" i="135" s="1"/>
  <c r="O286" i="135" s="1"/>
  <c r="U286" i="135"/>
  <c r="U294" i="135"/>
  <c r="L294" i="135"/>
  <c r="N294" i="135" s="1"/>
  <c r="O294" i="135" s="1"/>
  <c r="L306" i="135"/>
  <c r="N306" i="135" s="1"/>
  <c r="O306" i="135" s="1"/>
  <c r="U306" i="135"/>
  <c r="L310" i="135"/>
  <c r="N310" i="135" s="1"/>
  <c r="O310" i="135" s="1"/>
  <c r="U310" i="135"/>
  <c r="L288" i="135"/>
  <c r="N288" i="135" s="1"/>
  <c r="O288" i="135" s="1"/>
  <c r="U288" i="135"/>
  <c r="L289" i="135"/>
  <c r="N289" i="135" s="1"/>
  <c r="O289" i="135" s="1"/>
  <c r="L296" i="135"/>
  <c r="N296" i="135" s="1"/>
  <c r="O296" i="135" s="1"/>
  <c r="U296" i="135"/>
  <c r="L322" i="135"/>
  <c r="N322" i="135" s="1"/>
  <c r="O322" i="135" s="1"/>
  <c r="U322" i="135"/>
  <c r="L339" i="135"/>
  <c r="N339" i="135" s="1"/>
  <c r="O339" i="135" s="1"/>
  <c r="U339" i="135"/>
  <c r="L375" i="135"/>
  <c r="N375" i="135" s="1"/>
  <c r="O375" i="135" s="1"/>
  <c r="U375" i="135"/>
  <c r="L376" i="135"/>
  <c r="N376" i="135" s="1"/>
  <c r="O376" i="135" s="1"/>
  <c r="U376" i="135"/>
  <c r="L377" i="135"/>
  <c r="N377" i="135" s="1"/>
  <c r="O377" i="135" s="1"/>
  <c r="U377" i="135"/>
  <c r="U389" i="135"/>
  <c r="L389" i="135"/>
  <c r="N389" i="135" s="1"/>
  <c r="O389" i="135" s="1"/>
  <c r="L285" i="135"/>
  <c r="N285" i="135" s="1"/>
  <c r="O285" i="135" s="1"/>
  <c r="L301" i="135"/>
  <c r="N301" i="135" s="1"/>
  <c r="O301" i="135" s="1"/>
  <c r="U301" i="135"/>
  <c r="N317" i="135"/>
  <c r="O317" i="135" s="1"/>
  <c r="N333" i="135"/>
  <c r="O333" i="135" s="1"/>
  <c r="L353" i="135"/>
  <c r="N353" i="135" s="1"/>
  <c r="O353" i="135" s="1"/>
  <c r="U353" i="135"/>
  <c r="L361" i="135"/>
  <c r="N361" i="135" s="1"/>
  <c r="O361" i="135" s="1"/>
  <c r="U361" i="135"/>
  <c r="L385" i="135"/>
  <c r="N385" i="135" s="1"/>
  <c r="O385" i="135" s="1"/>
  <c r="U385" i="135"/>
  <c r="L386" i="135"/>
  <c r="N386" i="135" s="1"/>
  <c r="O386" i="135" s="1"/>
  <c r="U386" i="135"/>
  <c r="L391" i="135"/>
  <c r="N391" i="135" s="1"/>
  <c r="O391" i="135" s="1"/>
  <c r="U391" i="135"/>
  <c r="N278" i="135"/>
  <c r="O278" i="135" s="1"/>
  <c r="N283" i="135"/>
  <c r="O283" i="135" s="1"/>
  <c r="L292" i="135"/>
  <c r="N292" i="135" s="1"/>
  <c r="O292" i="135" s="1"/>
  <c r="U292" i="135"/>
  <c r="L293" i="135"/>
  <c r="N293" i="135" s="1"/>
  <c r="O293" i="135" s="1"/>
  <c r="N315" i="135"/>
  <c r="O315" i="135" s="1"/>
  <c r="N335" i="135"/>
  <c r="O335" i="135" s="1"/>
  <c r="L349" i="135"/>
  <c r="N349" i="135" s="1"/>
  <c r="O349" i="135" s="1"/>
  <c r="U349" i="135"/>
  <c r="L357" i="135"/>
  <c r="N357" i="135" s="1"/>
  <c r="O357" i="135" s="1"/>
  <c r="U357" i="135"/>
  <c r="L365" i="135"/>
  <c r="N365" i="135" s="1"/>
  <c r="O365" i="135" s="1"/>
  <c r="U365" i="135"/>
  <c r="U374" i="135"/>
  <c r="L374" i="135"/>
  <c r="N374" i="135" s="1"/>
  <c r="O374" i="135" s="1"/>
  <c r="N332" i="135"/>
  <c r="O332" i="135" s="1"/>
  <c r="N369" i="135"/>
  <c r="O369" i="135" s="1"/>
  <c r="L372" i="135"/>
  <c r="N372" i="135" s="1"/>
  <c r="O372" i="135" s="1"/>
  <c r="U372" i="135"/>
  <c r="L373" i="135"/>
  <c r="N373" i="135" s="1"/>
  <c r="O373" i="135" s="1"/>
  <c r="U373" i="135"/>
  <c r="L380" i="135"/>
  <c r="N380" i="135" s="1"/>
  <c r="O380" i="135" s="1"/>
  <c r="U380" i="135"/>
  <c r="L381" i="135"/>
  <c r="N381" i="135" s="1"/>
  <c r="O381" i="135" s="1"/>
  <c r="U381" i="135"/>
  <c r="K233" i="135" l="1"/>
  <c r="K234" i="135"/>
  <c r="K235" i="135"/>
  <c r="K236" i="135"/>
  <c r="K237" i="135"/>
  <c r="K238" i="135"/>
  <c r="K239" i="135"/>
  <c r="K240" i="135"/>
  <c r="K241" i="135"/>
  <c r="K242" i="135"/>
  <c r="K243" i="135"/>
  <c r="K244" i="135"/>
  <c r="K232" i="135"/>
  <c r="K231" i="135"/>
  <c r="K230" i="135"/>
  <c r="K229" i="135"/>
  <c r="K228" i="135"/>
  <c r="K227" i="135"/>
  <c r="K226" i="135"/>
  <c r="K225" i="135"/>
  <c r="K224" i="135"/>
  <c r="K223" i="135"/>
  <c r="K222" i="135"/>
  <c r="K221" i="135"/>
  <c r="K220" i="135"/>
  <c r="K219" i="135"/>
  <c r="K218" i="135"/>
  <c r="K217" i="135"/>
  <c r="K216" i="135"/>
  <c r="K215" i="135"/>
  <c r="K214" i="135"/>
  <c r="K213" i="135"/>
  <c r="K212" i="135"/>
  <c r="K211" i="135"/>
  <c r="K210" i="135"/>
  <c r="K209" i="135"/>
  <c r="K208" i="135"/>
  <c r="K207" i="135"/>
  <c r="K206" i="135"/>
  <c r="K205" i="135"/>
  <c r="K204" i="135"/>
  <c r="K203" i="135"/>
  <c r="K202" i="135"/>
  <c r="K201" i="135"/>
  <c r="K200" i="135"/>
  <c r="K199" i="135"/>
  <c r="K198" i="135"/>
  <c r="K197" i="135"/>
  <c r="K196" i="135"/>
  <c r="K195" i="135"/>
  <c r="K194" i="135"/>
  <c r="K193" i="135"/>
  <c r="K192" i="135"/>
  <c r="K191" i="135"/>
  <c r="K190" i="135"/>
  <c r="K189" i="135"/>
  <c r="K188" i="135"/>
  <c r="K187" i="135"/>
  <c r="K186" i="135"/>
  <c r="K185" i="135"/>
  <c r="K184" i="135"/>
  <c r="K183" i="135"/>
  <c r="K182" i="135"/>
  <c r="K181" i="135"/>
  <c r="K180" i="135"/>
  <c r="K179" i="135"/>
  <c r="K178" i="135"/>
  <c r="K177" i="135"/>
  <c r="K176" i="135"/>
  <c r="K175" i="135"/>
  <c r="K174" i="135"/>
  <c r="K173" i="135"/>
  <c r="K172" i="135"/>
  <c r="K171" i="135"/>
  <c r="K170" i="135"/>
  <c r="K169" i="135"/>
  <c r="K168" i="135"/>
  <c r="K167" i="135"/>
  <c r="K166" i="135"/>
  <c r="K165" i="135"/>
  <c r="K164" i="135"/>
  <c r="K163" i="135"/>
  <c r="K162" i="135"/>
  <c r="K161" i="135"/>
  <c r="K160" i="135"/>
  <c r="K159" i="135"/>
  <c r="K158" i="135"/>
  <c r="K157" i="135"/>
  <c r="K156" i="135"/>
  <c r="K155" i="135"/>
  <c r="K154" i="135"/>
  <c r="K153" i="135"/>
  <c r="K152" i="135"/>
  <c r="K151" i="135"/>
  <c r="K150" i="135"/>
  <c r="K149" i="135"/>
  <c r="K148" i="135"/>
  <c r="K147" i="135"/>
  <c r="K146" i="135"/>
  <c r="K145" i="135"/>
  <c r="K144" i="135"/>
  <c r="K143" i="135"/>
  <c r="K142" i="135"/>
  <c r="K141" i="135"/>
  <c r="K140" i="135"/>
  <c r="K139" i="135"/>
  <c r="K138" i="135"/>
  <c r="K137" i="135"/>
  <c r="K136" i="135"/>
  <c r="K135" i="135"/>
  <c r="K134" i="135"/>
  <c r="K133" i="135"/>
  <c r="K132" i="135"/>
  <c r="K131" i="135"/>
  <c r="K130" i="135"/>
  <c r="K129" i="135"/>
  <c r="K128" i="135"/>
  <c r="K127" i="135"/>
  <c r="K126" i="135"/>
  <c r="K125" i="135"/>
  <c r="K124" i="135"/>
  <c r="K123" i="135"/>
  <c r="K122" i="135"/>
  <c r="K121" i="135"/>
  <c r="K120" i="135"/>
  <c r="K119" i="135"/>
  <c r="K118" i="135"/>
  <c r="K117" i="135"/>
  <c r="K116" i="135"/>
  <c r="K115" i="135"/>
  <c r="K114" i="135"/>
  <c r="K113" i="135"/>
  <c r="K112" i="135"/>
  <c r="K111" i="135"/>
  <c r="K110" i="135"/>
  <c r="K109" i="135"/>
  <c r="K108" i="135"/>
  <c r="K107" i="135"/>
  <c r="K106" i="135"/>
  <c r="K105" i="135"/>
  <c r="K104" i="135"/>
  <c r="K103" i="135"/>
  <c r="K102" i="135"/>
  <c r="K101" i="135"/>
  <c r="K100" i="135"/>
  <c r="K99" i="135"/>
  <c r="K98" i="135"/>
  <c r="K97" i="135"/>
  <c r="K96" i="135"/>
  <c r="K95" i="135"/>
  <c r="K94" i="135"/>
  <c r="K93" i="135"/>
  <c r="K92" i="135"/>
  <c r="K91" i="135"/>
  <c r="K90" i="135"/>
  <c r="K89" i="135"/>
  <c r="K88" i="135"/>
  <c r="K87" i="135"/>
  <c r="K86" i="135"/>
  <c r="K85" i="135"/>
  <c r="K84" i="135"/>
  <c r="K83" i="135"/>
  <c r="K82" i="135"/>
  <c r="K81" i="135"/>
  <c r="K80" i="135"/>
  <c r="K79" i="135"/>
  <c r="K78" i="135"/>
  <c r="K77" i="135"/>
  <c r="K76" i="135"/>
  <c r="K75" i="135"/>
  <c r="K74" i="135"/>
  <c r="K73" i="135"/>
  <c r="K72" i="135"/>
  <c r="K71" i="135"/>
  <c r="K70" i="135"/>
  <c r="K69" i="135"/>
  <c r="K68" i="135"/>
  <c r="K67" i="135"/>
  <c r="K66" i="135"/>
  <c r="K65" i="135"/>
  <c r="K64" i="135"/>
  <c r="K63" i="135"/>
  <c r="K62" i="135"/>
  <c r="K61" i="135"/>
  <c r="K60" i="135"/>
  <c r="K59" i="135"/>
  <c r="K58" i="135"/>
  <c r="K57" i="135"/>
  <c r="K56" i="135"/>
  <c r="K55" i="135"/>
  <c r="K54" i="135"/>
  <c r="K53" i="135"/>
  <c r="K52" i="135"/>
  <c r="K51" i="135"/>
  <c r="K50" i="135"/>
  <c r="K49" i="135"/>
  <c r="K48" i="135"/>
  <c r="K47" i="135"/>
  <c r="K46" i="135"/>
  <c r="K45" i="135"/>
  <c r="K44" i="135"/>
  <c r="K43" i="135"/>
  <c r="K42" i="135"/>
  <c r="K41" i="135"/>
  <c r="K40" i="135"/>
  <c r="K39" i="135"/>
  <c r="K38" i="135"/>
  <c r="K37" i="135"/>
  <c r="K36" i="135"/>
  <c r="K35" i="135"/>
  <c r="K34" i="135"/>
  <c r="K33" i="135"/>
  <c r="K32" i="135"/>
  <c r="K31" i="135"/>
  <c r="K30" i="135"/>
  <c r="K29" i="135"/>
  <c r="K28" i="135"/>
  <c r="K27" i="135"/>
  <c r="K26" i="135"/>
  <c r="K25" i="135"/>
  <c r="K24" i="135"/>
  <c r="K23" i="135"/>
  <c r="K22" i="135"/>
  <c r="K21" i="135"/>
  <c r="K20" i="135"/>
  <c r="K19" i="135"/>
  <c r="K18" i="135"/>
  <c r="K17" i="135"/>
  <c r="K16" i="135"/>
  <c r="K15" i="135"/>
  <c r="K14" i="135"/>
  <c r="K13" i="135"/>
  <c r="K12" i="135"/>
  <c r="K11" i="135"/>
  <c r="K10" i="135"/>
  <c r="K9" i="135"/>
  <c r="K8" i="135"/>
  <c r="K7" i="135"/>
  <c r="K6" i="135"/>
  <c r="K5" i="135"/>
  <c r="P36" i="135" l="1"/>
  <c r="S36" i="135"/>
  <c r="P44" i="135"/>
  <c r="Q44" i="135" s="1"/>
  <c r="S44" i="135"/>
  <c r="P45" i="135"/>
  <c r="Q45" i="135" s="1"/>
  <c r="S45" i="135"/>
  <c r="P57" i="135"/>
  <c r="Q57" i="135" s="1"/>
  <c r="S57" i="135"/>
  <c r="P89" i="135"/>
  <c r="Q89" i="135" s="1"/>
  <c r="S89" i="135"/>
  <c r="P138" i="135"/>
  <c r="Q138" i="135" s="1"/>
  <c r="S138" i="135"/>
  <c r="P139" i="135"/>
  <c r="Q139" i="135" s="1"/>
  <c r="S139" i="135"/>
  <c r="P140" i="135"/>
  <c r="Q140" i="135" s="1"/>
  <c r="S140" i="135"/>
  <c r="P141" i="135"/>
  <c r="Q141" i="135" s="1"/>
  <c r="S141" i="135"/>
  <c r="P154" i="135"/>
  <c r="Q154" i="135" s="1"/>
  <c r="S154" i="135"/>
  <c r="P160" i="135"/>
  <c r="Q160" i="135" s="1"/>
  <c r="S160" i="135"/>
  <c r="P162" i="135"/>
  <c r="Q162" i="135" s="1"/>
  <c r="S162" i="135"/>
  <c r="P163" i="135"/>
  <c r="Q163" i="135" s="1"/>
  <c r="S163" i="135"/>
  <c r="P166" i="135"/>
  <c r="Q166" i="135" s="1"/>
  <c r="S166" i="135"/>
  <c r="P171" i="135"/>
  <c r="Q171" i="135" s="1"/>
  <c r="S171" i="135"/>
  <c r="P172" i="135"/>
  <c r="Q172" i="135" s="1"/>
  <c r="S172" i="135"/>
  <c r="P173" i="135"/>
  <c r="Q173" i="135" s="1"/>
  <c r="S173" i="135"/>
  <c r="P175" i="135"/>
  <c r="Q175" i="135" s="1"/>
  <c r="S175" i="135"/>
  <c r="P179" i="135"/>
  <c r="Q179" i="135" s="1"/>
  <c r="S179" i="135"/>
  <c r="P182" i="135"/>
  <c r="Q182" i="135" s="1"/>
  <c r="S182" i="135"/>
  <c r="P183" i="135"/>
  <c r="Q183" i="135" s="1"/>
  <c r="S183" i="135"/>
  <c r="P185" i="135"/>
  <c r="Q185" i="135" s="1"/>
  <c r="S185" i="135"/>
  <c r="P186" i="135"/>
  <c r="Q186" i="135" s="1"/>
  <c r="S186" i="135"/>
  <c r="P187" i="135"/>
  <c r="Q187" i="135" s="1"/>
  <c r="S187" i="135"/>
  <c r="P188" i="135"/>
  <c r="Q188" i="135" s="1"/>
  <c r="S188" i="135"/>
  <c r="P189" i="135"/>
  <c r="Q189" i="135" s="1"/>
  <c r="S189" i="135"/>
  <c r="P190" i="135"/>
  <c r="Q190" i="135" s="1"/>
  <c r="S190" i="135"/>
  <c r="P191" i="135"/>
  <c r="Q191" i="135" s="1"/>
  <c r="S191" i="135"/>
  <c r="P193" i="135"/>
  <c r="Q193" i="135" s="1"/>
  <c r="S193" i="135"/>
  <c r="P196" i="135"/>
  <c r="Q196" i="135" s="1"/>
  <c r="S196" i="135"/>
  <c r="P197" i="135"/>
  <c r="Q197" i="135" s="1"/>
  <c r="S197" i="135"/>
  <c r="P199" i="135"/>
  <c r="Q199" i="135" s="1"/>
  <c r="S199" i="135"/>
  <c r="P200" i="135"/>
  <c r="Q200" i="135" s="1"/>
  <c r="S200" i="135"/>
  <c r="P47" i="135"/>
  <c r="Q47" i="135" s="1"/>
  <c r="S47" i="135"/>
  <c r="P48" i="135"/>
  <c r="Q48" i="135" s="1"/>
  <c r="S48" i="135"/>
  <c r="P49" i="135"/>
  <c r="Q49" i="135" s="1"/>
  <c r="S49" i="135"/>
  <c r="P50" i="135"/>
  <c r="Q50" i="135" s="1"/>
  <c r="S50" i="135"/>
  <c r="P51" i="135"/>
  <c r="Q51" i="135" s="1"/>
  <c r="S51" i="135"/>
  <c r="P52" i="135"/>
  <c r="Q52" i="135" s="1"/>
  <c r="S52" i="135"/>
  <c r="P53" i="135"/>
  <c r="Q53" i="135" s="1"/>
  <c r="S53" i="135"/>
  <c r="P54" i="135"/>
  <c r="Q54" i="135" s="1"/>
  <c r="S54" i="135"/>
  <c r="P55" i="135"/>
  <c r="Q55" i="135" s="1"/>
  <c r="S55" i="135"/>
  <c r="P56" i="135"/>
  <c r="Q56" i="135" s="1"/>
  <c r="S56" i="135"/>
  <c r="P58" i="135"/>
  <c r="Q58" i="135" s="1"/>
  <c r="S58" i="135"/>
  <c r="P59" i="135"/>
  <c r="Q59" i="135" s="1"/>
  <c r="S59" i="135"/>
  <c r="P60" i="135"/>
  <c r="Q60" i="135" s="1"/>
  <c r="S60" i="135"/>
  <c r="P61" i="135"/>
  <c r="Q61" i="135" s="1"/>
  <c r="S61" i="135"/>
  <c r="P62" i="135"/>
  <c r="Q62" i="135" s="1"/>
  <c r="S62" i="135"/>
  <c r="P63" i="135"/>
  <c r="Q63" i="135" s="1"/>
  <c r="L63" i="135" s="1"/>
  <c r="N63" i="135" s="1"/>
  <c r="O63" i="135" s="1"/>
  <c r="S63" i="135"/>
  <c r="P64" i="135"/>
  <c r="Q64" i="135" s="1"/>
  <c r="S64" i="135"/>
  <c r="P65" i="135"/>
  <c r="Q65" i="135" s="1"/>
  <c r="S65" i="135"/>
  <c r="P66" i="135"/>
  <c r="Q66" i="135" s="1"/>
  <c r="S66" i="135"/>
  <c r="P67" i="135"/>
  <c r="Q67" i="135" s="1"/>
  <c r="S67" i="135"/>
  <c r="P68" i="135"/>
  <c r="Q68" i="135" s="1"/>
  <c r="S68" i="135"/>
  <c r="P69" i="135"/>
  <c r="Q69" i="135" s="1"/>
  <c r="S69" i="135"/>
  <c r="P70" i="135"/>
  <c r="Q70" i="135" s="1"/>
  <c r="S70" i="135"/>
  <c r="P71" i="135"/>
  <c r="Q71" i="135" s="1"/>
  <c r="S71" i="135"/>
  <c r="P72" i="135"/>
  <c r="Q72" i="135" s="1"/>
  <c r="S72" i="135"/>
  <c r="P73" i="135"/>
  <c r="Q73" i="135" s="1"/>
  <c r="S73" i="135"/>
  <c r="P74" i="135"/>
  <c r="Q74" i="135" s="1"/>
  <c r="S74" i="135"/>
  <c r="P75" i="135"/>
  <c r="Q75" i="135" s="1"/>
  <c r="L75" i="135" s="1"/>
  <c r="N75" i="135" s="1"/>
  <c r="O75" i="135" s="1"/>
  <c r="S75" i="135"/>
  <c r="P76" i="135"/>
  <c r="Q76" i="135" s="1"/>
  <c r="S76" i="135"/>
  <c r="P77" i="135"/>
  <c r="Q77" i="135" s="1"/>
  <c r="S77" i="135"/>
  <c r="P78" i="135"/>
  <c r="Q78" i="135" s="1"/>
  <c r="S78" i="135"/>
  <c r="P79" i="135"/>
  <c r="Q79" i="135" s="1"/>
  <c r="S79" i="135"/>
  <c r="P80" i="135"/>
  <c r="Q80" i="135" s="1"/>
  <c r="S80" i="135"/>
  <c r="P81" i="135"/>
  <c r="Q81" i="135" s="1"/>
  <c r="S81" i="135"/>
  <c r="P82" i="135"/>
  <c r="Q82" i="135" s="1"/>
  <c r="S82" i="135"/>
  <c r="P83" i="135"/>
  <c r="Q83" i="135" s="1"/>
  <c r="S83" i="135"/>
  <c r="P84" i="135"/>
  <c r="Q84" i="135" s="1"/>
  <c r="S84" i="135"/>
  <c r="P85" i="135"/>
  <c r="Q85" i="135" s="1"/>
  <c r="S85" i="135"/>
  <c r="P86" i="135"/>
  <c r="Q86" i="135" s="1"/>
  <c r="S86" i="135"/>
  <c r="P87" i="135"/>
  <c r="Q87" i="135" s="1"/>
  <c r="S87" i="135"/>
  <c r="P88" i="135"/>
  <c r="Q88" i="135" s="1"/>
  <c r="S88" i="135"/>
  <c r="P90" i="135"/>
  <c r="Q90" i="135" s="1"/>
  <c r="S90" i="135"/>
  <c r="P91" i="135"/>
  <c r="Q91" i="135" s="1"/>
  <c r="S91" i="135"/>
  <c r="P92" i="135"/>
  <c r="Q92" i="135" s="1"/>
  <c r="S92" i="135"/>
  <c r="P93" i="135"/>
  <c r="Q93" i="135" s="1"/>
  <c r="S93" i="135"/>
  <c r="P94" i="135"/>
  <c r="Q94" i="135" s="1"/>
  <c r="S94" i="135"/>
  <c r="P95" i="135"/>
  <c r="Q95" i="135" s="1"/>
  <c r="L95" i="135" s="1"/>
  <c r="N95" i="135" s="1"/>
  <c r="O95" i="135" s="1"/>
  <c r="S95" i="135"/>
  <c r="P96" i="135"/>
  <c r="Q96" i="135" s="1"/>
  <c r="S96" i="135"/>
  <c r="P97" i="135"/>
  <c r="Q97" i="135" s="1"/>
  <c r="S97" i="135"/>
  <c r="P98" i="135"/>
  <c r="Q98" i="135" s="1"/>
  <c r="S98" i="135"/>
  <c r="P99" i="135"/>
  <c r="Q99" i="135" s="1"/>
  <c r="S99" i="135"/>
  <c r="P100" i="135"/>
  <c r="Q100" i="135" s="1"/>
  <c r="S100" i="135"/>
  <c r="P101" i="135"/>
  <c r="Q101" i="135" s="1"/>
  <c r="S101" i="135"/>
  <c r="P102" i="135"/>
  <c r="Q102" i="135" s="1"/>
  <c r="S102" i="135"/>
  <c r="P103" i="135"/>
  <c r="Q103" i="135" s="1"/>
  <c r="S103" i="135"/>
  <c r="P104" i="135"/>
  <c r="Q104" i="135" s="1"/>
  <c r="S104" i="135"/>
  <c r="P105" i="135"/>
  <c r="Q105" i="135" s="1"/>
  <c r="S105" i="135"/>
  <c r="P106" i="135"/>
  <c r="Q106" i="135" s="1"/>
  <c r="S106" i="135"/>
  <c r="P107" i="135"/>
  <c r="Q107" i="135" s="1"/>
  <c r="L107" i="135" s="1"/>
  <c r="N107" i="135" s="1"/>
  <c r="O107" i="135" s="1"/>
  <c r="S107" i="135"/>
  <c r="P108" i="135"/>
  <c r="Q108" i="135" s="1"/>
  <c r="S108" i="135"/>
  <c r="P109" i="135"/>
  <c r="Q109" i="135" s="1"/>
  <c r="S109" i="135"/>
  <c r="P110" i="135"/>
  <c r="Q110" i="135" s="1"/>
  <c r="S110" i="135"/>
  <c r="P111" i="135"/>
  <c r="Q111" i="135" s="1"/>
  <c r="L111" i="135" s="1"/>
  <c r="N111" i="135" s="1"/>
  <c r="O111" i="135" s="1"/>
  <c r="S111" i="135"/>
  <c r="P112" i="135"/>
  <c r="Q112" i="135" s="1"/>
  <c r="S112" i="135"/>
  <c r="P113" i="135"/>
  <c r="Q113" i="135" s="1"/>
  <c r="S113" i="135"/>
  <c r="P114" i="135"/>
  <c r="Q114" i="135" s="1"/>
  <c r="S114" i="135"/>
  <c r="P115" i="135"/>
  <c r="Q115" i="135" s="1"/>
  <c r="S115" i="135"/>
  <c r="P116" i="135"/>
  <c r="Q116" i="135" s="1"/>
  <c r="S116" i="135"/>
  <c r="P117" i="135"/>
  <c r="Q117" i="135" s="1"/>
  <c r="S117" i="135"/>
  <c r="P118" i="135"/>
  <c r="Q118" i="135" s="1"/>
  <c r="S118" i="135"/>
  <c r="P119" i="135"/>
  <c r="Q119" i="135" s="1"/>
  <c r="S119" i="135"/>
  <c r="P120" i="135"/>
  <c r="Q120" i="135" s="1"/>
  <c r="S120" i="135"/>
  <c r="P121" i="135"/>
  <c r="Q121" i="135" s="1"/>
  <c r="S121" i="135"/>
  <c r="P122" i="135"/>
  <c r="Q122" i="135" s="1"/>
  <c r="S122" i="135"/>
  <c r="P123" i="135"/>
  <c r="Q123" i="135" s="1"/>
  <c r="S123" i="135"/>
  <c r="P124" i="135"/>
  <c r="Q124" i="135" s="1"/>
  <c r="S124" i="135"/>
  <c r="P125" i="135"/>
  <c r="Q125" i="135" s="1"/>
  <c r="S125" i="135"/>
  <c r="P126" i="135"/>
  <c r="Q126" i="135" s="1"/>
  <c r="S126" i="135"/>
  <c r="P127" i="135"/>
  <c r="Q127" i="135" s="1"/>
  <c r="L127" i="135" s="1"/>
  <c r="N127" i="135" s="1"/>
  <c r="O127" i="135" s="1"/>
  <c r="S127" i="135"/>
  <c r="P128" i="135"/>
  <c r="Q128" i="135" s="1"/>
  <c r="S128" i="135"/>
  <c r="P129" i="135"/>
  <c r="Q129" i="135" s="1"/>
  <c r="S129" i="135"/>
  <c r="P130" i="135"/>
  <c r="Q130" i="135" s="1"/>
  <c r="S130" i="135"/>
  <c r="P131" i="135"/>
  <c r="Q131" i="135" s="1"/>
  <c r="S131" i="135"/>
  <c r="P132" i="135"/>
  <c r="Q132" i="135" s="1"/>
  <c r="S132" i="135"/>
  <c r="P133" i="135"/>
  <c r="Q133" i="135" s="1"/>
  <c r="S133" i="135"/>
  <c r="P134" i="135"/>
  <c r="Q134" i="135" s="1"/>
  <c r="S134" i="135"/>
  <c r="P135" i="135"/>
  <c r="Q135" i="135" s="1"/>
  <c r="S135" i="135"/>
  <c r="P136" i="135"/>
  <c r="Q136" i="135" s="1"/>
  <c r="S136" i="135"/>
  <c r="P137" i="135"/>
  <c r="Q137" i="135" s="1"/>
  <c r="S137" i="135"/>
  <c r="P142" i="135"/>
  <c r="Q142" i="135" s="1"/>
  <c r="S142" i="135"/>
  <c r="P143" i="135"/>
  <c r="Q143" i="135" s="1"/>
  <c r="S143" i="135"/>
  <c r="P144" i="135"/>
  <c r="S144" i="135"/>
  <c r="P145" i="135"/>
  <c r="Q145" i="135" s="1"/>
  <c r="S145" i="135"/>
  <c r="P146" i="135"/>
  <c r="Q146" i="135" s="1"/>
  <c r="S146" i="135"/>
  <c r="P147" i="135"/>
  <c r="Q147" i="135" s="1"/>
  <c r="S147" i="135"/>
  <c r="P148" i="135"/>
  <c r="Q148" i="135" s="1"/>
  <c r="S148" i="135"/>
  <c r="P149" i="135"/>
  <c r="Q149" i="135" s="1"/>
  <c r="S149" i="135"/>
  <c r="P150" i="135"/>
  <c r="Q150" i="135" s="1"/>
  <c r="S150" i="135"/>
  <c r="P151" i="135"/>
  <c r="Q151" i="135" s="1"/>
  <c r="S151" i="135"/>
  <c r="P152" i="135"/>
  <c r="Q152" i="135" s="1"/>
  <c r="S152" i="135"/>
  <c r="P153" i="135"/>
  <c r="Q153" i="135" s="1"/>
  <c r="S153" i="135"/>
  <c r="P155" i="135"/>
  <c r="Q155" i="135" s="1"/>
  <c r="S155" i="135"/>
  <c r="P156" i="135"/>
  <c r="Q156" i="135" s="1"/>
  <c r="S156" i="135"/>
  <c r="P157" i="135"/>
  <c r="Q157" i="135" s="1"/>
  <c r="S157" i="135"/>
  <c r="P158" i="135"/>
  <c r="Q158" i="135" s="1"/>
  <c r="S158" i="135"/>
  <c r="P159" i="135"/>
  <c r="Q159" i="135" s="1"/>
  <c r="S159" i="135"/>
  <c r="P161" i="135"/>
  <c r="Q161" i="135" s="1"/>
  <c r="S161" i="135"/>
  <c r="P164" i="135"/>
  <c r="Q164" i="135" s="1"/>
  <c r="S164" i="135"/>
  <c r="P165" i="135"/>
  <c r="Q165" i="135" s="1"/>
  <c r="S165" i="135"/>
  <c r="P167" i="135"/>
  <c r="Q167" i="135" s="1"/>
  <c r="S167" i="135"/>
  <c r="P168" i="135"/>
  <c r="Q168" i="135" s="1"/>
  <c r="S168" i="135"/>
  <c r="P169" i="135"/>
  <c r="Q169" i="135" s="1"/>
  <c r="S169" i="135"/>
  <c r="P170" i="135"/>
  <c r="Q170" i="135" s="1"/>
  <c r="S170" i="135"/>
  <c r="P174" i="135"/>
  <c r="Q174" i="135" s="1"/>
  <c r="S174" i="135"/>
  <c r="P176" i="135"/>
  <c r="Q176" i="135" s="1"/>
  <c r="S176" i="135"/>
  <c r="P177" i="135"/>
  <c r="Q177" i="135" s="1"/>
  <c r="S177" i="135"/>
  <c r="P178" i="135"/>
  <c r="Q178" i="135" s="1"/>
  <c r="S178" i="135"/>
  <c r="P180" i="135"/>
  <c r="Q180" i="135" s="1"/>
  <c r="S180" i="135"/>
  <c r="P181" i="135"/>
  <c r="Q181" i="135" s="1"/>
  <c r="S181" i="135"/>
  <c r="P184" i="135"/>
  <c r="Q184" i="135" s="1"/>
  <c r="S184" i="135"/>
  <c r="P192" i="135"/>
  <c r="Q192" i="135" s="1"/>
  <c r="S192" i="135"/>
  <c r="P194" i="135"/>
  <c r="Q194" i="135" s="1"/>
  <c r="S194" i="135"/>
  <c r="P195" i="135"/>
  <c r="Q195" i="135" s="1"/>
  <c r="S195" i="135"/>
  <c r="P198" i="135"/>
  <c r="Q198" i="135" s="1"/>
  <c r="S198" i="135"/>
  <c r="P201" i="135"/>
  <c r="Q201" i="135" s="1"/>
  <c r="S201" i="135"/>
  <c r="P202" i="135"/>
  <c r="Q202" i="135" s="1"/>
  <c r="S202" i="135"/>
  <c r="P203" i="135"/>
  <c r="Q203" i="135" s="1"/>
  <c r="S203" i="135"/>
  <c r="P204" i="135"/>
  <c r="Q204" i="135" s="1"/>
  <c r="S204" i="135"/>
  <c r="P205" i="135"/>
  <c r="Q205" i="135" s="1"/>
  <c r="S205" i="135"/>
  <c r="P206" i="135"/>
  <c r="Q206" i="135" s="1"/>
  <c r="S206" i="135"/>
  <c r="P207" i="135"/>
  <c r="Q207" i="135" s="1"/>
  <c r="S207" i="135"/>
  <c r="P208" i="135"/>
  <c r="Q208" i="135" s="1"/>
  <c r="S208" i="135"/>
  <c r="P209" i="135"/>
  <c r="Q209" i="135" s="1"/>
  <c r="S209" i="135"/>
  <c r="P210" i="135"/>
  <c r="Q210" i="135" s="1"/>
  <c r="S210" i="135"/>
  <c r="P211" i="135"/>
  <c r="Q211" i="135" s="1"/>
  <c r="S211" i="135"/>
  <c r="P212" i="135"/>
  <c r="Q212" i="135" s="1"/>
  <c r="S212" i="135"/>
  <c r="P213" i="135"/>
  <c r="Q213" i="135" s="1"/>
  <c r="S213" i="135"/>
  <c r="P214" i="135"/>
  <c r="Q214" i="135" s="1"/>
  <c r="S214" i="135"/>
  <c r="P215" i="135"/>
  <c r="Q215" i="135" s="1"/>
  <c r="S215" i="135"/>
  <c r="P216" i="135"/>
  <c r="Q216" i="135" s="1"/>
  <c r="S216" i="135"/>
  <c r="P217" i="135"/>
  <c r="Q217" i="135" s="1"/>
  <c r="S217" i="135"/>
  <c r="P218" i="135"/>
  <c r="Q218" i="135" s="1"/>
  <c r="S218" i="135"/>
  <c r="P219" i="135"/>
  <c r="Q219" i="135" s="1"/>
  <c r="S219" i="135"/>
  <c r="P220" i="135"/>
  <c r="Q220" i="135" s="1"/>
  <c r="S220" i="135"/>
  <c r="P221" i="135"/>
  <c r="Q221" i="135" s="1"/>
  <c r="S221" i="135"/>
  <c r="P222" i="135"/>
  <c r="Q222" i="135" s="1"/>
  <c r="S222" i="135"/>
  <c r="P223" i="135"/>
  <c r="Q223" i="135" s="1"/>
  <c r="S223" i="135"/>
  <c r="P224" i="135"/>
  <c r="Q224" i="135" s="1"/>
  <c r="S224" i="135"/>
  <c r="P225" i="135"/>
  <c r="Q225" i="135" s="1"/>
  <c r="S225" i="135"/>
  <c r="P226" i="135"/>
  <c r="Q226" i="135" s="1"/>
  <c r="S226" i="135"/>
  <c r="P227" i="135"/>
  <c r="Q227" i="135" s="1"/>
  <c r="S227" i="135"/>
  <c r="P228" i="135"/>
  <c r="Q228" i="135" s="1"/>
  <c r="S228" i="135"/>
  <c r="P229" i="135"/>
  <c r="Q229" i="135" s="1"/>
  <c r="S229" i="135"/>
  <c r="P230" i="135"/>
  <c r="Q230" i="135" s="1"/>
  <c r="S230" i="135"/>
  <c r="P231" i="135"/>
  <c r="Q231" i="135" s="1"/>
  <c r="S231" i="135"/>
  <c r="P232" i="135"/>
  <c r="Q232" i="135" s="1"/>
  <c r="S232" i="135"/>
  <c r="P233" i="135"/>
  <c r="Q233" i="135" s="1"/>
  <c r="S233" i="135"/>
  <c r="P234" i="135"/>
  <c r="Q234" i="135" s="1"/>
  <c r="S234" i="135"/>
  <c r="P235" i="135"/>
  <c r="Q235" i="135" s="1"/>
  <c r="S235" i="135"/>
  <c r="P236" i="135"/>
  <c r="Q236" i="135" s="1"/>
  <c r="S236" i="135"/>
  <c r="P237" i="135"/>
  <c r="Q237" i="135" s="1"/>
  <c r="S237" i="135"/>
  <c r="P238" i="135"/>
  <c r="Q238" i="135" s="1"/>
  <c r="S238" i="135"/>
  <c r="P239" i="135"/>
  <c r="Q239" i="135" s="1"/>
  <c r="S239" i="135"/>
  <c r="P240" i="135"/>
  <c r="Q240" i="135" s="1"/>
  <c r="S240" i="135"/>
  <c r="P241" i="135"/>
  <c r="Q241" i="135" s="1"/>
  <c r="S241" i="135"/>
  <c r="P242" i="135"/>
  <c r="Q242" i="135" s="1"/>
  <c r="S242" i="135"/>
  <c r="P243" i="135"/>
  <c r="Q243" i="135" s="1"/>
  <c r="S243" i="135"/>
  <c r="P244" i="135"/>
  <c r="Q244" i="135" s="1"/>
  <c r="S244" i="135"/>
  <c r="D226" i="135"/>
  <c r="D227" i="135" s="1"/>
  <c r="D228" i="135" s="1"/>
  <c r="D229" i="135" s="1"/>
  <c r="D230" i="135" s="1"/>
  <c r="D231" i="135" s="1"/>
  <c r="D232" i="135" s="1"/>
  <c r="D233" i="135" s="1"/>
  <c r="D234" i="135" s="1"/>
  <c r="D235" i="135" s="1"/>
  <c r="D236" i="135" s="1"/>
  <c r="D237" i="135" s="1"/>
  <c r="D238" i="135" s="1"/>
  <c r="D239" i="135" s="1"/>
  <c r="D240" i="135" s="1"/>
  <c r="D241" i="135" s="1"/>
  <c r="D242" i="135" s="1"/>
  <c r="D243" i="135" s="1"/>
  <c r="D244" i="135" s="1"/>
  <c r="S25" i="135"/>
  <c r="S26" i="135"/>
  <c r="S27" i="135"/>
  <c r="S28" i="135"/>
  <c r="S29" i="135"/>
  <c r="S30" i="135"/>
  <c r="S31" i="135"/>
  <c r="S32" i="135"/>
  <c r="S33" i="135"/>
  <c r="S34" i="135"/>
  <c r="S35" i="135"/>
  <c r="S37" i="135"/>
  <c r="S38" i="135"/>
  <c r="S39" i="135"/>
  <c r="S40" i="135"/>
  <c r="S41" i="135"/>
  <c r="S42" i="135"/>
  <c r="S43" i="135"/>
  <c r="S46" i="135"/>
  <c r="P46" i="135"/>
  <c r="Q46" i="135" s="1"/>
  <c r="P25" i="135"/>
  <c r="Q25" i="135" s="1"/>
  <c r="P26" i="135"/>
  <c r="Q26" i="135" s="1"/>
  <c r="P27" i="135"/>
  <c r="Q27" i="135" s="1"/>
  <c r="P28" i="135"/>
  <c r="Q28" i="135" s="1"/>
  <c r="P29" i="135"/>
  <c r="Q29" i="135" s="1"/>
  <c r="P30" i="135"/>
  <c r="Q30" i="135" s="1"/>
  <c r="P31" i="135"/>
  <c r="Q31" i="135" s="1"/>
  <c r="P32" i="135"/>
  <c r="Q32" i="135" s="1"/>
  <c r="P33" i="135"/>
  <c r="Q33" i="135" s="1"/>
  <c r="P34" i="135"/>
  <c r="Q34" i="135" s="1"/>
  <c r="P35" i="135"/>
  <c r="Q35" i="135" s="1"/>
  <c r="P37" i="135"/>
  <c r="Q37" i="135" s="1"/>
  <c r="P38" i="135"/>
  <c r="Q38" i="135" s="1"/>
  <c r="P39" i="135"/>
  <c r="Q39" i="135" s="1"/>
  <c r="P40" i="135"/>
  <c r="Q40" i="135" s="1"/>
  <c r="P41" i="135"/>
  <c r="Q41" i="135" s="1"/>
  <c r="P42" i="135"/>
  <c r="Q42" i="135" s="1"/>
  <c r="P43" i="135"/>
  <c r="Q43" i="135" s="1"/>
  <c r="P5" i="135"/>
  <c r="Q5" i="135" s="1"/>
  <c r="P6" i="135"/>
  <c r="P7" i="135"/>
  <c r="Q7" i="135" s="1"/>
  <c r="P8" i="135"/>
  <c r="Q8" i="135" s="1"/>
  <c r="P9" i="135"/>
  <c r="Q9" i="135" s="1"/>
  <c r="P10" i="135"/>
  <c r="Q10" i="135" s="1"/>
  <c r="P11" i="135"/>
  <c r="Q11" i="135" s="1"/>
  <c r="P12" i="135"/>
  <c r="Q12" i="135" s="1"/>
  <c r="P13" i="135"/>
  <c r="Q13" i="135" s="1"/>
  <c r="P14" i="135"/>
  <c r="Q14" i="135" s="1"/>
  <c r="P15" i="135"/>
  <c r="Q15" i="135" s="1"/>
  <c r="P16" i="135"/>
  <c r="Q16" i="135" s="1"/>
  <c r="P17" i="135"/>
  <c r="Q17" i="135" s="1"/>
  <c r="P18" i="135"/>
  <c r="Q18" i="135" s="1"/>
  <c r="P19" i="135"/>
  <c r="Q19" i="135" s="1"/>
  <c r="P20" i="135"/>
  <c r="Q20" i="135" s="1"/>
  <c r="P21" i="135"/>
  <c r="Q21" i="135" s="1"/>
  <c r="P22" i="135"/>
  <c r="Q22" i="135" s="1"/>
  <c r="P23" i="135"/>
  <c r="Q23" i="135" s="1"/>
  <c r="P24" i="135"/>
  <c r="Q24" i="135" s="1"/>
  <c r="S5" i="135"/>
  <c r="S6" i="135"/>
  <c r="S7" i="135"/>
  <c r="S8" i="135"/>
  <c r="S9" i="135"/>
  <c r="S10" i="135"/>
  <c r="S11" i="135"/>
  <c r="S12" i="135"/>
  <c r="S13" i="135"/>
  <c r="S14" i="135"/>
  <c r="S15" i="135"/>
  <c r="S16" i="135"/>
  <c r="S17" i="135"/>
  <c r="S18" i="135"/>
  <c r="S19" i="135"/>
  <c r="S20" i="135"/>
  <c r="S21" i="135"/>
  <c r="S22" i="135"/>
  <c r="S23" i="135"/>
  <c r="S24" i="135"/>
  <c r="S622" i="135" l="1"/>
  <c r="R1" i="135" s="1"/>
  <c r="U5" i="135"/>
  <c r="Q6" i="135"/>
  <c r="R34" i="135" s="1"/>
  <c r="Q144" i="135"/>
  <c r="Q36" i="135"/>
  <c r="L36" i="135" s="1"/>
  <c r="N36" i="135" s="1"/>
  <c r="O36" i="135" s="1"/>
  <c r="U20" i="135"/>
  <c r="L20" i="135"/>
  <c r="N20" i="135" s="1"/>
  <c r="O20" i="135" s="1"/>
  <c r="U12" i="135"/>
  <c r="L12" i="135"/>
  <c r="N12" i="135" s="1"/>
  <c r="O12" i="135" s="1"/>
  <c r="U8" i="135"/>
  <c r="L8" i="135"/>
  <c r="N8" i="135" s="1"/>
  <c r="O8" i="135" s="1"/>
  <c r="U39" i="135"/>
  <c r="L39" i="135"/>
  <c r="N39" i="135" s="1"/>
  <c r="O39" i="135" s="1"/>
  <c r="L34" i="135"/>
  <c r="N34" i="135" s="1"/>
  <c r="O34" i="135" s="1"/>
  <c r="U26" i="135"/>
  <c r="L26" i="135"/>
  <c r="N26" i="135" s="1"/>
  <c r="O26" i="135" s="1"/>
  <c r="L244" i="135"/>
  <c r="N244" i="135" s="1"/>
  <c r="O244" i="135" s="1"/>
  <c r="U240" i="135"/>
  <c r="L240" i="135"/>
  <c r="N240" i="135" s="1"/>
  <c r="O240" i="135" s="1"/>
  <c r="U238" i="135"/>
  <c r="L238" i="135"/>
  <c r="N238" i="135" s="1"/>
  <c r="O238" i="135" s="1"/>
  <c r="U234" i="135"/>
  <c r="L234" i="135"/>
  <c r="N234" i="135" s="1"/>
  <c r="O234" i="135" s="1"/>
  <c r="U230" i="135"/>
  <c r="L230" i="135"/>
  <c r="N230" i="135" s="1"/>
  <c r="O230" i="135" s="1"/>
  <c r="L226" i="135"/>
  <c r="N226" i="135" s="1"/>
  <c r="O226" i="135" s="1"/>
  <c r="U222" i="135"/>
  <c r="L222" i="135"/>
  <c r="N222" i="135" s="1"/>
  <c r="O222" i="135" s="1"/>
  <c r="L220" i="135"/>
  <c r="N220" i="135" s="1"/>
  <c r="O220" i="135" s="1"/>
  <c r="L216" i="135"/>
  <c r="N216" i="135" s="1"/>
  <c r="O216" i="135" s="1"/>
  <c r="L214" i="135"/>
  <c r="N214" i="135" s="1"/>
  <c r="O214" i="135" s="1"/>
  <c r="L210" i="135"/>
  <c r="N210" i="135" s="1"/>
  <c r="O210" i="135" s="1"/>
  <c r="L206" i="135"/>
  <c r="N206" i="135" s="1"/>
  <c r="O206" i="135" s="1"/>
  <c r="L204" i="135"/>
  <c r="N204" i="135" s="1"/>
  <c r="O204" i="135" s="1"/>
  <c r="L198" i="135"/>
  <c r="N198" i="135" s="1"/>
  <c r="O198" i="135" s="1"/>
  <c r="U184" i="135"/>
  <c r="L184" i="135"/>
  <c r="N184" i="135" s="1"/>
  <c r="O184" i="135" s="1"/>
  <c r="U177" i="135"/>
  <c r="L177" i="135"/>
  <c r="N177" i="135" s="1"/>
  <c r="O177" i="135" s="1"/>
  <c r="U169" i="135"/>
  <c r="L169" i="135"/>
  <c r="N169" i="135" s="1"/>
  <c r="O169" i="135" s="1"/>
  <c r="U167" i="135"/>
  <c r="L167" i="135"/>
  <c r="N167" i="135" s="1"/>
  <c r="O167" i="135" s="1"/>
  <c r="U159" i="135"/>
  <c r="L159" i="135"/>
  <c r="N159" i="135" s="1"/>
  <c r="O159" i="135" s="1"/>
  <c r="U157" i="135"/>
  <c r="L157" i="135"/>
  <c r="N157" i="135" s="1"/>
  <c r="O157" i="135" s="1"/>
  <c r="U155" i="135"/>
  <c r="L155" i="135"/>
  <c r="N155" i="135" s="1"/>
  <c r="O155" i="135" s="1"/>
  <c r="L150" i="135"/>
  <c r="N150" i="135" s="1"/>
  <c r="O150" i="135" s="1"/>
  <c r="L148" i="135"/>
  <c r="N148" i="135" s="1"/>
  <c r="O148" i="135" s="1"/>
  <c r="L146" i="135"/>
  <c r="N146" i="135" s="1"/>
  <c r="O146" i="135" s="1"/>
  <c r="L142" i="135"/>
  <c r="N142" i="135" s="1"/>
  <c r="O142" i="135" s="1"/>
  <c r="L136" i="135"/>
  <c r="N136" i="135" s="1"/>
  <c r="O136" i="135" s="1"/>
  <c r="U132" i="135"/>
  <c r="L132" i="135"/>
  <c r="N132" i="135" s="1"/>
  <c r="O132" i="135" s="1"/>
  <c r="U128" i="135"/>
  <c r="L128" i="135"/>
  <c r="N128" i="135" s="1"/>
  <c r="O128" i="135" s="1"/>
  <c r="U124" i="135"/>
  <c r="L124" i="135"/>
  <c r="N124" i="135" s="1"/>
  <c r="O124" i="135" s="1"/>
  <c r="U122" i="135"/>
  <c r="L122" i="135"/>
  <c r="N122" i="135" s="1"/>
  <c r="O122" i="135" s="1"/>
  <c r="U118" i="135"/>
  <c r="L118" i="135"/>
  <c r="N118" i="135" s="1"/>
  <c r="O118" i="135" s="1"/>
  <c r="U116" i="135"/>
  <c r="L116" i="135"/>
  <c r="N116" i="135" s="1"/>
  <c r="O116" i="135" s="1"/>
  <c r="U112" i="135"/>
  <c r="L112" i="135"/>
  <c r="N112" i="135" s="1"/>
  <c r="O112" i="135" s="1"/>
  <c r="U108" i="135"/>
  <c r="L108" i="135"/>
  <c r="N108" i="135" s="1"/>
  <c r="O108" i="135" s="1"/>
  <c r="U106" i="135"/>
  <c r="L106" i="135"/>
  <c r="N106" i="135" s="1"/>
  <c r="O106" i="135" s="1"/>
  <c r="U102" i="135"/>
  <c r="L102" i="135"/>
  <c r="N102" i="135" s="1"/>
  <c r="O102" i="135" s="1"/>
  <c r="U98" i="135"/>
  <c r="L98" i="135"/>
  <c r="N98" i="135" s="1"/>
  <c r="O98" i="135" s="1"/>
  <c r="L96" i="135"/>
  <c r="N96" i="135" s="1"/>
  <c r="O96" i="135" s="1"/>
  <c r="U92" i="135"/>
  <c r="L92" i="135"/>
  <c r="N92" i="135" s="1"/>
  <c r="O92" i="135" s="1"/>
  <c r="U87" i="135"/>
  <c r="L87" i="135"/>
  <c r="N87" i="135" s="1"/>
  <c r="O87" i="135" s="1"/>
  <c r="L83" i="135"/>
  <c r="N83" i="135" s="1"/>
  <c r="O83" i="135" s="1"/>
  <c r="U81" i="135"/>
  <c r="L81" i="135"/>
  <c r="N81" i="135" s="1"/>
  <c r="O81" i="135" s="1"/>
  <c r="U71" i="135"/>
  <c r="L71" i="135"/>
  <c r="N71" i="135" s="1"/>
  <c r="O71" i="135" s="1"/>
  <c r="L67" i="135"/>
  <c r="N67" i="135" s="1"/>
  <c r="O67" i="135" s="1"/>
  <c r="U59" i="135"/>
  <c r="L59" i="135"/>
  <c r="N59" i="135" s="1"/>
  <c r="O59" i="135" s="1"/>
  <c r="U54" i="135"/>
  <c r="L54" i="135"/>
  <c r="N54" i="135" s="1"/>
  <c r="O54" i="135" s="1"/>
  <c r="U50" i="135"/>
  <c r="L50" i="135"/>
  <c r="N50" i="135" s="1"/>
  <c r="O50" i="135" s="1"/>
  <c r="U48" i="135"/>
  <c r="L48" i="135"/>
  <c r="N48" i="135" s="1"/>
  <c r="O48" i="135" s="1"/>
  <c r="L197" i="135"/>
  <c r="N197" i="135" s="1"/>
  <c r="O197" i="135" s="1"/>
  <c r="L190" i="135"/>
  <c r="N190" i="135" s="1"/>
  <c r="O190" i="135" s="1"/>
  <c r="L188" i="135"/>
  <c r="N188" i="135" s="1"/>
  <c r="O188" i="135" s="1"/>
  <c r="L183" i="135"/>
  <c r="N183" i="135" s="1"/>
  <c r="O183" i="135" s="1"/>
  <c r="L179" i="135"/>
  <c r="N179" i="135" s="1"/>
  <c r="O179" i="135" s="1"/>
  <c r="L171" i="135"/>
  <c r="N171" i="135" s="1"/>
  <c r="O171" i="135" s="1"/>
  <c r="L163" i="135"/>
  <c r="N163" i="135" s="1"/>
  <c r="O163" i="135" s="1"/>
  <c r="L141" i="135"/>
  <c r="N141" i="135" s="1"/>
  <c r="O141" i="135" s="1"/>
  <c r="L139" i="135"/>
  <c r="N139" i="135" s="1"/>
  <c r="O139" i="135" s="1"/>
  <c r="L89" i="135"/>
  <c r="N89" i="135" s="1"/>
  <c r="O89" i="135" s="1"/>
  <c r="L45" i="135"/>
  <c r="N45" i="135" s="1"/>
  <c r="O45" i="135" s="1"/>
  <c r="U19" i="135"/>
  <c r="L19" i="135"/>
  <c r="N19" i="135" s="1"/>
  <c r="O19" i="135" s="1"/>
  <c r="U11" i="135"/>
  <c r="L11" i="135"/>
  <c r="N11" i="135" s="1"/>
  <c r="O11" i="135" s="1"/>
  <c r="U7" i="135"/>
  <c r="L7" i="135"/>
  <c r="N7" i="135" s="1"/>
  <c r="O7" i="135" s="1"/>
  <c r="U38" i="135"/>
  <c r="L38" i="135"/>
  <c r="N38" i="135" s="1"/>
  <c r="O38" i="135" s="1"/>
  <c r="U29" i="135"/>
  <c r="L29" i="135"/>
  <c r="N29" i="135" s="1"/>
  <c r="O29" i="135" s="1"/>
  <c r="U22" i="135"/>
  <c r="L22" i="135"/>
  <c r="N22" i="135" s="1"/>
  <c r="O22" i="135" s="1"/>
  <c r="U14" i="135"/>
  <c r="L14" i="135"/>
  <c r="N14" i="135" s="1"/>
  <c r="O14" i="135" s="1"/>
  <c r="L41" i="135"/>
  <c r="N41" i="135" s="1"/>
  <c r="O41" i="135" s="1"/>
  <c r="U241" i="135"/>
  <c r="L241" i="135"/>
  <c r="N241" i="135" s="1"/>
  <c r="O241" i="135" s="1"/>
  <c r="U237" i="135"/>
  <c r="L237" i="135"/>
  <c r="N237" i="135" s="1"/>
  <c r="O237" i="135" s="1"/>
  <c r="U233" i="135"/>
  <c r="L233" i="135"/>
  <c r="N233" i="135" s="1"/>
  <c r="O233" i="135" s="1"/>
  <c r="L229" i="135"/>
  <c r="N229" i="135" s="1"/>
  <c r="O229" i="135" s="1"/>
  <c r="U225" i="135"/>
  <c r="L225" i="135"/>
  <c r="N225" i="135" s="1"/>
  <c r="O225" i="135" s="1"/>
  <c r="L221" i="135"/>
  <c r="N221" i="135" s="1"/>
  <c r="O221" i="135" s="1"/>
  <c r="L219" i="135"/>
  <c r="N219" i="135" s="1"/>
  <c r="O219" i="135" s="1"/>
  <c r="L215" i="135"/>
  <c r="N215" i="135" s="1"/>
  <c r="O215" i="135" s="1"/>
  <c r="L211" i="135"/>
  <c r="N211" i="135" s="1"/>
  <c r="O211" i="135" s="1"/>
  <c r="L207" i="135"/>
  <c r="N207" i="135" s="1"/>
  <c r="O207" i="135" s="1"/>
  <c r="L203" i="135"/>
  <c r="N203" i="135" s="1"/>
  <c r="O203" i="135" s="1"/>
  <c r="L195" i="135"/>
  <c r="N195" i="135" s="1"/>
  <c r="O195" i="135" s="1"/>
  <c r="L192" i="135"/>
  <c r="N192" i="135" s="1"/>
  <c r="O192" i="135" s="1"/>
  <c r="U178" i="135"/>
  <c r="L178" i="135"/>
  <c r="N178" i="135" s="1"/>
  <c r="O178" i="135" s="1"/>
  <c r="U170" i="135"/>
  <c r="L170" i="135"/>
  <c r="N170" i="135" s="1"/>
  <c r="O170" i="135" s="1"/>
  <c r="U168" i="135"/>
  <c r="L168" i="135"/>
  <c r="N168" i="135" s="1"/>
  <c r="O168" i="135" s="1"/>
  <c r="L161" i="135"/>
  <c r="N161" i="135" s="1"/>
  <c r="O161" i="135" s="1"/>
  <c r="U156" i="135"/>
  <c r="L156" i="135"/>
  <c r="N156" i="135" s="1"/>
  <c r="O156" i="135" s="1"/>
  <c r="U151" i="135"/>
  <c r="L151" i="135"/>
  <c r="N151" i="135" s="1"/>
  <c r="O151" i="135" s="1"/>
  <c r="L147" i="135"/>
  <c r="N147" i="135" s="1"/>
  <c r="O147" i="135" s="1"/>
  <c r="L143" i="135"/>
  <c r="N143" i="135" s="1"/>
  <c r="O143" i="135" s="1"/>
  <c r="U123" i="135"/>
  <c r="L123" i="135"/>
  <c r="N123" i="135" s="1"/>
  <c r="O123" i="135" s="1"/>
  <c r="U24" i="135"/>
  <c r="L24" i="135"/>
  <c r="N24" i="135" s="1"/>
  <c r="O24" i="135" s="1"/>
  <c r="U16" i="135"/>
  <c r="L16" i="135"/>
  <c r="N16" i="135" s="1"/>
  <c r="O16" i="135" s="1"/>
  <c r="L43" i="135"/>
  <c r="N43" i="135" s="1"/>
  <c r="O43" i="135" s="1"/>
  <c r="U30" i="135"/>
  <c r="L30" i="135"/>
  <c r="N30" i="135" s="1"/>
  <c r="O30" i="135" s="1"/>
  <c r="U242" i="135"/>
  <c r="L242" i="135"/>
  <c r="N242" i="135" s="1"/>
  <c r="O242" i="135" s="1"/>
  <c r="U236" i="135"/>
  <c r="L236" i="135"/>
  <c r="N236" i="135" s="1"/>
  <c r="O236" i="135" s="1"/>
  <c r="U232" i="135"/>
  <c r="L232" i="135"/>
  <c r="N232" i="135" s="1"/>
  <c r="O232" i="135" s="1"/>
  <c r="L228" i="135"/>
  <c r="N228" i="135" s="1"/>
  <c r="O228" i="135" s="1"/>
  <c r="U224" i="135"/>
  <c r="L224" i="135"/>
  <c r="N224" i="135" s="1"/>
  <c r="O224" i="135" s="1"/>
  <c r="L218" i="135"/>
  <c r="N218" i="135" s="1"/>
  <c r="O218" i="135" s="1"/>
  <c r="L212" i="135"/>
  <c r="N212" i="135" s="1"/>
  <c r="O212" i="135" s="1"/>
  <c r="L208" i="135"/>
  <c r="N208" i="135" s="1"/>
  <c r="O208" i="135" s="1"/>
  <c r="L202" i="135"/>
  <c r="N202" i="135" s="1"/>
  <c r="O202" i="135" s="1"/>
  <c r="L194" i="135"/>
  <c r="N194" i="135" s="1"/>
  <c r="O194" i="135" s="1"/>
  <c r="U180" i="135"/>
  <c r="L180" i="135"/>
  <c r="N180" i="135" s="1"/>
  <c r="O180" i="135" s="1"/>
  <c r="L174" i="135"/>
  <c r="N174" i="135" s="1"/>
  <c r="O174" i="135" s="1"/>
  <c r="L164" i="135"/>
  <c r="N164" i="135" s="1"/>
  <c r="O164" i="135" s="1"/>
  <c r="U152" i="135"/>
  <c r="L152" i="135"/>
  <c r="N152" i="135" s="1"/>
  <c r="O152" i="135" s="1"/>
  <c r="L134" i="135"/>
  <c r="N134" i="135" s="1"/>
  <c r="O134" i="135" s="1"/>
  <c r="L130" i="135"/>
  <c r="N130" i="135" s="1"/>
  <c r="O130" i="135" s="1"/>
  <c r="U126" i="135"/>
  <c r="L126" i="135"/>
  <c r="N126" i="135" s="1"/>
  <c r="O126" i="135" s="1"/>
  <c r="U120" i="135"/>
  <c r="L120" i="135"/>
  <c r="N120" i="135" s="1"/>
  <c r="O120" i="135" s="1"/>
  <c r="U114" i="135"/>
  <c r="L114" i="135"/>
  <c r="N114" i="135" s="1"/>
  <c r="O114" i="135" s="1"/>
  <c r="U110" i="135"/>
  <c r="L110" i="135"/>
  <c r="N110" i="135" s="1"/>
  <c r="O110" i="135" s="1"/>
  <c r="U104" i="135"/>
  <c r="L104" i="135"/>
  <c r="N104" i="135" s="1"/>
  <c r="O104" i="135" s="1"/>
  <c r="U100" i="135"/>
  <c r="L100" i="135"/>
  <c r="N100" i="135" s="1"/>
  <c r="O100" i="135" s="1"/>
  <c r="U94" i="135"/>
  <c r="L94" i="135"/>
  <c r="N94" i="135" s="1"/>
  <c r="O94" i="135" s="1"/>
  <c r="L90" i="135"/>
  <c r="N90" i="135" s="1"/>
  <c r="O90" i="135" s="1"/>
  <c r="U85" i="135"/>
  <c r="L85" i="135"/>
  <c r="N85" i="135" s="1"/>
  <c r="O85" i="135" s="1"/>
  <c r="U79" i="135"/>
  <c r="L79" i="135"/>
  <c r="N79" i="135" s="1"/>
  <c r="O79" i="135" s="1"/>
  <c r="U77" i="135"/>
  <c r="L77" i="135"/>
  <c r="N77" i="135" s="1"/>
  <c r="O77" i="135" s="1"/>
  <c r="U73" i="135"/>
  <c r="L73" i="135"/>
  <c r="N73" i="135" s="1"/>
  <c r="O73" i="135" s="1"/>
  <c r="U69" i="135"/>
  <c r="L69" i="135"/>
  <c r="N69" i="135" s="1"/>
  <c r="O69" i="135" s="1"/>
  <c r="U65" i="135"/>
  <c r="L65" i="135"/>
  <c r="N65" i="135" s="1"/>
  <c r="O65" i="135" s="1"/>
  <c r="U61" i="135"/>
  <c r="L61" i="135"/>
  <c r="N61" i="135" s="1"/>
  <c r="O61" i="135" s="1"/>
  <c r="U56" i="135"/>
  <c r="L56" i="135"/>
  <c r="N56" i="135" s="1"/>
  <c r="O56" i="135" s="1"/>
  <c r="U52" i="135"/>
  <c r="L52" i="135"/>
  <c r="N52" i="135" s="1"/>
  <c r="O52" i="135" s="1"/>
  <c r="L200" i="135"/>
  <c r="N200" i="135" s="1"/>
  <c r="O200" i="135" s="1"/>
  <c r="L193" i="135"/>
  <c r="N193" i="135" s="1"/>
  <c r="O193" i="135" s="1"/>
  <c r="L186" i="135"/>
  <c r="N186" i="135" s="1"/>
  <c r="O186" i="135" s="1"/>
  <c r="L173" i="135"/>
  <c r="N173" i="135" s="1"/>
  <c r="O173" i="135" s="1"/>
  <c r="L160" i="135"/>
  <c r="N160" i="135" s="1"/>
  <c r="O160" i="135" s="1"/>
  <c r="U23" i="135"/>
  <c r="L23" i="135"/>
  <c r="N23" i="135" s="1"/>
  <c r="O23" i="135" s="1"/>
  <c r="U15" i="135"/>
  <c r="L15" i="135"/>
  <c r="N15" i="135" s="1"/>
  <c r="O15" i="135" s="1"/>
  <c r="L42" i="135"/>
  <c r="N42" i="135" s="1"/>
  <c r="O42" i="135" s="1"/>
  <c r="U33" i="135"/>
  <c r="L33" i="135"/>
  <c r="N33" i="135" s="1"/>
  <c r="O33" i="135" s="1"/>
  <c r="U25" i="135"/>
  <c r="L25" i="135"/>
  <c r="N25" i="135" s="1"/>
  <c r="O25" i="135" s="1"/>
  <c r="U18" i="135"/>
  <c r="L18" i="135"/>
  <c r="N18" i="135" s="1"/>
  <c r="O18" i="135" s="1"/>
  <c r="U10" i="135"/>
  <c r="L10" i="135"/>
  <c r="N10" i="135" s="1"/>
  <c r="O10" i="135" s="1"/>
  <c r="U37" i="135"/>
  <c r="L37" i="135"/>
  <c r="N37" i="135" s="1"/>
  <c r="O37" i="135" s="1"/>
  <c r="U32" i="135"/>
  <c r="L32" i="135"/>
  <c r="N32" i="135" s="1"/>
  <c r="O32" i="135" s="1"/>
  <c r="U28" i="135"/>
  <c r="L28" i="135"/>
  <c r="N28" i="135" s="1"/>
  <c r="O28" i="135" s="1"/>
  <c r="L46" i="135"/>
  <c r="N46" i="135" s="1"/>
  <c r="O46" i="135" s="1"/>
  <c r="U243" i="135"/>
  <c r="L243" i="135"/>
  <c r="N243" i="135" s="1"/>
  <c r="O243" i="135" s="1"/>
  <c r="U239" i="135"/>
  <c r="L239" i="135"/>
  <c r="N239" i="135" s="1"/>
  <c r="O239" i="135" s="1"/>
  <c r="U235" i="135"/>
  <c r="L235" i="135"/>
  <c r="N235" i="135" s="1"/>
  <c r="O235" i="135" s="1"/>
  <c r="U231" i="135"/>
  <c r="L231" i="135"/>
  <c r="N231" i="135" s="1"/>
  <c r="O231" i="135" s="1"/>
  <c r="L227" i="135"/>
  <c r="N227" i="135" s="1"/>
  <c r="O227" i="135" s="1"/>
  <c r="U223" i="135"/>
  <c r="L223" i="135"/>
  <c r="N223" i="135" s="1"/>
  <c r="O223" i="135" s="1"/>
  <c r="U217" i="135"/>
  <c r="L217" i="135"/>
  <c r="N217" i="135" s="1"/>
  <c r="O217" i="135" s="1"/>
  <c r="L213" i="135"/>
  <c r="N213" i="135" s="1"/>
  <c r="O213" i="135" s="1"/>
  <c r="L209" i="135"/>
  <c r="N209" i="135" s="1"/>
  <c r="O209" i="135" s="1"/>
  <c r="L205" i="135"/>
  <c r="N205" i="135" s="1"/>
  <c r="O205" i="135" s="1"/>
  <c r="L201" i="135"/>
  <c r="N201" i="135" s="1"/>
  <c r="O201" i="135" s="1"/>
  <c r="L181" i="135"/>
  <c r="N181" i="135" s="1"/>
  <c r="O181" i="135" s="1"/>
  <c r="U176" i="135"/>
  <c r="L176" i="135"/>
  <c r="N176" i="135" s="1"/>
  <c r="O176" i="135" s="1"/>
  <c r="U165" i="135"/>
  <c r="L165" i="135"/>
  <c r="N165" i="135" s="1"/>
  <c r="O165" i="135" s="1"/>
  <c r="U158" i="135"/>
  <c r="L158" i="135"/>
  <c r="N158" i="135" s="1"/>
  <c r="O158" i="135" s="1"/>
  <c r="L153" i="135"/>
  <c r="N153" i="135" s="1"/>
  <c r="O153" i="135" s="1"/>
  <c r="L149" i="135"/>
  <c r="N149" i="135" s="1"/>
  <c r="O149" i="135" s="1"/>
  <c r="L145" i="135"/>
  <c r="N145" i="135" s="1"/>
  <c r="O145" i="135" s="1"/>
  <c r="U137" i="135"/>
  <c r="L137" i="135"/>
  <c r="N137" i="135" s="1"/>
  <c r="O137" i="135" s="1"/>
  <c r="L135" i="135"/>
  <c r="N135" i="135" s="1"/>
  <c r="O135" i="135" s="1"/>
  <c r="U133" i="135"/>
  <c r="L133" i="135"/>
  <c r="N133" i="135" s="1"/>
  <c r="O133" i="135" s="1"/>
  <c r="L131" i="135"/>
  <c r="N131" i="135" s="1"/>
  <c r="O131" i="135" s="1"/>
  <c r="U129" i="135"/>
  <c r="L129" i="135"/>
  <c r="N129" i="135" s="1"/>
  <c r="O129" i="135" s="1"/>
  <c r="U125" i="135"/>
  <c r="L125" i="135"/>
  <c r="N125" i="135" s="1"/>
  <c r="O125" i="135" s="1"/>
  <c r="U121" i="135"/>
  <c r="L121" i="135"/>
  <c r="N121" i="135" s="1"/>
  <c r="O121" i="135" s="1"/>
  <c r="U119" i="135"/>
  <c r="L119" i="135"/>
  <c r="N119" i="135" s="1"/>
  <c r="O119" i="135" s="1"/>
  <c r="U117" i="135"/>
  <c r="L117" i="135"/>
  <c r="N117" i="135" s="1"/>
  <c r="O117" i="135" s="1"/>
  <c r="U115" i="135"/>
  <c r="L115" i="135"/>
  <c r="N115" i="135" s="1"/>
  <c r="O115" i="135" s="1"/>
  <c r="U113" i="135"/>
  <c r="L113" i="135"/>
  <c r="N113" i="135" s="1"/>
  <c r="O113" i="135" s="1"/>
  <c r="U109" i="135"/>
  <c r="L109" i="135"/>
  <c r="N109" i="135" s="1"/>
  <c r="O109" i="135" s="1"/>
  <c r="U105" i="135"/>
  <c r="L105" i="135"/>
  <c r="N105" i="135" s="1"/>
  <c r="O105" i="135" s="1"/>
  <c r="U103" i="135"/>
  <c r="L103" i="135"/>
  <c r="N103" i="135" s="1"/>
  <c r="O103" i="135" s="1"/>
  <c r="U101" i="135"/>
  <c r="L101" i="135"/>
  <c r="N101" i="135" s="1"/>
  <c r="O101" i="135" s="1"/>
  <c r="U99" i="135"/>
  <c r="L99" i="135"/>
  <c r="N99" i="135" s="1"/>
  <c r="O99" i="135" s="1"/>
  <c r="U97" i="135"/>
  <c r="L97" i="135"/>
  <c r="N97" i="135" s="1"/>
  <c r="O97" i="135" s="1"/>
  <c r="U93" i="135"/>
  <c r="L93" i="135"/>
  <c r="N93" i="135" s="1"/>
  <c r="O93" i="135" s="1"/>
  <c r="U91" i="135"/>
  <c r="L91" i="135"/>
  <c r="N91" i="135" s="1"/>
  <c r="O91" i="135" s="1"/>
  <c r="U88" i="135"/>
  <c r="L88" i="135"/>
  <c r="N88" i="135" s="1"/>
  <c r="O88" i="135" s="1"/>
  <c r="L86" i="135"/>
  <c r="N86" i="135" s="1"/>
  <c r="O86" i="135" s="1"/>
  <c r="U84" i="135"/>
  <c r="L84" i="135"/>
  <c r="N84" i="135" s="1"/>
  <c r="O84" i="135" s="1"/>
  <c r="U82" i="135"/>
  <c r="L82" i="135"/>
  <c r="N82" i="135" s="1"/>
  <c r="O82" i="135" s="1"/>
  <c r="U80" i="135"/>
  <c r="L80" i="135"/>
  <c r="N80" i="135" s="1"/>
  <c r="O80" i="135" s="1"/>
  <c r="U78" i="135"/>
  <c r="L78" i="135"/>
  <c r="N78" i="135" s="1"/>
  <c r="O78" i="135" s="1"/>
  <c r="U76" i="135"/>
  <c r="L76" i="135"/>
  <c r="N76" i="135" s="1"/>
  <c r="O76" i="135" s="1"/>
  <c r="U74" i="135"/>
  <c r="L74" i="135"/>
  <c r="N74" i="135" s="1"/>
  <c r="O74" i="135" s="1"/>
  <c r="U72" i="135"/>
  <c r="L72" i="135"/>
  <c r="N72" i="135" s="1"/>
  <c r="O72" i="135" s="1"/>
  <c r="U70" i="135"/>
  <c r="L70" i="135"/>
  <c r="N70" i="135" s="1"/>
  <c r="O70" i="135" s="1"/>
  <c r="L68" i="135"/>
  <c r="N68" i="135" s="1"/>
  <c r="O68" i="135" s="1"/>
  <c r="U66" i="135"/>
  <c r="L66" i="135"/>
  <c r="N66" i="135" s="1"/>
  <c r="O66" i="135" s="1"/>
  <c r="U64" i="135"/>
  <c r="L64" i="135"/>
  <c r="N64" i="135" s="1"/>
  <c r="O64" i="135" s="1"/>
  <c r="U62" i="135"/>
  <c r="L62" i="135"/>
  <c r="N62" i="135" s="1"/>
  <c r="O62" i="135" s="1"/>
  <c r="U60" i="135"/>
  <c r="L60" i="135"/>
  <c r="N60" i="135" s="1"/>
  <c r="O60" i="135" s="1"/>
  <c r="U58" i="135"/>
  <c r="L58" i="135"/>
  <c r="N58" i="135" s="1"/>
  <c r="O58" i="135" s="1"/>
  <c r="U55" i="135"/>
  <c r="L55" i="135"/>
  <c r="N55" i="135" s="1"/>
  <c r="O55" i="135" s="1"/>
  <c r="U53" i="135"/>
  <c r="L53" i="135"/>
  <c r="N53" i="135" s="1"/>
  <c r="O53" i="135" s="1"/>
  <c r="U51" i="135"/>
  <c r="L51" i="135"/>
  <c r="N51" i="135" s="1"/>
  <c r="O51" i="135" s="1"/>
  <c r="U49" i="135"/>
  <c r="L49" i="135"/>
  <c r="N49" i="135" s="1"/>
  <c r="O49" i="135" s="1"/>
  <c r="U47" i="135"/>
  <c r="L47" i="135"/>
  <c r="N47" i="135" s="1"/>
  <c r="O47" i="135" s="1"/>
  <c r="L199" i="135"/>
  <c r="N199" i="135" s="1"/>
  <c r="O199" i="135" s="1"/>
  <c r="L196" i="135"/>
  <c r="N196" i="135" s="1"/>
  <c r="O196" i="135" s="1"/>
  <c r="L191" i="135"/>
  <c r="N191" i="135" s="1"/>
  <c r="O191" i="135" s="1"/>
  <c r="L189" i="135"/>
  <c r="N189" i="135" s="1"/>
  <c r="O189" i="135" s="1"/>
  <c r="L187" i="135"/>
  <c r="N187" i="135" s="1"/>
  <c r="O187" i="135" s="1"/>
  <c r="L185" i="135"/>
  <c r="N185" i="135" s="1"/>
  <c r="O185" i="135" s="1"/>
  <c r="L182" i="135"/>
  <c r="N182" i="135" s="1"/>
  <c r="O182" i="135" s="1"/>
  <c r="L175" i="135"/>
  <c r="N175" i="135" s="1"/>
  <c r="O175" i="135" s="1"/>
  <c r="L172" i="135"/>
  <c r="N172" i="135" s="1"/>
  <c r="O172" i="135" s="1"/>
  <c r="L166" i="135"/>
  <c r="N166" i="135" s="1"/>
  <c r="O166" i="135" s="1"/>
  <c r="L162" i="135"/>
  <c r="N162" i="135" s="1"/>
  <c r="O162" i="135" s="1"/>
  <c r="L154" i="135"/>
  <c r="N154" i="135" s="1"/>
  <c r="O154" i="135" s="1"/>
  <c r="L140" i="135"/>
  <c r="N140" i="135" s="1"/>
  <c r="O140" i="135" s="1"/>
  <c r="L138" i="135"/>
  <c r="N138" i="135" s="1"/>
  <c r="O138" i="135" s="1"/>
  <c r="L57" i="135"/>
  <c r="N57" i="135" s="1"/>
  <c r="O57" i="135" s="1"/>
  <c r="L44" i="135"/>
  <c r="N44" i="135" s="1"/>
  <c r="O44" i="135" s="1"/>
  <c r="U21" i="135"/>
  <c r="L21" i="135"/>
  <c r="N21" i="135" s="1"/>
  <c r="O21" i="135" s="1"/>
  <c r="U17" i="135"/>
  <c r="L17" i="135"/>
  <c r="N17" i="135" s="1"/>
  <c r="O17" i="135" s="1"/>
  <c r="U13" i="135"/>
  <c r="L13" i="135"/>
  <c r="N13" i="135" s="1"/>
  <c r="O13" i="135" s="1"/>
  <c r="U9" i="135"/>
  <c r="L9" i="135"/>
  <c r="N9" i="135" s="1"/>
  <c r="O9" i="135" s="1"/>
  <c r="L5" i="135"/>
  <c r="N5" i="135" s="1"/>
  <c r="O5" i="135" s="1"/>
  <c r="U40" i="135"/>
  <c r="L40" i="135"/>
  <c r="N40" i="135" s="1"/>
  <c r="O40" i="135" s="1"/>
  <c r="U35" i="135"/>
  <c r="L35" i="135"/>
  <c r="N35" i="135" s="1"/>
  <c r="O35" i="135" s="1"/>
  <c r="U31" i="135"/>
  <c r="L31" i="135"/>
  <c r="N31" i="135" s="1"/>
  <c r="O31" i="135" s="1"/>
  <c r="U27" i="135"/>
  <c r="L27" i="135"/>
  <c r="N27" i="135" s="1"/>
  <c r="O27" i="135" s="1"/>
  <c r="U127" i="135"/>
  <c r="U111" i="135"/>
  <c r="U107" i="135"/>
  <c r="U95" i="135"/>
  <c r="U75" i="135"/>
  <c r="U63" i="135"/>
  <c r="R35" i="135"/>
  <c r="U622" i="135" l="1"/>
  <c r="V1" i="135" s="1"/>
  <c r="R30" i="135"/>
  <c r="Q622" i="135"/>
  <c r="R369" i="135"/>
  <c r="R400" i="135"/>
  <c r="R615" i="135"/>
  <c r="R554" i="135"/>
  <c r="R476" i="135"/>
  <c r="R428" i="135"/>
  <c r="R413" i="135"/>
  <c r="R603" i="135"/>
  <c r="R475" i="135"/>
  <c r="R477" i="135"/>
  <c r="R595" i="135"/>
  <c r="R534" i="135"/>
  <c r="R495" i="135"/>
  <c r="R544" i="135"/>
  <c r="R439" i="135"/>
  <c r="R451" i="135"/>
  <c r="R460" i="135"/>
  <c r="R407" i="135"/>
  <c r="R581" i="135"/>
  <c r="R535" i="135"/>
  <c r="R487" i="135"/>
  <c r="R455" i="135"/>
  <c r="R461" i="135"/>
  <c r="R564" i="135"/>
  <c r="R575" i="135"/>
  <c r="R549" i="135"/>
  <c r="R508" i="135"/>
  <c r="R481" i="135"/>
  <c r="R464" i="135"/>
  <c r="R425" i="135"/>
  <c r="R457" i="135"/>
  <c r="R519" i="135"/>
  <c r="R401" i="135"/>
  <c r="R610" i="135"/>
  <c r="R601" i="135"/>
  <c r="R555" i="135"/>
  <c r="R527" i="135"/>
  <c r="R600" i="135"/>
  <c r="R473" i="135"/>
  <c r="R440" i="135"/>
  <c r="R424" i="135"/>
  <c r="R577" i="135"/>
  <c r="R528" i="135"/>
  <c r="R465" i="135"/>
  <c r="R590" i="135"/>
  <c r="R574" i="135"/>
  <c r="R596" i="135"/>
  <c r="R529" i="135"/>
  <c r="R514" i="135"/>
  <c r="R452" i="135"/>
  <c r="R403" i="135"/>
  <c r="R552" i="135"/>
  <c r="R408" i="135"/>
  <c r="R521" i="135"/>
  <c r="R418" i="135"/>
  <c r="R412" i="135"/>
  <c r="R573" i="135"/>
  <c r="R502" i="135"/>
  <c r="R348" i="135"/>
  <c r="R501" i="135"/>
  <c r="R416" i="135"/>
  <c r="R471" i="135"/>
  <c r="R553" i="135"/>
  <c r="R619" i="135"/>
  <c r="R429" i="135"/>
  <c r="R463" i="135"/>
  <c r="R436" i="135"/>
  <c r="R531" i="135"/>
  <c r="R472" i="135"/>
  <c r="R540" i="135"/>
  <c r="R491" i="135"/>
  <c r="R523" i="135"/>
  <c r="R533" i="135"/>
  <c r="R551" i="135"/>
  <c r="R591" i="135"/>
  <c r="R597" i="135"/>
  <c r="R606" i="135"/>
  <c r="R492" i="135"/>
  <c r="R525" i="135"/>
  <c r="R486" i="135"/>
  <c r="R558" i="135"/>
  <c r="R568" i="135"/>
  <c r="R511" i="135"/>
  <c r="R414" i="135"/>
  <c r="R431" i="135"/>
  <c r="R458" i="135"/>
  <c r="R560" i="135"/>
  <c r="R480" i="135"/>
  <c r="R468" i="135"/>
  <c r="R507" i="135"/>
  <c r="R545" i="135"/>
  <c r="R550" i="135"/>
  <c r="R570" i="135"/>
  <c r="R611" i="135"/>
  <c r="R617" i="135"/>
  <c r="R469" i="135"/>
  <c r="R421" i="135"/>
  <c r="R449" i="135"/>
  <c r="R530" i="135"/>
  <c r="R592" i="135"/>
  <c r="R593" i="135"/>
  <c r="R517" i="135"/>
  <c r="R398" i="135"/>
  <c r="R405" i="135"/>
  <c r="R493" i="135"/>
  <c r="R445" i="135"/>
  <c r="R505" i="135"/>
  <c r="R485" i="135"/>
  <c r="R516" i="135"/>
  <c r="R588" i="135"/>
  <c r="R608" i="135"/>
  <c r="R569" i="135"/>
  <c r="R576" i="135"/>
  <c r="R582" i="135"/>
  <c r="R419" i="135"/>
  <c r="R402" i="135"/>
  <c r="R314" i="135"/>
  <c r="R430" i="135"/>
  <c r="R423" i="135"/>
  <c r="R513" i="135"/>
  <c r="R542" i="135"/>
  <c r="R609" i="135"/>
  <c r="R415" i="135"/>
  <c r="R417" i="135"/>
  <c r="R454" i="135"/>
  <c r="R556" i="135"/>
  <c r="R479" i="135"/>
  <c r="R467" i="135"/>
  <c r="R506" i="135"/>
  <c r="R541" i="135"/>
  <c r="R546" i="135"/>
  <c r="R566" i="135"/>
  <c r="R607" i="135"/>
  <c r="R613" i="135"/>
  <c r="R497" i="135"/>
  <c r="R443" i="135"/>
  <c r="R450" i="135"/>
  <c r="R509" i="135"/>
  <c r="R563" i="135"/>
  <c r="R448" i="135"/>
  <c r="R462" i="135"/>
  <c r="R565" i="135"/>
  <c r="R410" i="135"/>
  <c r="R478" i="135"/>
  <c r="R441" i="135"/>
  <c r="R504" i="135"/>
  <c r="R484" i="135"/>
  <c r="R515" i="135"/>
  <c r="R561" i="135"/>
  <c r="R584" i="135"/>
  <c r="R620" i="135"/>
  <c r="R571" i="135"/>
  <c r="R578" i="135"/>
  <c r="R442" i="135"/>
  <c r="R518" i="135"/>
  <c r="R498" i="135"/>
  <c r="R482" i="135"/>
  <c r="R621" i="135"/>
  <c r="R586" i="135"/>
  <c r="R406" i="135"/>
  <c r="R526" i="135"/>
  <c r="R427" i="135"/>
  <c r="R512" i="135"/>
  <c r="R466" i="135"/>
  <c r="R522" i="135"/>
  <c r="R489" i="135"/>
  <c r="R616" i="135"/>
  <c r="R524" i="135"/>
  <c r="R543" i="135"/>
  <c r="R583" i="135"/>
  <c r="R589" i="135"/>
  <c r="R598" i="135"/>
  <c r="R434" i="135"/>
  <c r="R395" i="135"/>
  <c r="R435" i="135"/>
  <c r="R432" i="135"/>
  <c r="R490" i="135"/>
  <c r="R547" i="135"/>
  <c r="R602" i="135"/>
  <c r="R411" i="135"/>
  <c r="R397" i="135"/>
  <c r="R470" i="135"/>
  <c r="R437" i="135"/>
  <c r="R499" i="135"/>
  <c r="R483" i="135"/>
  <c r="R510" i="135"/>
  <c r="R557" i="135"/>
  <c r="R562" i="135"/>
  <c r="R604" i="135"/>
  <c r="R567" i="135"/>
  <c r="R572" i="135"/>
  <c r="R426" i="135"/>
  <c r="R409" i="135"/>
  <c r="R494" i="135"/>
  <c r="R537" i="135"/>
  <c r="R587" i="135"/>
  <c r="R396" i="135"/>
  <c r="R446" i="135"/>
  <c r="R453" i="135"/>
  <c r="R422" i="135"/>
  <c r="R503" i="135"/>
  <c r="R459" i="135"/>
  <c r="R520" i="135"/>
  <c r="R488" i="135"/>
  <c r="R536" i="135"/>
  <c r="R612" i="135"/>
  <c r="R539" i="135"/>
  <c r="R579" i="135"/>
  <c r="R585" i="135"/>
  <c r="R594" i="135"/>
  <c r="R404" i="135"/>
  <c r="R399" i="135"/>
  <c r="R433" i="135"/>
  <c r="R500" i="135"/>
  <c r="R580" i="135"/>
  <c r="R618" i="135"/>
  <c r="R438" i="135"/>
  <c r="R447" i="135"/>
  <c r="R444" i="135"/>
  <c r="R548" i="135"/>
  <c r="R474" i="135"/>
  <c r="R456" i="135"/>
  <c r="R496" i="135"/>
  <c r="R532" i="135"/>
  <c r="R538" i="135"/>
  <c r="R559" i="135"/>
  <c r="R599" i="135"/>
  <c r="R605" i="135"/>
  <c r="R614" i="135"/>
  <c r="R420" i="135"/>
  <c r="R394" i="135"/>
  <c r="R377" i="135"/>
  <c r="R253" i="135"/>
  <c r="R297" i="135"/>
  <c r="R357" i="135"/>
  <c r="R366" i="135"/>
  <c r="R376" i="135"/>
  <c r="R342" i="135"/>
  <c r="R266" i="135"/>
  <c r="R301" i="135"/>
  <c r="R361" i="135"/>
  <c r="R374" i="135"/>
  <c r="R380" i="135"/>
  <c r="R319" i="135"/>
  <c r="R257" i="135"/>
  <c r="R272" i="135"/>
  <c r="R349" i="135"/>
  <c r="R358" i="135"/>
  <c r="R364" i="135"/>
  <c r="R336" i="135"/>
  <c r="R245" i="135"/>
  <c r="R284" i="135"/>
  <c r="R286" i="135"/>
  <c r="R338" i="135"/>
  <c r="R385" i="135"/>
  <c r="R282" i="135"/>
  <c r="R325" i="135"/>
  <c r="R298" i="135"/>
  <c r="R290" i="135"/>
  <c r="R388" i="135"/>
  <c r="R390" i="135"/>
  <c r="R373" i="135"/>
  <c r="R268" i="135"/>
  <c r="R381" i="135"/>
  <c r="R339" i="135"/>
  <c r="R331" i="135"/>
  <c r="R386" i="135"/>
  <c r="L6" i="135"/>
  <c r="N6" i="135" s="1"/>
  <c r="O6" i="135" s="1"/>
  <c r="R256" i="135"/>
  <c r="R312" i="135"/>
  <c r="R362" i="135"/>
  <c r="R248" i="135"/>
  <c r="R281" i="135"/>
  <c r="R246" i="135"/>
  <c r="R321" i="135"/>
  <c r="R271" i="135"/>
  <c r="R304" i="135"/>
  <c r="R283" i="135"/>
  <c r="R343" i="135"/>
  <c r="R351" i="135"/>
  <c r="R333" i="135"/>
  <c r="R303" i="135"/>
  <c r="R316" i="135"/>
  <c r="R384" i="135"/>
  <c r="R264" i="135"/>
  <c r="R258" i="135"/>
  <c r="R335" i="135"/>
  <c r="R277" i="135"/>
  <c r="R308" i="135"/>
  <c r="R287" i="135"/>
  <c r="R344" i="135"/>
  <c r="R355" i="135"/>
  <c r="R334" i="135"/>
  <c r="R330" i="135"/>
  <c r="R353" i="135"/>
  <c r="R347" i="135"/>
  <c r="R311" i="135"/>
  <c r="R324" i="135"/>
  <c r="R306" i="135"/>
  <c r="R255" i="135"/>
  <c r="R294" i="135"/>
  <c r="R273" i="135"/>
  <c r="R341" i="135"/>
  <c r="R393" i="135"/>
  <c r="R328" i="135"/>
  <c r="R276" i="135"/>
  <c r="R332" i="135"/>
  <c r="R252" i="135"/>
  <c r="R337" i="135"/>
  <c r="R322" i="135"/>
  <c r="R320" i="135"/>
  <c r="R371" i="135"/>
  <c r="R289" i="135"/>
  <c r="R387" i="135"/>
  <c r="R340" i="135"/>
  <c r="R326" i="135"/>
  <c r="R329" i="135"/>
  <c r="R375" i="135"/>
  <c r="R259" i="135"/>
  <c r="R352" i="135"/>
  <c r="R327" i="135"/>
  <c r="R296" i="135"/>
  <c r="R309" i="135"/>
  <c r="R323" i="135"/>
  <c r="R372" i="135"/>
  <c r="R302" i="135"/>
  <c r="R247" i="135"/>
  <c r="R260" i="135"/>
  <c r="R383" i="135"/>
  <c r="R262" i="135"/>
  <c r="R382" i="135"/>
  <c r="R310" i="135"/>
  <c r="R251" i="135"/>
  <c r="R269" i="135"/>
  <c r="R389" i="135"/>
  <c r="R392" i="135"/>
  <c r="R346" i="135"/>
  <c r="R249" i="135"/>
  <c r="R313" i="135"/>
  <c r="R365" i="135"/>
  <c r="R378" i="135"/>
  <c r="R379" i="135"/>
  <c r="R25" i="135"/>
  <c r="R32" i="135"/>
  <c r="R33" i="135"/>
  <c r="R27" i="135"/>
  <c r="R270" i="135"/>
  <c r="R299" i="135"/>
  <c r="R363" i="135"/>
  <c r="R267" i="135"/>
  <c r="R275" i="135"/>
  <c r="R285" i="135"/>
  <c r="R261" i="135"/>
  <c r="R288" i="135"/>
  <c r="R317" i="135"/>
  <c r="R300" i="135"/>
  <c r="R350" i="135"/>
  <c r="R367" i="135"/>
  <c r="R356" i="135"/>
  <c r="R279" i="135"/>
  <c r="R295" i="135"/>
  <c r="R391" i="135"/>
  <c r="R307" i="135"/>
  <c r="R293" i="135"/>
  <c r="R265" i="135"/>
  <c r="R292" i="135"/>
  <c r="R318" i="135"/>
  <c r="R305" i="135"/>
  <c r="R354" i="135"/>
  <c r="R368" i="135"/>
  <c r="R360" i="135"/>
  <c r="R254" i="135"/>
  <c r="R278" i="135"/>
  <c r="R370" i="135"/>
  <c r="R274" i="135"/>
  <c r="R263" i="135"/>
  <c r="R250" i="135"/>
  <c r="R280" i="135"/>
  <c r="R315" i="135"/>
  <c r="R291" i="135"/>
  <c r="R345" i="135"/>
  <c r="R359" i="135"/>
  <c r="R122" i="135"/>
  <c r="R80" i="135"/>
  <c r="R74" i="135"/>
  <c r="R92" i="135"/>
  <c r="R47" i="135"/>
  <c r="R115" i="135"/>
  <c r="R131" i="135"/>
  <c r="R69" i="135"/>
  <c r="R205" i="135"/>
  <c r="R183" i="135"/>
  <c r="R51" i="135"/>
  <c r="R158" i="135"/>
  <c r="R121" i="135"/>
  <c r="R224" i="135"/>
  <c r="R191" i="135"/>
  <c r="R46" i="135"/>
  <c r="R83" i="135"/>
  <c r="R90" i="135"/>
  <c r="R72" i="135"/>
  <c r="R40" i="135"/>
  <c r="R135" i="135"/>
  <c r="R85" i="135"/>
  <c r="R240" i="135"/>
  <c r="R185" i="135"/>
  <c r="R55" i="135"/>
  <c r="R99" i="135"/>
  <c r="R143" i="135"/>
  <c r="R106" i="135"/>
  <c r="R105" i="135"/>
  <c r="R161" i="135"/>
  <c r="R96" i="135"/>
  <c r="R84" i="135"/>
  <c r="R139" i="135"/>
  <c r="R29" i="135"/>
  <c r="R26" i="135"/>
  <c r="R42" i="135"/>
  <c r="R31" i="135"/>
  <c r="R28" i="135"/>
  <c r="R56" i="135"/>
  <c r="R52" i="135"/>
  <c r="R48" i="135"/>
  <c r="R79" i="135"/>
  <c r="R95" i="135"/>
  <c r="R111" i="135"/>
  <c r="R127" i="135"/>
  <c r="R134" i="135"/>
  <c r="R142" i="135"/>
  <c r="R153" i="135"/>
  <c r="R70" i="135"/>
  <c r="R86" i="135"/>
  <c r="R102" i="135"/>
  <c r="R118" i="135"/>
  <c r="R65" i="135"/>
  <c r="R81" i="135"/>
  <c r="R101" i="135"/>
  <c r="R117" i="135"/>
  <c r="R165" i="135"/>
  <c r="R201" i="135"/>
  <c r="R220" i="135"/>
  <c r="R236" i="135"/>
  <c r="R112" i="135"/>
  <c r="R108" i="135"/>
  <c r="R128" i="135"/>
  <c r="R88" i="135"/>
  <c r="R100" i="135"/>
  <c r="R138" i="135"/>
  <c r="R36" i="135"/>
  <c r="R57" i="135"/>
  <c r="R160" i="135"/>
  <c r="R37" i="135"/>
  <c r="R39" i="135"/>
  <c r="R59" i="135"/>
  <c r="R54" i="135"/>
  <c r="R50" i="135"/>
  <c r="R71" i="135"/>
  <c r="R87" i="135"/>
  <c r="R103" i="135"/>
  <c r="R119" i="135"/>
  <c r="R132" i="135"/>
  <c r="R136" i="135"/>
  <c r="R145" i="135"/>
  <c r="R62" i="135"/>
  <c r="R78" i="135"/>
  <c r="R94" i="135"/>
  <c r="R110" i="135"/>
  <c r="R126" i="135"/>
  <c r="R73" i="135"/>
  <c r="R93" i="135"/>
  <c r="R109" i="135"/>
  <c r="R125" i="135"/>
  <c r="R63" i="135"/>
  <c r="R208" i="135"/>
  <c r="R212" i="135"/>
  <c r="R228" i="135"/>
  <c r="R244" i="135"/>
  <c r="R64" i="135"/>
  <c r="R76" i="135"/>
  <c r="R120" i="135"/>
  <c r="R60" i="135"/>
  <c r="R68" i="135"/>
  <c r="R141" i="135"/>
  <c r="R162" i="135"/>
  <c r="R44" i="135"/>
  <c r="R45" i="135"/>
  <c r="R171" i="135"/>
  <c r="R41" i="135"/>
  <c r="R38" i="135"/>
  <c r="R43" i="135"/>
  <c r="R58" i="135"/>
  <c r="R53" i="135"/>
  <c r="R49" i="135"/>
  <c r="R75" i="135"/>
  <c r="R91" i="135"/>
  <c r="R107" i="135"/>
  <c r="R123" i="135"/>
  <c r="R133" i="135"/>
  <c r="R137" i="135"/>
  <c r="R149" i="135"/>
  <c r="R66" i="135"/>
  <c r="R82" i="135"/>
  <c r="R98" i="135"/>
  <c r="R114" i="135"/>
  <c r="R130" i="135"/>
  <c r="R77" i="135"/>
  <c r="R97" i="135"/>
  <c r="R113" i="135"/>
  <c r="R129" i="135"/>
  <c r="R67" i="135"/>
  <c r="R192" i="135"/>
  <c r="R216" i="135"/>
  <c r="R232" i="135"/>
  <c r="R174" i="135"/>
  <c r="R124" i="135"/>
  <c r="R181" i="135"/>
  <c r="R104" i="135"/>
  <c r="R116" i="135"/>
  <c r="R61" i="135"/>
  <c r="R89" i="135"/>
  <c r="R140" i="135"/>
  <c r="R190" i="135"/>
  <c r="R146" i="135"/>
  <c r="R159" i="135"/>
  <c r="R168" i="135"/>
  <c r="R207" i="135"/>
  <c r="R202" i="135"/>
  <c r="R217" i="135"/>
  <c r="R221" i="135"/>
  <c r="R233" i="135"/>
  <c r="R241" i="135"/>
  <c r="R173" i="135"/>
  <c r="R154" i="135"/>
  <c r="R150" i="135"/>
  <c r="R155" i="135"/>
  <c r="R164" i="135"/>
  <c r="R194" i="135"/>
  <c r="R206" i="135"/>
  <c r="R213" i="135"/>
  <c r="R225" i="135"/>
  <c r="R229" i="135"/>
  <c r="R237" i="135"/>
  <c r="R180" i="135"/>
  <c r="R177" i="135"/>
  <c r="R200" i="135"/>
  <c r="R187" i="135"/>
  <c r="R186" i="135"/>
  <c r="L144" i="135"/>
  <c r="N144" i="135" s="1"/>
  <c r="O144" i="135" s="1"/>
  <c r="R147" i="135"/>
  <c r="R151" i="135"/>
  <c r="R156" i="135"/>
  <c r="R170" i="135"/>
  <c r="R169" i="135"/>
  <c r="R195" i="135"/>
  <c r="R203" i="135"/>
  <c r="R210" i="135"/>
  <c r="R214" i="135"/>
  <c r="R218" i="135"/>
  <c r="R222" i="135"/>
  <c r="R226" i="135"/>
  <c r="R230" i="135"/>
  <c r="R234" i="135"/>
  <c r="R238" i="135"/>
  <c r="R242" i="135"/>
  <c r="R178" i="135"/>
  <c r="R189" i="135"/>
  <c r="R193" i="135"/>
  <c r="R163" i="135"/>
  <c r="R166" i="135"/>
  <c r="R182" i="135"/>
  <c r="R179" i="135"/>
  <c r="R144" i="135"/>
  <c r="R148" i="135"/>
  <c r="R152" i="135"/>
  <c r="R157" i="135"/>
  <c r="R167" i="135"/>
  <c r="R209" i="135"/>
  <c r="R184" i="135"/>
  <c r="R198" i="135"/>
  <c r="R204" i="135"/>
  <c r="R211" i="135"/>
  <c r="R215" i="135"/>
  <c r="R219" i="135"/>
  <c r="R223" i="135"/>
  <c r="R227" i="135"/>
  <c r="R231" i="135"/>
  <c r="R235" i="135"/>
  <c r="R239" i="135"/>
  <c r="R243" i="135"/>
  <c r="R176" i="135"/>
  <c r="R175" i="135"/>
  <c r="R188" i="135"/>
  <c r="R199" i="135"/>
  <c r="R172" i="135"/>
  <c r="R196" i="135"/>
  <c r="R197" i="135"/>
  <c r="E3" i="10"/>
  <c r="H4" i="10"/>
  <c r="U2" i="10"/>
  <c r="W2" i="10" s="1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2" i="10"/>
  <c r="T4" i="10"/>
  <c r="S4" i="10"/>
  <c r="R3" i="10"/>
  <c r="R4" i="10"/>
  <c r="Q3" i="10"/>
  <c r="Q4" i="10"/>
  <c r="P3" i="10"/>
  <c r="P4" i="10"/>
  <c r="P5" i="10"/>
  <c r="O3" i="10"/>
  <c r="O4" i="10"/>
  <c r="O5" i="10"/>
  <c r="N3" i="10"/>
  <c r="N4" i="10"/>
  <c r="M4" i="10"/>
  <c r="L4" i="10"/>
  <c r="K4" i="10"/>
  <c r="J5" i="10"/>
  <c r="J4" i="10"/>
  <c r="J3" i="10"/>
  <c r="I3" i="10"/>
  <c r="H3" i="10"/>
  <c r="G3" i="10"/>
  <c r="F3" i="10"/>
  <c r="D3" i="10"/>
  <c r="B3" i="10"/>
  <c r="I5" i="10"/>
  <c r="I4" i="10"/>
  <c r="G4" i="10"/>
  <c r="F4" i="10"/>
  <c r="E4" i="10"/>
  <c r="D4" i="10"/>
  <c r="B4" i="10"/>
  <c r="U3" i="10"/>
  <c r="W3" i="10" s="1"/>
  <c r="U4" i="10"/>
  <c r="W4" i="10" s="1"/>
  <c r="O622" i="135" l="1"/>
  <c r="R2" i="135" s="1"/>
  <c r="L622" i="135"/>
  <c r="T1" i="135"/>
  <c r="S3" i="10"/>
  <c r="T3" i="10"/>
  <c r="R12" i="135" l="1"/>
  <c r="R16" i="135"/>
  <c r="R20" i="135"/>
  <c r="R24" i="135"/>
  <c r="R8" i="135"/>
  <c r="R17" i="135"/>
  <c r="R21" i="135"/>
  <c r="R5" i="135"/>
  <c r="R9" i="135"/>
  <c r="R18" i="135"/>
  <c r="R22" i="135"/>
  <c r="R10" i="135"/>
  <c r="R19" i="135"/>
  <c r="R7" i="135"/>
  <c r="R13" i="135"/>
  <c r="R14" i="135"/>
  <c r="R6" i="135"/>
  <c r="R15" i="135"/>
  <c r="R23" i="135"/>
  <c r="R11" i="135"/>
  <c r="K3" i="10"/>
  <c r="L3" i="10"/>
  <c r="M3" i="10"/>
  <c r="R622" i="135" l="1"/>
  <c r="R5" i="10"/>
  <c r="Q5" i="10"/>
  <c r="H5" i="10"/>
  <c r="G5" i="10"/>
  <c r="F5" i="10"/>
  <c r="E5" i="10"/>
  <c r="D5" i="10"/>
  <c r="B5" i="10"/>
  <c r="S5" i="10" l="1"/>
  <c r="T5" i="10"/>
  <c r="K5" i="10" l="1"/>
  <c r="L5" i="10"/>
  <c r="M5" i="10" l="1"/>
  <c r="N5" i="10"/>
  <c r="U5" i="10" l="1"/>
  <c r="W5" i="10" s="1"/>
</calcChain>
</file>

<file path=xl/sharedStrings.xml><?xml version="1.0" encoding="utf-8"?>
<sst xmlns="http://schemas.openxmlformats.org/spreadsheetml/2006/main" count="1537" uniqueCount="73">
  <si>
    <t>EQUIP</t>
  </si>
  <si>
    <t>COMPRESSOR</t>
  </si>
  <si>
    <t>METROS PERF.</t>
  </si>
  <si>
    <t>TAXA DE AVANÇO</t>
  </si>
  <si>
    <t>PULLDOWN</t>
  </si>
  <si>
    <t>RPM</t>
  </si>
  <si>
    <t>Nº BROCA</t>
  </si>
  <si>
    <t>QUANT. DE FUROS</t>
  </si>
  <si>
    <t>DATA</t>
  </si>
  <si>
    <t>FURO</t>
  </si>
  <si>
    <t>HORA INICIAL</t>
  </si>
  <si>
    <t>HORA FINAL</t>
  </si>
  <si>
    <t>PROFUNDIDADE DOS FUROS</t>
  </si>
  <si>
    <t>HORAS TRABALHADAS</t>
  </si>
  <si>
    <t>TAXA MEDIA ACUMULADA</t>
  </si>
  <si>
    <t>FUROS ACUMULADOS</t>
  </si>
  <si>
    <t>EQUIPAMENTO</t>
  </si>
  <si>
    <t>NUMERO DA BROCA</t>
  </si>
  <si>
    <t>METROS PERFURADOS</t>
  </si>
  <si>
    <t>PULLDOWN Lbs</t>
  </si>
  <si>
    <t>DIÂMETRO DO JET</t>
  </si>
  <si>
    <t>DATA ENTRADA</t>
  </si>
  <si>
    <t>DATA SAIDA</t>
  </si>
  <si>
    <t>TOTAL DE FUROS</t>
  </si>
  <si>
    <t>FABRICANTE</t>
  </si>
  <si>
    <t>PN DA BROCA</t>
  </si>
  <si>
    <t>MODELO DA BROCA</t>
  </si>
  <si>
    <t>HORA DE ENTRADA</t>
  </si>
  <si>
    <t>HORA DE SAIDA</t>
  </si>
  <si>
    <t>PLANO DE PERFURAÇÃO</t>
  </si>
  <si>
    <t>PLANOS EXECUTADOS</t>
  </si>
  <si>
    <t>PORCENTAGEM POR PLANO</t>
  </si>
  <si>
    <t>TAG - VALE</t>
  </si>
  <si>
    <t>BOTÃO</t>
  </si>
  <si>
    <t>PENETRAÇÃO DO BOTÃO</t>
  </si>
  <si>
    <t>PRESSÃO BROCA</t>
  </si>
  <si>
    <t>PIT VIPER</t>
  </si>
  <si>
    <t>EPIROC</t>
  </si>
  <si>
    <t>PENETRAÇÃO RECOMENDADA</t>
  </si>
  <si>
    <t>JET</t>
  </si>
  <si>
    <t>PRESSÃO DA BROCA</t>
  </si>
  <si>
    <t>TDC REAL</t>
  </si>
  <si>
    <t>DIFERENÇA</t>
  </si>
  <si>
    <t>TDC ORÇADO</t>
  </si>
  <si>
    <t>PENETRAÇÃO MEDIA DO BOTÃO</t>
  </si>
  <si>
    <t>ROP</t>
  </si>
  <si>
    <t>N/A</t>
  </si>
  <si>
    <t>OBSERVAÇÃO</t>
  </si>
  <si>
    <t>TOTAL DE FURO</t>
  </si>
  <si>
    <t>62 PSI</t>
  </si>
  <si>
    <t>VAREL</t>
  </si>
  <si>
    <t>Modo Operação</t>
  </si>
  <si>
    <t>Manual</t>
  </si>
  <si>
    <t>Automático</t>
  </si>
  <si>
    <t>TORQUE (KLb.pes)</t>
  </si>
  <si>
    <t>TORQUE (Lb.Pol)</t>
  </si>
  <si>
    <t>ROP (Pol/min)</t>
  </si>
  <si>
    <t>ÁREA DO FURO (Pol²)</t>
  </si>
  <si>
    <t>ENERGIA ESPECIFICA (psi)</t>
  </si>
  <si>
    <t>ENERGIA ESPECIFICA (Mpa)</t>
  </si>
  <si>
    <t>PF-6750</t>
  </si>
  <si>
    <t>IADC</t>
  </si>
  <si>
    <t>PENETRAÇÃO</t>
  </si>
  <si>
    <t>Equipamento</t>
  </si>
  <si>
    <t>PF51</t>
  </si>
  <si>
    <t>PF50</t>
  </si>
  <si>
    <t>B850</t>
  </si>
  <si>
    <t>B950</t>
  </si>
  <si>
    <t>B868</t>
  </si>
  <si>
    <t>B835</t>
  </si>
  <si>
    <t>B900</t>
  </si>
  <si>
    <t>PF53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</si>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</sst>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.0"/>
    <numFmt numFmtId="165" formatCode="[h]:mm:ss;@"/>
    <numFmt numFmtId="166" formatCode="00"/>
    <numFmt numFmtId="167" formatCode="_-[$R$-416]* #,##0.00_-;\-[$R$-416]* #,##0.00_-;_-[$R$-416]* &quot;-&quot;??_-;_-@_-"/>
    <numFmt numFmtId="168" formatCode="[$-F400]h:mm:ss\ AM/PM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/>
        <bgColor theme="4" tint="0.79998168889431442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67">
    <xf numFmtId="0" fontId="0" fillId="0" borderId="0" xfId="0"/>
    <xf numFmtId="0" fontId="1" fillId="2" borderId="2" xfId="0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0" fontId="1" fillId="0" borderId="0" xfId="1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9" fontId="1" fillId="4" borderId="1" xfId="1" applyNumberFormat="1" applyFont="1" applyFill="1" applyBorder="1" applyAlignment="1">
      <alignment horizontal="center" vertical="center"/>
    </xf>
    <xf numFmtId="2" fontId="6" fillId="4" borderId="10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44" fontId="1" fillId="4" borderId="7" xfId="2" applyFont="1" applyFill="1" applyBorder="1" applyAlignment="1">
      <alignment horizontal="center" vertical="center"/>
    </xf>
    <xf numFmtId="167" fontId="1" fillId="4" borderId="7" xfId="0" applyNumberFormat="1" applyFont="1" applyFill="1" applyBorder="1"/>
    <xf numFmtId="167" fontId="1" fillId="4" borderId="16" xfId="0" applyNumberFormat="1" applyFont="1" applyFill="1" applyBorder="1"/>
    <xf numFmtId="167" fontId="1" fillId="4" borderId="5" xfId="0" applyNumberFormat="1" applyFont="1" applyFill="1" applyBorder="1"/>
    <xf numFmtId="9" fontId="1" fillId="4" borderId="5" xfId="1" applyFont="1" applyFill="1" applyBorder="1" applyAlignment="1">
      <alignment horizontal="right"/>
    </xf>
    <xf numFmtId="3" fontId="4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167" fontId="4" fillId="4" borderId="17" xfId="0" applyNumberFormat="1" applyFont="1" applyFill="1" applyBorder="1" applyAlignment="1">
      <alignment horizontal="center" vertical="center"/>
    </xf>
    <xf numFmtId="44" fontId="4" fillId="4" borderId="12" xfId="2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/>
    </xf>
    <xf numFmtId="2" fontId="4" fillId="9" borderId="13" xfId="0" applyNumberFormat="1" applyFont="1" applyFill="1" applyBorder="1" applyAlignment="1">
      <alignment horizontal="center" vertical="center"/>
    </xf>
    <xf numFmtId="14" fontId="4" fillId="9" borderId="11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2" fontId="1" fillId="8" borderId="22" xfId="0" applyNumberFormat="1" applyFont="1" applyFill="1" applyBorder="1" applyAlignment="1">
      <alignment horizontal="center"/>
    </xf>
    <xf numFmtId="0" fontId="1" fillId="8" borderId="23" xfId="0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166" fontId="1" fillId="8" borderId="26" xfId="0" applyNumberFormat="1" applyFont="1" applyFill="1" applyBorder="1" applyAlignment="1">
      <alignment horizontal="center"/>
    </xf>
    <xf numFmtId="164" fontId="1" fillId="8" borderId="25" xfId="0" applyNumberFormat="1" applyFont="1" applyFill="1" applyBorder="1" applyAlignment="1">
      <alignment horizontal="center"/>
    </xf>
    <xf numFmtId="4" fontId="1" fillId="5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165" fontId="1" fillId="5" borderId="25" xfId="0" applyNumberFormat="1" applyFont="1" applyFill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9" fontId="1" fillId="0" borderId="25" xfId="0" applyNumberFormat="1" applyFont="1" applyBorder="1" applyAlignment="1">
      <alignment horizontal="center"/>
    </xf>
    <xf numFmtId="0" fontId="4" fillId="0" borderId="0" xfId="0" applyFont="1" applyFill="1"/>
    <xf numFmtId="0" fontId="7" fillId="4" borderId="29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44" fontId="4" fillId="4" borderId="28" xfId="2" applyFont="1" applyFill="1" applyBorder="1" applyAlignment="1">
      <alignment horizontal="center" vertical="center"/>
    </xf>
    <xf numFmtId="3" fontId="4" fillId="9" borderId="31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 wrapText="1"/>
    </xf>
    <xf numFmtId="165" fontId="4" fillId="4" borderId="34" xfId="0" applyNumberFormat="1" applyFont="1" applyFill="1" applyBorder="1" applyAlignment="1">
      <alignment horizontal="center" vertical="center"/>
    </xf>
    <xf numFmtId="2" fontId="1" fillId="4" borderId="36" xfId="0" applyNumberFormat="1" applyFont="1" applyFill="1" applyBorder="1" applyAlignment="1">
      <alignment horizontal="center" vertical="center"/>
    </xf>
    <xf numFmtId="9" fontId="1" fillId="0" borderId="32" xfId="1" applyFont="1" applyFill="1" applyBorder="1" applyAlignment="1">
      <alignment horizontal="center" vertical="center"/>
    </xf>
    <xf numFmtId="4" fontId="4" fillId="4" borderId="35" xfId="0" applyNumberFormat="1" applyFont="1" applyFill="1" applyBorder="1" applyAlignment="1">
      <alignment horizontal="center" vertical="center"/>
    </xf>
    <xf numFmtId="44" fontId="4" fillId="4" borderId="37" xfId="2" applyFont="1" applyFill="1" applyBorder="1" applyAlignment="1">
      <alignment horizontal="center" vertical="center"/>
    </xf>
    <xf numFmtId="20" fontId="4" fillId="9" borderId="12" xfId="0" applyNumberFormat="1" applyFont="1" applyFill="1" applyBorder="1" applyAlignment="1">
      <alignment horizontal="center" vertical="center"/>
    </xf>
    <xf numFmtId="14" fontId="4" fillId="9" borderId="12" xfId="0" applyNumberFormat="1" applyFont="1" applyFill="1" applyBorder="1" applyAlignment="1">
      <alignment horizontal="center" vertical="center"/>
    </xf>
    <xf numFmtId="20" fontId="4" fillId="9" borderId="13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0" fillId="0" borderId="0" xfId="0" applyNumberFormat="1"/>
    <xf numFmtId="164" fontId="1" fillId="2" borderId="24" xfId="0" applyNumberFormat="1" applyFont="1" applyFill="1" applyBorder="1" applyAlignment="1">
      <alignment horizontal="center"/>
    </xf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3" borderId="38" xfId="0" applyNumberFormat="1" applyFont="1" applyFill="1" applyBorder="1" applyAlignment="1">
      <alignment horizontal="center" vertical="center" wrapText="1"/>
    </xf>
    <xf numFmtId="1" fontId="1" fillId="3" borderId="38" xfId="0" applyNumberFormat="1" applyFont="1" applyFill="1" applyBorder="1" applyAlignment="1">
      <alignment horizontal="center" vertical="center" wrapText="1"/>
    </xf>
    <xf numFmtId="164" fontId="2" fillId="0" borderId="39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1" fillId="8" borderId="15" xfId="0" applyNumberFormat="1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center" vertical="center" wrapText="1"/>
    </xf>
    <xf numFmtId="14" fontId="2" fillId="0" borderId="46" xfId="0" applyNumberFormat="1" applyFont="1" applyFill="1" applyBorder="1" applyAlignment="1">
      <alignment horizontal="center"/>
    </xf>
    <xf numFmtId="2" fontId="0" fillId="5" borderId="39" xfId="0" applyNumberFormat="1" applyFill="1" applyBorder="1" applyAlignment="1">
      <alignment horizontal="center"/>
    </xf>
    <xf numFmtId="166" fontId="2" fillId="0" borderId="39" xfId="0" applyNumberFormat="1" applyFont="1" applyFill="1" applyBorder="1" applyAlignment="1">
      <alignment horizontal="center"/>
    </xf>
    <xf numFmtId="20" fontId="2" fillId="0" borderId="39" xfId="0" applyNumberFormat="1" applyFont="1" applyFill="1" applyBorder="1" applyAlignment="1">
      <alignment horizontal="center"/>
    </xf>
    <xf numFmtId="1" fontId="2" fillId="0" borderId="39" xfId="0" applyNumberFormat="1" applyFont="1" applyFill="1" applyBorder="1" applyAlignment="1">
      <alignment horizontal="center"/>
    </xf>
    <xf numFmtId="20" fontId="2" fillId="2" borderId="39" xfId="0" applyNumberFormat="1" applyFont="1" applyFill="1" applyBorder="1" applyAlignment="1">
      <alignment horizontal="center"/>
    </xf>
    <xf numFmtId="164" fontId="2" fillId="2" borderId="39" xfId="0" applyNumberFormat="1" applyFont="1" applyFill="1" applyBorder="1" applyAlignment="1">
      <alignment horizontal="center"/>
    </xf>
    <xf numFmtId="2" fontId="2" fillId="2" borderId="39" xfId="0" applyNumberFormat="1" applyFont="1" applyFill="1" applyBorder="1" applyAlignment="1">
      <alignment horizontal="center"/>
    </xf>
    <xf numFmtId="2" fontId="3" fillId="0" borderId="39" xfId="0" applyNumberFormat="1" applyFont="1" applyFill="1" applyBorder="1" applyAlignment="1">
      <alignment horizontal="center"/>
    </xf>
    <xf numFmtId="9" fontId="3" fillId="5" borderId="39" xfId="1" applyFont="1" applyFill="1" applyBorder="1" applyAlignment="1">
      <alignment horizontal="center"/>
    </xf>
    <xf numFmtId="9" fontId="0" fillId="0" borderId="39" xfId="1" applyFont="1" applyBorder="1" applyAlignment="1">
      <alignment horizontal="center" vertical="center"/>
    </xf>
    <xf numFmtId="44" fontId="0" fillId="0" borderId="47" xfId="2" applyFont="1" applyBorder="1" applyAlignment="1">
      <alignment horizontal="center" vertical="center"/>
    </xf>
    <xf numFmtId="14" fontId="2" fillId="0" borderId="48" xfId="0" applyNumberFormat="1" applyFont="1" applyFill="1" applyBorder="1" applyAlignment="1">
      <alignment horizontal="center"/>
    </xf>
    <xf numFmtId="2" fontId="0" fillId="5" borderId="40" xfId="0" applyNumberFormat="1" applyFill="1" applyBorder="1" applyAlignment="1">
      <alignment horizontal="center"/>
    </xf>
    <xf numFmtId="166" fontId="2" fillId="0" borderId="40" xfId="0" applyNumberFormat="1" applyFont="1" applyFill="1" applyBorder="1" applyAlignment="1">
      <alignment horizontal="center"/>
    </xf>
    <xf numFmtId="20" fontId="2" fillId="0" borderId="40" xfId="0" applyNumberFormat="1" applyFont="1" applyFill="1" applyBorder="1" applyAlignment="1">
      <alignment horizontal="center"/>
    </xf>
    <xf numFmtId="1" fontId="2" fillId="0" borderId="40" xfId="0" applyNumberFormat="1" applyFont="1" applyFill="1" applyBorder="1" applyAlignment="1">
      <alignment horizontal="center"/>
    </xf>
    <xf numFmtId="20" fontId="2" fillId="2" borderId="40" xfId="0" applyNumberFormat="1" applyFont="1" applyFill="1" applyBorder="1" applyAlignment="1">
      <alignment horizontal="center"/>
    </xf>
    <xf numFmtId="164" fontId="2" fillId="2" borderId="40" xfId="0" applyNumberFormat="1" applyFont="1" applyFill="1" applyBorder="1" applyAlignment="1">
      <alignment horizontal="center"/>
    </xf>
    <xf numFmtId="2" fontId="2" fillId="2" borderId="40" xfId="0" applyNumberFormat="1" applyFont="1" applyFill="1" applyBorder="1" applyAlignment="1">
      <alignment horizontal="center"/>
    </xf>
    <xf numFmtId="2" fontId="3" fillId="0" borderId="40" xfId="0" applyNumberFormat="1" applyFont="1" applyFill="1" applyBorder="1" applyAlignment="1">
      <alignment horizontal="center"/>
    </xf>
    <xf numFmtId="9" fontId="3" fillId="5" borderId="40" xfId="1" applyFont="1" applyFill="1" applyBorder="1" applyAlignment="1">
      <alignment horizontal="center"/>
    </xf>
    <xf numFmtId="9" fontId="0" fillId="0" borderId="40" xfId="1" applyFont="1" applyBorder="1" applyAlignment="1">
      <alignment horizontal="center" vertical="center"/>
    </xf>
    <xf numFmtId="44" fontId="0" fillId="0" borderId="49" xfId="2" applyFont="1" applyBorder="1" applyAlignment="1">
      <alignment horizontal="center" vertical="center"/>
    </xf>
    <xf numFmtId="14" fontId="0" fillId="5" borderId="48" xfId="0" applyNumberFormat="1" applyFill="1" applyBorder="1" applyAlignment="1">
      <alignment horizontal="center"/>
    </xf>
    <xf numFmtId="14" fontId="0" fillId="11" borderId="48" xfId="0" applyNumberFormat="1" applyFont="1" applyFill="1" applyBorder="1" applyAlignment="1">
      <alignment horizontal="center"/>
    </xf>
    <xf numFmtId="14" fontId="0" fillId="5" borderId="48" xfId="0" applyNumberFormat="1" applyFont="1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21" fontId="0" fillId="5" borderId="40" xfId="0" applyNumberFormat="1" applyFill="1" applyBorder="1" applyAlignment="1">
      <alignment horizontal="center"/>
    </xf>
    <xf numFmtId="164" fontId="0" fillId="10" borderId="40" xfId="0" applyNumberFormat="1" applyFill="1" applyBorder="1" applyAlignment="1">
      <alignment horizontal="center"/>
    </xf>
    <xf numFmtId="164" fontId="0" fillId="5" borderId="40" xfId="0" applyNumberFormat="1" applyFont="1" applyFill="1" applyBorder="1" applyAlignment="1">
      <alignment horizontal="center"/>
    </xf>
    <xf numFmtId="1" fontId="0" fillId="5" borderId="40" xfId="0" applyNumberFormat="1" applyFill="1" applyBorder="1" applyAlignment="1">
      <alignment horizontal="center"/>
    </xf>
    <xf numFmtId="21" fontId="0" fillId="5" borderId="40" xfId="0" applyNumberFormat="1" applyFont="1" applyFill="1" applyBorder="1" applyAlignment="1">
      <alignment horizontal="center"/>
    </xf>
    <xf numFmtId="164" fontId="0" fillId="10" borderId="40" xfId="0" applyNumberFormat="1" applyFont="1" applyFill="1" applyBorder="1" applyAlignment="1">
      <alignment horizontal="center"/>
    </xf>
    <xf numFmtId="1" fontId="0" fillId="5" borderId="40" xfId="0" applyNumberFormat="1" applyFont="1" applyFill="1" applyBorder="1" applyAlignment="1">
      <alignment horizontal="center"/>
    </xf>
    <xf numFmtId="14" fontId="0" fillId="0" borderId="48" xfId="0" applyNumberFormat="1" applyBorder="1" applyAlignment="1">
      <alignment horizontal="center"/>
    </xf>
    <xf numFmtId="21" fontId="0" fillId="0" borderId="40" xfId="0" applyNumberFormat="1" applyBorder="1" applyAlignment="1">
      <alignment horizontal="center"/>
    </xf>
    <xf numFmtId="1" fontId="0" fillId="0" borderId="40" xfId="0" applyNumberFormat="1" applyBorder="1" applyAlignment="1">
      <alignment horizontal="center"/>
    </xf>
    <xf numFmtId="21" fontId="0" fillId="0" borderId="40" xfId="0" applyNumberFormat="1" applyBorder="1"/>
    <xf numFmtId="2" fontId="0" fillId="0" borderId="40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9" xfId="0" applyBorder="1"/>
    <xf numFmtId="164" fontId="0" fillId="0" borderId="40" xfId="0" applyNumberFormat="1" applyBorder="1" applyAlignment="1">
      <alignment horizontal="center"/>
    </xf>
    <xf numFmtId="168" fontId="0" fillId="5" borderId="40" xfId="0" applyNumberFormat="1" applyFill="1" applyBorder="1" applyAlignment="1">
      <alignment horizontal="center"/>
    </xf>
    <xf numFmtId="168" fontId="0" fillId="0" borderId="40" xfId="0" applyNumberForma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0" fillId="5" borderId="41" xfId="0" applyFill="1" applyBorder="1" applyAlignment="1">
      <alignment horizontal="center"/>
    </xf>
    <xf numFmtId="168" fontId="0" fillId="5" borderId="41" xfId="0" applyNumberFormat="1" applyFill="1" applyBorder="1" applyAlignment="1">
      <alignment horizontal="center"/>
    </xf>
    <xf numFmtId="168" fontId="0" fillId="0" borderId="41" xfId="0" applyNumberFormat="1" applyBorder="1" applyAlignment="1">
      <alignment horizontal="center"/>
    </xf>
    <xf numFmtId="164" fontId="0" fillId="10" borderId="41" xfId="0" applyNumberFormat="1" applyFill="1" applyBorder="1" applyAlignment="1">
      <alignment horizontal="center"/>
    </xf>
    <xf numFmtId="164" fontId="0" fillId="5" borderId="41" xfId="0" applyNumberFormat="1" applyFont="1" applyFill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20" fontId="2" fillId="2" borderId="41" xfId="0" applyNumberFormat="1" applyFont="1" applyFill="1" applyBorder="1" applyAlignment="1">
      <alignment horizontal="center"/>
    </xf>
    <xf numFmtId="164" fontId="2" fillId="2" borderId="41" xfId="0" applyNumberFormat="1" applyFont="1" applyFill="1" applyBorder="1" applyAlignment="1">
      <alignment horizontal="center"/>
    </xf>
    <xf numFmtId="2" fontId="2" fillId="2" borderId="41" xfId="0" applyNumberFormat="1" applyFont="1" applyFill="1" applyBorder="1" applyAlignment="1">
      <alignment horizontal="center"/>
    </xf>
    <xf numFmtId="0" fontId="0" fillId="0" borderId="41" xfId="0" applyBorder="1"/>
    <xf numFmtId="9" fontId="0" fillId="0" borderId="41" xfId="1" applyFont="1" applyBorder="1" applyAlignment="1">
      <alignment horizontal="center" vertical="center"/>
    </xf>
    <xf numFmtId="0" fontId="0" fillId="0" borderId="51" xfId="0" applyBorder="1"/>
    <xf numFmtId="14" fontId="0" fillId="5" borderId="40" xfId="0" applyNumberFormat="1" applyFill="1" applyBorder="1" applyAlignment="1">
      <alignment horizontal="center"/>
    </xf>
    <xf numFmtId="14" fontId="2" fillId="0" borderId="50" xfId="0" applyNumberFormat="1" applyFont="1" applyFill="1" applyBorder="1" applyAlignment="1">
      <alignment horizontal="center"/>
    </xf>
    <xf numFmtId="166" fontId="2" fillId="0" borderId="41" xfId="0" applyNumberFormat="1" applyFont="1" applyFill="1" applyBorder="1" applyAlignment="1">
      <alignment horizontal="center"/>
    </xf>
    <xf numFmtId="20" fontId="2" fillId="0" borderId="41" xfId="0" applyNumberFormat="1" applyFont="1" applyFill="1" applyBorder="1" applyAlignment="1">
      <alignment horizontal="center"/>
    </xf>
    <xf numFmtId="1" fontId="2" fillId="0" borderId="41" xfId="0" applyNumberFormat="1" applyFont="1" applyFill="1" applyBorder="1" applyAlignment="1">
      <alignment horizontal="center"/>
    </xf>
    <xf numFmtId="2" fontId="3" fillId="0" borderId="41" xfId="0" applyNumberFormat="1" applyFont="1" applyFill="1" applyBorder="1" applyAlignment="1">
      <alignment horizontal="center"/>
    </xf>
    <xf numFmtId="9" fontId="3" fillId="5" borderId="41" xfId="1" applyFont="1" applyFill="1" applyBorder="1" applyAlignment="1">
      <alignment horizontal="center"/>
    </xf>
    <xf numFmtId="44" fontId="0" fillId="0" borderId="5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5" borderId="39" xfId="0" applyNumberFormat="1" applyFill="1" applyBorder="1" applyAlignment="1">
      <alignment horizontal="center"/>
    </xf>
    <xf numFmtId="0" fontId="0" fillId="0" borderId="41" xfId="0" applyBorder="1" applyAlignment="1">
      <alignment horizontal="center"/>
    </xf>
    <xf numFmtId="2" fontId="0" fillId="0" borderId="0" xfId="0" applyNumberFormat="1" applyAlignment="1">
      <alignment horizontal="center"/>
    </xf>
    <xf numFmtId="166" fontId="2" fillId="0" borderId="52" xfId="0" applyNumberFormat="1" applyFont="1" applyFill="1" applyBorder="1" applyAlignment="1">
      <alignment horizontal="center"/>
    </xf>
    <xf numFmtId="0" fontId="1" fillId="4" borderId="8" xfId="0" applyNumberFormat="1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Porcentagem" xfId="1" builtinId="5"/>
  </cellStyles>
  <dxfs count="54">
    <dxf>
      <font>
        <b/>
        <i val="0"/>
        <color rgb="FF0099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lor rgb="FF0099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0000FF"/>
      </font>
    </dxf>
  </dxfs>
  <tableStyles count="0" defaultTableStyle="TableStyleMedium2" defaultPivotStyle="PivotStyleLight16"/>
  <colors>
    <mruColors>
      <color rgb="FF0000FF"/>
      <color rgb="FF009900"/>
      <color rgb="FF00FF00"/>
      <color rgb="FF0066FF"/>
      <color rgb="FFFFCC00"/>
      <color rgb="FF66CCFF"/>
      <color rgb="FFCCCCFF"/>
      <color rgb="FF000000"/>
      <color rgb="FFFCFC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766989265660677E-2"/>
          <c:y val="1.6393883600370845E-2"/>
          <c:w val="0.95759555917579264"/>
          <c:h val="0.7828027839803606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'PF6750'!$G$4</c:f>
              <c:strCache>
                <c:ptCount val="1"/>
                <c:pt idx="0">
                  <c:v>PROFUNDIDADE DOS FUROS</c:v>
                </c:pt>
              </c:strCache>
            </c:strRef>
          </c:tx>
          <c:invertIfNegative val="0"/>
          <c:val>
            <c:numRef>
              <c:f>'PF6750'!$G$5:$G$244</c:f>
              <c:numCache>
                <c:formatCode>0.0</c:formatCode>
                <c:ptCount val="240"/>
                <c:pt idx="0">
                  <c:v>17</c:v>
                </c:pt>
                <c:pt idx="1">
                  <c:v>15.978</c:v>
                </c:pt>
                <c:pt idx="2">
                  <c:v>15.989000000000001</c:v>
                </c:pt>
                <c:pt idx="3">
                  <c:v>15.954000000000001</c:v>
                </c:pt>
                <c:pt idx="4">
                  <c:v>15.973000000000001</c:v>
                </c:pt>
                <c:pt idx="5">
                  <c:v>15.951000000000001</c:v>
                </c:pt>
                <c:pt idx="6">
                  <c:v>15.978</c:v>
                </c:pt>
                <c:pt idx="7">
                  <c:v>15.991</c:v>
                </c:pt>
                <c:pt idx="8">
                  <c:v>15.959</c:v>
                </c:pt>
                <c:pt idx="9">
                  <c:v>12</c:v>
                </c:pt>
                <c:pt idx="10">
                  <c:v>10.5</c:v>
                </c:pt>
                <c:pt idx="11">
                  <c:v>12</c:v>
                </c:pt>
                <c:pt idx="12">
                  <c:v>1</c:v>
                </c:pt>
                <c:pt idx="13">
                  <c:v>10.5</c:v>
                </c:pt>
                <c:pt idx="14">
                  <c:v>10.5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11.5</c:v>
                </c:pt>
                <c:pt idx="19">
                  <c:v>10.5</c:v>
                </c:pt>
                <c:pt idx="20">
                  <c:v>2</c:v>
                </c:pt>
                <c:pt idx="21">
                  <c:v>11.5</c:v>
                </c:pt>
                <c:pt idx="22">
                  <c:v>11.5</c:v>
                </c:pt>
                <c:pt idx="23">
                  <c:v>11</c:v>
                </c:pt>
                <c:pt idx="24">
                  <c:v>5.5</c:v>
                </c:pt>
                <c:pt idx="25">
                  <c:v>16.5</c:v>
                </c:pt>
                <c:pt idx="26">
                  <c:v>16.5</c:v>
                </c:pt>
                <c:pt idx="27">
                  <c:v>16.501999999999999</c:v>
                </c:pt>
                <c:pt idx="28">
                  <c:v>5.48</c:v>
                </c:pt>
                <c:pt idx="29">
                  <c:v>17</c:v>
                </c:pt>
                <c:pt idx="30">
                  <c:v>16.5</c:v>
                </c:pt>
                <c:pt idx="31">
                  <c:v>16.515999999999998</c:v>
                </c:pt>
                <c:pt idx="32">
                  <c:v>16.507999999999999</c:v>
                </c:pt>
                <c:pt idx="33">
                  <c:v>16.5</c:v>
                </c:pt>
                <c:pt idx="34">
                  <c:v>16.48</c:v>
                </c:pt>
                <c:pt idx="35">
                  <c:v>22.039000000000001</c:v>
                </c:pt>
                <c:pt idx="36">
                  <c:v>21.986999999999998</c:v>
                </c:pt>
                <c:pt idx="37">
                  <c:v>16.5</c:v>
                </c:pt>
                <c:pt idx="38">
                  <c:v>17.018000000000001</c:v>
                </c:pt>
                <c:pt idx="39">
                  <c:v>10.035</c:v>
                </c:pt>
                <c:pt idx="40">
                  <c:v>16.484999999999999</c:v>
                </c:pt>
                <c:pt idx="41">
                  <c:v>16.510999999999999</c:v>
                </c:pt>
                <c:pt idx="42">
                  <c:v>16.507999999999999</c:v>
                </c:pt>
                <c:pt idx="43">
                  <c:v>16.495000000000001</c:v>
                </c:pt>
                <c:pt idx="44">
                  <c:v>16.495999999999999</c:v>
                </c:pt>
                <c:pt idx="45">
                  <c:v>16.501000000000001</c:v>
                </c:pt>
                <c:pt idx="46">
                  <c:v>16.547000000000001</c:v>
                </c:pt>
                <c:pt idx="47">
                  <c:v>16.486000000000001</c:v>
                </c:pt>
                <c:pt idx="48">
                  <c:v>15.968</c:v>
                </c:pt>
                <c:pt idx="49">
                  <c:v>17</c:v>
                </c:pt>
                <c:pt idx="50">
                  <c:v>15.991</c:v>
                </c:pt>
                <c:pt idx="51">
                  <c:v>14.43</c:v>
                </c:pt>
                <c:pt idx="52">
                  <c:v>13</c:v>
                </c:pt>
                <c:pt idx="53">
                  <c:v>16.471</c:v>
                </c:pt>
                <c:pt idx="54">
                  <c:v>16.498999999999999</c:v>
                </c:pt>
                <c:pt idx="55">
                  <c:v>16.512</c:v>
                </c:pt>
                <c:pt idx="56">
                  <c:v>12.010999999999999</c:v>
                </c:pt>
                <c:pt idx="57">
                  <c:v>16.497</c:v>
                </c:pt>
                <c:pt idx="58">
                  <c:v>16.503</c:v>
                </c:pt>
                <c:pt idx="59">
                  <c:v>16.542000000000002</c:v>
                </c:pt>
                <c:pt idx="60">
                  <c:v>16.498999999999999</c:v>
                </c:pt>
                <c:pt idx="61">
                  <c:v>16.481000000000002</c:v>
                </c:pt>
                <c:pt idx="62">
                  <c:v>16.504999999999999</c:v>
                </c:pt>
                <c:pt idx="63">
                  <c:v>16.504999999999999</c:v>
                </c:pt>
                <c:pt idx="64">
                  <c:v>16.501000000000001</c:v>
                </c:pt>
                <c:pt idx="65">
                  <c:v>16.491</c:v>
                </c:pt>
                <c:pt idx="66">
                  <c:v>16.474</c:v>
                </c:pt>
                <c:pt idx="67">
                  <c:v>16.478000000000002</c:v>
                </c:pt>
                <c:pt idx="68">
                  <c:v>16.498999999999999</c:v>
                </c:pt>
                <c:pt idx="69">
                  <c:v>16.486000000000001</c:v>
                </c:pt>
                <c:pt idx="70">
                  <c:v>16.530999999999999</c:v>
                </c:pt>
                <c:pt idx="71">
                  <c:v>17.956</c:v>
                </c:pt>
                <c:pt idx="72">
                  <c:v>17.986999999999998</c:v>
                </c:pt>
                <c:pt idx="73">
                  <c:v>17.972999999999999</c:v>
                </c:pt>
                <c:pt idx="74">
                  <c:v>17.978999999999999</c:v>
                </c:pt>
                <c:pt idx="75">
                  <c:v>17.998000000000001</c:v>
                </c:pt>
                <c:pt idx="76">
                  <c:v>17.998000000000001</c:v>
                </c:pt>
                <c:pt idx="77">
                  <c:v>17.963000000000001</c:v>
                </c:pt>
                <c:pt idx="78">
                  <c:v>13</c:v>
                </c:pt>
                <c:pt idx="79">
                  <c:v>16.986000000000001</c:v>
                </c:pt>
                <c:pt idx="80">
                  <c:v>17.010000000000002</c:v>
                </c:pt>
                <c:pt idx="81">
                  <c:v>10.52</c:v>
                </c:pt>
                <c:pt idx="82">
                  <c:v>16.004000000000001</c:v>
                </c:pt>
                <c:pt idx="83">
                  <c:v>11</c:v>
                </c:pt>
                <c:pt idx="84">
                  <c:v>10.516</c:v>
                </c:pt>
                <c:pt idx="85">
                  <c:v>10.516999999999999</c:v>
                </c:pt>
                <c:pt idx="86">
                  <c:v>15.987</c:v>
                </c:pt>
                <c:pt idx="87">
                  <c:v>15.978</c:v>
                </c:pt>
                <c:pt idx="88">
                  <c:v>16.503</c:v>
                </c:pt>
                <c:pt idx="89">
                  <c:v>16.510999999999999</c:v>
                </c:pt>
                <c:pt idx="90">
                  <c:v>16.978000000000002</c:v>
                </c:pt>
                <c:pt idx="91">
                  <c:v>11</c:v>
                </c:pt>
                <c:pt idx="92">
                  <c:v>16.975000000000001</c:v>
                </c:pt>
                <c:pt idx="93">
                  <c:v>16.978000000000002</c:v>
                </c:pt>
                <c:pt idx="94">
                  <c:v>17.478999999999999</c:v>
                </c:pt>
                <c:pt idx="95">
                  <c:v>16.466000000000001</c:v>
                </c:pt>
                <c:pt idx="96">
                  <c:v>11.023999999999999</c:v>
                </c:pt>
                <c:pt idx="97">
                  <c:v>16.512</c:v>
                </c:pt>
                <c:pt idx="98">
                  <c:v>16.548999999999999</c:v>
                </c:pt>
                <c:pt idx="99">
                  <c:v>17.524000000000001</c:v>
                </c:pt>
                <c:pt idx="100">
                  <c:v>16.474</c:v>
                </c:pt>
                <c:pt idx="101">
                  <c:v>16.501000000000001</c:v>
                </c:pt>
                <c:pt idx="102">
                  <c:v>16.498999999999999</c:v>
                </c:pt>
                <c:pt idx="103">
                  <c:v>10.994</c:v>
                </c:pt>
                <c:pt idx="104">
                  <c:v>16.504999999999999</c:v>
                </c:pt>
                <c:pt idx="105">
                  <c:v>15.968999999999999</c:v>
                </c:pt>
                <c:pt idx="106">
                  <c:v>15.983000000000001</c:v>
                </c:pt>
                <c:pt idx="107">
                  <c:v>16.468</c:v>
                </c:pt>
                <c:pt idx="108">
                  <c:v>16.495999999999999</c:v>
                </c:pt>
                <c:pt idx="109">
                  <c:v>16.503</c:v>
                </c:pt>
                <c:pt idx="110">
                  <c:v>16.5</c:v>
                </c:pt>
                <c:pt idx="111">
                  <c:v>16.5</c:v>
                </c:pt>
                <c:pt idx="112">
                  <c:v>16.492999999999999</c:v>
                </c:pt>
                <c:pt idx="113">
                  <c:v>16.518999999999998</c:v>
                </c:pt>
                <c:pt idx="114">
                  <c:v>15.971</c:v>
                </c:pt>
                <c:pt idx="115">
                  <c:v>15.997999999999999</c:v>
                </c:pt>
                <c:pt idx="116">
                  <c:v>16.045999999999999</c:v>
                </c:pt>
                <c:pt idx="117">
                  <c:v>16.004999999999999</c:v>
                </c:pt>
                <c:pt idx="118">
                  <c:v>16.024999999999999</c:v>
                </c:pt>
                <c:pt idx="119">
                  <c:v>16.021000000000001</c:v>
                </c:pt>
                <c:pt idx="120">
                  <c:v>16.457999999999998</c:v>
                </c:pt>
                <c:pt idx="121">
                  <c:v>16.477</c:v>
                </c:pt>
                <c:pt idx="122">
                  <c:v>16.504999999999999</c:v>
                </c:pt>
                <c:pt idx="123">
                  <c:v>11.03</c:v>
                </c:pt>
                <c:pt idx="124">
                  <c:v>8.0259999999999998</c:v>
                </c:pt>
                <c:pt idx="125">
                  <c:v>16.46</c:v>
                </c:pt>
                <c:pt idx="126">
                  <c:v>16.998999999999999</c:v>
                </c:pt>
                <c:pt idx="127">
                  <c:v>16.981000000000002</c:v>
                </c:pt>
                <c:pt idx="128">
                  <c:v>17.032</c:v>
                </c:pt>
                <c:pt idx="129">
                  <c:v>16.981999999999999</c:v>
                </c:pt>
                <c:pt idx="130">
                  <c:v>17.010000000000002</c:v>
                </c:pt>
                <c:pt idx="131">
                  <c:v>17.042999999999999</c:v>
                </c:pt>
                <c:pt idx="132">
                  <c:v>17.018000000000001</c:v>
                </c:pt>
                <c:pt idx="133">
                  <c:v>10.019</c:v>
                </c:pt>
                <c:pt idx="134">
                  <c:v>10.007</c:v>
                </c:pt>
                <c:pt idx="135">
                  <c:v>10.01</c:v>
                </c:pt>
                <c:pt idx="136">
                  <c:v>10.026999999999999</c:v>
                </c:pt>
                <c:pt idx="137">
                  <c:v>16.972000000000001</c:v>
                </c:pt>
                <c:pt idx="138">
                  <c:v>16.984000000000002</c:v>
                </c:pt>
                <c:pt idx="139">
                  <c:v>16.965</c:v>
                </c:pt>
                <c:pt idx="140">
                  <c:v>16.992000000000001</c:v>
                </c:pt>
                <c:pt idx="141">
                  <c:v>16.995000000000001</c:v>
                </c:pt>
                <c:pt idx="142">
                  <c:v>16.991</c:v>
                </c:pt>
                <c:pt idx="143">
                  <c:v>16.960999999999999</c:v>
                </c:pt>
                <c:pt idx="144">
                  <c:v>16.960999999999999</c:v>
                </c:pt>
                <c:pt idx="145">
                  <c:v>16.978999999999999</c:v>
                </c:pt>
                <c:pt idx="146">
                  <c:v>17.013000000000002</c:v>
                </c:pt>
                <c:pt idx="147">
                  <c:v>16.998000000000001</c:v>
                </c:pt>
                <c:pt idx="148">
                  <c:v>16.98</c:v>
                </c:pt>
                <c:pt idx="149">
                  <c:v>16.972999999999999</c:v>
                </c:pt>
                <c:pt idx="150">
                  <c:v>16.997</c:v>
                </c:pt>
                <c:pt idx="151">
                  <c:v>16.957999999999998</c:v>
                </c:pt>
                <c:pt idx="152">
                  <c:v>17.015999999999998</c:v>
                </c:pt>
                <c:pt idx="153">
                  <c:v>16.989999999999998</c:v>
                </c:pt>
                <c:pt idx="154">
                  <c:v>16.972000000000001</c:v>
                </c:pt>
                <c:pt idx="155">
                  <c:v>17.024000000000001</c:v>
                </c:pt>
                <c:pt idx="156">
                  <c:v>16.998000000000001</c:v>
                </c:pt>
                <c:pt idx="157">
                  <c:v>16.978000000000002</c:v>
                </c:pt>
                <c:pt idx="158">
                  <c:v>17.016999999999999</c:v>
                </c:pt>
                <c:pt idx="159">
                  <c:v>16.97</c:v>
                </c:pt>
                <c:pt idx="160">
                  <c:v>16.97</c:v>
                </c:pt>
                <c:pt idx="161">
                  <c:v>3</c:v>
                </c:pt>
                <c:pt idx="162">
                  <c:v>10.5</c:v>
                </c:pt>
                <c:pt idx="163">
                  <c:v>10.006</c:v>
                </c:pt>
                <c:pt idx="164">
                  <c:v>10.016999999999999</c:v>
                </c:pt>
                <c:pt idx="165">
                  <c:v>10.006</c:v>
                </c:pt>
                <c:pt idx="166">
                  <c:v>10.544</c:v>
                </c:pt>
                <c:pt idx="167">
                  <c:v>10.475</c:v>
                </c:pt>
                <c:pt idx="168">
                  <c:v>12.01</c:v>
                </c:pt>
                <c:pt idx="169">
                  <c:v>10.032</c:v>
                </c:pt>
                <c:pt idx="170">
                  <c:v>10</c:v>
                </c:pt>
                <c:pt idx="171">
                  <c:v>10.010999999999999</c:v>
                </c:pt>
                <c:pt idx="172">
                  <c:v>6.024</c:v>
                </c:pt>
                <c:pt idx="173">
                  <c:v>10.032</c:v>
                </c:pt>
                <c:pt idx="174">
                  <c:v>11</c:v>
                </c:pt>
                <c:pt idx="175">
                  <c:v>16</c:v>
                </c:pt>
                <c:pt idx="176">
                  <c:v>15.984999999999999</c:v>
                </c:pt>
                <c:pt idx="177">
                  <c:v>16.006</c:v>
                </c:pt>
                <c:pt idx="178">
                  <c:v>15.997</c:v>
                </c:pt>
                <c:pt idx="179">
                  <c:v>15.984</c:v>
                </c:pt>
                <c:pt idx="180">
                  <c:v>16.007999999999999</c:v>
                </c:pt>
                <c:pt idx="181">
                  <c:v>16.497</c:v>
                </c:pt>
                <c:pt idx="182">
                  <c:v>16.483000000000001</c:v>
                </c:pt>
                <c:pt idx="183">
                  <c:v>16.489000000000001</c:v>
                </c:pt>
                <c:pt idx="184">
                  <c:v>16.477</c:v>
                </c:pt>
                <c:pt idx="185">
                  <c:v>16.518999999999998</c:v>
                </c:pt>
                <c:pt idx="186">
                  <c:v>16.5</c:v>
                </c:pt>
                <c:pt idx="187">
                  <c:v>16</c:v>
                </c:pt>
                <c:pt idx="188">
                  <c:v>16.5</c:v>
                </c:pt>
                <c:pt idx="189">
                  <c:v>16.451000000000001</c:v>
                </c:pt>
                <c:pt idx="190">
                  <c:v>16.512</c:v>
                </c:pt>
                <c:pt idx="191">
                  <c:v>11.023999999999999</c:v>
                </c:pt>
                <c:pt idx="192">
                  <c:v>5</c:v>
                </c:pt>
                <c:pt idx="193">
                  <c:v>17.004999999999999</c:v>
                </c:pt>
                <c:pt idx="194">
                  <c:v>16.975000000000001</c:v>
                </c:pt>
                <c:pt idx="195">
                  <c:v>17.047999999999998</c:v>
                </c:pt>
                <c:pt idx="196">
                  <c:v>16.024000000000001</c:v>
                </c:pt>
                <c:pt idx="197">
                  <c:v>16.016999999999999</c:v>
                </c:pt>
                <c:pt idx="198">
                  <c:v>16.047000000000001</c:v>
                </c:pt>
                <c:pt idx="199">
                  <c:v>16.004000000000001</c:v>
                </c:pt>
                <c:pt idx="200">
                  <c:v>16.021000000000001</c:v>
                </c:pt>
                <c:pt idx="201">
                  <c:v>16.001999999999999</c:v>
                </c:pt>
                <c:pt idx="202">
                  <c:v>16</c:v>
                </c:pt>
                <c:pt idx="203">
                  <c:v>16</c:v>
                </c:pt>
                <c:pt idx="204">
                  <c:v>16.486999999999998</c:v>
                </c:pt>
                <c:pt idx="205">
                  <c:v>16.472999999999999</c:v>
                </c:pt>
                <c:pt idx="206">
                  <c:v>16.501000000000001</c:v>
                </c:pt>
                <c:pt idx="207">
                  <c:v>16.478000000000002</c:v>
                </c:pt>
                <c:pt idx="208">
                  <c:v>16.478000000000002</c:v>
                </c:pt>
                <c:pt idx="209">
                  <c:v>16.489999999999998</c:v>
                </c:pt>
                <c:pt idx="210">
                  <c:v>16.983000000000001</c:v>
                </c:pt>
                <c:pt idx="211">
                  <c:v>17.013999999999999</c:v>
                </c:pt>
                <c:pt idx="212">
                  <c:v>16.501999999999999</c:v>
                </c:pt>
                <c:pt idx="213">
                  <c:v>16.515999999999998</c:v>
                </c:pt>
                <c:pt idx="214">
                  <c:v>16.466999999999999</c:v>
                </c:pt>
                <c:pt idx="215">
                  <c:v>16.498999999999999</c:v>
                </c:pt>
                <c:pt idx="216">
                  <c:v>16.513999999999999</c:v>
                </c:pt>
                <c:pt idx="217">
                  <c:v>16.48</c:v>
                </c:pt>
                <c:pt idx="218">
                  <c:v>16.457999999999998</c:v>
                </c:pt>
                <c:pt idx="219">
                  <c:v>16.459</c:v>
                </c:pt>
                <c:pt idx="220">
                  <c:v>16.481999999999999</c:v>
                </c:pt>
                <c:pt idx="221">
                  <c:v>16.515999999999998</c:v>
                </c:pt>
                <c:pt idx="222">
                  <c:v>16.466999999999999</c:v>
                </c:pt>
                <c:pt idx="223">
                  <c:v>16.498999999999999</c:v>
                </c:pt>
                <c:pt idx="224">
                  <c:v>16.513999999999999</c:v>
                </c:pt>
                <c:pt idx="225">
                  <c:v>16.48</c:v>
                </c:pt>
                <c:pt idx="226">
                  <c:v>16.457999999999998</c:v>
                </c:pt>
                <c:pt idx="227">
                  <c:v>16.459</c:v>
                </c:pt>
                <c:pt idx="228">
                  <c:v>16.481999999999999</c:v>
                </c:pt>
                <c:pt idx="229">
                  <c:v>17</c:v>
                </c:pt>
                <c:pt idx="230">
                  <c:v>17.010000000000002</c:v>
                </c:pt>
                <c:pt idx="231">
                  <c:v>16.5</c:v>
                </c:pt>
                <c:pt idx="232">
                  <c:v>20.04</c:v>
                </c:pt>
                <c:pt idx="233">
                  <c:v>19</c:v>
                </c:pt>
                <c:pt idx="234">
                  <c:v>18.02</c:v>
                </c:pt>
                <c:pt idx="235">
                  <c:v>17.03</c:v>
                </c:pt>
                <c:pt idx="236">
                  <c:v>17.04</c:v>
                </c:pt>
                <c:pt idx="237">
                  <c:v>16.97</c:v>
                </c:pt>
                <c:pt idx="238">
                  <c:v>16.98</c:v>
                </c:pt>
                <c:pt idx="239">
                  <c:v>16.510000000000002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8-4AB2-861D-CF411133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945440"/>
        <c:axId val="823945048"/>
      </c:barChart>
      <c:lineChart>
        <c:grouping val="standard"/>
        <c:varyColors val="0"/>
        <c:ser>
          <c:idx val="0"/>
          <c:order val="0"/>
          <c:tx>
            <c:strRef>
              <c:f>'PF6750'!$R$4</c:f>
              <c:strCache>
                <c:ptCount val="1"/>
                <c:pt idx="0">
                  <c:v>TAXA MEDIA ACUMULADA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'PF6750'!$R$5:$R$244</c:f>
              <c:numCache>
                <c:formatCode>0.0</c:formatCode>
                <c:ptCount val="240"/>
                <c:pt idx="0">
                  <c:v>14.265734265734269</c:v>
                </c:pt>
                <c:pt idx="1">
                  <c:v>44.777369750668043</c:v>
                </c:pt>
                <c:pt idx="2">
                  <c:v>40.510913167112015</c:v>
                </c:pt>
                <c:pt idx="3">
                  <c:v>37.159305687037637</c:v>
                </c:pt>
                <c:pt idx="4">
                  <c:v>36.804712241937807</c:v>
                </c:pt>
                <c:pt idx="5">
                  <c:v>34.91476204936059</c:v>
                </c:pt>
                <c:pt idx="6">
                  <c:v>37.363370702942582</c:v>
                </c:pt>
                <c:pt idx="7">
                  <c:v>34.274476837602236</c:v>
                </c:pt>
                <c:pt idx="8">
                  <c:v>35.23720312819249</c:v>
                </c:pt>
                <c:pt idx="9">
                  <c:v>33.673555410654544</c:v>
                </c:pt>
                <c:pt idx="10">
                  <c:v>31.870142879644689</c:v>
                </c:pt>
                <c:pt idx="11">
                  <c:v>30.847691469075386</c:v>
                </c:pt>
                <c:pt idx="12">
                  <c:v>29.496648497710229</c:v>
                </c:pt>
                <c:pt idx="13">
                  <c:v>28.559589054385295</c:v>
                </c:pt>
                <c:pt idx="14">
                  <c:v>27.944619008304368</c:v>
                </c:pt>
                <c:pt idx="15">
                  <c:v>27.859154145788708</c:v>
                </c:pt>
                <c:pt idx="16">
                  <c:v>27.472499845573406</c:v>
                </c:pt>
                <c:pt idx="17">
                  <c:v>26.878058409849398</c:v>
                </c:pt>
                <c:pt idx="18">
                  <c:v>26.943686914594164</c:v>
                </c:pt>
                <c:pt idx="19">
                  <c:v>26.592812531964086</c:v>
                </c:pt>
                <c:pt idx="20">
                  <c:v>25.549412145743243</c:v>
                </c:pt>
                <c:pt idx="21">
                  <c:v>24.85947257016246</c:v>
                </c:pt>
                <c:pt idx="22">
                  <c:v>24.470135733065916</c:v>
                </c:pt>
                <c:pt idx="23">
                  <c:v>24.138907194751368</c:v>
                </c:pt>
                <c:pt idx="24">
                  <c:v>23.904652846019488</c:v>
                </c:pt>
                <c:pt idx="25">
                  <c:v>24.649201886369518</c:v>
                </c:pt>
                <c:pt idx="26">
                  <c:v>25.695306773464488</c:v>
                </c:pt>
                <c:pt idx="27">
                  <c:v>26.542746791835537</c:v>
                </c:pt>
                <c:pt idx="28">
                  <c:v>26.002700765367734</c:v>
                </c:pt>
                <c:pt idx="29">
                  <c:v>27.441028818951541</c:v>
                </c:pt>
                <c:pt idx="30">
                  <c:v>28.503119942809121</c:v>
                </c:pt>
                <c:pt idx="31">
                  <c:v>30.745702672252271</c:v>
                </c:pt>
                <c:pt idx="32">
                  <c:v>31.301110275883207</c:v>
                </c:pt>
                <c:pt idx="33">
                  <c:v>31.823147373232668</c:v>
                </c:pt>
                <c:pt idx="34">
                  <c:v>32.047751189324728</c:v>
                </c:pt>
                <c:pt idx="35">
                  <c:v>32.596112902008834</c:v>
                </c:pt>
                <c:pt idx="36">
                  <c:v>33.508326882387699</c:v>
                </c:pt>
                <c:pt idx="37">
                  <c:v>34.357600672246186</c:v>
                </c:pt>
                <c:pt idx="38">
                  <c:v>35.138956454764902</c:v>
                </c:pt>
                <c:pt idx="39">
                  <c:v>38.204369006277894</c:v>
                </c:pt>
                <c:pt idx="40">
                  <c:v>40.319846527305778</c:v>
                </c:pt>
                <c:pt idx="41">
                  <c:v>41.37584529741266</c:v>
                </c:pt>
                <c:pt idx="42">
                  <c:v>41.487482006222223</c:v>
                </c:pt>
                <c:pt idx="43">
                  <c:v>41.726363067137967</c:v>
                </c:pt>
                <c:pt idx="44">
                  <c:v>41.961824210922565</c:v>
                </c:pt>
                <c:pt idx="45">
                  <c:v>42.321908777765863</c:v>
                </c:pt>
                <c:pt idx="46">
                  <c:v>42.018160989129662</c:v>
                </c:pt>
                <c:pt idx="47">
                  <c:v>41.310664508916545</c:v>
                </c:pt>
                <c:pt idx="48">
                  <c:v>40.959274209052758</c:v>
                </c:pt>
                <c:pt idx="49">
                  <c:v>40.819711156853934</c:v>
                </c:pt>
                <c:pt idx="50">
                  <c:v>40.713529135038769</c:v>
                </c:pt>
                <c:pt idx="51">
                  <c:v>40.762383479316263</c:v>
                </c:pt>
                <c:pt idx="52">
                  <c:v>41.968715613238231</c:v>
                </c:pt>
                <c:pt idx="53">
                  <c:v>41.363979350711297</c:v>
                </c:pt>
                <c:pt idx="54">
                  <c:v>40.98871598194178</c:v>
                </c:pt>
                <c:pt idx="55">
                  <c:v>40.619056438870778</c:v>
                </c:pt>
                <c:pt idx="56">
                  <c:v>40.250941628742879</c:v>
                </c:pt>
                <c:pt idx="57">
                  <c:v>40.326848390912588</c:v>
                </c:pt>
                <c:pt idx="58">
                  <c:v>40.30538240173756</c:v>
                </c:pt>
                <c:pt idx="59">
                  <c:v>40.366654093367877</c:v>
                </c:pt>
                <c:pt idx="60">
                  <c:v>39.918814161963162</c:v>
                </c:pt>
                <c:pt idx="61">
                  <c:v>39.995023487174343</c:v>
                </c:pt>
                <c:pt idx="62">
                  <c:v>40.413972746356372</c:v>
                </c:pt>
                <c:pt idx="63">
                  <c:v>40.82099016044959</c:v>
                </c:pt>
                <c:pt idx="64">
                  <c:v>40.721241712449789</c:v>
                </c:pt>
                <c:pt idx="65">
                  <c:v>40.845199734529139</c:v>
                </c:pt>
                <c:pt idx="66">
                  <c:v>41.020991493116668</c:v>
                </c:pt>
                <c:pt idx="67">
                  <c:v>40.932107600459844</c:v>
                </c:pt>
                <c:pt idx="68">
                  <c:v>41.052076215017983</c:v>
                </c:pt>
                <c:pt idx="69">
                  <c:v>41.051960603410436</c:v>
                </c:pt>
                <c:pt idx="70">
                  <c:v>41.055034120336089</c:v>
                </c:pt>
                <c:pt idx="71">
                  <c:v>40.877907624842997</c:v>
                </c:pt>
                <c:pt idx="72">
                  <c:v>40.72168236716422</c:v>
                </c:pt>
                <c:pt idx="73">
                  <c:v>40.875384661850013</c:v>
                </c:pt>
                <c:pt idx="74">
                  <c:v>40.530377679027666</c:v>
                </c:pt>
                <c:pt idx="75">
                  <c:v>40.562801113855528</c:v>
                </c:pt>
                <c:pt idx="76">
                  <c:v>40.706501477099813</c:v>
                </c:pt>
                <c:pt idx="77">
                  <c:v>40.736594983035452</c:v>
                </c:pt>
                <c:pt idx="78">
                  <c:v>40.772529464192139</c:v>
                </c:pt>
                <c:pt idx="79">
                  <c:v>40.628600118617008</c:v>
                </c:pt>
                <c:pt idx="80">
                  <c:v>40.41867912949828</c:v>
                </c:pt>
                <c:pt idx="81">
                  <c:v>40.694243713792169</c:v>
                </c:pt>
                <c:pt idx="82">
                  <c:v>40.506281497854197</c:v>
                </c:pt>
                <c:pt idx="83">
                  <c:v>40.503645317158679</c:v>
                </c:pt>
                <c:pt idx="84">
                  <c:v>40.143056759396103</c:v>
                </c:pt>
                <c:pt idx="85">
                  <c:v>40.670061480263023</c:v>
                </c:pt>
                <c:pt idx="86">
                  <c:v>40.839902644565356</c:v>
                </c:pt>
                <c:pt idx="87">
                  <c:v>40.822902755975981</c:v>
                </c:pt>
                <c:pt idx="88">
                  <c:v>40.610542100605969</c:v>
                </c:pt>
                <c:pt idx="89">
                  <c:v>40.598436195469212</c:v>
                </c:pt>
                <c:pt idx="90">
                  <c:v>40.721500502503531</c:v>
                </c:pt>
                <c:pt idx="91">
                  <c:v>40.830008381303635</c:v>
                </c:pt>
                <c:pt idx="92">
                  <c:v>40.819331166229404</c:v>
                </c:pt>
                <c:pt idx="93">
                  <c:v>40.561965790569403</c:v>
                </c:pt>
                <c:pt idx="94">
                  <c:v>40.31224207140442</c:v>
                </c:pt>
                <c:pt idx="95">
                  <c:v>40.022812105476767</c:v>
                </c:pt>
                <c:pt idx="96">
                  <c:v>39.939359571723976</c:v>
                </c:pt>
                <c:pt idx="97">
                  <c:v>39.651405635451638</c:v>
                </c:pt>
                <c:pt idx="98">
                  <c:v>39.588966059744543</c:v>
                </c:pt>
                <c:pt idx="99">
                  <c:v>39.59592697385974</c:v>
                </c:pt>
                <c:pt idx="100">
                  <c:v>39.385850311464033</c:v>
                </c:pt>
                <c:pt idx="101">
                  <c:v>39.283944995201729</c:v>
                </c:pt>
                <c:pt idx="102">
                  <c:v>39.264546264240686</c:v>
                </c:pt>
                <c:pt idx="103">
                  <c:v>39.168482978017614</c:v>
                </c:pt>
                <c:pt idx="104">
                  <c:v>39.039260971936578</c:v>
                </c:pt>
                <c:pt idx="105">
                  <c:v>39.063968518140626</c:v>
                </c:pt>
                <c:pt idx="106">
                  <c:v>38.929380111441048</c:v>
                </c:pt>
                <c:pt idx="107">
                  <c:v>38.710327662358353</c:v>
                </c:pt>
                <c:pt idx="108">
                  <c:v>38.509440161180521</c:v>
                </c:pt>
                <c:pt idx="109">
                  <c:v>38.238074379693785</c:v>
                </c:pt>
                <c:pt idx="110">
                  <c:v>38.04565745191654</c:v>
                </c:pt>
                <c:pt idx="111">
                  <c:v>37.886235034514812</c:v>
                </c:pt>
                <c:pt idx="112">
                  <c:v>37.924937769856399</c:v>
                </c:pt>
                <c:pt idx="113">
                  <c:v>37.800424342253663</c:v>
                </c:pt>
                <c:pt idx="114">
                  <c:v>37.830892916189093</c:v>
                </c:pt>
                <c:pt idx="115">
                  <c:v>37.812569646880391</c:v>
                </c:pt>
                <c:pt idx="116">
                  <c:v>37.893413995443858</c:v>
                </c:pt>
                <c:pt idx="117">
                  <c:v>37.78910758487946</c:v>
                </c:pt>
                <c:pt idx="118">
                  <c:v>37.652917534439226</c:v>
                </c:pt>
                <c:pt idx="119">
                  <c:v>37.536284320913914</c:v>
                </c:pt>
                <c:pt idx="120">
                  <c:v>37.337861502457365</c:v>
                </c:pt>
                <c:pt idx="121">
                  <c:v>37.107393522235881</c:v>
                </c:pt>
                <c:pt idx="122">
                  <c:v>36.885264901100058</c:v>
                </c:pt>
                <c:pt idx="123">
                  <c:v>36.717817625120695</c:v>
                </c:pt>
                <c:pt idx="124">
                  <c:v>36.789239065162384</c:v>
                </c:pt>
                <c:pt idx="125">
                  <c:v>37.189876167749702</c:v>
                </c:pt>
                <c:pt idx="126">
                  <c:v>37.551745509804391</c:v>
                </c:pt>
                <c:pt idx="127">
                  <c:v>37.621283307279562</c:v>
                </c:pt>
                <c:pt idx="128">
                  <c:v>37.698389926898862</c:v>
                </c:pt>
                <c:pt idx="129">
                  <c:v>38.158435436846531</c:v>
                </c:pt>
                <c:pt idx="130">
                  <c:v>38.375800792763918</c:v>
                </c:pt>
                <c:pt idx="131">
                  <c:v>38.664637486675005</c:v>
                </c:pt>
                <c:pt idx="132">
                  <c:v>38.761994666292019</c:v>
                </c:pt>
                <c:pt idx="133">
                  <c:v>39.237405493070035</c:v>
                </c:pt>
                <c:pt idx="134">
                  <c:v>40.462970166185343</c:v>
                </c:pt>
                <c:pt idx="135">
                  <c:v>41.688267799344722</c:v>
                </c:pt>
                <c:pt idx="136">
                  <c:v>43.051589137592124</c:v>
                </c:pt>
                <c:pt idx="137">
                  <c:v>43.252060713889769</c:v>
                </c:pt>
                <c:pt idx="138">
                  <c:v>43.634701404575758</c:v>
                </c:pt>
                <c:pt idx="139">
                  <c:v>43.855678027196134</c:v>
                </c:pt>
                <c:pt idx="140">
                  <c:v>44.242134074573435</c:v>
                </c:pt>
                <c:pt idx="141">
                  <c:v>44.412515113560509</c:v>
                </c:pt>
                <c:pt idx="142">
                  <c:v>44.794082833249782</c:v>
                </c:pt>
                <c:pt idx="143">
                  <c:v>45.011063872104941</c:v>
                </c:pt>
                <c:pt idx="144">
                  <c:v>45.143906625800042</c:v>
                </c:pt>
                <c:pt idx="145">
                  <c:v>45.355423519694071</c:v>
                </c:pt>
                <c:pt idx="146">
                  <c:v>45.432665536566901</c:v>
                </c:pt>
                <c:pt idx="147">
                  <c:v>45.430154093871678</c:v>
                </c:pt>
                <c:pt idx="148">
                  <c:v>45.594116626319327</c:v>
                </c:pt>
                <c:pt idx="149">
                  <c:v>45.971346484262043</c:v>
                </c:pt>
                <c:pt idx="150">
                  <c:v>46.065353273647162</c:v>
                </c:pt>
                <c:pt idx="151">
                  <c:v>46.13556017957039</c:v>
                </c:pt>
                <c:pt idx="152">
                  <c:v>46.100405447857803</c:v>
                </c:pt>
                <c:pt idx="153">
                  <c:v>46.171545478386349</c:v>
                </c:pt>
                <c:pt idx="154">
                  <c:v>46.107050204171813</c:v>
                </c:pt>
                <c:pt idx="155">
                  <c:v>46.453422808443726</c:v>
                </c:pt>
                <c:pt idx="156">
                  <c:v>46.729880425730499</c:v>
                </c:pt>
                <c:pt idx="157">
                  <c:v>47.311311045614168</c:v>
                </c:pt>
                <c:pt idx="158">
                  <c:v>47.877635823142654</c:v>
                </c:pt>
                <c:pt idx="159">
                  <c:v>48.065422282921482</c:v>
                </c:pt>
                <c:pt idx="160">
                  <c:v>48.129645459602024</c:v>
                </c:pt>
                <c:pt idx="161">
                  <c:v>48.565149615291624</c:v>
                </c:pt>
                <c:pt idx="162">
                  <c:v>48.575174483831255</c:v>
                </c:pt>
                <c:pt idx="163">
                  <c:v>48.56760976008686</c:v>
                </c:pt>
                <c:pt idx="164">
                  <c:v>48.553456414221529</c:v>
                </c:pt>
                <c:pt idx="165">
                  <c:v>48.511540297644025</c:v>
                </c:pt>
                <c:pt idx="166">
                  <c:v>48.931351433586279</c:v>
                </c:pt>
                <c:pt idx="167">
                  <c:v>49.260160476947263</c:v>
                </c:pt>
                <c:pt idx="168">
                  <c:v>49.626352010000723</c:v>
                </c:pt>
                <c:pt idx="169">
                  <c:v>49.719291627333199</c:v>
                </c:pt>
                <c:pt idx="170">
                  <c:v>50.030039295343784</c:v>
                </c:pt>
                <c:pt idx="171">
                  <c:v>49.871280818840027</c:v>
                </c:pt>
                <c:pt idx="172">
                  <c:v>49.759067790790617</c:v>
                </c:pt>
                <c:pt idx="173">
                  <c:v>49.789014889772844</c:v>
                </c:pt>
                <c:pt idx="174">
                  <c:v>50.391901191243043</c:v>
                </c:pt>
                <c:pt idx="175">
                  <c:v>50.338683803938487</c:v>
                </c:pt>
                <c:pt idx="176">
                  <c:v>50.607207324474288</c:v>
                </c:pt>
                <c:pt idx="177">
                  <c:v>51.043870119590913</c:v>
                </c:pt>
                <c:pt idx="178">
                  <c:v>51.563027269760809</c:v>
                </c:pt>
                <c:pt idx="179">
                  <c:v>51.515311339488591</c:v>
                </c:pt>
                <c:pt idx="180">
                  <c:v>51.900993539125025</c:v>
                </c:pt>
                <c:pt idx="181">
                  <c:v>52.390916560189837</c:v>
                </c:pt>
                <c:pt idx="182">
                  <c:v>52.782986682560256</c:v>
                </c:pt>
                <c:pt idx="183">
                  <c:v>53.286835540103894</c:v>
                </c:pt>
                <c:pt idx="184">
                  <c:v>53.697346550962891</c:v>
                </c:pt>
                <c:pt idx="185">
                  <c:v>54.383415104780163</c:v>
                </c:pt>
                <c:pt idx="186">
                  <c:v>54.757128299015456</c:v>
                </c:pt>
                <c:pt idx="187">
                  <c:v>54.91976768749587</c:v>
                </c:pt>
                <c:pt idx="188">
                  <c:v>55.384681411575066</c:v>
                </c:pt>
                <c:pt idx="189">
                  <c:v>55.450640838235543</c:v>
                </c:pt>
                <c:pt idx="190">
                  <c:v>55.501574380278399</c:v>
                </c:pt>
                <c:pt idx="191">
                  <c:v>55.942892372960635</c:v>
                </c:pt>
                <c:pt idx="192">
                  <c:v>56.604708834177195</c:v>
                </c:pt>
                <c:pt idx="193">
                  <c:v>56.800654860916694</c:v>
                </c:pt>
                <c:pt idx="194">
                  <c:v>57.117883267654335</c:v>
                </c:pt>
                <c:pt idx="195">
                  <c:v>57.573784184692641</c:v>
                </c:pt>
                <c:pt idx="196">
                  <c:v>57.693380088400751</c:v>
                </c:pt>
                <c:pt idx="197">
                  <c:v>57.821018347528444</c:v>
                </c:pt>
                <c:pt idx="198">
                  <c:v>57.997928240035939</c:v>
                </c:pt>
                <c:pt idx="199">
                  <c:v>58.169592444989611</c:v>
                </c:pt>
                <c:pt idx="200">
                  <c:v>58.330651901338491</c:v>
                </c:pt>
                <c:pt idx="201">
                  <c:v>58.525249278232344</c:v>
                </c:pt>
                <c:pt idx="202">
                  <c:v>58.707501193412</c:v>
                </c:pt>
                <c:pt idx="203">
                  <c:v>58.83616909056385</c:v>
                </c:pt>
                <c:pt idx="204">
                  <c:v>59.000844830550513</c:v>
                </c:pt>
                <c:pt idx="205">
                  <c:v>59.184053957388684</c:v>
                </c:pt>
                <c:pt idx="206">
                  <c:v>59.341686113901233</c:v>
                </c:pt>
                <c:pt idx="207">
                  <c:v>59.479529240179701</c:v>
                </c:pt>
                <c:pt idx="208">
                  <c:v>59.616053293479432</c:v>
                </c:pt>
                <c:pt idx="209">
                  <c:v>59.749723771922945</c:v>
                </c:pt>
                <c:pt idx="210">
                  <c:v>59.899669824222713</c:v>
                </c:pt>
                <c:pt idx="211">
                  <c:v>60.052896430746387</c:v>
                </c:pt>
                <c:pt idx="212">
                  <c:v>59.897676278907433</c:v>
                </c:pt>
                <c:pt idx="213">
                  <c:v>60.054634765701465</c:v>
                </c:pt>
                <c:pt idx="214">
                  <c:v>60.12126635562727</c:v>
                </c:pt>
                <c:pt idx="215">
                  <c:v>60.270583976540038</c:v>
                </c:pt>
                <c:pt idx="216">
                  <c:v>60.444181980823707</c:v>
                </c:pt>
                <c:pt idx="217">
                  <c:v>60.287494084796421</c:v>
                </c:pt>
                <c:pt idx="218">
                  <c:v>60.278228847329984</c:v>
                </c:pt>
                <c:pt idx="219">
                  <c:v>60.166190650825548</c:v>
                </c:pt>
                <c:pt idx="220">
                  <c:v>60.036984905034998</c:v>
                </c:pt>
                <c:pt idx="221">
                  <c:v>60.187659713808848</c:v>
                </c:pt>
                <c:pt idx="222">
                  <c:v>60.251304408364639</c:v>
                </c:pt>
                <c:pt idx="223">
                  <c:v>60.394708730080801</c:v>
                </c:pt>
                <c:pt idx="224">
                  <c:v>60.561582695307528</c:v>
                </c:pt>
                <c:pt idx="225">
                  <c:v>60.409921801287922</c:v>
                </c:pt>
                <c:pt idx="226">
                  <c:v>60.400443762866594</c:v>
                </c:pt>
                <c:pt idx="227">
                  <c:v>60.291800700820488</c:v>
                </c:pt>
                <c:pt idx="228">
                  <c:v>60.166560177371991</c:v>
                </c:pt>
                <c:pt idx="229">
                  <c:v>60.074881479949134</c:v>
                </c:pt>
                <c:pt idx="230">
                  <c:v>59.942081056561427</c:v>
                </c:pt>
                <c:pt idx="231">
                  <c:v>59.794691587857692</c:v>
                </c:pt>
                <c:pt idx="232">
                  <c:v>59.628412433713699</c:v>
                </c:pt>
                <c:pt idx="233">
                  <c:v>59.475724222754167</c:v>
                </c:pt>
                <c:pt idx="234">
                  <c:v>59.443653699768227</c:v>
                </c:pt>
                <c:pt idx="235">
                  <c:v>59.329587954985449</c:v>
                </c:pt>
                <c:pt idx="236">
                  <c:v>59.243279671271708</c:v>
                </c:pt>
                <c:pt idx="237">
                  <c:v>59.166286710988686</c:v>
                </c:pt>
                <c:pt idx="238">
                  <c:v>58.992907010453436</c:v>
                </c:pt>
                <c:pt idx="239">
                  <c:v>59.153753477548634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A8-4AB2-861D-CF411133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45480"/>
        <c:axId val="823947400"/>
      </c:lineChart>
      <c:catAx>
        <c:axId val="230545480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823947400"/>
        <c:crosses val="autoZero"/>
        <c:auto val="1"/>
        <c:lblAlgn val="ctr"/>
        <c:lblOffset val="100"/>
        <c:noMultiLvlLbl val="0"/>
      </c:catAx>
      <c:valAx>
        <c:axId val="823947400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230545480"/>
        <c:crosses val="autoZero"/>
        <c:crossBetween val="between"/>
      </c:valAx>
      <c:valAx>
        <c:axId val="8239450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23945440"/>
        <c:crosses val="max"/>
        <c:crossBetween val="between"/>
      </c:valAx>
      <c:catAx>
        <c:axId val="823945440"/>
        <c:scaling>
          <c:orientation val="minMax"/>
        </c:scaling>
        <c:delete val="1"/>
        <c:axPos val="b"/>
        <c:majorTickMark val="out"/>
        <c:minorTickMark val="none"/>
        <c:tickLblPos val="nextTo"/>
        <c:crossAx val="8239450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018737358960983"/>
          <c:y val="0.87453219883528521"/>
          <c:w val="0.58982254861146277"/>
          <c:h val="5.798903765210718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27205166769887E-2"/>
          <c:y val="1.9604476076665291E-2"/>
          <c:w val="0.95759555917579264"/>
          <c:h val="0.78280278398036063"/>
        </c:manualLayout>
      </c:layout>
      <c:lineChart>
        <c:grouping val="standard"/>
        <c:varyColors val="0"/>
        <c:ser>
          <c:idx val="3"/>
          <c:order val="0"/>
          <c:tx>
            <c:strRef>
              <c:f>'PF6750'!$V$4</c:f>
              <c:strCache>
                <c:ptCount val="1"/>
                <c:pt idx="0">
                  <c:v>PENETRAÇÃO RECOMENDADA</c:v>
                </c:pt>
              </c:strCache>
            </c:strRef>
          </c:tx>
          <c:marker>
            <c:symbol val="none"/>
          </c:marker>
          <c:val>
            <c:numRef>
              <c:f>'PF6750'!$V$5:$V$244</c:f>
              <c:numCache>
                <c:formatCode>0%</c:formatCode>
                <c:ptCount val="24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1-4378-88C2-F5ADCF9FAEC6}"/>
            </c:ext>
          </c:extLst>
        </c:ser>
        <c:ser>
          <c:idx val="1"/>
          <c:order val="1"/>
          <c:tx>
            <c:strRef>
              <c:f>'PF6750'!$U$4</c:f>
              <c:strCache>
                <c:ptCount val="1"/>
                <c:pt idx="0">
                  <c:v>PENETRAÇÃO DO BOTÃO</c:v>
                </c:pt>
              </c:strCache>
            </c:strRef>
          </c:tx>
          <c:marker>
            <c:symbol val="none"/>
          </c:marker>
          <c:val>
            <c:numRef>
              <c:f>'PF6750'!$U$5:$U$244</c:f>
              <c:numCache>
                <c:formatCode>0%</c:formatCode>
                <c:ptCount val="240"/>
                <c:pt idx="0">
                  <c:v>0.23770495086907839</c:v>
                </c:pt>
                <c:pt idx="1">
                  <c:v>1</c:v>
                </c:pt>
                <c:pt idx="2">
                  <c:v>0.53246934030282289</c:v>
                </c:pt>
                <c:pt idx="3">
                  <c:v>0.47524560955886114</c:v>
                </c:pt>
                <c:pt idx="4">
                  <c:v>0.59130793439793983</c:v>
                </c:pt>
                <c:pt idx="5">
                  <c:v>0.43830769903919164</c:v>
                </c:pt>
                <c:pt idx="6">
                  <c:v>0.84869847200811754</c:v>
                </c:pt>
                <c:pt idx="7">
                  <c:v>0.2017536858670553</c:v>
                </c:pt>
                <c:pt idx="8">
                  <c:v>0.86604604899090498</c:v>
                </c:pt>
                <c:pt idx="9">
                  <c:v>0.34869167107519444</c:v>
                </c:pt>
                <c:pt idx="10">
                  <c:v>0.24663132922542116</c:v>
                </c:pt>
                <c:pt idx="11">
                  <c:v>0.34869167107519444</c:v>
                </c:pt>
                <c:pt idx="12">
                  <c:v>0.21794774230658029</c:v>
                </c:pt>
                <c:pt idx="13">
                  <c:v>0.27102307960273042</c:v>
                </c:pt>
                <c:pt idx="14">
                  <c:v>0.34542521720872293</c:v>
                </c:pt>
                <c:pt idx="15">
                  <c:v>0.60911293867552618</c:v>
                </c:pt>
                <c:pt idx="16">
                  <c:v>0.39723564706297976</c:v>
                </c:pt>
                <c:pt idx="17">
                  <c:v>0.2885541116147497</c:v>
                </c:pt>
                <c:pt idx="18">
                  <c:v>0.45449697486813428</c:v>
                </c:pt>
                <c:pt idx="19">
                  <c:v>0.32870126296155833</c:v>
                </c:pt>
                <c:pt idx="20">
                  <c:v>8.9785278506451585E-2</c:v>
                </c:pt>
                <c:pt idx="21">
                  <c:v>0.23942167714704443</c:v>
                </c:pt>
                <c:pt idx="22">
                  <c:v>0.31795842013502107</c:v>
                </c:pt>
                <c:pt idx="23">
                  <c:v>0.27157740166419803</c:v>
                </c:pt>
                <c:pt idx="24">
                  <c:v>0.36506103090314751</c:v>
                </c:pt>
                <c:pt idx="25">
                  <c:v>0.74696473990293688</c:v>
                </c:pt>
                <c:pt idx="26">
                  <c:v>0.86933739219877537</c:v>
                </c:pt>
                <c:pt idx="27">
                  <c:v>0.79124569446091819</c:v>
                </c:pt>
                <c:pt idx="28">
                  <c:v>0.16951457860949429</c:v>
                </c:pt>
                <c:pt idx="29">
                  <c:v>1</c:v>
                </c:pt>
                <c:pt idx="30">
                  <c:v>0.99571523818703322</c:v>
                </c:pt>
                <c:pt idx="31">
                  <c:v>1</c:v>
                </c:pt>
                <c:pt idx="32">
                  <c:v>0.84781165959507898</c:v>
                </c:pt>
                <c:pt idx="33">
                  <c:v>0.8474007984643035</c:v>
                </c:pt>
                <c:pt idx="34">
                  <c:v>0.65713331572205391</c:v>
                </c:pt>
                <c:pt idx="35">
                  <c:v>0.83461328956872383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0.80418362550024014</c:v>
                </c:pt>
                <c:pt idx="43">
                  <c:v>0.82008145396688192</c:v>
                </c:pt>
                <c:pt idx="44">
                  <c:v>0.85559414519664889</c:v>
                </c:pt>
                <c:pt idx="45">
                  <c:v>0.97282917188130258</c:v>
                </c:pt>
                <c:pt idx="46">
                  <c:v>0.46020598538447738</c:v>
                </c:pt>
                <c:pt idx="47">
                  <c:v>0.13146545084702185</c:v>
                </c:pt>
                <c:pt idx="48">
                  <c:v>0.39679389768623863</c:v>
                </c:pt>
                <c:pt idx="49">
                  <c:v>0.58751794825572379</c:v>
                </c:pt>
                <c:pt idx="50">
                  <c:v>0.59947110985611007</c:v>
                </c:pt>
                <c:pt idx="51">
                  <c:v>0.84020891681174625</c:v>
                </c:pt>
                <c:pt idx="52">
                  <c:v>1</c:v>
                </c:pt>
                <c:pt idx="53">
                  <c:v>0.18474131409903058</c:v>
                </c:pt>
                <c:pt idx="54">
                  <c:v>0.34434798702109609</c:v>
                </c:pt>
                <c:pt idx="55">
                  <c:v>0.34590742119841189</c:v>
                </c:pt>
                <c:pt idx="56">
                  <c:v>0.32624199595847403</c:v>
                </c:pt>
                <c:pt idx="57">
                  <c:v>0.73428336711897646</c:v>
                </c:pt>
                <c:pt idx="58">
                  <c:v>0.63949814798674198</c:v>
                </c:pt>
                <c:pt idx="59">
                  <c:v>0.74637017829990238</c:v>
                </c:pt>
                <c:pt idx="60">
                  <c:v>0.21617550405945857</c:v>
                </c:pt>
                <c:pt idx="61">
                  <c:v>0.779188231715091</c:v>
                </c:pt>
                <c:pt idx="62">
                  <c:v>1</c:v>
                </c:pt>
                <c:pt idx="63">
                  <c:v>1</c:v>
                </c:pt>
                <c:pt idx="64">
                  <c:v>0.56255567898327186</c:v>
                </c:pt>
                <c:pt idx="65">
                  <c:v>0.7982015285143812</c:v>
                </c:pt>
                <c:pt idx="66">
                  <c:v>0.89634068859472016</c:v>
                </c:pt>
                <c:pt idx="67">
                  <c:v>0.72057328772289231</c:v>
                </c:pt>
                <c:pt idx="68">
                  <c:v>0.81788135745148904</c:v>
                </c:pt>
                <c:pt idx="69">
                  <c:v>0.76312542047754695</c:v>
                </c:pt>
                <c:pt idx="70">
                  <c:v>0.71492112524891638</c:v>
                </c:pt>
                <c:pt idx="71">
                  <c:v>0.49777365125420991</c:v>
                </c:pt>
                <c:pt idx="72">
                  <c:v>0.50345276101721648</c:v>
                </c:pt>
                <c:pt idx="73">
                  <c:v>0.87619392940202168</c:v>
                </c:pt>
                <c:pt idx="74">
                  <c:v>0.25936732719792177</c:v>
                </c:pt>
                <c:pt idx="75">
                  <c:v>0.7121584598393752</c:v>
                </c:pt>
                <c:pt idx="76">
                  <c:v>0.84024911859744156</c:v>
                </c:pt>
                <c:pt idx="77">
                  <c:v>0.71326440443579342</c:v>
                </c:pt>
                <c:pt idx="78">
                  <c:v>1</c:v>
                </c:pt>
                <c:pt idx="79">
                  <c:v>0.48278820448690746</c:v>
                </c:pt>
                <c:pt idx="80">
                  <c:v>0.39415795348185384</c:v>
                </c:pt>
                <c:pt idx="81">
                  <c:v>1</c:v>
                </c:pt>
                <c:pt idx="82">
                  <c:v>0.43636258935517414</c:v>
                </c:pt>
                <c:pt idx="83">
                  <c:v>0.67592039996373032</c:v>
                </c:pt>
                <c:pt idx="84">
                  <c:v>1</c:v>
                </c:pt>
                <c:pt idx="85">
                  <c:v>1</c:v>
                </c:pt>
                <c:pt idx="86">
                  <c:v>0.90978404536867241</c:v>
                </c:pt>
                <c:pt idx="87">
                  <c:v>0.64814661431764953</c:v>
                </c:pt>
                <c:pt idx="88">
                  <c:v>0.49977987941262153</c:v>
                </c:pt>
                <c:pt idx="89">
                  <c:v>0.72301761831606481</c:v>
                </c:pt>
                <c:pt idx="90">
                  <c:v>0.87005542670210323</c:v>
                </c:pt>
                <c:pt idx="91">
                  <c:v>1</c:v>
                </c:pt>
                <c:pt idx="92">
                  <c:v>0.83435808234539344</c:v>
                </c:pt>
                <c:pt idx="93">
                  <c:v>0.28516580611228748</c:v>
                </c:pt>
                <c:pt idx="94">
                  <c:v>0.33150694702641009</c:v>
                </c:pt>
                <c:pt idx="95">
                  <c:v>0.21633613174573496</c:v>
                </c:pt>
                <c:pt idx="96">
                  <c:v>0.50345656337732025</c:v>
                </c:pt>
                <c:pt idx="97">
                  <c:v>0.20035636835871654</c:v>
                </c:pt>
                <c:pt idx="98">
                  <c:v>0.56211704099470194</c:v>
                </c:pt>
                <c:pt idx="99">
                  <c:v>0.69022487182866221</c:v>
                </c:pt>
                <c:pt idx="100">
                  <c:v>0.2988701668161719</c:v>
                </c:pt>
                <c:pt idx="101">
                  <c:v>0.47998740496294379</c:v>
                </c:pt>
                <c:pt idx="102">
                  <c:v>0.6182085406478478</c:v>
                </c:pt>
                <c:pt idx="103">
                  <c:v>0.504291921483774</c:v>
                </c:pt>
                <c:pt idx="104">
                  <c:v>0.45289438856146713</c:v>
                </c:pt>
                <c:pt idx="105">
                  <c:v>0.71403528485241607</c:v>
                </c:pt>
                <c:pt idx="106">
                  <c:v>0.39685427572449189</c:v>
                </c:pt>
                <c:pt idx="107">
                  <c:v>0.25565655020801903</c:v>
                </c:pt>
                <c:pt idx="108">
                  <c:v>0.29322210422552664</c:v>
                </c:pt>
                <c:pt idx="109">
                  <c:v>0.15612735749885556</c:v>
                </c:pt>
                <c:pt idx="110">
                  <c:v>0.27848436998119003</c:v>
                </c:pt>
                <c:pt idx="111">
                  <c:v>0.34647240354235143</c:v>
                </c:pt>
                <c:pt idx="112">
                  <c:v>0.76885846168272376</c:v>
                </c:pt>
                <c:pt idx="113">
                  <c:v>0.41024568027428782</c:v>
                </c:pt>
                <c:pt idx="114">
                  <c:v>0.68648028170389697</c:v>
                </c:pt>
                <c:pt idx="115">
                  <c:v>0.56883530127593407</c:v>
                </c:pt>
                <c:pt idx="116">
                  <c:v>0.78648120466766425</c:v>
                </c:pt>
                <c:pt idx="117">
                  <c:v>0.42130505190217632</c:v>
                </c:pt>
                <c:pt idx="118">
                  <c:v>0.35729928128708804</c:v>
                </c:pt>
                <c:pt idx="119">
                  <c:v>0.40999057751010176</c:v>
                </c:pt>
                <c:pt idx="120">
                  <c:v>0.22313767087223402</c:v>
                </c:pt>
                <c:pt idx="121">
                  <c:v>0.18258266653510785</c:v>
                </c:pt>
                <c:pt idx="122">
                  <c:v>0.17522041603019167</c:v>
                </c:pt>
                <c:pt idx="123">
                  <c:v>0.28230464198526506</c:v>
                </c:pt>
                <c:pt idx="124">
                  <c:v>0.7279983673099184</c:v>
                </c:pt>
                <c:pt idx="125">
                  <c:v>1</c:v>
                </c:pt>
                <c:pt idx="126">
                  <c:v>1</c:v>
                </c:pt>
                <c:pt idx="127">
                  <c:v>0.79023086704218348</c:v>
                </c:pt>
                <c:pt idx="128">
                  <c:v>0.80777351042539525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0.84028249707014235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0.94140856368045778</c:v>
                </c:pt>
                <c:pt idx="147">
                  <c:v>0.76160633640222675</c:v>
                </c:pt>
                <c:pt idx="148">
                  <c:v>1</c:v>
                </c:pt>
                <c:pt idx="149">
                  <c:v>1</c:v>
                </c:pt>
                <c:pt idx="150">
                  <c:v>0.99974961851055077</c:v>
                </c:pt>
                <c:pt idx="151">
                  <c:v>0.9597290781815232</c:v>
                </c:pt>
                <c:pt idx="152">
                  <c:v>0.69531327531467679</c:v>
                </c:pt>
                <c:pt idx="153">
                  <c:v>0.97825551227884233</c:v>
                </c:pt>
                <c:pt idx="154">
                  <c:v>0.63198622873260435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0.97497862803182678</c:v>
                </c:pt>
                <c:pt idx="161">
                  <c:v>1</c:v>
                </c:pt>
                <c:pt idx="162">
                  <c:v>0.83110492994189111</c:v>
                </c:pt>
                <c:pt idx="163">
                  <c:v>0.80204685735260739</c:v>
                </c:pt>
                <c:pt idx="164">
                  <c:v>0.77801047413202518</c:v>
                </c:pt>
                <c:pt idx="165">
                  <c:v>0.69999449807775682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0.37458976088218027</c:v>
                </c:pt>
                <c:pt idx="172">
                  <c:v>0.49892571399190383</c:v>
                </c:pt>
                <c:pt idx="173">
                  <c:v>0.91409396074056382</c:v>
                </c:pt>
                <c:pt idx="174">
                  <c:v>1</c:v>
                </c:pt>
                <c:pt idx="175">
                  <c:v>0.67775979850472357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0.69298697692387445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0.43932987496493181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0.51463505673500221</c:v>
                </c:pt>
                <c:pt idx="218">
                  <c:v>0.96200086922021588</c:v>
                </c:pt>
                <c:pt idx="219">
                  <c:v>0.59974874758038965</c:v>
                </c:pt>
                <c:pt idx="220">
                  <c:v>0.5281522898961063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0.51463505673500221</c:v>
                </c:pt>
                <c:pt idx="226">
                  <c:v>0.96200086922021588</c:v>
                </c:pt>
                <c:pt idx="227">
                  <c:v>0.59974874758038965</c:v>
                </c:pt>
                <c:pt idx="228">
                  <c:v>0.5281522898961063</c:v>
                </c:pt>
                <c:pt idx="229">
                  <c:v>0.96187163472234083</c:v>
                </c:pt>
                <c:pt idx="230">
                  <c:v>0.68929742357156532</c:v>
                </c:pt>
                <c:pt idx="231">
                  <c:v>0.44462848770291075</c:v>
                </c:pt>
                <c:pt idx="232">
                  <c:v>0.35638477522106266</c:v>
                </c:pt>
                <c:pt idx="233">
                  <c:v>0.39553433409765137</c:v>
                </c:pt>
                <c:pt idx="234">
                  <c:v>0.91891270223941024</c:v>
                </c:pt>
                <c:pt idx="235">
                  <c:v>0.52817788708685609</c:v>
                </c:pt>
                <c:pt idx="236">
                  <c:v>0.72262047629086146</c:v>
                </c:pt>
                <c:pt idx="237">
                  <c:v>0.65927708267132723</c:v>
                </c:pt>
                <c:pt idx="238">
                  <c:v>0.3821513962299608</c:v>
                </c:pt>
                <c:pt idx="23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B1-4378-88C2-F5ADCF9FAEC6}"/>
            </c:ext>
          </c:extLst>
        </c:ser>
        <c:ser>
          <c:idx val="0"/>
          <c:order val="2"/>
          <c:tx>
            <c:strRef>
              <c:f>'PF6750'!$V$4</c:f>
              <c:strCache>
                <c:ptCount val="1"/>
                <c:pt idx="0">
                  <c:v>PENETRAÇÃO RECOMENDADA</c:v>
                </c:pt>
              </c:strCache>
            </c:strRef>
          </c:tx>
          <c:marker>
            <c:symbol val="none"/>
          </c:marker>
          <c:val>
            <c:numRef>
              <c:f>'PF6750'!$V$5:$V$244</c:f>
              <c:numCache>
                <c:formatCode>0%</c:formatCode>
                <c:ptCount val="24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1-4378-88C2-F5ADCF9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944264"/>
        <c:axId val="823945832"/>
      </c:lineChart>
      <c:catAx>
        <c:axId val="823944264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823945832"/>
        <c:crosses val="autoZero"/>
        <c:auto val="1"/>
        <c:lblAlgn val="ctr"/>
        <c:lblOffset val="100"/>
        <c:noMultiLvlLbl val="0"/>
      </c:catAx>
      <c:valAx>
        <c:axId val="8239458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8239442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756985832191784"/>
          <c:y val="0.88735949024708582"/>
          <c:w val="0.37079077431711527"/>
          <c:h val="6.454342691469305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01441744582268E-2"/>
          <c:y val="1.9604476076665291E-2"/>
          <c:w val="0.95759555917579264"/>
          <c:h val="0.78280278398036063"/>
        </c:manualLayout>
      </c:layout>
      <c:lineChart>
        <c:grouping val="standard"/>
        <c:varyColors val="0"/>
        <c:ser>
          <c:idx val="1"/>
          <c:order val="1"/>
          <c:tx>
            <c:strRef>
              <c:f>'PF6750'!$U$4</c:f>
              <c:strCache>
                <c:ptCount val="1"/>
                <c:pt idx="0">
                  <c:v>PENETRAÇÃO DO BOTÃO</c:v>
                </c:pt>
              </c:strCache>
            </c:strRef>
          </c:tx>
          <c:marker>
            <c:symbol val="none"/>
          </c:marker>
          <c:val>
            <c:numRef>
              <c:f>'PF6750'!$U$5:$U$244</c:f>
              <c:numCache>
                <c:formatCode>0%</c:formatCode>
                <c:ptCount val="240"/>
                <c:pt idx="0">
                  <c:v>0.23770495086907839</c:v>
                </c:pt>
                <c:pt idx="1">
                  <c:v>1</c:v>
                </c:pt>
                <c:pt idx="2">
                  <c:v>0.53246934030282289</c:v>
                </c:pt>
                <c:pt idx="3">
                  <c:v>0.47524560955886114</c:v>
                </c:pt>
                <c:pt idx="4">
                  <c:v>0.59130793439793983</c:v>
                </c:pt>
                <c:pt idx="5">
                  <c:v>0.43830769903919164</c:v>
                </c:pt>
                <c:pt idx="6">
                  <c:v>0.84869847200811754</c:v>
                </c:pt>
                <c:pt idx="7">
                  <c:v>0.2017536858670553</c:v>
                </c:pt>
                <c:pt idx="8">
                  <c:v>0.86604604899090498</c:v>
                </c:pt>
                <c:pt idx="9">
                  <c:v>0.34869167107519444</c:v>
                </c:pt>
                <c:pt idx="10">
                  <c:v>0.24663132922542116</c:v>
                </c:pt>
                <c:pt idx="11">
                  <c:v>0.34869167107519444</c:v>
                </c:pt>
                <c:pt idx="12">
                  <c:v>0.21794774230658029</c:v>
                </c:pt>
                <c:pt idx="13">
                  <c:v>0.27102307960273042</c:v>
                </c:pt>
                <c:pt idx="14">
                  <c:v>0.34542521720872293</c:v>
                </c:pt>
                <c:pt idx="15">
                  <c:v>0.60911293867552618</c:v>
                </c:pt>
                <c:pt idx="16">
                  <c:v>0.39723564706297976</c:v>
                </c:pt>
                <c:pt idx="17">
                  <c:v>0.2885541116147497</c:v>
                </c:pt>
                <c:pt idx="18">
                  <c:v>0.45449697486813428</c:v>
                </c:pt>
                <c:pt idx="19">
                  <c:v>0.32870126296155833</c:v>
                </c:pt>
                <c:pt idx="20">
                  <c:v>8.9785278506451585E-2</c:v>
                </c:pt>
                <c:pt idx="21">
                  <c:v>0.23942167714704443</c:v>
                </c:pt>
                <c:pt idx="22">
                  <c:v>0.31795842013502107</c:v>
                </c:pt>
                <c:pt idx="23">
                  <c:v>0.27157740166419803</c:v>
                </c:pt>
                <c:pt idx="24">
                  <c:v>0.36506103090314751</c:v>
                </c:pt>
                <c:pt idx="25">
                  <c:v>0.74696473990293688</c:v>
                </c:pt>
                <c:pt idx="26">
                  <c:v>0.86933739219877537</c:v>
                </c:pt>
                <c:pt idx="27">
                  <c:v>0.79124569446091819</c:v>
                </c:pt>
                <c:pt idx="28">
                  <c:v>0.16951457860949429</c:v>
                </c:pt>
                <c:pt idx="29">
                  <c:v>1</c:v>
                </c:pt>
                <c:pt idx="30">
                  <c:v>0.99571523818703322</c:v>
                </c:pt>
                <c:pt idx="31">
                  <c:v>1</c:v>
                </c:pt>
                <c:pt idx="32">
                  <c:v>0.84781165959507898</c:v>
                </c:pt>
                <c:pt idx="33">
                  <c:v>0.8474007984643035</c:v>
                </c:pt>
                <c:pt idx="34">
                  <c:v>0.65713331572205391</c:v>
                </c:pt>
                <c:pt idx="35">
                  <c:v>0.83461328956872383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0.80418362550024014</c:v>
                </c:pt>
                <c:pt idx="43">
                  <c:v>0.82008145396688192</c:v>
                </c:pt>
                <c:pt idx="44">
                  <c:v>0.85559414519664889</c:v>
                </c:pt>
                <c:pt idx="45">
                  <c:v>0.97282917188130258</c:v>
                </c:pt>
                <c:pt idx="46">
                  <c:v>0.46020598538447738</c:v>
                </c:pt>
                <c:pt idx="47">
                  <c:v>0.13146545084702185</c:v>
                </c:pt>
                <c:pt idx="48">
                  <c:v>0.39679389768623863</c:v>
                </c:pt>
                <c:pt idx="49">
                  <c:v>0.58751794825572379</c:v>
                </c:pt>
                <c:pt idx="50">
                  <c:v>0.59947110985611007</c:v>
                </c:pt>
                <c:pt idx="51">
                  <c:v>0.84020891681174625</c:v>
                </c:pt>
                <c:pt idx="52">
                  <c:v>1</c:v>
                </c:pt>
                <c:pt idx="53">
                  <c:v>0.18474131409903058</c:v>
                </c:pt>
                <c:pt idx="54">
                  <c:v>0.34434798702109609</c:v>
                </c:pt>
                <c:pt idx="55">
                  <c:v>0.34590742119841189</c:v>
                </c:pt>
                <c:pt idx="56">
                  <c:v>0.32624199595847403</c:v>
                </c:pt>
                <c:pt idx="57">
                  <c:v>0.73428336711897646</c:v>
                </c:pt>
                <c:pt idx="58">
                  <c:v>0.63949814798674198</c:v>
                </c:pt>
                <c:pt idx="59">
                  <c:v>0.74637017829990238</c:v>
                </c:pt>
                <c:pt idx="60">
                  <c:v>0.21617550405945857</c:v>
                </c:pt>
                <c:pt idx="61">
                  <c:v>0.779188231715091</c:v>
                </c:pt>
                <c:pt idx="62">
                  <c:v>1</c:v>
                </c:pt>
                <c:pt idx="63">
                  <c:v>1</c:v>
                </c:pt>
                <c:pt idx="64">
                  <c:v>0.56255567898327186</c:v>
                </c:pt>
                <c:pt idx="65">
                  <c:v>0.7982015285143812</c:v>
                </c:pt>
                <c:pt idx="66">
                  <c:v>0.89634068859472016</c:v>
                </c:pt>
                <c:pt idx="67">
                  <c:v>0.72057328772289231</c:v>
                </c:pt>
                <c:pt idx="68">
                  <c:v>0.81788135745148904</c:v>
                </c:pt>
                <c:pt idx="69">
                  <c:v>0.76312542047754695</c:v>
                </c:pt>
                <c:pt idx="70">
                  <c:v>0.71492112524891638</c:v>
                </c:pt>
                <c:pt idx="71">
                  <c:v>0.49777365125420991</c:v>
                </c:pt>
                <c:pt idx="72">
                  <c:v>0.50345276101721648</c:v>
                </c:pt>
                <c:pt idx="73">
                  <c:v>0.87619392940202168</c:v>
                </c:pt>
                <c:pt idx="74">
                  <c:v>0.25936732719792177</c:v>
                </c:pt>
                <c:pt idx="75">
                  <c:v>0.7121584598393752</c:v>
                </c:pt>
                <c:pt idx="76">
                  <c:v>0.84024911859744156</c:v>
                </c:pt>
                <c:pt idx="77">
                  <c:v>0.71326440443579342</c:v>
                </c:pt>
                <c:pt idx="78">
                  <c:v>1</c:v>
                </c:pt>
                <c:pt idx="79">
                  <c:v>0.48278820448690746</c:v>
                </c:pt>
                <c:pt idx="80">
                  <c:v>0.39415795348185384</c:v>
                </c:pt>
                <c:pt idx="81">
                  <c:v>1</c:v>
                </c:pt>
                <c:pt idx="82">
                  <c:v>0.43636258935517414</c:v>
                </c:pt>
                <c:pt idx="83">
                  <c:v>0.67592039996373032</c:v>
                </c:pt>
                <c:pt idx="84">
                  <c:v>1</c:v>
                </c:pt>
                <c:pt idx="85">
                  <c:v>1</c:v>
                </c:pt>
                <c:pt idx="86">
                  <c:v>0.90978404536867241</c:v>
                </c:pt>
                <c:pt idx="87">
                  <c:v>0.64814661431764953</c:v>
                </c:pt>
                <c:pt idx="88">
                  <c:v>0.49977987941262153</c:v>
                </c:pt>
                <c:pt idx="89">
                  <c:v>0.72301761831606481</c:v>
                </c:pt>
                <c:pt idx="90">
                  <c:v>0.87005542670210323</c:v>
                </c:pt>
                <c:pt idx="91">
                  <c:v>1</c:v>
                </c:pt>
                <c:pt idx="92">
                  <c:v>0.83435808234539344</c:v>
                </c:pt>
                <c:pt idx="93">
                  <c:v>0.28516580611228748</c:v>
                </c:pt>
                <c:pt idx="94">
                  <c:v>0.33150694702641009</c:v>
                </c:pt>
                <c:pt idx="95">
                  <c:v>0.21633613174573496</c:v>
                </c:pt>
                <c:pt idx="96">
                  <c:v>0.50345656337732025</c:v>
                </c:pt>
                <c:pt idx="97">
                  <c:v>0.20035636835871654</c:v>
                </c:pt>
                <c:pt idx="98">
                  <c:v>0.56211704099470194</c:v>
                </c:pt>
                <c:pt idx="99">
                  <c:v>0.69022487182866221</c:v>
                </c:pt>
                <c:pt idx="100">
                  <c:v>0.2988701668161719</c:v>
                </c:pt>
                <c:pt idx="101">
                  <c:v>0.47998740496294379</c:v>
                </c:pt>
                <c:pt idx="102">
                  <c:v>0.6182085406478478</c:v>
                </c:pt>
                <c:pt idx="103">
                  <c:v>0.504291921483774</c:v>
                </c:pt>
                <c:pt idx="104">
                  <c:v>0.45289438856146713</c:v>
                </c:pt>
                <c:pt idx="105">
                  <c:v>0.71403528485241607</c:v>
                </c:pt>
                <c:pt idx="106">
                  <c:v>0.39685427572449189</c:v>
                </c:pt>
                <c:pt idx="107">
                  <c:v>0.25565655020801903</c:v>
                </c:pt>
                <c:pt idx="108">
                  <c:v>0.29322210422552664</c:v>
                </c:pt>
                <c:pt idx="109">
                  <c:v>0.15612735749885556</c:v>
                </c:pt>
                <c:pt idx="110">
                  <c:v>0.27848436998119003</c:v>
                </c:pt>
                <c:pt idx="111">
                  <c:v>0.34647240354235143</c:v>
                </c:pt>
                <c:pt idx="112">
                  <c:v>0.76885846168272376</c:v>
                </c:pt>
                <c:pt idx="113">
                  <c:v>0.41024568027428782</c:v>
                </c:pt>
                <c:pt idx="114">
                  <c:v>0.68648028170389697</c:v>
                </c:pt>
                <c:pt idx="115">
                  <c:v>0.56883530127593407</c:v>
                </c:pt>
                <c:pt idx="116">
                  <c:v>0.78648120466766425</c:v>
                </c:pt>
                <c:pt idx="117">
                  <c:v>0.42130505190217632</c:v>
                </c:pt>
                <c:pt idx="118">
                  <c:v>0.35729928128708804</c:v>
                </c:pt>
                <c:pt idx="119">
                  <c:v>0.40999057751010176</c:v>
                </c:pt>
                <c:pt idx="120">
                  <c:v>0.22313767087223402</c:v>
                </c:pt>
                <c:pt idx="121">
                  <c:v>0.18258266653510785</c:v>
                </c:pt>
                <c:pt idx="122">
                  <c:v>0.17522041603019167</c:v>
                </c:pt>
                <c:pt idx="123">
                  <c:v>0.28230464198526506</c:v>
                </c:pt>
                <c:pt idx="124">
                  <c:v>0.7279983673099184</c:v>
                </c:pt>
                <c:pt idx="125">
                  <c:v>1</c:v>
                </c:pt>
                <c:pt idx="126">
                  <c:v>1</c:v>
                </c:pt>
                <c:pt idx="127">
                  <c:v>0.79023086704218348</c:v>
                </c:pt>
                <c:pt idx="128">
                  <c:v>0.80777351042539525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0.84028249707014235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0.94140856368045778</c:v>
                </c:pt>
                <c:pt idx="147">
                  <c:v>0.76160633640222675</c:v>
                </c:pt>
                <c:pt idx="148">
                  <c:v>1</c:v>
                </c:pt>
                <c:pt idx="149">
                  <c:v>1</c:v>
                </c:pt>
                <c:pt idx="150">
                  <c:v>0.99974961851055077</c:v>
                </c:pt>
                <c:pt idx="151">
                  <c:v>0.9597290781815232</c:v>
                </c:pt>
                <c:pt idx="152">
                  <c:v>0.69531327531467679</c:v>
                </c:pt>
                <c:pt idx="153">
                  <c:v>0.97825551227884233</c:v>
                </c:pt>
                <c:pt idx="154">
                  <c:v>0.63198622873260435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0.97497862803182678</c:v>
                </c:pt>
                <c:pt idx="161">
                  <c:v>1</c:v>
                </c:pt>
                <c:pt idx="162">
                  <c:v>0.83110492994189111</c:v>
                </c:pt>
                <c:pt idx="163">
                  <c:v>0.80204685735260739</c:v>
                </c:pt>
                <c:pt idx="164">
                  <c:v>0.77801047413202518</c:v>
                </c:pt>
                <c:pt idx="165">
                  <c:v>0.69999449807775682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0.37458976088218027</c:v>
                </c:pt>
                <c:pt idx="172">
                  <c:v>0.49892571399190383</c:v>
                </c:pt>
                <c:pt idx="173">
                  <c:v>0.91409396074056382</c:v>
                </c:pt>
                <c:pt idx="174">
                  <c:v>1</c:v>
                </c:pt>
                <c:pt idx="175">
                  <c:v>0.67775979850472357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0.69298697692387445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0.43932987496493181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0.51463505673500221</c:v>
                </c:pt>
                <c:pt idx="218">
                  <c:v>0.96200086922021588</c:v>
                </c:pt>
                <c:pt idx="219">
                  <c:v>0.59974874758038965</c:v>
                </c:pt>
                <c:pt idx="220">
                  <c:v>0.5281522898961063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0.51463505673500221</c:v>
                </c:pt>
                <c:pt idx="226">
                  <c:v>0.96200086922021588</c:v>
                </c:pt>
                <c:pt idx="227">
                  <c:v>0.59974874758038965</c:v>
                </c:pt>
                <c:pt idx="228">
                  <c:v>0.5281522898961063</c:v>
                </c:pt>
                <c:pt idx="229">
                  <c:v>0.96187163472234083</c:v>
                </c:pt>
                <c:pt idx="230">
                  <c:v>0.68929742357156532</c:v>
                </c:pt>
                <c:pt idx="231">
                  <c:v>0.44462848770291075</c:v>
                </c:pt>
                <c:pt idx="232">
                  <c:v>0.35638477522106266</c:v>
                </c:pt>
                <c:pt idx="233">
                  <c:v>0.39553433409765137</c:v>
                </c:pt>
                <c:pt idx="234">
                  <c:v>0.91891270223941024</c:v>
                </c:pt>
                <c:pt idx="235">
                  <c:v>0.52817788708685609</c:v>
                </c:pt>
                <c:pt idx="236">
                  <c:v>0.72262047629086146</c:v>
                </c:pt>
                <c:pt idx="237">
                  <c:v>0.65927708267132723</c:v>
                </c:pt>
                <c:pt idx="238">
                  <c:v>0.3821513962299608</c:v>
                </c:pt>
                <c:pt idx="23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37-42C9-934B-833B1E93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741688"/>
        <c:axId val="744742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'PF6750'!$V$4</c15:sqref>
                        </c15:formulaRef>
                      </c:ext>
                    </c:extLst>
                    <c:strCache>
                      <c:ptCount val="1"/>
                      <c:pt idx="0">
                        <c:v>PENETRAÇÃO RECOMENDADA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'PF6750'!$V$5:$V$211</c15:sqref>
                        </c15:formulaRef>
                      </c:ext>
                    </c:extLst>
                    <c:numCache>
                      <c:formatCode>0%</c:formatCode>
                      <c:ptCount val="207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0.7</c:v>
                      </c:pt>
                      <c:pt idx="8">
                        <c:v>0.7</c:v>
                      </c:pt>
                      <c:pt idx="9">
                        <c:v>0.7</c:v>
                      </c:pt>
                      <c:pt idx="10">
                        <c:v>0.7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0.7</c:v>
                      </c:pt>
                      <c:pt idx="21">
                        <c:v>0.7</c:v>
                      </c:pt>
                      <c:pt idx="22">
                        <c:v>0.7</c:v>
                      </c:pt>
                      <c:pt idx="23">
                        <c:v>0.7</c:v>
                      </c:pt>
                      <c:pt idx="24">
                        <c:v>0.7</c:v>
                      </c:pt>
                      <c:pt idx="25">
                        <c:v>0.7</c:v>
                      </c:pt>
                      <c:pt idx="26">
                        <c:v>0.7</c:v>
                      </c:pt>
                      <c:pt idx="27">
                        <c:v>0.7</c:v>
                      </c:pt>
                      <c:pt idx="28">
                        <c:v>0.7</c:v>
                      </c:pt>
                      <c:pt idx="29">
                        <c:v>0.7</c:v>
                      </c:pt>
                      <c:pt idx="30">
                        <c:v>0.7</c:v>
                      </c:pt>
                      <c:pt idx="31">
                        <c:v>0.7</c:v>
                      </c:pt>
                      <c:pt idx="32">
                        <c:v>0.7</c:v>
                      </c:pt>
                      <c:pt idx="33">
                        <c:v>0.7</c:v>
                      </c:pt>
                      <c:pt idx="34">
                        <c:v>0.7</c:v>
                      </c:pt>
                      <c:pt idx="35">
                        <c:v>0.7</c:v>
                      </c:pt>
                      <c:pt idx="36">
                        <c:v>0.7</c:v>
                      </c:pt>
                      <c:pt idx="37">
                        <c:v>0.7</c:v>
                      </c:pt>
                      <c:pt idx="38">
                        <c:v>0.7</c:v>
                      </c:pt>
                      <c:pt idx="39">
                        <c:v>0.7</c:v>
                      </c:pt>
                      <c:pt idx="40">
                        <c:v>0.7</c:v>
                      </c:pt>
                      <c:pt idx="41">
                        <c:v>0.7</c:v>
                      </c:pt>
                      <c:pt idx="42">
                        <c:v>0.7</c:v>
                      </c:pt>
                      <c:pt idx="43">
                        <c:v>0.7</c:v>
                      </c:pt>
                      <c:pt idx="44">
                        <c:v>0.7</c:v>
                      </c:pt>
                      <c:pt idx="45">
                        <c:v>0.7</c:v>
                      </c:pt>
                      <c:pt idx="46">
                        <c:v>0.7</c:v>
                      </c:pt>
                      <c:pt idx="47">
                        <c:v>0.7</c:v>
                      </c:pt>
                      <c:pt idx="48">
                        <c:v>0.7</c:v>
                      </c:pt>
                      <c:pt idx="49">
                        <c:v>0.7</c:v>
                      </c:pt>
                      <c:pt idx="50">
                        <c:v>0.7</c:v>
                      </c:pt>
                      <c:pt idx="51">
                        <c:v>0.7</c:v>
                      </c:pt>
                      <c:pt idx="52">
                        <c:v>0.7</c:v>
                      </c:pt>
                      <c:pt idx="53">
                        <c:v>0.7</c:v>
                      </c:pt>
                      <c:pt idx="54">
                        <c:v>0.7</c:v>
                      </c:pt>
                      <c:pt idx="55">
                        <c:v>0.7</c:v>
                      </c:pt>
                      <c:pt idx="56">
                        <c:v>0.7</c:v>
                      </c:pt>
                      <c:pt idx="57">
                        <c:v>0.7</c:v>
                      </c:pt>
                      <c:pt idx="58">
                        <c:v>0.7</c:v>
                      </c:pt>
                      <c:pt idx="59">
                        <c:v>0.7</c:v>
                      </c:pt>
                      <c:pt idx="60">
                        <c:v>0.7</c:v>
                      </c:pt>
                      <c:pt idx="61">
                        <c:v>0.7</c:v>
                      </c:pt>
                      <c:pt idx="62">
                        <c:v>0.7</c:v>
                      </c:pt>
                      <c:pt idx="63">
                        <c:v>0.7</c:v>
                      </c:pt>
                      <c:pt idx="64">
                        <c:v>0.7</c:v>
                      </c:pt>
                      <c:pt idx="65">
                        <c:v>0.7</c:v>
                      </c:pt>
                      <c:pt idx="66">
                        <c:v>0.7</c:v>
                      </c:pt>
                      <c:pt idx="67">
                        <c:v>0.7</c:v>
                      </c:pt>
                      <c:pt idx="68">
                        <c:v>0.7</c:v>
                      </c:pt>
                      <c:pt idx="69">
                        <c:v>0.7</c:v>
                      </c:pt>
                      <c:pt idx="70">
                        <c:v>0.7</c:v>
                      </c:pt>
                      <c:pt idx="71">
                        <c:v>0.7</c:v>
                      </c:pt>
                      <c:pt idx="72">
                        <c:v>0.7</c:v>
                      </c:pt>
                      <c:pt idx="73">
                        <c:v>0.7</c:v>
                      </c:pt>
                      <c:pt idx="74">
                        <c:v>0.7</c:v>
                      </c:pt>
                      <c:pt idx="75">
                        <c:v>0.7</c:v>
                      </c:pt>
                      <c:pt idx="76">
                        <c:v>0.7</c:v>
                      </c:pt>
                      <c:pt idx="77">
                        <c:v>0.7</c:v>
                      </c:pt>
                      <c:pt idx="78">
                        <c:v>0.7</c:v>
                      </c:pt>
                      <c:pt idx="79">
                        <c:v>0.7</c:v>
                      </c:pt>
                      <c:pt idx="80">
                        <c:v>0.7</c:v>
                      </c:pt>
                      <c:pt idx="81">
                        <c:v>0.7</c:v>
                      </c:pt>
                      <c:pt idx="82">
                        <c:v>0.7</c:v>
                      </c:pt>
                      <c:pt idx="83">
                        <c:v>0.7</c:v>
                      </c:pt>
                      <c:pt idx="84">
                        <c:v>0.7</c:v>
                      </c:pt>
                      <c:pt idx="85">
                        <c:v>0.7</c:v>
                      </c:pt>
                      <c:pt idx="86">
                        <c:v>0.7</c:v>
                      </c:pt>
                      <c:pt idx="87">
                        <c:v>0.7</c:v>
                      </c:pt>
                      <c:pt idx="88">
                        <c:v>0.7</c:v>
                      </c:pt>
                      <c:pt idx="89">
                        <c:v>0.7</c:v>
                      </c:pt>
                      <c:pt idx="90">
                        <c:v>0.7</c:v>
                      </c:pt>
                      <c:pt idx="91">
                        <c:v>0.7</c:v>
                      </c:pt>
                      <c:pt idx="92">
                        <c:v>0.7</c:v>
                      </c:pt>
                      <c:pt idx="93">
                        <c:v>0.7</c:v>
                      </c:pt>
                      <c:pt idx="94">
                        <c:v>0.7</c:v>
                      </c:pt>
                      <c:pt idx="95">
                        <c:v>0.7</c:v>
                      </c:pt>
                      <c:pt idx="96">
                        <c:v>0.7</c:v>
                      </c:pt>
                      <c:pt idx="97">
                        <c:v>0.7</c:v>
                      </c:pt>
                      <c:pt idx="98">
                        <c:v>0.7</c:v>
                      </c:pt>
                      <c:pt idx="99">
                        <c:v>0.7</c:v>
                      </c:pt>
                      <c:pt idx="100">
                        <c:v>0.7</c:v>
                      </c:pt>
                      <c:pt idx="101">
                        <c:v>0.7</c:v>
                      </c:pt>
                      <c:pt idx="102">
                        <c:v>0.7</c:v>
                      </c:pt>
                      <c:pt idx="103">
                        <c:v>0.7</c:v>
                      </c:pt>
                      <c:pt idx="104">
                        <c:v>0.7</c:v>
                      </c:pt>
                      <c:pt idx="105">
                        <c:v>0.7</c:v>
                      </c:pt>
                      <c:pt idx="106">
                        <c:v>0.7</c:v>
                      </c:pt>
                      <c:pt idx="107">
                        <c:v>0.7</c:v>
                      </c:pt>
                      <c:pt idx="108">
                        <c:v>0.7</c:v>
                      </c:pt>
                      <c:pt idx="109">
                        <c:v>0.7</c:v>
                      </c:pt>
                      <c:pt idx="110">
                        <c:v>0.7</c:v>
                      </c:pt>
                      <c:pt idx="111">
                        <c:v>0.7</c:v>
                      </c:pt>
                      <c:pt idx="112">
                        <c:v>0.7</c:v>
                      </c:pt>
                      <c:pt idx="113">
                        <c:v>0.7</c:v>
                      </c:pt>
                      <c:pt idx="114">
                        <c:v>0.7</c:v>
                      </c:pt>
                      <c:pt idx="115">
                        <c:v>0.7</c:v>
                      </c:pt>
                      <c:pt idx="116">
                        <c:v>0.7</c:v>
                      </c:pt>
                      <c:pt idx="117">
                        <c:v>0.7</c:v>
                      </c:pt>
                      <c:pt idx="118">
                        <c:v>0.7</c:v>
                      </c:pt>
                      <c:pt idx="119">
                        <c:v>0.7</c:v>
                      </c:pt>
                      <c:pt idx="120">
                        <c:v>0.7</c:v>
                      </c:pt>
                      <c:pt idx="121">
                        <c:v>0.7</c:v>
                      </c:pt>
                      <c:pt idx="122">
                        <c:v>0.7</c:v>
                      </c:pt>
                      <c:pt idx="123">
                        <c:v>0.7</c:v>
                      </c:pt>
                      <c:pt idx="124">
                        <c:v>0.7</c:v>
                      </c:pt>
                      <c:pt idx="125">
                        <c:v>0.7</c:v>
                      </c:pt>
                      <c:pt idx="126">
                        <c:v>0.7</c:v>
                      </c:pt>
                      <c:pt idx="127">
                        <c:v>0.7</c:v>
                      </c:pt>
                      <c:pt idx="128">
                        <c:v>0.7</c:v>
                      </c:pt>
                      <c:pt idx="129">
                        <c:v>0.7</c:v>
                      </c:pt>
                      <c:pt idx="130">
                        <c:v>0.7</c:v>
                      </c:pt>
                      <c:pt idx="131">
                        <c:v>0.7</c:v>
                      </c:pt>
                      <c:pt idx="132">
                        <c:v>0.7</c:v>
                      </c:pt>
                      <c:pt idx="133">
                        <c:v>0.7</c:v>
                      </c:pt>
                      <c:pt idx="134">
                        <c:v>0.7</c:v>
                      </c:pt>
                      <c:pt idx="135">
                        <c:v>0.7</c:v>
                      </c:pt>
                      <c:pt idx="136">
                        <c:v>0.7</c:v>
                      </c:pt>
                      <c:pt idx="137">
                        <c:v>0.7</c:v>
                      </c:pt>
                      <c:pt idx="138">
                        <c:v>0.7</c:v>
                      </c:pt>
                      <c:pt idx="139">
                        <c:v>0.7</c:v>
                      </c:pt>
                      <c:pt idx="140">
                        <c:v>0.7</c:v>
                      </c:pt>
                      <c:pt idx="141">
                        <c:v>0.7</c:v>
                      </c:pt>
                      <c:pt idx="142">
                        <c:v>0.7</c:v>
                      </c:pt>
                      <c:pt idx="143">
                        <c:v>0.7</c:v>
                      </c:pt>
                      <c:pt idx="144">
                        <c:v>0.7</c:v>
                      </c:pt>
                      <c:pt idx="145">
                        <c:v>0.7</c:v>
                      </c:pt>
                      <c:pt idx="146">
                        <c:v>0.7</c:v>
                      </c:pt>
                      <c:pt idx="147">
                        <c:v>0.7</c:v>
                      </c:pt>
                      <c:pt idx="148">
                        <c:v>0.7</c:v>
                      </c:pt>
                      <c:pt idx="149">
                        <c:v>0.7</c:v>
                      </c:pt>
                      <c:pt idx="150">
                        <c:v>0.7</c:v>
                      </c:pt>
                      <c:pt idx="151">
                        <c:v>0.7</c:v>
                      </c:pt>
                      <c:pt idx="152">
                        <c:v>0.7</c:v>
                      </c:pt>
                      <c:pt idx="153">
                        <c:v>0.7</c:v>
                      </c:pt>
                      <c:pt idx="154">
                        <c:v>0.7</c:v>
                      </c:pt>
                      <c:pt idx="155">
                        <c:v>0.7</c:v>
                      </c:pt>
                      <c:pt idx="156">
                        <c:v>0.7</c:v>
                      </c:pt>
                      <c:pt idx="157">
                        <c:v>0.7</c:v>
                      </c:pt>
                      <c:pt idx="158">
                        <c:v>0.7</c:v>
                      </c:pt>
                      <c:pt idx="159">
                        <c:v>0.7</c:v>
                      </c:pt>
                      <c:pt idx="160">
                        <c:v>0.7</c:v>
                      </c:pt>
                      <c:pt idx="161">
                        <c:v>0.7</c:v>
                      </c:pt>
                      <c:pt idx="162">
                        <c:v>0.7</c:v>
                      </c:pt>
                      <c:pt idx="163">
                        <c:v>0.7</c:v>
                      </c:pt>
                      <c:pt idx="164">
                        <c:v>0.7</c:v>
                      </c:pt>
                      <c:pt idx="165">
                        <c:v>0.7</c:v>
                      </c:pt>
                      <c:pt idx="166">
                        <c:v>0.7</c:v>
                      </c:pt>
                      <c:pt idx="167">
                        <c:v>0.7</c:v>
                      </c:pt>
                      <c:pt idx="168">
                        <c:v>0.7</c:v>
                      </c:pt>
                      <c:pt idx="169">
                        <c:v>0.7</c:v>
                      </c:pt>
                      <c:pt idx="170">
                        <c:v>0.7</c:v>
                      </c:pt>
                      <c:pt idx="171">
                        <c:v>0.7</c:v>
                      </c:pt>
                      <c:pt idx="172">
                        <c:v>0.7</c:v>
                      </c:pt>
                      <c:pt idx="173">
                        <c:v>0.7</c:v>
                      </c:pt>
                      <c:pt idx="174">
                        <c:v>0.7</c:v>
                      </c:pt>
                      <c:pt idx="175">
                        <c:v>0.7</c:v>
                      </c:pt>
                      <c:pt idx="176">
                        <c:v>0.7</c:v>
                      </c:pt>
                      <c:pt idx="177">
                        <c:v>0.7</c:v>
                      </c:pt>
                      <c:pt idx="178">
                        <c:v>0.7</c:v>
                      </c:pt>
                      <c:pt idx="179">
                        <c:v>0.7</c:v>
                      </c:pt>
                      <c:pt idx="180">
                        <c:v>0.7</c:v>
                      </c:pt>
                      <c:pt idx="181">
                        <c:v>0.7</c:v>
                      </c:pt>
                      <c:pt idx="182">
                        <c:v>0.7</c:v>
                      </c:pt>
                      <c:pt idx="183">
                        <c:v>0.7</c:v>
                      </c:pt>
                      <c:pt idx="184">
                        <c:v>0.7</c:v>
                      </c:pt>
                      <c:pt idx="185">
                        <c:v>0.7</c:v>
                      </c:pt>
                      <c:pt idx="186">
                        <c:v>0.7</c:v>
                      </c:pt>
                      <c:pt idx="187">
                        <c:v>0.7</c:v>
                      </c:pt>
                      <c:pt idx="188">
                        <c:v>0.7</c:v>
                      </c:pt>
                      <c:pt idx="189">
                        <c:v>0.7</c:v>
                      </c:pt>
                      <c:pt idx="190">
                        <c:v>0.7</c:v>
                      </c:pt>
                      <c:pt idx="191">
                        <c:v>0.7</c:v>
                      </c:pt>
                      <c:pt idx="192">
                        <c:v>0.7</c:v>
                      </c:pt>
                      <c:pt idx="193">
                        <c:v>0.7</c:v>
                      </c:pt>
                      <c:pt idx="194">
                        <c:v>0.7</c:v>
                      </c:pt>
                      <c:pt idx="195">
                        <c:v>0.7</c:v>
                      </c:pt>
                      <c:pt idx="196">
                        <c:v>0.7</c:v>
                      </c:pt>
                      <c:pt idx="197">
                        <c:v>0.7</c:v>
                      </c:pt>
                      <c:pt idx="198">
                        <c:v>0.7</c:v>
                      </c:pt>
                      <c:pt idx="199">
                        <c:v>0.7</c:v>
                      </c:pt>
                      <c:pt idx="200">
                        <c:v>0.7</c:v>
                      </c:pt>
                      <c:pt idx="201">
                        <c:v>0.7</c:v>
                      </c:pt>
                      <c:pt idx="202">
                        <c:v>0.7</c:v>
                      </c:pt>
                      <c:pt idx="203">
                        <c:v>0.7</c:v>
                      </c:pt>
                      <c:pt idx="204">
                        <c:v>0.7</c:v>
                      </c:pt>
                      <c:pt idx="205">
                        <c:v>0.7</c:v>
                      </c:pt>
                      <c:pt idx="206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37-42C9-934B-833B1E936CE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0"/>
          <c:tx>
            <c:strRef>
              <c:f>'PF6750'!$O$4</c:f>
              <c:strCache>
                <c:ptCount val="1"/>
                <c:pt idx="0">
                  <c:v>ENERGIA ESPECIFICA (Mpa)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'PF6750'!$O$5:$O$244</c:f>
              <c:numCache>
                <c:formatCode>0.0</c:formatCode>
                <c:ptCount val="240"/>
                <c:pt idx="0">
                  <c:v>199.94585157568196</c:v>
                </c:pt>
                <c:pt idx="1">
                  <c:v>62.255314928462752</c:v>
                </c:pt>
                <c:pt idx="2">
                  <c:v>135.43286567520667</c:v>
                </c:pt>
                <c:pt idx="3">
                  <c:v>149.80924353676878</c:v>
                </c:pt>
                <c:pt idx="4">
                  <c:v>96.712213563748961</c:v>
                </c:pt>
                <c:pt idx="5">
                  <c:v>150.16178855990688</c:v>
                </c:pt>
                <c:pt idx="6">
                  <c:v>87.905688561724205</c:v>
                </c:pt>
                <c:pt idx="7">
                  <c:v>395.04250236819746</c:v>
                </c:pt>
                <c:pt idx="8">
                  <c:v>91.99904293748115</c:v>
                </c:pt>
                <c:pt idx="9">
                  <c:v>234.56227849301422</c:v>
                </c:pt>
                <c:pt idx="10">
                  <c:v>381.6834633806518</c:v>
                </c:pt>
                <c:pt idx="11">
                  <c:v>221.06894337769276</c:v>
                </c:pt>
                <c:pt idx="12">
                  <c:v>350.28745084299618</c:v>
                </c:pt>
                <c:pt idx="13">
                  <c:v>205.04799710372018</c:v>
                </c:pt>
                <c:pt idx="14">
                  <c:v>185.00893388026068</c:v>
                </c:pt>
                <c:pt idx="15">
                  <c:v>109.70872013030456</c:v>
                </c:pt>
                <c:pt idx="16">
                  <c:v>172.15628669392925</c:v>
                </c:pt>
                <c:pt idx="17">
                  <c:v>121.0454817494103</c:v>
                </c:pt>
                <c:pt idx="18">
                  <c:v>46.998831034221986</c:v>
                </c:pt>
                <c:pt idx="19">
                  <c:v>72.735827514389882</c:v>
                </c:pt>
                <c:pt idx="20">
                  <c:v>353.08786194393559</c:v>
                </c:pt>
                <c:pt idx="21">
                  <c:v>241.10855994941724</c:v>
                </c:pt>
                <c:pt idx="22">
                  <c:v>369.50289765058301</c:v>
                </c:pt>
                <c:pt idx="23">
                  <c:v>373.19416268176053</c:v>
                </c:pt>
                <c:pt idx="24">
                  <c:v>263.61500138451362</c:v>
                </c:pt>
                <c:pt idx="25">
                  <c:v>170.71521659437823</c:v>
                </c:pt>
                <c:pt idx="26">
                  <c:v>46.312572620824824</c:v>
                </c:pt>
                <c:pt idx="27">
                  <c:v>134.44245568769622</c:v>
                </c:pt>
                <c:pt idx="28">
                  <c:v>370.7280702709657</c:v>
                </c:pt>
                <c:pt idx="29">
                  <c:v>77.325604892923536</c:v>
                </c:pt>
                <c:pt idx="30">
                  <c:v>77.830110961304726</c:v>
                </c:pt>
                <c:pt idx="31">
                  <c:v>27.729568981895238</c:v>
                </c:pt>
                <c:pt idx="32">
                  <c:v>55.149380494134</c:v>
                </c:pt>
                <c:pt idx="33">
                  <c:v>78.679091434305946</c:v>
                </c:pt>
                <c:pt idx="34">
                  <c:v>168.22702343223767</c:v>
                </c:pt>
                <c:pt idx="35">
                  <c:v>44.451940564820632</c:v>
                </c:pt>
                <c:pt idx="36">
                  <c:v>74.0991506496471</c:v>
                </c:pt>
                <c:pt idx="37">
                  <c:v>77.406374938516421</c:v>
                </c:pt>
                <c:pt idx="38">
                  <c:v>70.245078103464778</c:v>
                </c:pt>
                <c:pt idx="39">
                  <c:v>32.644814984334225</c:v>
                </c:pt>
                <c:pt idx="40">
                  <c:v>20.218278754630823</c:v>
                </c:pt>
                <c:pt idx="41">
                  <c:v>33.354832730224324</c:v>
                </c:pt>
                <c:pt idx="42">
                  <c:v>77.443633854447143</c:v>
                </c:pt>
                <c:pt idx="43">
                  <c:v>90.328077892196404</c:v>
                </c:pt>
                <c:pt idx="44">
                  <c:v>66.217895271329411</c:v>
                </c:pt>
                <c:pt idx="45">
                  <c:v>61.382908210895124</c:v>
                </c:pt>
                <c:pt idx="46">
                  <c:v>161.6937494638409</c:v>
                </c:pt>
                <c:pt idx="47">
                  <c:v>332.26868780598539</c:v>
                </c:pt>
                <c:pt idx="48">
                  <c:v>280.77959291066912</c:v>
                </c:pt>
                <c:pt idx="49">
                  <c:v>139.11494686420022</c:v>
                </c:pt>
                <c:pt idx="50">
                  <c:v>133.4876540863367</c:v>
                </c:pt>
                <c:pt idx="51">
                  <c:v>35.8466939078465</c:v>
                </c:pt>
                <c:pt idx="52">
                  <c:v>51.467296429255377</c:v>
                </c:pt>
                <c:pt idx="53">
                  <c:v>173.06820015459141</c:v>
                </c:pt>
                <c:pt idx="54">
                  <c:v>187.67753201821023</c:v>
                </c:pt>
                <c:pt idx="55">
                  <c:v>195.95738599013649</c:v>
                </c:pt>
                <c:pt idx="56">
                  <c:v>228.37641961389764</c:v>
                </c:pt>
                <c:pt idx="57">
                  <c:v>132.65165525526132</c:v>
                </c:pt>
                <c:pt idx="58">
                  <c:v>136.74126276709012</c:v>
                </c:pt>
                <c:pt idx="59">
                  <c:v>49.204295603472183</c:v>
                </c:pt>
                <c:pt idx="60">
                  <c:v>213.74936024754896</c:v>
                </c:pt>
                <c:pt idx="61">
                  <c:v>98.807329990953548</c:v>
                </c:pt>
                <c:pt idx="62">
                  <c:v>30.570473013487707</c:v>
                </c:pt>
                <c:pt idx="63">
                  <c:v>60.422241300589128</c:v>
                </c:pt>
                <c:pt idx="64">
                  <c:v>109.28208141268651</c:v>
                </c:pt>
                <c:pt idx="65">
                  <c:v>115.8468779198348</c:v>
                </c:pt>
                <c:pt idx="66">
                  <c:v>190.45144772053598</c:v>
                </c:pt>
                <c:pt idx="67">
                  <c:v>216.29207868802524</c:v>
                </c:pt>
                <c:pt idx="68">
                  <c:v>105.20919739096877</c:v>
                </c:pt>
                <c:pt idx="69">
                  <c:v>128.82584266316471</c:v>
                </c:pt>
                <c:pt idx="70">
                  <c:v>86.113306546666465</c:v>
                </c:pt>
                <c:pt idx="71">
                  <c:v>175.00576113821626</c:v>
                </c:pt>
                <c:pt idx="72">
                  <c:v>135.88758694011861</c:v>
                </c:pt>
                <c:pt idx="73">
                  <c:v>68.016347576270149</c:v>
                </c:pt>
                <c:pt idx="74">
                  <c:v>168.11440989937887</c:v>
                </c:pt>
                <c:pt idx="75">
                  <c:v>110.48365086941766</c:v>
                </c:pt>
                <c:pt idx="76">
                  <c:v>84.728297477306697</c:v>
                </c:pt>
                <c:pt idx="77">
                  <c:v>152.9505682167277</c:v>
                </c:pt>
                <c:pt idx="78">
                  <c:v>51.051126319828732</c:v>
                </c:pt>
                <c:pt idx="79">
                  <c:v>98.752429762473724</c:v>
                </c:pt>
                <c:pt idx="80">
                  <c:v>116.41225699416223</c:v>
                </c:pt>
                <c:pt idx="81">
                  <c:v>89.772970647835422</c:v>
                </c:pt>
                <c:pt idx="82">
                  <c:v>169.15929380244052</c:v>
                </c:pt>
                <c:pt idx="83">
                  <c:v>87.989037274444371</c:v>
                </c:pt>
                <c:pt idx="84">
                  <c:v>297.42973491656392</c:v>
                </c:pt>
                <c:pt idx="85">
                  <c:v>32.927618033894113</c:v>
                </c:pt>
                <c:pt idx="86">
                  <c:v>59.489767017413158</c:v>
                </c:pt>
                <c:pt idx="87">
                  <c:v>100.51774726621814</c:v>
                </c:pt>
                <c:pt idx="88">
                  <c:v>78.907788250081239</c:v>
                </c:pt>
                <c:pt idx="89">
                  <c:v>88.769118976528219</c:v>
                </c:pt>
                <c:pt idx="90">
                  <c:v>56.699109271885831</c:v>
                </c:pt>
                <c:pt idx="91">
                  <c:v>47.640902359064938</c:v>
                </c:pt>
                <c:pt idx="92">
                  <c:v>65.502559354858406</c:v>
                </c:pt>
                <c:pt idx="93">
                  <c:v>139.26299686356981</c:v>
                </c:pt>
                <c:pt idx="94">
                  <c:v>210.23192842161853</c:v>
                </c:pt>
                <c:pt idx="95">
                  <c:v>366.07174596358323</c:v>
                </c:pt>
                <c:pt idx="96">
                  <c:v>68.073093353157702</c:v>
                </c:pt>
                <c:pt idx="97">
                  <c:v>190.05720006170804</c:v>
                </c:pt>
                <c:pt idx="98">
                  <c:v>158.11886921771892</c:v>
                </c:pt>
                <c:pt idx="99">
                  <c:v>122.38526885243571</c:v>
                </c:pt>
                <c:pt idx="100">
                  <c:v>261.03925728092389</c:v>
                </c:pt>
                <c:pt idx="101">
                  <c:v>92.012290328705362</c:v>
                </c:pt>
                <c:pt idx="102">
                  <c:v>104.78101788318847</c:v>
                </c:pt>
                <c:pt idx="103">
                  <c:v>175.13917050727983</c:v>
                </c:pt>
                <c:pt idx="104">
                  <c:v>131.04097147161681</c:v>
                </c:pt>
                <c:pt idx="105">
                  <c:v>87.164261644726906</c:v>
                </c:pt>
                <c:pt idx="106">
                  <c:v>229.95419643397955</c:v>
                </c:pt>
                <c:pt idx="107">
                  <c:v>202.52621713395152</c:v>
                </c:pt>
                <c:pt idx="108">
                  <c:v>156.62864364059055</c:v>
                </c:pt>
                <c:pt idx="109">
                  <c:v>270.22380689297</c:v>
                </c:pt>
                <c:pt idx="110">
                  <c:v>408.17869655842378</c:v>
                </c:pt>
                <c:pt idx="111">
                  <c:v>154.63389618375606</c:v>
                </c:pt>
                <c:pt idx="112">
                  <c:v>136.44279932671853</c:v>
                </c:pt>
                <c:pt idx="113">
                  <c:v>225.59771527456496</c:v>
                </c:pt>
                <c:pt idx="114">
                  <c:v>92.04858756463905</c:v>
                </c:pt>
                <c:pt idx="115">
                  <c:v>56.133861454500334</c:v>
                </c:pt>
                <c:pt idx="116">
                  <c:v>79.202908538460846</c:v>
                </c:pt>
                <c:pt idx="117">
                  <c:v>138.81443965094482</c:v>
                </c:pt>
                <c:pt idx="118">
                  <c:v>197.16785003372974</c:v>
                </c:pt>
                <c:pt idx="119">
                  <c:v>130.62381361841048</c:v>
                </c:pt>
                <c:pt idx="120">
                  <c:v>241.99414716045524</c:v>
                </c:pt>
                <c:pt idx="121">
                  <c:v>208.77590936387622</c:v>
                </c:pt>
                <c:pt idx="122">
                  <c:v>305.90343080536951</c:v>
                </c:pt>
                <c:pt idx="123">
                  <c:v>277.83590598132145</c:v>
                </c:pt>
                <c:pt idx="124">
                  <c:v>62.420178394206545</c:v>
                </c:pt>
                <c:pt idx="125">
                  <c:v>62.382271724304708</c:v>
                </c:pt>
                <c:pt idx="126">
                  <c:v>72.266366752090875</c:v>
                </c:pt>
                <c:pt idx="127">
                  <c:v>122.20417108424299</c:v>
                </c:pt>
                <c:pt idx="128">
                  <c:v>88.126841341312897</c:v>
                </c:pt>
                <c:pt idx="129">
                  <c:v>29.982070521205909</c:v>
                </c:pt>
                <c:pt idx="130">
                  <c:v>46.117150506453008</c:v>
                </c:pt>
                <c:pt idx="131">
                  <c:v>61.694677183530487</c:v>
                </c:pt>
                <c:pt idx="132">
                  <c:v>85.840382208407149</c:v>
                </c:pt>
                <c:pt idx="133">
                  <c:v>39.412799453817193</c:v>
                </c:pt>
                <c:pt idx="134">
                  <c:v>21.696972073212773</c:v>
                </c:pt>
                <c:pt idx="135">
                  <c:v>17.657423877959697</c:v>
                </c:pt>
                <c:pt idx="136">
                  <c:v>16.83657297310884</c:v>
                </c:pt>
                <c:pt idx="137">
                  <c:v>118.61366117512746</c:v>
                </c:pt>
                <c:pt idx="138">
                  <c:v>55.58139825246537</c:v>
                </c:pt>
                <c:pt idx="139">
                  <c:v>76.48875094933382</c:v>
                </c:pt>
                <c:pt idx="140">
                  <c:v>33.148647078026627</c:v>
                </c:pt>
                <c:pt idx="141">
                  <c:v>96.903262958754695</c:v>
                </c:pt>
                <c:pt idx="142">
                  <c:v>68.07401678264938</c:v>
                </c:pt>
                <c:pt idx="143">
                  <c:v>52.315226503797859</c:v>
                </c:pt>
                <c:pt idx="144">
                  <c:v>79.770023648300722</c:v>
                </c:pt>
                <c:pt idx="145">
                  <c:v>81.791615436135416</c:v>
                </c:pt>
                <c:pt idx="146">
                  <c:v>115.20449493661552</c:v>
                </c:pt>
                <c:pt idx="147">
                  <c:v>142.07300549724101</c:v>
                </c:pt>
                <c:pt idx="148">
                  <c:v>63.565906109150127</c:v>
                </c:pt>
                <c:pt idx="149">
                  <c:v>54.10093455309628</c:v>
                </c:pt>
                <c:pt idx="150">
                  <c:v>88.696439142932292</c:v>
                </c:pt>
                <c:pt idx="151">
                  <c:v>64.376140217067771</c:v>
                </c:pt>
                <c:pt idx="152">
                  <c:v>94.486049442831884</c:v>
                </c:pt>
                <c:pt idx="153">
                  <c:v>69.73433424134069</c:v>
                </c:pt>
                <c:pt idx="154">
                  <c:v>103.93695594763547</c:v>
                </c:pt>
                <c:pt idx="155">
                  <c:v>47.399693855278883</c:v>
                </c:pt>
                <c:pt idx="156">
                  <c:v>52.336698309868048</c:v>
                </c:pt>
                <c:pt idx="157">
                  <c:v>28.566077879946803</c:v>
                </c:pt>
                <c:pt idx="158">
                  <c:v>34.51283218951113</c:v>
                </c:pt>
                <c:pt idx="159">
                  <c:v>58.353006819471936</c:v>
                </c:pt>
                <c:pt idx="160">
                  <c:v>77.180755444128835</c:v>
                </c:pt>
                <c:pt idx="161">
                  <c:v>23.876645323327619</c:v>
                </c:pt>
                <c:pt idx="162">
                  <c:v>84.473775283160535</c:v>
                </c:pt>
                <c:pt idx="163">
                  <c:v>80.367109585041106</c:v>
                </c:pt>
                <c:pt idx="164">
                  <c:v>95.299419894535887</c:v>
                </c:pt>
                <c:pt idx="165">
                  <c:v>103.54042330191299</c:v>
                </c:pt>
                <c:pt idx="166">
                  <c:v>33.729892870642153</c:v>
                </c:pt>
                <c:pt idx="167">
                  <c:v>37.401179895406415</c:v>
                </c:pt>
                <c:pt idx="168">
                  <c:v>35.181202784209397</c:v>
                </c:pt>
                <c:pt idx="169">
                  <c:v>70.070165202693786</c:v>
                </c:pt>
                <c:pt idx="170">
                  <c:v>65.211652789723018</c:v>
                </c:pt>
                <c:pt idx="171">
                  <c:v>289.68048746513659</c:v>
                </c:pt>
                <c:pt idx="172">
                  <c:v>2.3782734007965316</c:v>
                </c:pt>
                <c:pt idx="173">
                  <c:v>74.025251742732365</c:v>
                </c:pt>
                <c:pt idx="174">
                  <c:v>54.117853793367566</c:v>
                </c:pt>
                <c:pt idx="175">
                  <c:v>120.48680541603832</c:v>
                </c:pt>
                <c:pt idx="176">
                  <c:v>48.373254507078158</c:v>
                </c:pt>
                <c:pt idx="177">
                  <c:v>39.625255670334575</c:v>
                </c:pt>
                <c:pt idx="178">
                  <c:v>38.021221940083194</c:v>
                </c:pt>
                <c:pt idx="179">
                  <c:v>80.718153688186106</c:v>
                </c:pt>
                <c:pt idx="180">
                  <c:v>38.595226018249434</c:v>
                </c:pt>
                <c:pt idx="181">
                  <c:v>25.870819087417605</c:v>
                </c:pt>
                <c:pt idx="182">
                  <c:v>22.31786094941393</c:v>
                </c:pt>
                <c:pt idx="183">
                  <c:v>50.963407723878305</c:v>
                </c:pt>
                <c:pt idx="184">
                  <c:v>44.485209815505698</c:v>
                </c:pt>
                <c:pt idx="185">
                  <c:v>45.694202637743345</c:v>
                </c:pt>
                <c:pt idx="186">
                  <c:v>34.488313732823428</c:v>
                </c:pt>
                <c:pt idx="187">
                  <c:v>88.907648104176502</c:v>
                </c:pt>
                <c:pt idx="188">
                  <c:v>35.947434350114911</c:v>
                </c:pt>
                <c:pt idx="189">
                  <c:v>56.342437959484307</c:v>
                </c:pt>
                <c:pt idx="190">
                  <c:v>80.579837360759797</c:v>
                </c:pt>
                <c:pt idx="191">
                  <c:v>39.30872428273949</c:v>
                </c:pt>
                <c:pt idx="192">
                  <c:v>33.934391623253099</c:v>
                </c:pt>
                <c:pt idx="193">
                  <c:v>56.280029312572701</c:v>
                </c:pt>
                <c:pt idx="194">
                  <c:v>42.379943285600461</c:v>
                </c:pt>
                <c:pt idx="195">
                  <c:v>42.048117005309813</c:v>
                </c:pt>
                <c:pt idx="196">
                  <c:v>66.162566963971059</c:v>
                </c:pt>
                <c:pt idx="197">
                  <c:v>84.243205712618675</c:v>
                </c:pt>
                <c:pt idx="198">
                  <c:v>67.648127505639579</c:v>
                </c:pt>
                <c:pt idx="199">
                  <c:v>75.538724469126421</c:v>
                </c:pt>
                <c:pt idx="200">
                  <c:v>70.508221533753002</c:v>
                </c:pt>
                <c:pt idx="201">
                  <c:v>53.559819742398297</c:v>
                </c:pt>
                <c:pt idx="202">
                  <c:v>69.024846825517798</c:v>
                </c:pt>
                <c:pt idx="203">
                  <c:v>68.768747825387592</c:v>
                </c:pt>
                <c:pt idx="204">
                  <c:v>70.816812813826601</c:v>
                </c:pt>
                <c:pt idx="205">
                  <c:v>68.579088247064306</c:v>
                </c:pt>
                <c:pt idx="206">
                  <c:v>56.377527733154764</c:v>
                </c:pt>
                <c:pt idx="207">
                  <c:v>60.325144208141651</c:v>
                </c:pt>
                <c:pt idx="208">
                  <c:v>64.155478312255141</c:v>
                </c:pt>
                <c:pt idx="209">
                  <c:v>72.213961477340732</c:v>
                </c:pt>
                <c:pt idx="210">
                  <c:v>79.805535946260051</c:v>
                </c:pt>
                <c:pt idx="211">
                  <c:v>43.113203969744397</c:v>
                </c:pt>
                <c:pt idx="212">
                  <c:v>188.78691112928246</c:v>
                </c:pt>
                <c:pt idx="213">
                  <c:v>52.144517462676262</c:v>
                </c:pt>
                <c:pt idx="214">
                  <c:v>32.527004859090255</c:v>
                </c:pt>
                <c:pt idx="215">
                  <c:v>65.140423385432584</c:v>
                </c:pt>
                <c:pt idx="216">
                  <c:v>57.283317127229843</c:v>
                </c:pt>
                <c:pt idx="217">
                  <c:v>172.48147677788745</c:v>
                </c:pt>
                <c:pt idx="218">
                  <c:v>79.652889424601142</c:v>
                </c:pt>
                <c:pt idx="219">
                  <c:v>144.46029674686301</c:v>
                </c:pt>
                <c:pt idx="220">
                  <c:v>113.75246936987807</c:v>
                </c:pt>
                <c:pt idx="221">
                  <c:v>50.083295295115306</c:v>
                </c:pt>
                <c:pt idx="222">
                  <c:v>50.578221771482667</c:v>
                </c:pt>
                <c:pt idx="223">
                  <c:v>50.89615683124547</c:v>
                </c:pt>
                <c:pt idx="224">
                  <c:v>60.355219237579519</c:v>
                </c:pt>
                <c:pt idx="225">
                  <c:v>162.48575631100485</c:v>
                </c:pt>
                <c:pt idx="226">
                  <c:v>89.271584843577855</c:v>
                </c:pt>
                <c:pt idx="227">
                  <c:v>144.72179589344847</c:v>
                </c:pt>
                <c:pt idx="228">
                  <c:v>4.1247257773898323</c:v>
                </c:pt>
                <c:pt idx="229">
                  <c:v>87.540675182767146</c:v>
                </c:pt>
                <c:pt idx="230">
                  <c:v>131.68595986649896</c:v>
                </c:pt>
                <c:pt idx="231">
                  <c:v>179.87936599281883</c:v>
                </c:pt>
                <c:pt idx="232">
                  <c:v>228.7453965308506</c:v>
                </c:pt>
                <c:pt idx="233">
                  <c:v>195.24031727362296</c:v>
                </c:pt>
                <c:pt idx="234">
                  <c:v>97.845824642824581</c:v>
                </c:pt>
                <c:pt idx="235">
                  <c:v>164.81860603451551</c:v>
                </c:pt>
                <c:pt idx="236">
                  <c:v>86.186693403811745</c:v>
                </c:pt>
                <c:pt idx="237">
                  <c:v>142.57163142471398</c:v>
                </c:pt>
                <c:pt idx="238">
                  <c:v>209.03128262319694</c:v>
                </c:pt>
                <c:pt idx="239">
                  <c:v>59.445988094614457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F37-42C9-934B-833B1E93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753056"/>
        <c:axId val="744752664"/>
      </c:lineChart>
      <c:catAx>
        <c:axId val="744741688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744742864"/>
        <c:crosses val="autoZero"/>
        <c:auto val="1"/>
        <c:lblAlgn val="ctr"/>
        <c:lblOffset val="100"/>
        <c:noMultiLvlLbl val="0"/>
      </c:catAx>
      <c:valAx>
        <c:axId val="744742864"/>
        <c:scaling>
          <c:orientation val="minMax"/>
          <c:max val="1.02"/>
          <c:min val="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744741688"/>
        <c:crosses val="autoZero"/>
        <c:crossBetween val="between"/>
      </c:valAx>
      <c:valAx>
        <c:axId val="744752664"/>
        <c:scaling>
          <c:orientation val="minMax"/>
          <c:max val="400"/>
        </c:scaling>
        <c:delete val="0"/>
        <c:axPos val="r"/>
        <c:numFmt formatCode="0.0" sourceLinked="1"/>
        <c:majorTickMark val="out"/>
        <c:minorTickMark val="none"/>
        <c:tickLblPos val="nextTo"/>
        <c:crossAx val="744753056"/>
        <c:crosses val="max"/>
        <c:crossBetween val="between"/>
        <c:minorUnit val="5"/>
      </c:valAx>
      <c:catAx>
        <c:axId val="744753056"/>
        <c:scaling>
          <c:orientation val="minMax"/>
        </c:scaling>
        <c:delete val="1"/>
        <c:axPos val="b"/>
        <c:majorTickMark val="out"/>
        <c:minorTickMark val="none"/>
        <c:tickLblPos val="nextTo"/>
        <c:crossAx val="744752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2324979214347798"/>
          <c:y val="0.88735949024708582"/>
          <c:w val="0.58947716305391407"/>
          <c:h val="6.454342691469305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456120015454921E-2"/>
          <c:y val="9.5433866975158918E-2"/>
          <c:w val="0.95759555917579264"/>
          <c:h val="0.78280278398036063"/>
        </c:manualLayout>
      </c:layout>
      <c:lineChart>
        <c:grouping val="standard"/>
        <c:varyColors val="0"/>
        <c:ser>
          <c:idx val="1"/>
          <c:order val="1"/>
          <c:tx>
            <c:strRef>
              <c:f>'PF6750'!$U$4</c:f>
              <c:strCache>
                <c:ptCount val="1"/>
                <c:pt idx="0">
                  <c:v>PENETRAÇÃO DO BOTÃO</c:v>
                </c:pt>
              </c:strCache>
            </c:strRef>
          </c:tx>
          <c:marker>
            <c:symbol val="none"/>
          </c:marker>
          <c:val>
            <c:numRef>
              <c:f>'PF6750'!$U$5:$U$244</c:f>
              <c:numCache>
                <c:formatCode>0%</c:formatCode>
                <c:ptCount val="240"/>
                <c:pt idx="0">
                  <c:v>0.23770495086907839</c:v>
                </c:pt>
                <c:pt idx="1">
                  <c:v>1</c:v>
                </c:pt>
                <c:pt idx="2">
                  <c:v>0.53246934030282289</c:v>
                </c:pt>
                <c:pt idx="3">
                  <c:v>0.47524560955886114</c:v>
                </c:pt>
                <c:pt idx="4">
                  <c:v>0.59130793439793983</c:v>
                </c:pt>
                <c:pt idx="5">
                  <c:v>0.43830769903919164</c:v>
                </c:pt>
                <c:pt idx="6">
                  <c:v>0.84869847200811754</c:v>
                </c:pt>
                <c:pt idx="7">
                  <c:v>0.2017536858670553</c:v>
                </c:pt>
                <c:pt idx="8">
                  <c:v>0.86604604899090498</c:v>
                </c:pt>
                <c:pt idx="9">
                  <c:v>0.34869167107519444</c:v>
                </c:pt>
                <c:pt idx="10">
                  <c:v>0.24663132922542116</c:v>
                </c:pt>
                <c:pt idx="11">
                  <c:v>0.34869167107519444</c:v>
                </c:pt>
                <c:pt idx="12">
                  <c:v>0.21794774230658029</c:v>
                </c:pt>
                <c:pt idx="13">
                  <c:v>0.27102307960273042</c:v>
                </c:pt>
                <c:pt idx="14">
                  <c:v>0.34542521720872293</c:v>
                </c:pt>
                <c:pt idx="15">
                  <c:v>0.60911293867552618</c:v>
                </c:pt>
                <c:pt idx="16">
                  <c:v>0.39723564706297976</c:v>
                </c:pt>
                <c:pt idx="17">
                  <c:v>0.2885541116147497</c:v>
                </c:pt>
                <c:pt idx="18">
                  <c:v>0.45449697486813428</c:v>
                </c:pt>
                <c:pt idx="19">
                  <c:v>0.32870126296155833</c:v>
                </c:pt>
                <c:pt idx="20">
                  <c:v>8.9785278506451585E-2</c:v>
                </c:pt>
                <c:pt idx="21">
                  <c:v>0.23942167714704443</c:v>
                </c:pt>
                <c:pt idx="22">
                  <c:v>0.31795842013502107</c:v>
                </c:pt>
                <c:pt idx="23">
                  <c:v>0.27157740166419803</c:v>
                </c:pt>
                <c:pt idx="24">
                  <c:v>0.36506103090314751</c:v>
                </c:pt>
                <c:pt idx="25">
                  <c:v>0.74696473990293688</c:v>
                </c:pt>
                <c:pt idx="26">
                  <c:v>0.86933739219877537</c:v>
                </c:pt>
                <c:pt idx="27">
                  <c:v>0.79124569446091819</c:v>
                </c:pt>
                <c:pt idx="28">
                  <c:v>0.16951457860949429</c:v>
                </c:pt>
                <c:pt idx="29">
                  <c:v>1</c:v>
                </c:pt>
                <c:pt idx="30">
                  <c:v>0.99571523818703322</c:v>
                </c:pt>
                <c:pt idx="31">
                  <c:v>1</c:v>
                </c:pt>
                <c:pt idx="32">
                  <c:v>0.84781165959507898</c:v>
                </c:pt>
                <c:pt idx="33">
                  <c:v>0.8474007984643035</c:v>
                </c:pt>
                <c:pt idx="34">
                  <c:v>0.65713331572205391</c:v>
                </c:pt>
                <c:pt idx="35">
                  <c:v>0.83461328956872383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0.80418362550024014</c:v>
                </c:pt>
                <c:pt idx="43">
                  <c:v>0.82008145396688192</c:v>
                </c:pt>
                <c:pt idx="44">
                  <c:v>0.85559414519664889</c:v>
                </c:pt>
                <c:pt idx="45">
                  <c:v>0.97282917188130258</c:v>
                </c:pt>
                <c:pt idx="46">
                  <c:v>0.46020598538447738</c:v>
                </c:pt>
                <c:pt idx="47">
                  <c:v>0.13146545084702185</c:v>
                </c:pt>
                <c:pt idx="48">
                  <c:v>0.39679389768623863</c:v>
                </c:pt>
                <c:pt idx="49">
                  <c:v>0.58751794825572379</c:v>
                </c:pt>
                <c:pt idx="50">
                  <c:v>0.59947110985611007</c:v>
                </c:pt>
                <c:pt idx="51">
                  <c:v>0.84020891681174625</c:v>
                </c:pt>
                <c:pt idx="52">
                  <c:v>1</c:v>
                </c:pt>
                <c:pt idx="53">
                  <c:v>0.18474131409903058</c:v>
                </c:pt>
                <c:pt idx="54">
                  <c:v>0.34434798702109609</c:v>
                </c:pt>
                <c:pt idx="55">
                  <c:v>0.34590742119841189</c:v>
                </c:pt>
                <c:pt idx="56">
                  <c:v>0.32624199595847403</c:v>
                </c:pt>
                <c:pt idx="57">
                  <c:v>0.73428336711897646</c:v>
                </c:pt>
                <c:pt idx="58">
                  <c:v>0.63949814798674198</c:v>
                </c:pt>
                <c:pt idx="59">
                  <c:v>0.74637017829990238</c:v>
                </c:pt>
                <c:pt idx="60">
                  <c:v>0.21617550405945857</c:v>
                </c:pt>
                <c:pt idx="61">
                  <c:v>0.779188231715091</c:v>
                </c:pt>
                <c:pt idx="62">
                  <c:v>1</c:v>
                </c:pt>
                <c:pt idx="63">
                  <c:v>1</c:v>
                </c:pt>
                <c:pt idx="64">
                  <c:v>0.56255567898327186</c:v>
                </c:pt>
                <c:pt idx="65">
                  <c:v>0.7982015285143812</c:v>
                </c:pt>
                <c:pt idx="66">
                  <c:v>0.89634068859472016</c:v>
                </c:pt>
                <c:pt idx="67">
                  <c:v>0.72057328772289231</c:v>
                </c:pt>
                <c:pt idx="68">
                  <c:v>0.81788135745148904</c:v>
                </c:pt>
                <c:pt idx="69">
                  <c:v>0.76312542047754695</c:v>
                </c:pt>
                <c:pt idx="70">
                  <c:v>0.71492112524891638</c:v>
                </c:pt>
                <c:pt idx="71">
                  <c:v>0.49777365125420991</c:v>
                </c:pt>
                <c:pt idx="72">
                  <c:v>0.50345276101721648</c:v>
                </c:pt>
                <c:pt idx="73">
                  <c:v>0.87619392940202168</c:v>
                </c:pt>
                <c:pt idx="74">
                  <c:v>0.25936732719792177</c:v>
                </c:pt>
                <c:pt idx="75">
                  <c:v>0.7121584598393752</c:v>
                </c:pt>
                <c:pt idx="76">
                  <c:v>0.84024911859744156</c:v>
                </c:pt>
                <c:pt idx="77">
                  <c:v>0.71326440443579342</c:v>
                </c:pt>
                <c:pt idx="78">
                  <c:v>1</c:v>
                </c:pt>
                <c:pt idx="79">
                  <c:v>0.48278820448690746</c:v>
                </c:pt>
                <c:pt idx="80">
                  <c:v>0.39415795348185384</c:v>
                </c:pt>
                <c:pt idx="81">
                  <c:v>1</c:v>
                </c:pt>
                <c:pt idx="82">
                  <c:v>0.43636258935517414</c:v>
                </c:pt>
                <c:pt idx="83">
                  <c:v>0.67592039996373032</c:v>
                </c:pt>
                <c:pt idx="84">
                  <c:v>1</c:v>
                </c:pt>
                <c:pt idx="85">
                  <c:v>1</c:v>
                </c:pt>
                <c:pt idx="86">
                  <c:v>0.90978404536867241</c:v>
                </c:pt>
                <c:pt idx="87">
                  <c:v>0.64814661431764953</c:v>
                </c:pt>
                <c:pt idx="88">
                  <c:v>0.49977987941262153</c:v>
                </c:pt>
                <c:pt idx="89">
                  <c:v>0.72301761831606481</c:v>
                </c:pt>
                <c:pt idx="90">
                  <c:v>0.87005542670210323</c:v>
                </c:pt>
                <c:pt idx="91">
                  <c:v>1</c:v>
                </c:pt>
                <c:pt idx="92">
                  <c:v>0.83435808234539344</c:v>
                </c:pt>
                <c:pt idx="93">
                  <c:v>0.28516580611228748</c:v>
                </c:pt>
                <c:pt idx="94">
                  <c:v>0.33150694702641009</c:v>
                </c:pt>
                <c:pt idx="95">
                  <c:v>0.21633613174573496</c:v>
                </c:pt>
                <c:pt idx="96">
                  <c:v>0.50345656337732025</c:v>
                </c:pt>
                <c:pt idx="97">
                  <c:v>0.20035636835871654</c:v>
                </c:pt>
                <c:pt idx="98">
                  <c:v>0.56211704099470194</c:v>
                </c:pt>
                <c:pt idx="99">
                  <c:v>0.69022487182866221</c:v>
                </c:pt>
                <c:pt idx="100">
                  <c:v>0.2988701668161719</c:v>
                </c:pt>
                <c:pt idx="101">
                  <c:v>0.47998740496294379</c:v>
                </c:pt>
                <c:pt idx="102">
                  <c:v>0.6182085406478478</c:v>
                </c:pt>
                <c:pt idx="103">
                  <c:v>0.504291921483774</c:v>
                </c:pt>
                <c:pt idx="104">
                  <c:v>0.45289438856146713</c:v>
                </c:pt>
                <c:pt idx="105">
                  <c:v>0.71403528485241607</c:v>
                </c:pt>
                <c:pt idx="106">
                  <c:v>0.39685427572449189</c:v>
                </c:pt>
                <c:pt idx="107">
                  <c:v>0.25565655020801903</c:v>
                </c:pt>
                <c:pt idx="108">
                  <c:v>0.29322210422552664</c:v>
                </c:pt>
                <c:pt idx="109">
                  <c:v>0.15612735749885556</c:v>
                </c:pt>
                <c:pt idx="110">
                  <c:v>0.27848436998119003</c:v>
                </c:pt>
                <c:pt idx="111">
                  <c:v>0.34647240354235143</c:v>
                </c:pt>
                <c:pt idx="112">
                  <c:v>0.76885846168272376</c:v>
                </c:pt>
                <c:pt idx="113">
                  <c:v>0.41024568027428782</c:v>
                </c:pt>
                <c:pt idx="114">
                  <c:v>0.68648028170389697</c:v>
                </c:pt>
                <c:pt idx="115">
                  <c:v>0.56883530127593407</c:v>
                </c:pt>
                <c:pt idx="116">
                  <c:v>0.78648120466766425</c:v>
                </c:pt>
                <c:pt idx="117">
                  <c:v>0.42130505190217632</c:v>
                </c:pt>
                <c:pt idx="118">
                  <c:v>0.35729928128708804</c:v>
                </c:pt>
                <c:pt idx="119">
                  <c:v>0.40999057751010176</c:v>
                </c:pt>
                <c:pt idx="120">
                  <c:v>0.22313767087223402</c:v>
                </c:pt>
                <c:pt idx="121">
                  <c:v>0.18258266653510785</c:v>
                </c:pt>
                <c:pt idx="122">
                  <c:v>0.17522041603019167</c:v>
                </c:pt>
                <c:pt idx="123">
                  <c:v>0.28230464198526506</c:v>
                </c:pt>
                <c:pt idx="124">
                  <c:v>0.7279983673099184</c:v>
                </c:pt>
                <c:pt idx="125">
                  <c:v>1</c:v>
                </c:pt>
                <c:pt idx="126">
                  <c:v>1</c:v>
                </c:pt>
                <c:pt idx="127">
                  <c:v>0.79023086704218348</c:v>
                </c:pt>
                <c:pt idx="128">
                  <c:v>0.80777351042539525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0.84028249707014235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0.94140856368045778</c:v>
                </c:pt>
                <c:pt idx="147">
                  <c:v>0.76160633640222675</c:v>
                </c:pt>
                <c:pt idx="148">
                  <c:v>1</c:v>
                </c:pt>
                <c:pt idx="149">
                  <c:v>1</c:v>
                </c:pt>
                <c:pt idx="150">
                  <c:v>0.99974961851055077</c:v>
                </c:pt>
                <c:pt idx="151">
                  <c:v>0.9597290781815232</c:v>
                </c:pt>
                <c:pt idx="152">
                  <c:v>0.69531327531467679</c:v>
                </c:pt>
                <c:pt idx="153">
                  <c:v>0.97825551227884233</c:v>
                </c:pt>
                <c:pt idx="154">
                  <c:v>0.63198622873260435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0.97497862803182678</c:v>
                </c:pt>
                <c:pt idx="161">
                  <c:v>1</c:v>
                </c:pt>
                <c:pt idx="162">
                  <c:v>0.83110492994189111</c:v>
                </c:pt>
                <c:pt idx="163">
                  <c:v>0.80204685735260739</c:v>
                </c:pt>
                <c:pt idx="164">
                  <c:v>0.77801047413202518</c:v>
                </c:pt>
                <c:pt idx="165">
                  <c:v>0.69999449807775682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0.37458976088218027</c:v>
                </c:pt>
                <c:pt idx="172">
                  <c:v>0.49892571399190383</c:v>
                </c:pt>
                <c:pt idx="173">
                  <c:v>0.91409396074056382</c:v>
                </c:pt>
                <c:pt idx="174">
                  <c:v>1</c:v>
                </c:pt>
                <c:pt idx="175">
                  <c:v>0.67775979850472357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0.69298697692387445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0.43932987496493181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0.51463505673500221</c:v>
                </c:pt>
                <c:pt idx="218">
                  <c:v>0.96200086922021588</c:v>
                </c:pt>
                <c:pt idx="219">
                  <c:v>0.59974874758038965</c:v>
                </c:pt>
                <c:pt idx="220">
                  <c:v>0.5281522898961063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0.51463505673500221</c:v>
                </c:pt>
                <c:pt idx="226">
                  <c:v>0.96200086922021588</c:v>
                </c:pt>
                <c:pt idx="227">
                  <c:v>0.59974874758038965</c:v>
                </c:pt>
                <c:pt idx="228">
                  <c:v>0.5281522898961063</c:v>
                </c:pt>
                <c:pt idx="229">
                  <c:v>0.96187163472234083</c:v>
                </c:pt>
                <c:pt idx="230">
                  <c:v>0.68929742357156532</c:v>
                </c:pt>
                <c:pt idx="231">
                  <c:v>0.44462848770291075</c:v>
                </c:pt>
                <c:pt idx="232">
                  <c:v>0.35638477522106266</c:v>
                </c:pt>
                <c:pt idx="233">
                  <c:v>0.39553433409765137</c:v>
                </c:pt>
                <c:pt idx="234">
                  <c:v>0.91891270223941024</c:v>
                </c:pt>
                <c:pt idx="235">
                  <c:v>0.52817788708685609</c:v>
                </c:pt>
                <c:pt idx="236">
                  <c:v>0.72262047629086146</c:v>
                </c:pt>
                <c:pt idx="237">
                  <c:v>0.65927708267132723</c:v>
                </c:pt>
                <c:pt idx="238">
                  <c:v>0.3821513962299608</c:v>
                </c:pt>
                <c:pt idx="23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37-42C9-934B-833B1E93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748744"/>
        <c:axId val="7447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'PF6750'!$V$4</c15:sqref>
                        </c15:formulaRef>
                      </c:ext>
                    </c:extLst>
                    <c:strCache>
                      <c:ptCount val="1"/>
                      <c:pt idx="0">
                        <c:v>PENETRAÇÃO RECOMENDADA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'PF6750'!$V$5:$V$211</c15:sqref>
                        </c15:formulaRef>
                      </c:ext>
                    </c:extLst>
                    <c:numCache>
                      <c:formatCode>0%</c:formatCode>
                      <c:ptCount val="207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0.7</c:v>
                      </c:pt>
                      <c:pt idx="8">
                        <c:v>0.7</c:v>
                      </c:pt>
                      <c:pt idx="9">
                        <c:v>0.7</c:v>
                      </c:pt>
                      <c:pt idx="10">
                        <c:v>0.7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0.7</c:v>
                      </c:pt>
                      <c:pt idx="21">
                        <c:v>0.7</c:v>
                      </c:pt>
                      <c:pt idx="22">
                        <c:v>0.7</c:v>
                      </c:pt>
                      <c:pt idx="23">
                        <c:v>0.7</c:v>
                      </c:pt>
                      <c:pt idx="24">
                        <c:v>0.7</c:v>
                      </c:pt>
                      <c:pt idx="25">
                        <c:v>0.7</c:v>
                      </c:pt>
                      <c:pt idx="26">
                        <c:v>0.7</c:v>
                      </c:pt>
                      <c:pt idx="27">
                        <c:v>0.7</c:v>
                      </c:pt>
                      <c:pt idx="28">
                        <c:v>0.7</c:v>
                      </c:pt>
                      <c:pt idx="29">
                        <c:v>0.7</c:v>
                      </c:pt>
                      <c:pt idx="30">
                        <c:v>0.7</c:v>
                      </c:pt>
                      <c:pt idx="31">
                        <c:v>0.7</c:v>
                      </c:pt>
                      <c:pt idx="32">
                        <c:v>0.7</c:v>
                      </c:pt>
                      <c:pt idx="33">
                        <c:v>0.7</c:v>
                      </c:pt>
                      <c:pt idx="34">
                        <c:v>0.7</c:v>
                      </c:pt>
                      <c:pt idx="35">
                        <c:v>0.7</c:v>
                      </c:pt>
                      <c:pt idx="36">
                        <c:v>0.7</c:v>
                      </c:pt>
                      <c:pt idx="37">
                        <c:v>0.7</c:v>
                      </c:pt>
                      <c:pt idx="38">
                        <c:v>0.7</c:v>
                      </c:pt>
                      <c:pt idx="39">
                        <c:v>0.7</c:v>
                      </c:pt>
                      <c:pt idx="40">
                        <c:v>0.7</c:v>
                      </c:pt>
                      <c:pt idx="41">
                        <c:v>0.7</c:v>
                      </c:pt>
                      <c:pt idx="42">
                        <c:v>0.7</c:v>
                      </c:pt>
                      <c:pt idx="43">
                        <c:v>0.7</c:v>
                      </c:pt>
                      <c:pt idx="44">
                        <c:v>0.7</c:v>
                      </c:pt>
                      <c:pt idx="45">
                        <c:v>0.7</c:v>
                      </c:pt>
                      <c:pt idx="46">
                        <c:v>0.7</c:v>
                      </c:pt>
                      <c:pt idx="47">
                        <c:v>0.7</c:v>
                      </c:pt>
                      <c:pt idx="48">
                        <c:v>0.7</c:v>
                      </c:pt>
                      <c:pt idx="49">
                        <c:v>0.7</c:v>
                      </c:pt>
                      <c:pt idx="50">
                        <c:v>0.7</c:v>
                      </c:pt>
                      <c:pt idx="51">
                        <c:v>0.7</c:v>
                      </c:pt>
                      <c:pt idx="52">
                        <c:v>0.7</c:v>
                      </c:pt>
                      <c:pt idx="53">
                        <c:v>0.7</c:v>
                      </c:pt>
                      <c:pt idx="54">
                        <c:v>0.7</c:v>
                      </c:pt>
                      <c:pt idx="55">
                        <c:v>0.7</c:v>
                      </c:pt>
                      <c:pt idx="56">
                        <c:v>0.7</c:v>
                      </c:pt>
                      <c:pt idx="57">
                        <c:v>0.7</c:v>
                      </c:pt>
                      <c:pt idx="58">
                        <c:v>0.7</c:v>
                      </c:pt>
                      <c:pt idx="59">
                        <c:v>0.7</c:v>
                      </c:pt>
                      <c:pt idx="60">
                        <c:v>0.7</c:v>
                      </c:pt>
                      <c:pt idx="61">
                        <c:v>0.7</c:v>
                      </c:pt>
                      <c:pt idx="62">
                        <c:v>0.7</c:v>
                      </c:pt>
                      <c:pt idx="63">
                        <c:v>0.7</c:v>
                      </c:pt>
                      <c:pt idx="64">
                        <c:v>0.7</c:v>
                      </c:pt>
                      <c:pt idx="65">
                        <c:v>0.7</c:v>
                      </c:pt>
                      <c:pt idx="66">
                        <c:v>0.7</c:v>
                      </c:pt>
                      <c:pt idx="67">
                        <c:v>0.7</c:v>
                      </c:pt>
                      <c:pt idx="68">
                        <c:v>0.7</c:v>
                      </c:pt>
                      <c:pt idx="69">
                        <c:v>0.7</c:v>
                      </c:pt>
                      <c:pt idx="70">
                        <c:v>0.7</c:v>
                      </c:pt>
                      <c:pt idx="71">
                        <c:v>0.7</c:v>
                      </c:pt>
                      <c:pt idx="72">
                        <c:v>0.7</c:v>
                      </c:pt>
                      <c:pt idx="73">
                        <c:v>0.7</c:v>
                      </c:pt>
                      <c:pt idx="74">
                        <c:v>0.7</c:v>
                      </c:pt>
                      <c:pt idx="75">
                        <c:v>0.7</c:v>
                      </c:pt>
                      <c:pt idx="76">
                        <c:v>0.7</c:v>
                      </c:pt>
                      <c:pt idx="77">
                        <c:v>0.7</c:v>
                      </c:pt>
                      <c:pt idx="78">
                        <c:v>0.7</c:v>
                      </c:pt>
                      <c:pt idx="79">
                        <c:v>0.7</c:v>
                      </c:pt>
                      <c:pt idx="80">
                        <c:v>0.7</c:v>
                      </c:pt>
                      <c:pt idx="81">
                        <c:v>0.7</c:v>
                      </c:pt>
                      <c:pt idx="82">
                        <c:v>0.7</c:v>
                      </c:pt>
                      <c:pt idx="83">
                        <c:v>0.7</c:v>
                      </c:pt>
                      <c:pt idx="84">
                        <c:v>0.7</c:v>
                      </c:pt>
                      <c:pt idx="85">
                        <c:v>0.7</c:v>
                      </c:pt>
                      <c:pt idx="86">
                        <c:v>0.7</c:v>
                      </c:pt>
                      <c:pt idx="87">
                        <c:v>0.7</c:v>
                      </c:pt>
                      <c:pt idx="88">
                        <c:v>0.7</c:v>
                      </c:pt>
                      <c:pt idx="89">
                        <c:v>0.7</c:v>
                      </c:pt>
                      <c:pt idx="90">
                        <c:v>0.7</c:v>
                      </c:pt>
                      <c:pt idx="91">
                        <c:v>0.7</c:v>
                      </c:pt>
                      <c:pt idx="92">
                        <c:v>0.7</c:v>
                      </c:pt>
                      <c:pt idx="93">
                        <c:v>0.7</c:v>
                      </c:pt>
                      <c:pt idx="94">
                        <c:v>0.7</c:v>
                      </c:pt>
                      <c:pt idx="95">
                        <c:v>0.7</c:v>
                      </c:pt>
                      <c:pt idx="96">
                        <c:v>0.7</c:v>
                      </c:pt>
                      <c:pt idx="97">
                        <c:v>0.7</c:v>
                      </c:pt>
                      <c:pt idx="98">
                        <c:v>0.7</c:v>
                      </c:pt>
                      <c:pt idx="99">
                        <c:v>0.7</c:v>
                      </c:pt>
                      <c:pt idx="100">
                        <c:v>0.7</c:v>
                      </c:pt>
                      <c:pt idx="101">
                        <c:v>0.7</c:v>
                      </c:pt>
                      <c:pt idx="102">
                        <c:v>0.7</c:v>
                      </c:pt>
                      <c:pt idx="103">
                        <c:v>0.7</c:v>
                      </c:pt>
                      <c:pt idx="104">
                        <c:v>0.7</c:v>
                      </c:pt>
                      <c:pt idx="105">
                        <c:v>0.7</c:v>
                      </c:pt>
                      <c:pt idx="106">
                        <c:v>0.7</c:v>
                      </c:pt>
                      <c:pt idx="107">
                        <c:v>0.7</c:v>
                      </c:pt>
                      <c:pt idx="108">
                        <c:v>0.7</c:v>
                      </c:pt>
                      <c:pt idx="109">
                        <c:v>0.7</c:v>
                      </c:pt>
                      <c:pt idx="110">
                        <c:v>0.7</c:v>
                      </c:pt>
                      <c:pt idx="111">
                        <c:v>0.7</c:v>
                      </c:pt>
                      <c:pt idx="112">
                        <c:v>0.7</c:v>
                      </c:pt>
                      <c:pt idx="113">
                        <c:v>0.7</c:v>
                      </c:pt>
                      <c:pt idx="114">
                        <c:v>0.7</c:v>
                      </c:pt>
                      <c:pt idx="115">
                        <c:v>0.7</c:v>
                      </c:pt>
                      <c:pt idx="116">
                        <c:v>0.7</c:v>
                      </c:pt>
                      <c:pt idx="117">
                        <c:v>0.7</c:v>
                      </c:pt>
                      <c:pt idx="118">
                        <c:v>0.7</c:v>
                      </c:pt>
                      <c:pt idx="119">
                        <c:v>0.7</c:v>
                      </c:pt>
                      <c:pt idx="120">
                        <c:v>0.7</c:v>
                      </c:pt>
                      <c:pt idx="121">
                        <c:v>0.7</c:v>
                      </c:pt>
                      <c:pt idx="122">
                        <c:v>0.7</c:v>
                      </c:pt>
                      <c:pt idx="123">
                        <c:v>0.7</c:v>
                      </c:pt>
                      <c:pt idx="124">
                        <c:v>0.7</c:v>
                      </c:pt>
                      <c:pt idx="125">
                        <c:v>0.7</c:v>
                      </c:pt>
                      <c:pt idx="126">
                        <c:v>0.7</c:v>
                      </c:pt>
                      <c:pt idx="127">
                        <c:v>0.7</c:v>
                      </c:pt>
                      <c:pt idx="128">
                        <c:v>0.7</c:v>
                      </c:pt>
                      <c:pt idx="129">
                        <c:v>0.7</c:v>
                      </c:pt>
                      <c:pt idx="130">
                        <c:v>0.7</c:v>
                      </c:pt>
                      <c:pt idx="131">
                        <c:v>0.7</c:v>
                      </c:pt>
                      <c:pt idx="132">
                        <c:v>0.7</c:v>
                      </c:pt>
                      <c:pt idx="133">
                        <c:v>0.7</c:v>
                      </c:pt>
                      <c:pt idx="134">
                        <c:v>0.7</c:v>
                      </c:pt>
                      <c:pt idx="135">
                        <c:v>0.7</c:v>
                      </c:pt>
                      <c:pt idx="136">
                        <c:v>0.7</c:v>
                      </c:pt>
                      <c:pt idx="137">
                        <c:v>0.7</c:v>
                      </c:pt>
                      <c:pt idx="138">
                        <c:v>0.7</c:v>
                      </c:pt>
                      <c:pt idx="139">
                        <c:v>0.7</c:v>
                      </c:pt>
                      <c:pt idx="140">
                        <c:v>0.7</c:v>
                      </c:pt>
                      <c:pt idx="141">
                        <c:v>0.7</c:v>
                      </c:pt>
                      <c:pt idx="142">
                        <c:v>0.7</c:v>
                      </c:pt>
                      <c:pt idx="143">
                        <c:v>0.7</c:v>
                      </c:pt>
                      <c:pt idx="144">
                        <c:v>0.7</c:v>
                      </c:pt>
                      <c:pt idx="145">
                        <c:v>0.7</c:v>
                      </c:pt>
                      <c:pt idx="146">
                        <c:v>0.7</c:v>
                      </c:pt>
                      <c:pt idx="147">
                        <c:v>0.7</c:v>
                      </c:pt>
                      <c:pt idx="148">
                        <c:v>0.7</c:v>
                      </c:pt>
                      <c:pt idx="149">
                        <c:v>0.7</c:v>
                      </c:pt>
                      <c:pt idx="150">
                        <c:v>0.7</c:v>
                      </c:pt>
                      <c:pt idx="151">
                        <c:v>0.7</c:v>
                      </c:pt>
                      <c:pt idx="152">
                        <c:v>0.7</c:v>
                      </c:pt>
                      <c:pt idx="153">
                        <c:v>0.7</c:v>
                      </c:pt>
                      <c:pt idx="154">
                        <c:v>0.7</c:v>
                      </c:pt>
                      <c:pt idx="155">
                        <c:v>0.7</c:v>
                      </c:pt>
                      <c:pt idx="156">
                        <c:v>0.7</c:v>
                      </c:pt>
                      <c:pt idx="157">
                        <c:v>0.7</c:v>
                      </c:pt>
                      <c:pt idx="158">
                        <c:v>0.7</c:v>
                      </c:pt>
                      <c:pt idx="159">
                        <c:v>0.7</c:v>
                      </c:pt>
                      <c:pt idx="160">
                        <c:v>0.7</c:v>
                      </c:pt>
                      <c:pt idx="161">
                        <c:v>0.7</c:v>
                      </c:pt>
                      <c:pt idx="162">
                        <c:v>0.7</c:v>
                      </c:pt>
                      <c:pt idx="163">
                        <c:v>0.7</c:v>
                      </c:pt>
                      <c:pt idx="164">
                        <c:v>0.7</c:v>
                      </c:pt>
                      <c:pt idx="165">
                        <c:v>0.7</c:v>
                      </c:pt>
                      <c:pt idx="166">
                        <c:v>0.7</c:v>
                      </c:pt>
                      <c:pt idx="167">
                        <c:v>0.7</c:v>
                      </c:pt>
                      <c:pt idx="168">
                        <c:v>0.7</c:v>
                      </c:pt>
                      <c:pt idx="169">
                        <c:v>0.7</c:v>
                      </c:pt>
                      <c:pt idx="170">
                        <c:v>0.7</c:v>
                      </c:pt>
                      <c:pt idx="171">
                        <c:v>0.7</c:v>
                      </c:pt>
                      <c:pt idx="172">
                        <c:v>0.7</c:v>
                      </c:pt>
                      <c:pt idx="173">
                        <c:v>0.7</c:v>
                      </c:pt>
                      <c:pt idx="174">
                        <c:v>0.7</c:v>
                      </c:pt>
                      <c:pt idx="175">
                        <c:v>0.7</c:v>
                      </c:pt>
                      <c:pt idx="176">
                        <c:v>0.7</c:v>
                      </c:pt>
                      <c:pt idx="177">
                        <c:v>0.7</c:v>
                      </c:pt>
                      <c:pt idx="178">
                        <c:v>0.7</c:v>
                      </c:pt>
                      <c:pt idx="179">
                        <c:v>0.7</c:v>
                      </c:pt>
                      <c:pt idx="180">
                        <c:v>0.7</c:v>
                      </c:pt>
                      <c:pt idx="181">
                        <c:v>0.7</c:v>
                      </c:pt>
                      <c:pt idx="182">
                        <c:v>0.7</c:v>
                      </c:pt>
                      <c:pt idx="183">
                        <c:v>0.7</c:v>
                      </c:pt>
                      <c:pt idx="184">
                        <c:v>0.7</c:v>
                      </c:pt>
                      <c:pt idx="185">
                        <c:v>0.7</c:v>
                      </c:pt>
                      <c:pt idx="186">
                        <c:v>0.7</c:v>
                      </c:pt>
                      <c:pt idx="187">
                        <c:v>0.7</c:v>
                      </c:pt>
                      <c:pt idx="188">
                        <c:v>0.7</c:v>
                      </c:pt>
                      <c:pt idx="189">
                        <c:v>0.7</c:v>
                      </c:pt>
                      <c:pt idx="190">
                        <c:v>0.7</c:v>
                      </c:pt>
                      <c:pt idx="191">
                        <c:v>0.7</c:v>
                      </c:pt>
                      <c:pt idx="192">
                        <c:v>0.7</c:v>
                      </c:pt>
                      <c:pt idx="193">
                        <c:v>0.7</c:v>
                      </c:pt>
                      <c:pt idx="194">
                        <c:v>0.7</c:v>
                      </c:pt>
                      <c:pt idx="195">
                        <c:v>0.7</c:v>
                      </c:pt>
                      <c:pt idx="196">
                        <c:v>0.7</c:v>
                      </c:pt>
                      <c:pt idx="197">
                        <c:v>0.7</c:v>
                      </c:pt>
                      <c:pt idx="198">
                        <c:v>0.7</c:v>
                      </c:pt>
                      <c:pt idx="199">
                        <c:v>0.7</c:v>
                      </c:pt>
                      <c:pt idx="200">
                        <c:v>0.7</c:v>
                      </c:pt>
                      <c:pt idx="201">
                        <c:v>0.7</c:v>
                      </c:pt>
                      <c:pt idx="202">
                        <c:v>0.7</c:v>
                      </c:pt>
                      <c:pt idx="203">
                        <c:v>0.7</c:v>
                      </c:pt>
                      <c:pt idx="204">
                        <c:v>0.7</c:v>
                      </c:pt>
                      <c:pt idx="205">
                        <c:v>0.7</c:v>
                      </c:pt>
                      <c:pt idx="206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37-42C9-934B-833B1E936CE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0"/>
          <c:tx>
            <c:strRef>
              <c:f>'PF6750'!$O$4</c:f>
              <c:strCache>
                <c:ptCount val="1"/>
                <c:pt idx="0">
                  <c:v>ENERGIA ESPECIFICA (Mpa)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'PF6750'!$O$5:$O$244</c:f>
              <c:numCache>
                <c:formatCode>0.0</c:formatCode>
                <c:ptCount val="240"/>
                <c:pt idx="0">
                  <c:v>199.94585157568196</c:v>
                </c:pt>
                <c:pt idx="1">
                  <c:v>62.255314928462752</c:v>
                </c:pt>
                <c:pt idx="2">
                  <c:v>135.43286567520667</c:v>
                </c:pt>
                <c:pt idx="3">
                  <c:v>149.80924353676878</c:v>
                </c:pt>
                <c:pt idx="4">
                  <c:v>96.712213563748961</c:v>
                </c:pt>
                <c:pt idx="5">
                  <c:v>150.16178855990688</c:v>
                </c:pt>
                <c:pt idx="6">
                  <c:v>87.905688561724205</c:v>
                </c:pt>
                <c:pt idx="7">
                  <c:v>395.04250236819746</c:v>
                </c:pt>
                <c:pt idx="8">
                  <c:v>91.99904293748115</c:v>
                </c:pt>
                <c:pt idx="9">
                  <c:v>234.56227849301422</c:v>
                </c:pt>
                <c:pt idx="10">
                  <c:v>381.6834633806518</c:v>
                </c:pt>
                <c:pt idx="11">
                  <c:v>221.06894337769276</c:v>
                </c:pt>
                <c:pt idx="12">
                  <c:v>350.28745084299618</c:v>
                </c:pt>
                <c:pt idx="13">
                  <c:v>205.04799710372018</c:v>
                </c:pt>
                <c:pt idx="14">
                  <c:v>185.00893388026068</c:v>
                </c:pt>
                <c:pt idx="15">
                  <c:v>109.70872013030456</c:v>
                </c:pt>
                <c:pt idx="16">
                  <c:v>172.15628669392925</c:v>
                </c:pt>
                <c:pt idx="17">
                  <c:v>121.0454817494103</c:v>
                </c:pt>
                <c:pt idx="18">
                  <c:v>46.998831034221986</c:v>
                </c:pt>
                <c:pt idx="19">
                  <c:v>72.735827514389882</c:v>
                </c:pt>
                <c:pt idx="20">
                  <c:v>353.08786194393559</c:v>
                </c:pt>
                <c:pt idx="21">
                  <c:v>241.10855994941724</c:v>
                </c:pt>
                <c:pt idx="22">
                  <c:v>369.50289765058301</c:v>
                </c:pt>
                <c:pt idx="23">
                  <c:v>373.19416268176053</c:v>
                </c:pt>
                <c:pt idx="24">
                  <c:v>263.61500138451362</c:v>
                </c:pt>
                <c:pt idx="25">
                  <c:v>170.71521659437823</c:v>
                </c:pt>
                <c:pt idx="26">
                  <c:v>46.312572620824824</c:v>
                </c:pt>
                <c:pt idx="27">
                  <c:v>134.44245568769622</c:v>
                </c:pt>
                <c:pt idx="28">
                  <c:v>370.7280702709657</c:v>
                </c:pt>
                <c:pt idx="29">
                  <c:v>77.325604892923536</c:v>
                </c:pt>
                <c:pt idx="30">
                  <c:v>77.830110961304726</c:v>
                </c:pt>
                <c:pt idx="31">
                  <c:v>27.729568981895238</c:v>
                </c:pt>
                <c:pt idx="32">
                  <c:v>55.149380494134</c:v>
                </c:pt>
                <c:pt idx="33">
                  <c:v>78.679091434305946</c:v>
                </c:pt>
                <c:pt idx="34">
                  <c:v>168.22702343223767</c:v>
                </c:pt>
                <c:pt idx="35">
                  <c:v>44.451940564820632</c:v>
                </c:pt>
                <c:pt idx="36">
                  <c:v>74.0991506496471</c:v>
                </c:pt>
                <c:pt idx="37">
                  <c:v>77.406374938516421</c:v>
                </c:pt>
                <c:pt idx="38">
                  <c:v>70.245078103464778</c:v>
                </c:pt>
                <c:pt idx="39">
                  <c:v>32.644814984334225</c:v>
                </c:pt>
                <c:pt idx="40">
                  <c:v>20.218278754630823</c:v>
                </c:pt>
                <c:pt idx="41">
                  <c:v>33.354832730224324</c:v>
                </c:pt>
                <c:pt idx="42">
                  <c:v>77.443633854447143</c:v>
                </c:pt>
                <c:pt idx="43">
                  <c:v>90.328077892196404</c:v>
                </c:pt>
                <c:pt idx="44">
                  <c:v>66.217895271329411</c:v>
                </c:pt>
                <c:pt idx="45">
                  <c:v>61.382908210895124</c:v>
                </c:pt>
                <c:pt idx="46">
                  <c:v>161.6937494638409</c:v>
                </c:pt>
                <c:pt idx="47">
                  <c:v>332.26868780598539</c:v>
                </c:pt>
                <c:pt idx="48">
                  <c:v>280.77959291066912</c:v>
                </c:pt>
                <c:pt idx="49">
                  <c:v>139.11494686420022</c:v>
                </c:pt>
                <c:pt idx="50">
                  <c:v>133.4876540863367</c:v>
                </c:pt>
                <c:pt idx="51">
                  <c:v>35.8466939078465</c:v>
                </c:pt>
                <c:pt idx="52">
                  <c:v>51.467296429255377</c:v>
                </c:pt>
                <c:pt idx="53">
                  <c:v>173.06820015459141</c:v>
                </c:pt>
                <c:pt idx="54">
                  <c:v>187.67753201821023</c:v>
                </c:pt>
                <c:pt idx="55">
                  <c:v>195.95738599013649</c:v>
                </c:pt>
                <c:pt idx="56">
                  <c:v>228.37641961389764</c:v>
                </c:pt>
                <c:pt idx="57">
                  <c:v>132.65165525526132</c:v>
                </c:pt>
                <c:pt idx="58">
                  <c:v>136.74126276709012</c:v>
                </c:pt>
                <c:pt idx="59">
                  <c:v>49.204295603472183</c:v>
                </c:pt>
                <c:pt idx="60">
                  <c:v>213.74936024754896</c:v>
                </c:pt>
                <c:pt idx="61">
                  <c:v>98.807329990953548</c:v>
                </c:pt>
                <c:pt idx="62">
                  <c:v>30.570473013487707</c:v>
                </c:pt>
                <c:pt idx="63">
                  <c:v>60.422241300589128</c:v>
                </c:pt>
                <c:pt idx="64">
                  <c:v>109.28208141268651</c:v>
                </c:pt>
                <c:pt idx="65">
                  <c:v>115.8468779198348</c:v>
                </c:pt>
                <c:pt idx="66">
                  <c:v>190.45144772053598</c:v>
                </c:pt>
                <c:pt idx="67">
                  <c:v>216.29207868802524</c:v>
                </c:pt>
                <c:pt idx="68">
                  <c:v>105.20919739096877</c:v>
                </c:pt>
                <c:pt idx="69">
                  <c:v>128.82584266316471</c:v>
                </c:pt>
                <c:pt idx="70">
                  <c:v>86.113306546666465</c:v>
                </c:pt>
                <c:pt idx="71">
                  <c:v>175.00576113821626</c:v>
                </c:pt>
                <c:pt idx="72">
                  <c:v>135.88758694011861</c:v>
                </c:pt>
                <c:pt idx="73">
                  <c:v>68.016347576270149</c:v>
                </c:pt>
                <c:pt idx="74">
                  <c:v>168.11440989937887</c:v>
                </c:pt>
                <c:pt idx="75">
                  <c:v>110.48365086941766</c:v>
                </c:pt>
                <c:pt idx="76">
                  <c:v>84.728297477306697</c:v>
                </c:pt>
                <c:pt idx="77">
                  <c:v>152.9505682167277</c:v>
                </c:pt>
                <c:pt idx="78">
                  <c:v>51.051126319828732</c:v>
                </c:pt>
                <c:pt idx="79">
                  <c:v>98.752429762473724</c:v>
                </c:pt>
                <c:pt idx="80">
                  <c:v>116.41225699416223</c:v>
                </c:pt>
                <c:pt idx="81">
                  <c:v>89.772970647835422</c:v>
                </c:pt>
                <c:pt idx="82">
                  <c:v>169.15929380244052</c:v>
                </c:pt>
                <c:pt idx="83">
                  <c:v>87.989037274444371</c:v>
                </c:pt>
                <c:pt idx="84">
                  <c:v>297.42973491656392</c:v>
                </c:pt>
                <c:pt idx="85">
                  <c:v>32.927618033894113</c:v>
                </c:pt>
                <c:pt idx="86">
                  <c:v>59.489767017413158</c:v>
                </c:pt>
                <c:pt idx="87">
                  <c:v>100.51774726621814</c:v>
                </c:pt>
                <c:pt idx="88">
                  <c:v>78.907788250081239</c:v>
                </c:pt>
                <c:pt idx="89">
                  <c:v>88.769118976528219</c:v>
                </c:pt>
                <c:pt idx="90">
                  <c:v>56.699109271885831</c:v>
                </c:pt>
                <c:pt idx="91">
                  <c:v>47.640902359064938</c:v>
                </c:pt>
                <c:pt idx="92">
                  <c:v>65.502559354858406</c:v>
                </c:pt>
                <c:pt idx="93">
                  <c:v>139.26299686356981</c:v>
                </c:pt>
                <c:pt idx="94">
                  <c:v>210.23192842161853</c:v>
                </c:pt>
                <c:pt idx="95">
                  <c:v>366.07174596358323</c:v>
                </c:pt>
                <c:pt idx="96">
                  <c:v>68.073093353157702</c:v>
                </c:pt>
                <c:pt idx="97">
                  <c:v>190.05720006170804</c:v>
                </c:pt>
                <c:pt idx="98">
                  <c:v>158.11886921771892</c:v>
                </c:pt>
                <c:pt idx="99">
                  <c:v>122.38526885243571</c:v>
                </c:pt>
                <c:pt idx="100">
                  <c:v>261.03925728092389</c:v>
                </c:pt>
                <c:pt idx="101">
                  <c:v>92.012290328705362</c:v>
                </c:pt>
                <c:pt idx="102">
                  <c:v>104.78101788318847</c:v>
                </c:pt>
                <c:pt idx="103">
                  <c:v>175.13917050727983</c:v>
                </c:pt>
                <c:pt idx="104">
                  <c:v>131.04097147161681</c:v>
                </c:pt>
                <c:pt idx="105">
                  <c:v>87.164261644726906</c:v>
                </c:pt>
                <c:pt idx="106">
                  <c:v>229.95419643397955</c:v>
                </c:pt>
                <c:pt idx="107">
                  <c:v>202.52621713395152</c:v>
                </c:pt>
                <c:pt idx="108">
                  <c:v>156.62864364059055</c:v>
                </c:pt>
                <c:pt idx="109">
                  <c:v>270.22380689297</c:v>
                </c:pt>
                <c:pt idx="110">
                  <c:v>408.17869655842378</c:v>
                </c:pt>
                <c:pt idx="111">
                  <c:v>154.63389618375606</c:v>
                </c:pt>
                <c:pt idx="112">
                  <c:v>136.44279932671853</c:v>
                </c:pt>
                <c:pt idx="113">
                  <c:v>225.59771527456496</c:v>
                </c:pt>
                <c:pt idx="114">
                  <c:v>92.04858756463905</c:v>
                </c:pt>
                <c:pt idx="115">
                  <c:v>56.133861454500334</c:v>
                </c:pt>
                <c:pt idx="116">
                  <c:v>79.202908538460846</c:v>
                </c:pt>
                <c:pt idx="117">
                  <c:v>138.81443965094482</c:v>
                </c:pt>
                <c:pt idx="118">
                  <c:v>197.16785003372974</c:v>
                </c:pt>
                <c:pt idx="119">
                  <c:v>130.62381361841048</c:v>
                </c:pt>
                <c:pt idx="120">
                  <c:v>241.99414716045524</c:v>
                </c:pt>
                <c:pt idx="121">
                  <c:v>208.77590936387622</c:v>
                </c:pt>
                <c:pt idx="122">
                  <c:v>305.90343080536951</c:v>
                </c:pt>
                <c:pt idx="123">
                  <c:v>277.83590598132145</c:v>
                </c:pt>
                <c:pt idx="124">
                  <c:v>62.420178394206545</c:v>
                </c:pt>
                <c:pt idx="125">
                  <c:v>62.382271724304708</c:v>
                </c:pt>
                <c:pt idx="126">
                  <c:v>72.266366752090875</c:v>
                </c:pt>
                <c:pt idx="127">
                  <c:v>122.20417108424299</c:v>
                </c:pt>
                <c:pt idx="128">
                  <c:v>88.126841341312897</c:v>
                </c:pt>
                <c:pt idx="129">
                  <c:v>29.982070521205909</c:v>
                </c:pt>
                <c:pt idx="130">
                  <c:v>46.117150506453008</c:v>
                </c:pt>
                <c:pt idx="131">
                  <c:v>61.694677183530487</c:v>
                </c:pt>
                <c:pt idx="132">
                  <c:v>85.840382208407149</c:v>
                </c:pt>
                <c:pt idx="133">
                  <c:v>39.412799453817193</c:v>
                </c:pt>
                <c:pt idx="134">
                  <c:v>21.696972073212773</c:v>
                </c:pt>
                <c:pt idx="135">
                  <c:v>17.657423877959697</c:v>
                </c:pt>
                <c:pt idx="136">
                  <c:v>16.83657297310884</c:v>
                </c:pt>
                <c:pt idx="137">
                  <c:v>118.61366117512746</c:v>
                </c:pt>
                <c:pt idx="138">
                  <c:v>55.58139825246537</c:v>
                </c:pt>
                <c:pt idx="139">
                  <c:v>76.48875094933382</c:v>
                </c:pt>
                <c:pt idx="140">
                  <c:v>33.148647078026627</c:v>
                </c:pt>
                <c:pt idx="141">
                  <c:v>96.903262958754695</c:v>
                </c:pt>
                <c:pt idx="142">
                  <c:v>68.07401678264938</c:v>
                </c:pt>
                <c:pt idx="143">
                  <c:v>52.315226503797859</c:v>
                </c:pt>
                <c:pt idx="144">
                  <c:v>79.770023648300722</c:v>
                </c:pt>
                <c:pt idx="145">
                  <c:v>81.791615436135416</c:v>
                </c:pt>
                <c:pt idx="146">
                  <c:v>115.20449493661552</c:v>
                </c:pt>
                <c:pt idx="147">
                  <c:v>142.07300549724101</c:v>
                </c:pt>
                <c:pt idx="148">
                  <c:v>63.565906109150127</c:v>
                </c:pt>
                <c:pt idx="149">
                  <c:v>54.10093455309628</c:v>
                </c:pt>
                <c:pt idx="150">
                  <c:v>88.696439142932292</c:v>
                </c:pt>
                <c:pt idx="151">
                  <c:v>64.376140217067771</c:v>
                </c:pt>
                <c:pt idx="152">
                  <c:v>94.486049442831884</c:v>
                </c:pt>
                <c:pt idx="153">
                  <c:v>69.73433424134069</c:v>
                </c:pt>
                <c:pt idx="154">
                  <c:v>103.93695594763547</c:v>
                </c:pt>
                <c:pt idx="155">
                  <c:v>47.399693855278883</c:v>
                </c:pt>
                <c:pt idx="156">
                  <c:v>52.336698309868048</c:v>
                </c:pt>
                <c:pt idx="157">
                  <c:v>28.566077879946803</c:v>
                </c:pt>
                <c:pt idx="158">
                  <c:v>34.51283218951113</c:v>
                </c:pt>
                <c:pt idx="159">
                  <c:v>58.353006819471936</c:v>
                </c:pt>
                <c:pt idx="160">
                  <c:v>77.180755444128835</c:v>
                </c:pt>
                <c:pt idx="161">
                  <c:v>23.876645323327619</c:v>
                </c:pt>
                <c:pt idx="162">
                  <c:v>84.473775283160535</c:v>
                </c:pt>
                <c:pt idx="163">
                  <c:v>80.367109585041106</c:v>
                </c:pt>
                <c:pt idx="164">
                  <c:v>95.299419894535887</c:v>
                </c:pt>
                <c:pt idx="165">
                  <c:v>103.54042330191299</c:v>
                </c:pt>
                <c:pt idx="166">
                  <c:v>33.729892870642153</c:v>
                </c:pt>
                <c:pt idx="167">
                  <c:v>37.401179895406415</c:v>
                </c:pt>
                <c:pt idx="168">
                  <c:v>35.181202784209397</c:v>
                </c:pt>
                <c:pt idx="169">
                  <c:v>70.070165202693786</c:v>
                </c:pt>
                <c:pt idx="170">
                  <c:v>65.211652789723018</c:v>
                </c:pt>
                <c:pt idx="171">
                  <c:v>289.68048746513659</c:v>
                </c:pt>
                <c:pt idx="172">
                  <c:v>2.3782734007965316</c:v>
                </c:pt>
                <c:pt idx="173">
                  <c:v>74.025251742732365</c:v>
                </c:pt>
                <c:pt idx="174">
                  <c:v>54.117853793367566</c:v>
                </c:pt>
                <c:pt idx="175">
                  <c:v>120.48680541603832</c:v>
                </c:pt>
                <c:pt idx="176">
                  <c:v>48.373254507078158</c:v>
                </c:pt>
                <c:pt idx="177">
                  <c:v>39.625255670334575</c:v>
                </c:pt>
                <c:pt idx="178">
                  <c:v>38.021221940083194</c:v>
                </c:pt>
                <c:pt idx="179">
                  <c:v>80.718153688186106</c:v>
                </c:pt>
                <c:pt idx="180">
                  <c:v>38.595226018249434</c:v>
                </c:pt>
                <c:pt idx="181">
                  <c:v>25.870819087417605</c:v>
                </c:pt>
                <c:pt idx="182">
                  <c:v>22.31786094941393</c:v>
                </c:pt>
                <c:pt idx="183">
                  <c:v>50.963407723878305</c:v>
                </c:pt>
                <c:pt idx="184">
                  <c:v>44.485209815505698</c:v>
                </c:pt>
                <c:pt idx="185">
                  <c:v>45.694202637743345</c:v>
                </c:pt>
                <c:pt idx="186">
                  <c:v>34.488313732823428</c:v>
                </c:pt>
                <c:pt idx="187">
                  <c:v>88.907648104176502</c:v>
                </c:pt>
                <c:pt idx="188">
                  <c:v>35.947434350114911</c:v>
                </c:pt>
                <c:pt idx="189">
                  <c:v>56.342437959484307</c:v>
                </c:pt>
                <c:pt idx="190">
                  <c:v>80.579837360759797</c:v>
                </c:pt>
                <c:pt idx="191">
                  <c:v>39.30872428273949</c:v>
                </c:pt>
                <c:pt idx="192">
                  <c:v>33.934391623253099</c:v>
                </c:pt>
                <c:pt idx="193">
                  <c:v>56.280029312572701</c:v>
                </c:pt>
                <c:pt idx="194">
                  <c:v>42.379943285600461</c:v>
                </c:pt>
                <c:pt idx="195">
                  <c:v>42.048117005309813</c:v>
                </c:pt>
                <c:pt idx="196">
                  <c:v>66.162566963971059</c:v>
                </c:pt>
                <c:pt idx="197">
                  <c:v>84.243205712618675</c:v>
                </c:pt>
                <c:pt idx="198">
                  <c:v>67.648127505639579</c:v>
                </c:pt>
                <c:pt idx="199">
                  <c:v>75.538724469126421</c:v>
                </c:pt>
                <c:pt idx="200">
                  <c:v>70.508221533753002</c:v>
                </c:pt>
                <c:pt idx="201">
                  <c:v>53.559819742398297</c:v>
                </c:pt>
                <c:pt idx="202">
                  <c:v>69.024846825517798</c:v>
                </c:pt>
                <c:pt idx="203">
                  <c:v>68.768747825387592</c:v>
                </c:pt>
                <c:pt idx="204">
                  <c:v>70.816812813826601</c:v>
                </c:pt>
                <c:pt idx="205">
                  <c:v>68.579088247064306</c:v>
                </c:pt>
                <c:pt idx="206">
                  <c:v>56.377527733154764</c:v>
                </c:pt>
                <c:pt idx="207">
                  <c:v>60.325144208141651</c:v>
                </c:pt>
                <c:pt idx="208">
                  <c:v>64.155478312255141</c:v>
                </c:pt>
                <c:pt idx="209">
                  <c:v>72.213961477340732</c:v>
                </c:pt>
                <c:pt idx="210">
                  <c:v>79.805535946260051</c:v>
                </c:pt>
                <c:pt idx="211">
                  <c:v>43.113203969744397</c:v>
                </c:pt>
                <c:pt idx="212">
                  <c:v>188.78691112928246</c:v>
                </c:pt>
                <c:pt idx="213">
                  <c:v>52.144517462676262</c:v>
                </c:pt>
                <c:pt idx="214">
                  <c:v>32.527004859090255</c:v>
                </c:pt>
                <c:pt idx="215">
                  <c:v>65.140423385432584</c:v>
                </c:pt>
                <c:pt idx="216">
                  <c:v>57.283317127229843</c:v>
                </c:pt>
                <c:pt idx="217">
                  <c:v>172.48147677788745</c:v>
                </c:pt>
                <c:pt idx="218">
                  <c:v>79.652889424601142</c:v>
                </c:pt>
                <c:pt idx="219">
                  <c:v>144.46029674686301</c:v>
                </c:pt>
                <c:pt idx="220">
                  <c:v>113.75246936987807</c:v>
                </c:pt>
                <c:pt idx="221">
                  <c:v>50.083295295115306</c:v>
                </c:pt>
                <c:pt idx="222">
                  <c:v>50.578221771482667</c:v>
                </c:pt>
                <c:pt idx="223">
                  <c:v>50.89615683124547</c:v>
                </c:pt>
                <c:pt idx="224">
                  <c:v>60.355219237579519</c:v>
                </c:pt>
                <c:pt idx="225">
                  <c:v>162.48575631100485</c:v>
                </c:pt>
                <c:pt idx="226">
                  <c:v>89.271584843577855</c:v>
                </c:pt>
                <c:pt idx="227">
                  <c:v>144.72179589344847</c:v>
                </c:pt>
                <c:pt idx="228">
                  <c:v>4.1247257773898323</c:v>
                </c:pt>
                <c:pt idx="229">
                  <c:v>87.540675182767146</c:v>
                </c:pt>
                <c:pt idx="230">
                  <c:v>131.68595986649896</c:v>
                </c:pt>
                <c:pt idx="231">
                  <c:v>179.87936599281883</c:v>
                </c:pt>
                <c:pt idx="232">
                  <c:v>228.7453965308506</c:v>
                </c:pt>
                <c:pt idx="233">
                  <c:v>195.24031727362296</c:v>
                </c:pt>
                <c:pt idx="234">
                  <c:v>97.845824642824581</c:v>
                </c:pt>
                <c:pt idx="235">
                  <c:v>164.81860603451551</c:v>
                </c:pt>
                <c:pt idx="236">
                  <c:v>86.186693403811745</c:v>
                </c:pt>
                <c:pt idx="237">
                  <c:v>142.57163142471398</c:v>
                </c:pt>
                <c:pt idx="238">
                  <c:v>209.03128262319694</c:v>
                </c:pt>
                <c:pt idx="239">
                  <c:v>59.445988094614457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F37-42C9-934B-833B1E93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742080"/>
        <c:axId val="744749136"/>
      </c:lineChart>
      <c:catAx>
        <c:axId val="744748744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744743256"/>
        <c:crosses val="autoZero"/>
        <c:auto val="1"/>
        <c:lblAlgn val="ctr"/>
        <c:lblOffset val="100"/>
        <c:noMultiLvlLbl val="0"/>
      </c:catAx>
      <c:valAx>
        <c:axId val="744743256"/>
        <c:scaling>
          <c:orientation val="minMax"/>
          <c:max val="1.02"/>
          <c:min val="0"/>
        </c:scaling>
        <c:delete val="0"/>
        <c:axPos val="l"/>
        <c:majorGridlines>
          <c:spPr>
            <a:ln w="3175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744748744"/>
        <c:crosses val="autoZero"/>
        <c:crossBetween val="between"/>
      </c:valAx>
      <c:valAx>
        <c:axId val="744749136"/>
        <c:scaling>
          <c:orientation val="minMax"/>
          <c:max val="400"/>
        </c:scaling>
        <c:delete val="0"/>
        <c:axPos val="r"/>
        <c:numFmt formatCode="0.0" sourceLinked="1"/>
        <c:majorTickMark val="out"/>
        <c:minorTickMark val="none"/>
        <c:tickLblPos val="nextTo"/>
        <c:crossAx val="744742080"/>
        <c:crosses val="max"/>
        <c:crossBetween val="between"/>
        <c:minorUnit val="5"/>
      </c:valAx>
      <c:catAx>
        <c:axId val="74474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7447491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2324979682108265"/>
          <c:y val="0.9202189299797241"/>
          <c:w val="0.58947716305391407"/>
          <c:h val="6.454342691469305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10582</xdr:colOff>
      <xdr:row>241</xdr:row>
      <xdr:rowOff>124883</xdr:rowOff>
    </xdr:from>
    <xdr:to>
      <xdr:col>58</xdr:col>
      <xdr:colOff>21165</xdr:colOff>
      <xdr:row>265</xdr:row>
      <xdr:rowOff>116416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32807</xdr:colOff>
      <xdr:row>266</xdr:row>
      <xdr:rowOff>148167</xdr:rowOff>
    </xdr:from>
    <xdr:to>
      <xdr:col>58</xdr:col>
      <xdr:colOff>74082</xdr:colOff>
      <xdr:row>289</xdr:row>
      <xdr:rowOff>55033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63499</xdr:colOff>
      <xdr:row>325</xdr:row>
      <xdr:rowOff>2</xdr:rowOff>
    </xdr:from>
    <xdr:to>
      <xdr:col>42</xdr:col>
      <xdr:colOff>253999</xdr:colOff>
      <xdr:row>342</xdr:row>
      <xdr:rowOff>21167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166686</xdr:rowOff>
    </xdr:from>
    <xdr:to>
      <xdr:col>26</xdr:col>
      <xdr:colOff>152400</xdr:colOff>
      <xdr:row>61</xdr:row>
      <xdr:rowOff>47623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00"/>
  </sheetPr>
  <dimension ref="A1:Y18"/>
  <sheetViews>
    <sheetView topLeftCell="B1" zoomScaleNormal="100" workbookViewId="0">
      <selection activeCell="G12" sqref="G12"/>
    </sheetView>
  </sheetViews>
  <sheetFormatPr defaultRowHeight="12.75" x14ac:dyDescent="0.2"/>
  <cols>
    <col min="1" max="1" width="18.28515625" customWidth="1"/>
    <col min="2" max="2" width="14.28515625" customWidth="1"/>
    <col min="3" max="3" width="14.7109375" customWidth="1"/>
    <col min="4" max="4" width="13.140625" customWidth="1"/>
    <col min="5" max="5" width="10.28515625" customWidth="1"/>
    <col min="6" max="6" width="12.28515625" customWidth="1"/>
    <col min="7" max="7" width="11.42578125" customWidth="1"/>
    <col min="8" max="8" width="10.7109375" customWidth="1"/>
    <col min="9" max="9" width="11.85546875" customWidth="1"/>
    <col min="10" max="10" width="12.140625" customWidth="1"/>
    <col min="11" max="11" width="11.85546875" customWidth="1"/>
    <col min="12" max="12" width="13.28515625" customWidth="1"/>
    <col min="13" max="14" width="13" customWidth="1"/>
    <col min="15" max="15" width="14.28515625" customWidth="1"/>
    <col min="16" max="16" width="10.5703125" customWidth="1"/>
    <col min="17" max="17" width="12.5703125" customWidth="1"/>
    <col min="18" max="18" width="6.28515625" customWidth="1"/>
    <col min="19" max="19" width="9.28515625" customWidth="1"/>
    <col min="20" max="20" width="24.42578125" customWidth="1"/>
    <col min="21" max="21" width="12.28515625" customWidth="1"/>
    <col min="22" max="22" width="13.85546875" customWidth="1"/>
    <col min="23" max="23" width="14" customWidth="1"/>
    <col min="24" max="24" width="14.7109375" customWidth="1"/>
    <col min="25" max="25" width="56.28515625" customWidth="1"/>
  </cols>
  <sheetData>
    <row r="1" spans="1:25" ht="39" customHeight="1" x14ac:dyDescent="0.2">
      <c r="A1" s="22" t="s">
        <v>16</v>
      </c>
      <c r="B1" s="20" t="s">
        <v>32</v>
      </c>
      <c r="C1" s="20" t="s">
        <v>24</v>
      </c>
      <c r="D1" s="20" t="s">
        <v>26</v>
      </c>
      <c r="E1" s="20" t="s">
        <v>25</v>
      </c>
      <c r="F1" s="23" t="s">
        <v>17</v>
      </c>
      <c r="G1" s="22" t="s">
        <v>21</v>
      </c>
      <c r="H1" s="20" t="s">
        <v>27</v>
      </c>
      <c r="I1" s="20" t="s">
        <v>22</v>
      </c>
      <c r="J1" s="23" t="s">
        <v>28</v>
      </c>
      <c r="K1" s="27" t="s">
        <v>18</v>
      </c>
      <c r="L1" s="21" t="s">
        <v>13</v>
      </c>
      <c r="M1" s="46" t="s">
        <v>45</v>
      </c>
      <c r="N1" s="48" t="s">
        <v>44</v>
      </c>
      <c r="O1" s="47" t="s">
        <v>19</v>
      </c>
      <c r="P1" s="20" t="s">
        <v>20</v>
      </c>
      <c r="Q1" s="20" t="s">
        <v>40</v>
      </c>
      <c r="R1" s="23" t="s">
        <v>5</v>
      </c>
      <c r="S1" s="22" t="s">
        <v>23</v>
      </c>
      <c r="T1" s="23" t="s">
        <v>29</v>
      </c>
      <c r="U1" s="24" t="s">
        <v>41</v>
      </c>
      <c r="V1" s="21" t="s">
        <v>43</v>
      </c>
      <c r="W1" s="46" t="s">
        <v>42</v>
      </c>
      <c r="X1" s="51" t="s">
        <v>48</v>
      </c>
      <c r="Y1" s="46" t="s">
        <v>47</v>
      </c>
    </row>
    <row r="2" spans="1:25" s="45" customFormat="1" x14ac:dyDescent="0.2">
      <c r="A2" s="28" t="s">
        <v>36</v>
      </c>
      <c r="B2" s="18" t="e">
        <f>#REF!</f>
        <v>#REF!</v>
      </c>
      <c r="C2" s="19" t="s">
        <v>37</v>
      </c>
      <c r="D2" s="19" t="e">
        <f>#REF!</f>
        <v>#REF!</v>
      </c>
      <c r="E2" s="19" t="e">
        <f>#REF!</f>
        <v>#REF!</v>
      </c>
      <c r="F2" s="31" t="e">
        <f>#REF!</f>
        <v>#REF!</v>
      </c>
      <c r="G2" s="30" t="e">
        <f>#REF!</f>
        <v>#REF!</v>
      </c>
      <c r="H2" s="57" t="e">
        <f>#REF!</f>
        <v>#REF!</v>
      </c>
      <c r="I2" s="58" t="e">
        <f>#REF!</f>
        <v>#REF!</v>
      </c>
      <c r="J2" s="59" t="e">
        <f>#REF!</f>
        <v>#REF!</v>
      </c>
      <c r="K2" s="55" t="e">
        <f>#REF!</f>
        <v>#REF!</v>
      </c>
      <c r="L2" s="52" t="e">
        <f>#REF!</f>
        <v>#REF!</v>
      </c>
      <c r="M2" s="53" t="e">
        <f>#REF!</f>
        <v>#REF!</v>
      </c>
      <c r="N2" s="54" t="e">
        <f>#REF!</f>
        <v>#REF!</v>
      </c>
      <c r="O2" s="29" t="e">
        <f>#REF!</f>
        <v>#REF!</v>
      </c>
      <c r="P2" s="29" t="e">
        <f>#REF!</f>
        <v>#REF!</v>
      </c>
      <c r="Q2" s="29" t="e">
        <f>#REF!</f>
        <v>#REF!</v>
      </c>
      <c r="R2" s="29" t="e">
        <f>#REF!</f>
        <v>#REF!</v>
      </c>
      <c r="S2" s="29" t="e">
        <f>#REF!</f>
        <v>#REF!</v>
      </c>
      <c r="T2" s="29" t="e">
        <f>#REF!</f>
        <v>#REF!</v>
      </c>
      <c r="U2" s="25" t="e">
        <f>#REF!</f>
        <v>#REF!</v>
      </c>
      <c r="V2" s="26">
        <v>96.4</v>
      </c>
      <c r="W2" s="49" t="e">
        <f>V2-U2</f>
        <v>#REF!</v>
      </c>
      <c r="X2" s="50"/>
      <c r="Y2" s="49"/>
    </row>
    <row r="3" spans="1:25" s="45" customFormat="1" x14ac:dyDescent="0.2">
      <c r="A3" s="28" t="s">
        <v>36</v>
      </c>
      <c r="B3" s="18" t="str">
        <f>'PF6750'!$D$1</f>
        <v>PF-6750</v>
      </c>
      <c r="C3" s="19" t="s">
        <v>50</v>
      </c>
      <c r="D3" s="19">
        <f>'PF6750'!$V$2</f>
        <v>6</v>
      </c>
      <c r="E3" s="19">
        <f>'PF6750'!$V$1</f>
        <v>0.65002148555910477</v>
      </c>
      <c r="F3" s="31">
        <f>'PF6750'!$P$2</f>
        <v>0</v>
      </c>
      <c r="G3" s="30" t="e">
        <f>'PF6750'!#REF!</f>
        <v>#REF!</v>
      </c>
      <c r="H3" s="57" t="e">
        <f>'PF6750'!#REF!</f>
        <v>#REF!</v>
      </c>
      <c r="I3" s="58">
        <f>'PF6750'!B211</f>
        <v>44434</v>
      </c>
      <c r="J3" s="59">
        <f>'PF6750'!F211</f>
        <v>0.9174768518518519</v>
      </c>
      <c r="K3" s="55">
        <f>'PF6750'!$R$1</f>
        <v>9198.7259999999933</v>
      </c>
      <c r="L3" s="52">
        <f>'PF6750'!$R$2</f>
        <v>156.62920875596848</v>
      </c>
      <c r="M3" s="53">
        <f>'PF6750'!T$1</f>
        <v>47.631718943212952</v>
      </c>
      <c r="N3" s="54">
        <f>'PF6750'!U55</f>
        <v>0.59947110985611007</v>
      </c>
      <c r="O3" s="29">
        <f>'PF6750'!$D$2</f>
        <v>75000</v>
      </c>
      <c r="P3" s="29">
        <f>'PF6750'!Z$2</f>
        <v>16</v>
      </c>
      <c r="Q3" s="29" t="str">
        <f>'PF6750'!P$1</f>
        <v>62 PSI</v>
      </c>
      <c r="R3" s="29">
        <f>'PF6750'!F$2</f>
        <v>80</v>
      </c>
      <c r="S3" s="29">
        <f>'PF6750'!$T$2</f>
        <v>617</v>
      </c>
      <c r="T3" s="29" t="e">
        <f>'PF6750'!#REF!</f>
        <v>#REF!</v>
      </c>
      <c r="U3" s="25" t="e">
        <f>#REF!</f>
        <v>#REF!</v>
      </c>
      <c r="V3" s="26">
        <v>96.4</v>
      </c>
      <c r="W3" s="49" t="e">
        <f>V3-U3</f>
        <v>#REF!</v>
      </c>
      <c r="X3" s="50"/>
      <c r="Y3" s="56"/>
    </row>
    <row r="4" spans="1:25" s="45" customFormat="1" x14ac:dyDescent="0.2">
      <c r="A4" s="28" t="s">
        <v>36</v>
      </c>
      <c r="B4" s="18" t="e">
        <f>#REF!</f>
        <v>#REF!</v>
      </c>
      <c r="C4" s="19" t="s">
        <v>50</v>
      </c>
      <c r="D4" s="19" t="e">
        <f>#REF!</f>
        <v>#REF!</v>
      </c>
      <c r="E4" s="19" t="e">
        <f>#REF!</f>
        <v>#REF!</v>
      </c>
      <c r="F4" s="31" t="e">
        <f>#REF!</f>
        <v>#REF!</v>
      </c>
      <c r="G4" s="30" t="e">
        <f>#REF!</f>
        <v>#REF!</v>
      </c>
      <c r="H4" s="57" t="e">
        <f>#REF!</f>
        <v>#REF!</v>
      </c>
      <c r="I4" s="58" t="e">
        <f>#REF!</f>
        <v>#REF!</v>
      </c>
      <c r="J4" s="59" t="e">
        <f>#REF!</f>
        <v>#REF!</v>
      </c>
      <c r="K4" s="55" t="e">
        <f>#REF!</f>
        <v>#REF!</v>
      </c>
      <c r="L4" s="52" t="e">
        <f>#REF!</f>
        <v>#REF!</v>
      </c>
      <c r="M4" s="53" t="e">
        <f>#REF!</f>
        <v>#REF!</v>
      </c>
      <c r="N4" s="54" t="e">
        <f>#REF!</f>
        <v>#REF!</v>
      </c>
      <c r="O4" s="29" t="e">
        <f>#REF!</f>
        <v>#REF!</v>
      </c>
      <c r="P4" s="29" t="e">
        <f>#REF!</f>
        <v>#REF!</v>
      </c>
      <c r="Q4" s="29" t="e">
        <f>#REF!</f>
        <v>#REF!</v>
      </c>
      <c r="R4" s="29" t="e">
        <f>#REF!</f>
        <v>#REF!</v>
      </c>
      <c r="S4" s="29" t="e">
        <f>#REF!</f>
        <v>#REF!</v>
      </c>
      <c r="T4" s="29" t="e">
        <f>#REF!</f>
        <v>#REF!</v>
      </c>
      <c r="U4" s="25" t="e">
        <f>#REF!</f>
        <v>#REF!</v>
      </c>
      <c r="V4" s="26">
        <v>96.4</v>
      </c>
      <c r="W4" s="49" t="e">
        <f>V4-U4</f>
        <v>#REF!</v>
      </c>
      <c r="X4" s="50"/>
      <c r="Y4" s="56"/>
    </row>
    <row r="5" spans="1:25" s="45" customFormat="1" x14ac:dyDescent="0.2">
      <c r="A5" s="28" t="s">
        <v>36</v>
      </c>
      <c r="B5" s="18" t="e">
        <f>#REF!</f>
        <v>#REF!</v>
      </c>
      <c r="C5" s="19" t="s">
        <v>50</v>
      </c>
      <c r="D5" s="19" t="e">
        <f>#REF!</f>
        <v>#REF!</v>
      </c>
      <c r="E5" s="19" t="e">
        <f>#REF!</f>
        <v>#REF!</v>
      </c>
      <c r="F5" s="31" t="e">
        <f>#REF!</f>
        <v>#REF!</v>
      </c>
      <c r="G5" s="30" t="e">
        <f>#REF!</f>
        <v>#REF!</v>
      </c>
      <c r="H5" s="57" t="e">
        <f>#REF!</f>
        <v>#REF!</v>
      </c>
      <c r="I5" s="58" t="e">
        <f>#REF!</f>
        <v>#REF!</v>
      </c>
      <c r="J5" s="59" t="e">
        <f>#REF!</f>
        <v>#REF!</v>
      </c>
      <c r="K5" s="55" t="e">
        <f>#REF!</f>
        <v>#REF!</v>
      </c>
      <c r="L5" s="52" t="e">
        <f>#REF!</f>
        <v>#REF!</v>
      </c>
      <c r="M5" s="53" t="e">
        <f>#REF!</f>
        <v>#REF!</v>
      </c>
      <c r="N5" s="54" t="e">
        <f>#REF!</f>
        <v>#REF!</v>
      </c>
      <c r="O5" s="29" t="e">
        <f>#REF!</f>
        <v>#REF!</v>
      </c>
      <c r="P5" s="29" t="e">
        <f>#REF!</f>
        <v>#REF!</v>
      </c>
      <c r="Q5" s="29" t="e">
        <f>#REF!</f>
        <v>#REF!</v>
      </c>
      <c r="R5" s="29" t="e">
        <f>#REF!</f>
        <v>#REF!</v>
      </c>
      <c r="S5" s="29" t="e">
        <f>#REF!</f>
        <v>#REF!</v>
      </c>
      <c r="T5" s="29" t="e">
        <f>#REF!</f>
        <v>#REF!</v>
      </c>
      <c r="U5" s="25" t="e">
        <f>#REF!</f>
        <v>#REF!</v>
      </c>
      <c r="V5" s="26">
        <v>96.4</v>
      </c>
      <c r="W5" s="49" t="e">
        <f>V5-U5</f>
        <v>#REF!</v>
      </c>
      <c r="X5" s="50"/>
      <c r="Y5" s="56"/>
    </row>
    <row r="6" spans="1:25" s="9" customFormat="1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5" s="9" customFormat="1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5" s="9" customForma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5" s="9" customForma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5" s="9" customForma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5" s="9" customForma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5" s="9" customForma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5" s="9" customForma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5" s="9" customForma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5" s="9" customForma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5" s="9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9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9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</sheetData>
  <autoFilter ref="A1:X2" xr:uid="{00000000-0009-0000-0000-000000000000}">
    <sortState xmlns:xlrd2="http://schemas.microsoft.com/office/spreadsheetml/2017/richdata2" ref="A2:X5">
      <sortCondition ref="G1:G2"/>
    </sortState>
  </autoFilter>
  <conditionalFormatting sqref="K2:K5">
    <cfRule type="cellIs" dxfId="53" priority="7" operator="greaterThan">
      <formula>751</formula>
    </cfRule>
    <cfRule type="cellIs" dxfId="52" priority="12" operator="between">
      <formula>600</formula>
      <formula>750</formula>
    </cfRule>
    <cfRule type="cellIs" dxfId="51" priority="208" operator="lessThan">
      <formula>700</formula>
    </cfRule>
  </conditionalFormatting>
  <conditionalFormatting sqref="Y2:Y5">
    <cfRule type="cellIs" dxfId="50" priority="207" operator="lessThan">
      <formula>1</formula>
    </cfRule>
  </conditionalFormatting>
  <conditionalFormatting sqref="N2:N5">
    <cfRule type="cellIs" dxfId="49" priority="173" operator="lessThan">
      <formula>0.59</formula>
    </cfRule>
    <cfRule type="cellIs" dxfId="48" priority="174" operator="between">
      <formula>0.74</formula>
      <formula>0.5</formula>
    </cfRule>
    <cfRule type="cellIs" dxfId="47" priority="175" operator="greaterThan">
      <formula>0.75</formula>
    </cfRule>
  </conditionalFormatting>
  <conditionalFormatting sqref="R2:R5">
    <cfRule type="cellIs" dxfId="46" priority="62" operator="greaterThan">
      <formula>80</formula>
    </cfRule>
  </conditionalFormatting>
  <conditionalFormatting sqref="W2:W5">
    <cfRule type="cellIs" dxfId="45" priority="26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9900"/>
  </sheetPr>
  <dimension ref="A1:Z622"/>
  <sheetViews>
    <sheetView tabSelected="1" view="pageBreakPreview" topLeftCell="J1" zoomScale="60" zoomScaleNormal="90" workbookViewId="0">
      <pane ySplit="4" topLeftCell="A5" activePane="bottomLeft" state="frozen"/>
      <selection activeCell="A16" sqref="A16"/>
      <selection pane="bottomLeft" activeCell="U5" sqref="U5:U622"/>
    </sheetView>
  </sheetViews>
  <sheetFormatPr defaultRowHeight="12.75" x14ac:dyDescent="0.2"/>
  <cols>
    <col min="1" max="1" width="14.85546875" customWidth="1"/>
    <col min="2" max="3" width="13.85546875" customWidth="1"/>
    <col min="4" max="4" width="12.5703125" customWidth="1"/>
    <col min="5" max="5" width="14.42578125" bestFit="1" customWidth="1"/>
    <col min="6" max="6" width="13.7109375" customWidth="1"/>
    <col min="7" max="7" width="18" style="64" customWidth="1"/>
    <col min="8" max="8" width="11.7109375" style="64" bestFit="1" customWidth="1"/>
    <col min="9" max="9" width="15" style="62" customWidth="1"/>
    <col min="10" max="10" width="15" style="64" customWidth="1"/>
    <col min="11" max="11" width="15" style="62" customWidth="1"/>
    <col min="12" max="12" width="10.5703125" style="64" customWidth="1"/>
    <col min="13" max="13" width="12.140625" style="64" customWidth="1"/>
    <col min="14" max="15" width="15" style="64" customWidth="1"/>
    <col min="16" max="16" width="15" bestFit="1" customWidth="1"/>
    <col min="17" max="17" width="15.140625" bestFit="1" customWidth="1"/>
    <col min="18" max="18" width="15.140625" customWidth="1"/>
    <col min="19" max="19" width="18.28515625" bestFit="1" customWidth="1"/>
    <col min="20" max="20" width="18.7109375" customWidth="1"/>
    <col min="21" max="23" width="16.28515625" customWidth="1"/>
    <col min="24" max="24" width="16.140625" customWidth="1"/>
    <col min="25" max="25" width="15.85546875" customWidth="1"/>
    <col min="26" max="26" width="18.140625" customWidth="1"/>
  </cols>
  <sheetData>
    <row r="1" spans="1:26" ht="13.5" thickBot="1" x14ac:dyDescent="0.25">
      <c r="B1" s="35" t="s">
        <v>0</v>
      </c>
      <c r="C1" s="60"/>
      <c r="D1" s="36" t="s">
        <v>60</v>
      </c>
      <c r="E1" s="35" t="s">
        <v>1</v>
      </c>
      <c r="F1" s="44" t="s">
        <v>46</v>
      </c>
      <c r="G1" s="63" t="s">
        <v>35</v>
      </c>
      <c r="H1" s="66"/>
      <c r="I1" s="61"/>
      <c r="J1" s="66"/>
      <c r="K1" s="61"/>
      <c r="L1" s="66"/>
      <c r="M1" s="66"/>
      <c r="N1" s="66"/>
      <c r="O1" s="66"/>
      <c r="P1" s="36" t="s">
        <v>49</v>
      </c>
      <c r="Q1" s="35" t="s">
        <v>2</v>
      </c>
      <c r="R1" s="39">
        <f>S622</f>
        <v>9198.7259999999933</v>
      </c>
      <c r="S1" s="35" t="s">
        <v>45</v>
      </c>
      <c r="T1" s="38">
        <f>Q622</f>
        <v>47.631718943212952</v>
      </c>
      <c r="U1" s="11" t="s">
        <v>62</v>
      </c>
      <c r="V1" s="74">
        <f>U622</f>
        <v>0.65002148555910477</v>
      </c>
      <c r="W1" s="33"/>
      <c r="X1" s="161" t="s">
        <v>33</v>
      </c>
      <c r="Y1" s="162"/>
      <c r="Z1" s="12">
        <v>11</v>
      </c>
    </row>
    <row r="2" spans="1:26" ht="13.5" thickBot="1" x14ac:dyDescent="0.25">
      <c r="B2" s="35" t="s">
        <v>4</v>
      </c>
      <c r="C2" s="60"/>
      <c r="D2" s="42">
        <v>75000</v>
      </c>
      <c r="E2" s="40" t="s">
        <v>5</v>
      </c>
      <c r="F2" s="43">
        <v>80</v>
      </c>
      <c r="G2" s="63" t="s">
        <v>6</v>
      </c>
      <c r="H2" s="66"/>
      <c r="I2" s="61"/>
      <c r="J2" s="66"/>
      <c r="K2" s="61"/>
      <c r="L2" s="66"/>
      <c r="M2" s="66"/>
      <c r="N2" s="66"/>
      <c r="O2" s="66"/>
      <c r="P2" s="36"/>
      <c r="Q2" s="35" t="s">
        <v>72</v>
      </c>
      <c r="R2" s="41">
        <f>O622</f>
        <v>156.62920875596848</v>
      </c>
      <c r="S2" s="40" t="s">
        <v>7</v>
      </c>
      <c r="T2" s="37">
        <f>D622</f>
        <v>617</v>
      </c>
      <c r="U2" s="35" t="s">
        <v>61</v>
      </c>
      <c r="V2" s="36">
        <v>6</v>
      </c>
      <c r="W2" s="34"/>
      <c r="X2" s="161" t="s">
        <v>39</v>
      </c>
      <c r="Y2" s="162"/>
      <c r="Z2" s="32">
        <v>16</v>
      </c>
    </row>
    <row r="3" spans="1:26" ht="13.5" thickBot="1" x14ac:dyDescent="0.25">
      <c r="B3" s="1"/>
      <c r="C3" s="65"/>
      <c r="D3" s="2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4"/>
    </row>
    <row r="4" spans="1:26" ht="39" thickBot="1" x14ac:dyDescent="0.25">
      <c r="A4" s="76" t="s">
        <v>63</v>
      </c>
      <c r="B4" s="75" t="s">
        <v>8</v>
      </c>
      <c r="C4" s="76" t="s">
        <v>51</v>
      </c>
      <c r="D4" s="77" t="s">
        <v>9</v>
      </c>
      <c r="E4" s="77" t="s">
        <v>10</v>
      </c>
      <c r="F4" s="77" t="s">
        <v>11</v>
      </c>
      <c r="G4" s="67" t="s">
        <v>12</v>
      </c>
      <c r="H4" s="67" t="s">
        <v>4</v>
      </c>
      <c r="I4" s="68" t="s">
        <v>5</v>
      </c>
      <c r="J4" s="67" t="s">
        <v>54</v>
      </c>
      <c r="K4" s="68" t="s">
        <v>55</v>
      </c>
      <c r="L4" s="67" t="s">
        <v>56</v>
      </c>
      <c r="M4" s="67" t="s">
        <v>57</v>
      </c>
      <c r="N4" s="67" t="s">
        <v>58</v>
      </c>
      <c r="O4" s="67" t="s">
        <v>59</v>
      </c>
      <c r="P4" s="77" t="s">
        <v>13</v>
      </c>
      <c r="Q4" s="77" t="s">
        <v>3</v>
      </c>
      <c r="R4" s="77" t="s">
        <v>14</v>
      </c>
      <c r="S4" s="77" t="s">
        <v>15</v>
      </c>
      <c r="T4" s="78" t="s">
        <v>29</v>
      </c>
      <c r="U4" s="79" t="s">
        <v>34</v>
      </c>
      <c r="V4" s="79" t="s">
        <v>38</v>
      </c>
      <c r="W4" s="80" t="s">
        <v>41</v>
      </c>
      <c r="X4" s="165" t="s">
        <v>30</v>
      </c>
      <c r="Y4" s="166"/>
      <c r="Z4" s="5" t="s">
        <v>31</v>
      </c>
    </row>
    <row r="5" spans="1:26" ht="13.5" thickBot="1" x14ac:dyDescent="0.25">
      <c r="A5" s="150" t="s">
        <v>65</v>
      </c>
      <c r="B5" s="81">
        <v>44322</v>
      </c>
      <c r="C5" s="82" t="s">
        <v>52</v>
      </c>
      <c r="D5" s="83">
        <v>1</v>
      </c>
      <c r="E5" s="84">
        <v>0.94302083333333331</v>
      </c>
      <c r="F5" s="84">
        <v>0.99267361111111108</v>
      </c>
      <c r="G5" s="69">
        <v>17</v>
      </c>
      <c r="H5" s="69">
        <v>66.23417280000001</v>
      </c>
      <c r="I5" s="85">
        <v>90.930999999999997</v>
      </c>
      <c r="J5" s="69">
        <v>2.94</v>
      </c>
      <c r="K5" s="69">
        <f>J5*12000</f>
        <v>35280</v>
      </c>
      <c r="L5" s="69">
        <f>Q5*0.656168</f>
        <v>9.3607183216783234</v>
      </c>
      <c r="M5" s="69">
        <v>76.5</v>
      </c>
      <c r="N5" s="69">
        <f>((H5*1000)/M5)+((6.28*I5*K5)/(L5*M5))</f>
        <v>28999.682596012328</v>
      </c>
      <c r="O5" s="69">
        <f>N5*0.00689476</f>
        <v>199.94585157568196</v>
      </c>
      <c r="P5" s="86">
        <f t="shared" ref="P5:P24" si="0">F5-E5</f>
        <v>4.9652777777777768E-2</v>
      </c>
      <c r="Q5" s="87">
        <f>G5/(P5*24)</f>
        <v>14.265734265734269</v>
      </c>
      <c r="R5" s="87">
        <f>AVERAGE(Q$5:Q5)</f>
        <v>14.265734265734269</v>
      </c>
      <c r="S5" s="88">
        <f t="shared" ref="S5:S46" si="1">G5</f>
        <v>17</v>
      </c>
      <c r="T5" s="89"/>
      <c r="U5" s="90">
        <f>((((Q5/60)*1000)/I5)/Z$1)</f>
        <v>0.23770495086907839</v>
      </c>
      <c r="V5" s="91">
        <v>0.7</v>
      </c>
      <c r="W5" s="92"/>
      <c r="X5" s="7"/>
      <c r="Y5" s="8"/>
      <c r="Z5" s="6"/>
    </row>
    <row r="6" spans="1:26" ht="13.5" customHeight="1" thickBot="1" x14ac:dyDescent="0.25">
      <c r="A6" s="150" t="s">
        <v>65</v>
      </c>
      <c r="B6" s="93">
        <v>44325</v>
      </c>
      <c r="C6" s="94" t="s">
        <v>53</v>
      </c>
      <c r="D6" s="95">
        <v>2</v>
      </c>
      <c r="E6" s="96">
        <v>0.38907407407407407</v>
      </c>
      <c r="F6" s="96">
        <v>0.3979166666666667</v>
      </c>
      <c r="G6" s="70">
        <v>15.978</v>
      </c>
      <c r="H6" s="70">
        <v>39.6900136</v>
      </c>
      <c r="I6" s="97">
        <v>97</v>
      </c>
      <c r="J6" s="70">
        <v>4.4000000000000004</v>
      </c>
      <c r="K6" s="70">
        <f>J6*12000</f>
        <v>52800.000000000007</v>
      </c>
      <c r="L6" s="70">
        <f>Q6*0.656168</f>
        <v>49.402235987434373</v>
      </c>
      <c r="M6" s="70">
        <v>76.5</v>
      </c>
      <c r="N6" s="70">
        <f>((H6*1000)/M6)+((6.28*I6*K6)/(L6*M6))</f>
        <v>9029.3664940422514</v>
      </c>
      <c r="O6" s="70">
        <f>N6*0.00689476</f>
        <v>62.255314928462752</v>
      </c>
      <c r="P6" s="98">
        <f t="shared" si="0"/>
        <v>8.8425925925926241E-3</v>
      </c>
      <c r="Q6" s="87">
        <f t="shared" ref="Q6:Q46" si="2">G6/(P6*24)</f>
        <v>75.28900523560182</v>
      </c>
      <c r="R6" s="99">
        <f>AVERAGE(Q$5:Q6)</f>
        <v>44.777369750668043</v>
      </c>
      <c r="S6" s="100">
        <f t="shared" si="1"/>
        <v>15.978</v>
      </c>
      <c r="T6" s="101"/>
      <c r="U6" s="90">
        <v>1</v>
      </c>
      <c r="V6" s="103">
        <v>0.7</v>
      </c>
      <c r="W6" s="104"/>
      <c r="X6" s="10"/>
      <c r="Y6" s="3"/>
      <c r="Z6" s="4"/>
    </row>
    <row r="7" spans="1:26" ht="13.5" thickBot="1" x14ac:dyDescent="0.25">
      <c r="A7" s="150" t="s">
        <v>65</v>
      </c>
      <c r="B7" s="93">
        <v>44325</v>
      </c>
      <c r="C7" s="94" t="s">
        <v>52</v>
      </c>
      <c r="D7" s="95">
        <v>3</v>
      </c>
      <c r="E7" s="96">
        <v>0.43569444444444444</v>
      </c>
      <c r="F7" s="96">
        <v>0.45652777777777781</v>
      </c>
      <c r="G7" s="70">
        <v>15.989000000000001</v>
      </c>
      <c r="H7" s="70">
        <v>25.525590399999999</v>
      </c>
      <c r="I7" s="97">
        <v>90.994</v>
      </c>
      <c r="J7" s="70">
        <v>4.5199999999999996</v>
      </c>
      <c r="K7" s="70">
        <f t="shared" ref="K7:K70" si="3">J7*12000</f>
        <v>54239.999999999993</v>
      </c>
      <c r="L7" s="70">
        <f t="shared" ref="L7:L70" si="4">Q7*0.656168</f>
        <v>20.982940303999964</v>
      </c>
      <c r="M7" s="70">
        <v>76.5</v>
      </c>
      <c r="N7" s="70">
        <f t="shared" ref="N7:N70" si="5">((H7*1000)/M7)+((6.28*I7*K7)/(L7*M7))</f>
        <v>19642.868740203674</v>
      </c>
      <c r="O7" s="70">
        <f t="shared" ref="O7:O70" si="6">N7*0.00689476</f>
        <v>135.43286567520667</v>
      </c>
      <c r="P7" s="98">
        <f t="shared" si="0"/>
        <v>2.083333333333337E-2</v>
      </c>
      <c r="Q7" s="99">
        <f t="shared" si="2"/>
        <v>31.977999999999945</v>
      </c>
      <c r="R7" s="99">
        <f>AVERAGE(Q$5:Q7)</f>
        <v>40.510913167112015</v>
      </c>
      <c r="S7" s="100">
        <f t="shared" si="1"/>
        <v>15.989000000000001</v>
      </c>
      <c r="T7" s="101"/>
      <c r="U7" s="102">
        <f t="shared" ref="U7:U66" si="7">((((Q7/60)*1000)/I7)/Z$1)</f>
        <v>0.53246934030282289</v>
      </c>
      <c r="V7" s="103">
        <v>0.7</v>
      </c>
      <c r="W7" s="104"/>
      <c r="X7" s="155"/>
      <c r="Y7" s="156"/>
      <c r="Z7" s="13"/>
    </row>
    <row r="8" spans="1:26" ht="13.5" thickBot="1" x14ac:dyDescent="0.25">
      <c r="A8" s="150" t="s">
        <v>65</v>
      </c>
      <c r="B8" s="93">
        <v>44325</v>
      </c>
      <c r="C8" s="94" t="s">
        <v>52</v>
      </c>
      <c r="D8" s="95">
        <v>4</v>
      </c>
      <c r="E8" s="96">
        <v>0.4621527777777778</v>
      </c>
      <c r="F8" s="96">
        <v>0.48667824074074079</v>
      </c>
      <c r="G8" s="70">
        <v>15.954000000000001</v>
      </c>
      <c r="H8" s="70">
        <v>58.436310399999996</v>
      </c>
      <c r="I8" s="97">
        <v>86.412999999999997</v>
      </c>
      <c r="J8" s="70">
        <v>4.38</v>
      </c>
      <c r="K8" s="70">
        <f t="shared" si="3"/>
        <v>52560</v>
      </c>
      <c r="L8" s="70">
        <f t="shared" si="4"/>
        <v>17.785094563095782</v>
      </c>
      <c r="M8" s="70">
        <v>76.5</v>
      </c>
      <c r="N8" s="70">
        <f t="shared" si="5"/>
        <v>21727.985243397707</v>
      </c>
      <c r="O8" s="70">
        <f t="shared" si="6"/>
        <v>149.80924353676878</v>
      </c>
      <c r="P8" s="98">
        <f t="shared" si="0"/>
        <v>2.4525462962962985E-2</v>
      </c>
      <c r="Q8" s="99">
        <f t="shared" si="2"/>
        <v>27.10448324681451</v>
      </c>
      <c r="R8" s="99">
        <f>AVERAGE(Q$5:Q8)</f>
        <v>37.159305687037637</v>
      </c>
      <c r="S8" s="100">
        <f t="shared" si="1"/>
        <v>15.954000000000001</v>
      </c>
      <c r="T8" s="101"/>
      <c r="U8" s="102">
        <f t="shared" si="7"/>
        <v>0.47524560955886114</v>
      </c>
      <c r="V8" s="103">
        <v>0.7</v>
      </c>
      <c r="W8" s="104"/>
      <c r="X8" s="155"/>
      <c r="Y8" s="156"/>
      <c r="Z8" s="14"/>
    </row>
    <row r="9" spans="1:26" ht="13.5" thickBot="1" x14ac:dyDescent="0.25">
      <c r="A9" s="150" t="s">
        <v>65</v>
      </c>
      <c r="B9" s="93">
        <v>44325</v>
      </c>
      <c r="C9" s="94" t="s">
        <v>52</v>
      </c>
      <c r="D9" s="95">
        <v>5</v>
      </c>
      <c r="E9" s="96">
        <v>0.56687500000000002</v>
      </c>
      <c r="F9" s="96">
        <v>0.58568287037037037</v>
      </c>
      <c r="G9" s="70">
        <v>15.973000000000001</v>
      </c>
      <c r="H9" s="70">
        <v>40.118482399999998</v>
      </c>
      <c r="I9" s="97">
        <v>90.673000000000002</v>
      </c>
      <c r="J9" s="70">
        <v>3.51</v>
      </c>
      <c r="K9" s="70">
        <f t="shared" si="3"/>
        <v>42120</v>
      </c>
      <c r="L9" s="70">
        <f t="shared" si="4"/>
        <v>23.219382935630794</v>
      </c>
      <c r="M9" s="70">
        <v>76.5</v>
      </c>
      <c r="N9" s="70">
        <f t="shared" si="5"/>
        <v>14026.915159301987</v>
      </c>
      <c r="O9" s="70">
        <f t="shared" si="6"/>
        <v>96.712213563748961</v>
      </c>
      <c r="P9" s="98">
        <f t="shared" si="0"/>
        <v>1.880787037037035E-2</v>
      </c>
      <c r="Q9" s="99">
        <f t="shared" si="2"/>
        <v>35.3863384615385</v>
      </c>
      <c r="R9" s="99">
        <f>AVERAGE(Q$5:Q9)</f>
        <v>36.804712241937807</v>
      </c>
      <c r="S9" s="100">
        <f t="shared" si="1"/>
        <v>15.973000000000001</v>
      </c>
      <c r="T9" s="101"/>
      <c r="U9" s="102">
        <f t="shared" si="7"/>
        <v>0.59130793439793983</v>
      </c>
      <c r="V9" s="103">
        <v>0.7</v>
      </c>
      <c r="W9" s="104"/>
      <c r="X9" s="155"/>
      <c r="Y9" s="156"/>
      <c r="Z9" s="15"/>
    </row>
    <row r="10" spans="1:26" ht="13.5" thickBot="1" x14ac:dyDescent="0.25">
      <c r="A10" s="150" t="s">
        <v>65</v>
      </c>
      <c r="B10" s="93">
        <v>44325</v>
      </c>
      <c r="C10" s="94" t="s">
        <v>52</v>
      </c>
      <c r="D10" s="95">
        <v>6</v>
      </c>
      <c r="E10" s="96">
        <v>0.59790509259259261</v>
      </c>
      <c r="F10" s="96">
        <v>0.62400462962962966</v>
      </c>
      <c r="G10" s="70">
        <v>15.951000000000001</v>
      </c>
      <c r="H10" s="70">
        <v>66.147175200000007</v>
      </c>
      <c r="I10" s="97">
        <v>88.028000000000006</v>
      </c>
      <c r="J10" s="70">
        <v>4.03</v>
      </c>
      <c r="K10" s="70">
        <f t="shared" si="3"/>
        <v>48360</v>
      </c>
      <c r="L10" s="70">
        <f t="shared" si="4"/>
        <v>16.709325394589793</v>
      </c>
      <c r="M10" s="70">
        <v>76.5</v>
      </c>
      <c r="N10" s="70">
        <f t="shared" si="5"/>
        <v>21779.117555927529</v>
      </c>
      <c r="O10" s="70">
        <f t="shared" si="6"/>
        <v>150.16178855990688</v>
      </c>
      <c r="P10" s="98">
        <f t="shared" si="0"/>
        <v>2.6099537037037046E-2</v>
      </c>
      <c r="Q10" s="99">
        <f t="shared" si="2"/>
        <v>25.465011086474494</v>
      </c>
      <c r="R10" s="99">
        <f>AVERAGE(Q$5:Q10)</f>
        <v>34.91476204936059</v>
      </c>
      <c r="S10" s="100">
        <f t="shared" si="1"/>
        <v>15.951000000000001</v>
      </c>
      <c r="T10" s="101"/>
      <c r="U10" s="102">
        <f t="shared" si="7"/>
        <v>0.43830769903919164</v>
      </c>
      <c r="V10" s="103">
        <v>0.7</v>
      </c>
      <c r="W10" s="104"/>
      <c r="X10" s="157"/>
      <c r="Y10" s="158"/>
      <c r="Z10" s="16"/>
    </row>
    <row r="11" spans="1:26" ht="14.25" customHeight="1" thickBot="1" x14ac:dyDescent="0.25">
      <c r="A11" s="150" t="s">
        <v>65</v>
      </c>
      <c r="B11" s="93">
        <v>44325</v>
      </c>
      <c r="C11" s="94" t="s">
        <v>52</v>
      </c>
      <c r="D11" s="95">
        <v>7</v>
      </c>
      <c r="E11" s="96">
        <v>0.63317129629629632</v>
      </c>
      <c r="F11" s="96">
        <v>0.64596064814814813</v>
      </c>
      <c r="G11" s="70">
        <v>15.978</v>
      </c>
      <c r="H11" s="70">
        <v>28.084488799999999</v>
      </c>
      <c r="I11" s="97">
        <v>92.932000000000002</v>
      </c>
      <c r="J11" s="70">
        <v>4.62</v>
      </c>
      <c r="K11" s="70">
        <f t="shared" si="3"/>
        <v>55440</v>
      </c>
      <c r="L11" s="70">
        <f t="shared" si="4"/>
        <v>34.156840085429955</v>
      </c>
      <c r="M11" s="70">
        <v>76.5</v>
      </c>
      <c r="N11" s="70">
        <f t="shared" si="5"/>
        <v>12749.637197193841</v>
      </c>
      <c r="O11" s="70">
        <f t="shared" si="6"/>
        <v>87.905688561724205</v>
      </c>
      <c r="P11" s="98">
        <f t="shared" si="0"/>
        <v>1.2789351851851816E-2</v>
      </c>
      <c r="Q11" s="99">
        <f t="shared" si="2"/>
        <v>52.055022624434535</v>
      </c>
      <c r="R11" s="99">
        <f>AVERAGE(Q$5:Q11)</f>
        <v>37.363370702942582</v>
      </c>
      <c r="S11" s="100">
        <f t="shared" si="1"/>
        <v>15.978</v>
      </c>
      <c r="T11" s="101"/>
      <c r="U11" s="102">
        <f t="shared" si="7"/>
        <v>0.84869847200811754</v>
      </c>
      <c r="V11" s="103">
        <v>0.7</v>
      </c>
      <c r="W11" s="104"/>
      <c r="X11" s="159"/>
      <c r="Y11" s="160"/>
      <c r="Z11" s="17"/>
    </row>
    <row r="12" spans="1:26" x14ac:dyDescent="0.2">
      <c r="A12" s="150" t="s">
        <v>65</v>
      </c>
      <c r="B12" s="93">
        <v>44325</v>
      </c>
      <c r="C12" s="94" t="s">
        <v>52</v>
      </c>
      <c r="D12" s="95">
        <v>8</v>
      </c>
      <c r="E12" s="96">
        <v>0.65892361111111108</v>
      </c>
      <c r="F12" s="96">
        <v>0.71158564814814806</v>
      </c>
      <c r="G12" s="70">
        <v>15.991</v>
      </c>
      <c r="H12" s="70">
        <v>62.009506400000006</v>
      </c>
      <c r="I12" s="97">
        <v>95.016999999999996</v>
      </c>
      <c r="J12" s="70">
        <v>5.01</v>
      </c>
      <c r="K12" s="70">
        <f t="shared" si="3"/>
        <v>60120</v>
      </c>
      <c r="L12" s="70">
        <f t="shared" si="4"/>
        <v>8.3019817487472611</v>
      </c>
      <c r="M12" s="70">
        <v>76.5</v>
      </c>
      <c r="N12" s="70">
        <f t="shared" si="5"/>
        <v>57296.048356751715</v>
      </c>
      <c r="O12" s="70">
        <f t="shared" si="6"/>
        <v>395.04250236819746</v>
      </c>
      <c r="P12" s="98">
        <f t="shared" si="0"/>
        <v>5.2662037037036979E-2</v>
      </c>
      <c r="Q12" s="99">
        <f t="shared" si="2"/>
        <v>12.652219780219793</v>
      </c>
      <c r="R12" s="99">
        <f>AVERAGE(Q$5:Q12)</f>
        <v>34.274476837602236</v>
      </c>
      <c r="S12" s="100">
        <f t="shared" si="1"/>
        <v>15.991</v>
      </c>
      <c r="T12" s="101"/>
      <c r="U12" s="102">
        <f t="shared" si="7"/>
        <v>0.2017536858670553</v>
      </c>
      <c r="V12" s="103">
        <v>0.7</v>
      </c>
      <c r="W12" s="104"/>
    </row>
    <row r="13" spans="1:26" ht="13.5" customHeight="1" x14ac:dyDescent="0.2">
      <c r="A13" s="150" t="s">
        <v>65</v>
      </c>
      <c r="B13" s="93">
        <v>44325</v>
      </c>
      <c r="C13" s="94" t="s">
        <v>53</v>
      </c>
      <c r="D13" s="95">
        <v>9</v>
      </c>
      <c r="E13" s="96">
        <v>0.71784722222222219</v>
      </c>
      <c r="F13" s="96">
        <v>0.73333333333333339</v>
      </c>
      <c r="G13" s="70">
        <v>15.959</v>
      </c>
      <c r="H13" s="70">
        <v>66.355564799999996</v>
      </c>
      <c r="I13" s="97">
        <v>75.122</v>
      </c>
      <c r="J13" s="70">
        <v>4.75</v>
      </c>
      <c r="K13" s="70">
        <f t="shared" si="3"/>
        <v>57000</v>
      </c>
      <c r="L13" s="70">
        <f t="shared" si="4"/>
        <v>28.175206579372034</v>
      </c>
      <c r="M13" s="70">
        <v>76.5</v>
      </c>
      <c r="N13" s="70">
        <f t="shared" si="5"/>
        <v>13343.327822503054</v>
      </c>
      <c r="O13" s="70">
        <f t="shared" si="6"/>
        <v>91.99904293748115</v>
      </c>
      <c r="P13" s="98">
        <f t="shared" si="0"/>
        <v>1.54861111111112E-2</v>
      </c>
      <c r="Q13" s="99">
        <f t="shared" si="2"/>
        <v>42.939013452914551</v>
      </c>
      <c r="R13" s="99">
        <f>AVERAGE(Q$5:Q13)</f>
        <v>35.23720312819249</v>
      </c>
      <c r="S13" s="100">
        <f t="shared" si="1"/>
        <v>15.959</v>
      </c>
      <c r="T13" s="101"/>
      <c r="U13" s="102">
        <f t="shared" si="7"/>
        <v>0.86604604899090498</v>
      </c>
      <c r="V13" s="103">
        <v>0.7</v>
      </c>
      <c r="W13" s="104"/>
    </row>
    <row r="14" spans="1:26" ht="13.5" customHeight="1" x14ac:dyDescent="0.2">
      <c r="A14" s="150" t="s">
        <v>65</v>
      </c>
      <c r="B14" s="93">
        <v>44331</v>
      </c>
      <c r="C14" s="94" t="s">
        <v>53</v>
      </c>
      <c r="D14" s="95">
        <v>10</v>
      </c>
      <c r="E14" s="96">
        <v>0.51150462962962961</v>
      </c>
      <c r="F14" s="96">
        <v>0.5370138888888889</v>
      </c>
      <c r="G14" s="70">
        <v>12</v>
      </c>
      <c r="H14" s="70">
        <v>52.434600000000003</v>
      </c>
      <c r="I14" s="97">
        <v>85.17</v>
      </c>
      <c r="J14" s="70">
        <v>5.1100000000000003</v>
      </c>
      <c r="K14" s="70">
        <f t="shared" si="3"/>
        <v>61320.000000000007</v>
      </c>
      <c r="L14" s="70">
        <f t="shared" si="4"/>
        <v>12.861369147005432</v>
      </c>
      <c r="M14" s="70">
        <v>76.5</v>
      </c>
      <c r="N14" s="70">
        <f t="shared" si="5"/>
        <v>34020.368873320353</v>
      </c>
      <c r="O14" s="70">
        <f t="shared" si="6"/>
        <v>234.56227849301422</v>
      </c>
      <c r="P14" s="98">
        <f t="shared" si="0"/>
        <v>2.5509259259259287E-2</v>
      </c>
      <c r="Q14" s="99">
        <f t="shared" si="2"/>
        <v>19.600725952813047</v>
      </c>
      <c r="R14" s="99">
        <f>AVERAGE(Q$5:Q14)</f>
        <v>33.673555410654544</v>
      </c>
      <c r="S14" s="100">
        <f t="shared" si="1"/>
        <v>12</v>
      </c>
      <c r="T14" s="101"/>
      <c r="U14" s="102">
        <f t="shared" si="7"/>
        <v>0.34869167107519444</v>
      </c>
      <c r="V14" s="103">
        <v>0.7</v>
      </c>
      <c r="W14" s="104"/>
    </row>
    <row r="15" spans="1:26" x14ac:dyDescent="0.2">
      <c r="A15" s="150" t="s">
        <v>65</v>
      </c>
      <c r="B15" s="93">
        <v>44331</v>
      </c>
      <c r="C15" s="94" t="s">
        <v>52</v>
      </c>
      <c r="D15" s="95">
        <v>11</v>
      </c>
      <c r="E15" s="96">
        <v>0.18351851851851853</v>
      </c>
      <c r="F15" s="96">
        <v>0.21513888888888888</v>
      </c>
      <c r="G15" s="70">
        <v>10.5</v>
      </c>
      <c r="H15" s="70">
        <v>1.566856</v>
      </c>
      <c r="I15" s="97">
        <v>85</v>
      </c>
      <c r="J15" s="70">
        <v>6</v>
      </c>
      <c r="K15" s="70">
        <f t="shared" si="3"/>
        <v>72000</v>
      </c>
      <c r="L15" s="70">
        <f t="shared" si="4"/>
        <v>9.0787519765739439</v>
      </c>
      <c r="M15" s="70">
        <v>76.5</v>
      </c>
      <c r="N15" s="70">
        <f t="shared" si="5"/>
        <v>55358.484324421996</v>
      </c>
      <c r="O15" s="70">
        <f t="shared" si="6"/>
        <v>381.6834633806518</v>
      </c>
      <c r="P15" s="98">
        <f t="shared" si="0"/>
        <v>3.1620370370370354E-2</v>
      </c>
      <c r="Q15" s="99">
        <f t="shared" si="2"/>
        <v>13.836017569546128</v>
      </c>
      <c r="R15" s="99">
        <f>AVERAGE(Q$5:Q15)</f>
        <v>31.870142879644689</v>
      </c>
      <c r="S15" s="100">
        <f t="shared" si="1"/>
        <v>10.5</v>
      </c>
      <c r="T15" s="101"/>
      <c r="U15" s="102">
        <f t="shared" si="7"/>
        <v>0.24663132922542116</v>
      </c>
      <c r="V15" s="103">
        <v>0.7</v>
      </c>
      <c r="W15" s="104"/>
    </row>
    <row r="16" spans="1:26" ht="13.5" customHeight="1" x14ac:dyDescent="0.2">
      <c r="A16" s="150" t="s">
        <v>65</v>
      </c>
      <c r="B16" s="93">
        <v>44331</v>
      </c>
      <c r="C16" s="94" t="s">
        <v>53</v>
      </c>
      <c r="D16" s="95">
        <v>12</v>
      </c>
      <c r="E16" s="96">
        <v>0.51150462962962961</v>
      </c>
      <c r="F16" s="96">
        <v>0.5370138888888889</v>
      </c>
      <c r="G16" s="70">
        <v>12</v>
      </c>
      <c r="H16" s="70">
        <v>52.434600000000003</v>
      </c>
      <c r="I16" s="97">
        <v>85.17</v>
      </c>
      <c r="J16" s="70">
        <v>4.8099999999999996</v>
      </c>
      <c r="K16" s="70">
        <f t="shared" si="3"/>
        <v>57719.999999999993</v>
      </c>
      <c r="L16" s="70">
        <f t="shared" si="4"/>
        <v>12.861369147005432</v>
      </c>
      <c r="M16" s="70">
        <v>76.5</v>
      </c>
      <c r="N16" s="70">
        <f t="shared" si="5"/>
        <v>32063.326842079023</v>
      </c>
      <c r="O16" s="70">
        <f t="shared" si="6"/>
        <v>221.06894337769276</v>
      </c>
      <c r="P16" s="98">
        <f t="shared" si="0"/>
        <v>2.5509259259259287E-2</v>
      </c>
      <c r="Q16" s="99">
        <f t="shared" si="2"/>
        <v>19.600725952813047</v>
      </c>
      <c r="R16" s="99">
        <f>AVERAGE(Q$5:Q16)</f>
        <v>30.847691469075386</v>
      </c>
      <c r="S16" s="100">
        <f t="shared" si="1"/>
        <v>12</v>
      </c>
      <c r="T16" s="101"/>
      <c r="U16" s="102">
        <f t="shared" si="7"/>
        <v>0.34869167107519444</v>
      </c>
      <c r="V16" s="103">
        <v>0.7</v>
      </c>
      <c r="W16" s="104"/>
    </row>
    <row r="17" spans="1:23" ht="13.5" customHeight="1" x14ac:dyDescent="0.2">
      <c r="A17" s="150" t="s">
        <v>65</v>
      </c>
      <c r="B17" s="93">
        <v>44331</v>
      </c>
      <c r="C17" s="94" t="s">
        <v>53</v>
      </c>
      <c r="D17" s="95">
        <v>13</v>
      </c>
      <c r="E17" s="96">
        <v>0.90968749999999998</v>
      </c>
      <c r="F17" s="96">
        <v>0.91282407407407407</v>
      </c>
      <c r="G17" s="70">
        <v>1</v>
      </c>
      <c r="H17" s="70">
        <v>46.189655999999999</v>
      </c>
      <c r="I17" s="97">
        <v>92.35</v>
      </c>
      <c r="J17" s="70">
        <v>4.8099999999999996</v>
      </c>
      <c r="K17" s="70">
        <f t="shared" si="3"/>
        <v>57719.999999999993</v>
      </c>
      <c r="L17" s="70">
        <f t="shared" si="4"/>
        <v>8.7166228782287565</v>
      </c>
      <c r="M17" s="70">
        <v>76.5</v>
      </c>
      <c r="N17" s="70">
        <f t="shared" si="5"/>
        <v>50804.879479923329</v>
      </c>
      <c r="O17" s="70">
        <f t="shared" si="6"/>
        <v>350.28745084299618</v>
      </c>
      <c r="P17" s="98">
        <f t="shared" si="0"/>
        <v>3.1365740740740833E-3</v>
      </c>
      <c r="Q17" s="99">
        <f t="shared" si="2"/>
        <v>13.284132841328374</v>
      </c>
      <c r="R17" s="99">
        <f>AVERAGE(Q$5:Q17)</f>
        <v>29.496648497710229</v>
      </c>
      <c r="S17" s="100">
        <f t="shared" si="1"/>
        <v>1</v>
      </c>
      <c r="T17" s="101"/>
      <c r="U17" s="102">
        <f t="shared" si="7"/>
        <v>0.21794774230658029</v>
      </c>
      <c r="V17" s="103">
        <v>0.7</v>
      </c>
      <c r="W17" s="104"/>
    </row>
    <row r="18" spans="1:23" ht="13.5" customHeight="1" x14ac:dyDescent="0.2">
      <c r="A18" s="150" t="s">
        <v>65</v>
      </c>
      <c r="B18" s="93">
        <v>44331</v>
      </c>
      <c r="C18" s="94" t="s">
        <v>53</v>
      </c>
      <c r="D18" s="95">
        <v>14</v>
      </c>
      <c r="E18" s="96">
        <v>0.96168981481481486</v>
      </c>
      <c r="F18" s="96">
        <v>0.98840277777777785</v>
      </c>
      <c r="G18" s="70">
        <v>10.5</v>
      </c>
      <c r="H18" s="70">
        <v>59.978887999999998</v>
      </c>
      <c r="I18" s="97">
        <v>91.56</v>
      </c>
      <c r="J18" s="70">
        <v>3.45</v>
      </c>
      <c r="K18" s="70">
        <f t="shared" si="3"/>
        <v>41400</v>
      </c>
      <c r="L18" s="70">
        <f t="shared" si="4"/>
        <v>10.746598960138636</v>
      </c>
      <c r="M18" s="70">
        <v>76.5</v>
      </c>
      <c r="N18" s="70">
        <f t="shared" si="5"/>
        <v>29739.685950449355</v>
      </c>
      <c r="O18" s="70">
        <f t="shared" si="6"/>
        <v>205.04799710372018</v>
      </c>
      <c r="P18" s="98">
        <f t="shared" si="0"/>
        <v>2.6712962962962994E-2</v>
      </c>
      <c r="Q18" s="99">
        <f t="shared" si="2"/>
        <v>16.37781629116116</v>
      </c>
      <c r="R18" s="99">
        <f>AVERAGE(Q$5:Q18)</f>
        <v>28.559589054385295</v>
      </c>
      <c r="S18" s="100">
        <f t="shared" si="1"/>
        <v>10.5</v>
      </c>
      <c r="T18" s="101"/>
      <c r="U18" s="102">
        <f t="shared" si="7"/>
        <v>0.27102307960273042</v>
      </c>
      <c r="V18" s="103">
        <v>0.7</v>
      </c>
      <c r="W18" s="104"/>
    </row>
    <row r="19" spans="1:23" ht="13.5" customHeight="1" x14ac:dyDescent="0.2">
      <c r="A19" s="150" t="s">
        <v>65</v>
      </c>
      <c r="B19" s="93">
        <v>44332</v>
      </c>
      <c r="C19" s="94" t="s">
        <v>53</v>
      </c>
      <c r="D19" s="95">
        <v>15</v>
      </c>
      <c r="E19" s="96">
        <v>0.13166666666666668</v>
      </c>
      <c r="F19" s="96">
        <v>0.15429398148148146</v>
      </c>
      <c r="G19" s="70">
        <v>10.5</v>
      </c>
      <c r="H19" s="70">
        <v>37.685471999999997</v>
      </c>
      <c r="I19" s="97">
        <v>84.81</v>
      </c>
      <c r="J19" s="70">
        <v>4</v>
      </c>
      <c r="K19" s="70">
        <f t="shared" si="3"/>
        <v>48000</v>
      </c>
      <c r="L19" s="70">
        <f t="shared" si="4"/>
        <v>12.687033452685441</v>
      </c>
      <c r="M19" s="70">
        <v>76.5</v>
      </c>
      <c r="N19" s="70">
        <f t="shared" si="5"/>
        <v>26833.266695325245</v>
      </c>
      <c r="O19" s="70">
        <f t="shared" si="6"/>
        <v>185.00893388026068</v>
      </c>
      <c r="P19" s="98">
        <f t="shared" si="0"/>
        <v>2.2627314814814781E-2</v>
      </c>
      <c r="Q19" s="99">
        <f t="shared" si="2"/>
        <v>19.335038363171385</v>
      </c>
      <c r="R19" s="99">
        <f>AVERAGE(Q$5:Q19)</f>
        <v>27.944619008304368</v>
      </c>
      <c r="S19" s="100">
        <f t="shared" si="1"/>
        <v>10.5</v>
      </c>
      <c r="T19" s="101"/>
      <c r="U19" s="102">
        <f t="shared" si="7"/>
        <v>0.34542521720872293</v>
      </c>
      <c r="V19" s="103">
        <v>0.7</v>
      </c>
      <c r="W19" s="104"/>
    </row>
    <row r="20" spans="1:23" x14ac:dyDescent="0.2">
      <c r="A20" s="150" t="s">
        <v>65</v>
      </c>
      <c r="B20" s="93">
        <v>44332</v>
      </c>
      <c r="C20" s="94" t="s">
        <v>52</v>
      </c>
      <c r="D20" s="95">
        <v>16</v>
      </c>
      <c r="E20" s="96">
        <v>0.46932870370370372</v>
      </c>
      <c r="F20" s="96">
        <v>0.48657407407407405</v>
      </c>
      <c r="G20" s="70">
        <v>11</v>
      </c>
      <c r="H20" s="70">
        <v>65.958568</v>
      </c>
      <c r="I20" s="97">
        <v>66.11</v>
      </c>
      <c r="J20" s="70">
        <v>4.03</v>
      </c>
      <c r="K20" s="70">
        <f t="shared" si="3"/>
        <v>48360</v>
      </c>
      <c r="L20" s="70">
        <f t="shared" si="4"/>
        <v>17.439095838926217</v>
      </c>
      <c r="M20" s="70">
        <v>76.5</v>
      </c>
      <c r="N20" s="70">
        <f t="shared" si="5"/>
        <v>15911.898330080316</v>
      </c>
      <c r="O20" s="70">
        <f t="shared" si="6"/>
        <v>109.70872013030456</v>
      </c>
      <c r="P20" s="98">
        <f t="shared" si="0"/>
        <v>1.7245370370370328E-2</v>
      </c>
      <c r="Q20" s="99">
        <f t="shared" si="2"/>
        <v>26.577181208053759</v>
      </c>
      <c r="R20" s="99">
        <f>AVERAGE(Q$5:Q20)</f>
        <v>27.859154145788708</v>
      </c>
      <c r="S20" s="100">
        <f t="shared" si="1"/>
        <v>11</v>
      </c>
      <c r="T20" s="101"/>
      <c r="U20" s="102">
        <f t="shared" si="7"/>
        <v>0.60911293867552618</v>
      </c>
      <c r="V20" s="103">
        <v>0.7</v>
      </c>
      <c r="W20" s="104"/>
    </row>
    <row r="21" spans="1:23" x14ac:dyDescent="0.2">
      <c r="A21" s="150" t="s">
        <v>65</v>
      </c>
      <c r="B21" s="93">
        <v>44332</v>
      </c>
      <c r="C21" s="94" t="s">
        <v>52</v>
      </c>
      <c r="D21" s="95">
        <v>17</v>
      </c>
      <c r="E21" s="96">
        <v>0.54831018518518515</v>
      </c>
      <c r="F21" s="96">
        <v>0.56396990740740738</v>
      </c>
      <c r="G21" s="70">
        <v>8</v>
      </c>
      <c r="H21" s="70">
        <v>65.906863999999999</v>
      </c>
      <c r="I21" s="97">
        <v>81.19</v>
      </c>
      <c r="J21" s="70">
        <v>4.21</v>
      </c>
      <c r="K21" s="70">
        <f t="shared" si="3"/>
        <v>50520</v>
      </c>
      <c r="L21" s="70">
        <f t="shared" si="4"/>
        <v>13.967212416851435</v>
      </c>
      <c r="M21" s="70">
        <v>76.5</v>
      </c>
      <c r="N21" s="70">
        <f t="shared" si="5"/>
        <v>24969.148555414438</v>
      </c>
      <c r="O21" s="70">
        <f t="shared" si="6"/>
        <v>172.15628669392925</v>
      </c>
      <c r="P21" s="98">
        <f t="shared" si="0"/>
        <v>1.5659722222222228E-2</v>
      </c>
      <c r="Q21" s="99">
        <f t="shared" si="2"/>
        <v>21.286031042128595</v>
      </c>
      <c r="R21" s="99">
        <f>AVERAGE(Q$5:Q21)</f>
        <v>27.472499845573406</v>
      </c>
      <c r="S21" s="100">
        <f t="shared" si="1"/>
        <v>8</v>
      </c>
      <c r="T21" s="101"/>
      <c r="U21" s="102">
        <f t="shared" si="7"/>
        <v>0.39723564706297976</v>
      </c>
      <c r="V21" s="103">
        <v>0.7</v>
      </c>
      <c r="W21" s="104"/>
    </row>
    <row r="22" spans="1:23" x14ac:dyDescent="0.2">
      <c r="A22" s="150" t="s">
        <v>65</v>
      </c>
      <c r="B22" s="93">
        <v>44332</v>
      </c>
      <c r="C22" s="94" t="s">
        <v>52</v>
      </c>
      <c r="D22" s="95">
        <v>18</v>
      </c>
      <c r="E22" s="96">
        <v>0.62806712962962963</v>
      </c>
      <c r="F22" s="96">
        <v>0.65539351851851857</v>
      </c>
      <c r="G22" s="70">
        <v>11</v>
      </c>
      <c r="H22" s="70">
        <v>64.576048</v>
      </c>
      <c r="I22" s="97">
        <v>88.07</v>
      </c>
      <c r="J22" s="70">
        <v>2.12</v>
      </c>
      <c r="K22" s="70">
        <f t="shared" si="3"/>
        <v>25440</v>
      </c>
      <c r="L22" s="70">
        <f t="shared" si="4"/>
        <v>11.005613214739494</v>
      </c>
      <c r="M22" s="70">
        <v>76.5</v>
      </c>
      <c r="N22" s="70">
        <f t="shared" si="5"/>
        <v>17556.155942978479</v>
      </c>
      <c r="O22" s="70">
        <f t="shared" si="6"/>
        <v>121.0454817494103</v>
      </c>
      <c r="P22" s="98">
        <f t="shared" si="0"/>
        <v>2.7326388888888942E-2</v>
      </c>
      <c r="Q22" s="99">
        <f t="shared" si="2"/>
        <v>16.772554002541263</v>
      </c>
      <c r="R22" s="99">
        <f>AVERAGE(Q$5:Q22)</f>
        <v>26.878058409849398</v>
      </c>
      <c r="S22" s="100">
        <f t="shared" si="1"/>
        <v>11</v>
      </c>
      <c r="T22" s="101"/>
      <c r="U22" s="102">
        <f t="shared" si="7"/>
        <v>0.2885541116147497</v>
      </c>
      <c r="V22" s="103">
        <v>0.7</v>
      </c>
      <c r="W22" s="104"/>
    </row>
    <row r="23" spans="1:23" x14ac:dyDescent="0.2">
      <c r="A23" s="150" t="s">
        <v>65</v>
      </c>
      <c r="B23" s="93">
        <v>44332</v>
      </c>
      <c r="C23" s="94" t="s">
        <v>52</v>
      </c>
      <c r="D23" s="95">
        <v>19</v>
      </c>
      <c r="E23" s="96">
        <v>0.91224537037037035</v>
      </c>
      <c r="F23" s="96">
        <v>0.92928240740740742</v>
      </c>
      <c r="G23" s="70">
        <v>11.5</v>
      </c>
      <c r="H23" s="70">
        <v>65.855159999999998</v>
      </c>
      <c r="I23" s="97">
        <v>93.76</v>
      </c>
      <c r="J23" s="70">
        <v>1.19</v>
      </c>
      <c r="K23" s="70">
        <f t="shared" si="3"/>
        <v>14280</v>
      </c>
      <c r="L23" s="70">
        <f t="shared" si="4"/>
        <v>18.454724999999961</v>
      </c>
      <c r="M23" s="70">
        <v>76.5</v>
      </c>
      <c r="N23" s="70">
        <f t="shared" si="5"/>
        <v>6816.6014530196826</v>
      </c>
      <c r="O23" s="70">
        <f t="shared" si="6"/>
        <v>46.998831034221986</v>
      </c>
      <c r="P23" s="98">
        <f t="shared" si="0"/>
        <v>1.7037037037037073E-2</v>
      </c>
      <c r="Q23" s="99">
        <f t="shared" si="2"/>
        <v>28.12499999999994</v>
      </c>
      <c r="R23" s="99">
        <f>AVERAGE(Q$5:Q23)</f>
        <v>26.943686914594164</v>
      </c>
      <c r="S23" s="100">
        <f t="shared" si="1"/>
        <v>11.5</v>
      </c>
      <c r="T23" s="101"/>
      <c r="U23" s="102">
        <f t="shared" si="7"/>
        <v>0.45449697486813428</v>
      </c>
      <c r="V23" s="103">
        <v>0.7</v>
      </c>
      <c r="W23" s="104"/>
    </row>
    <row r="24" spans="1:23" ht="13.5" customHeight="1" x14ac:dyDescent="0.2">
      <c r="A24" s="150" t="s">
        <v>65</v>
      </c>
      <c r="B24" s="93">
        <v>44333</v>
      </c>
      <c r="C24" s="94" t="s">
        <v>53</v>
      </c>
      <c r="D24" s="95">
        <v>20</v>
      </c>
      <c r="E24" s="96">
        <v>8.3043981481481483E-2</v>
      </c>
      <c r="F24" s="96">
        <v>0.105</v>
      </c>
      <c r="G24" s="70">
        <v>10.5</v>
      </c>
      <c r="H24" s="70">
        <v>65.87764</v>
      </c>
      <c r="I24" s="97">
        <v>91.85</v>
      </c>
      <c r="J24" s="70">
        <v>1.4</v>
      </c>
      <c r="K24" s="70">
        <f t="shared" si="3"/>
        <v>16800</v>
      </c>
      <c r="L24" s="70">
        <f t="shared" si="4"/>
        <v>13.074934317343176</v>
      </c>
      <c r="M24" s="70">
        <v>76.5</v>
      </c>
      <c r="N24" s="70">
        <f t="shared" si="5"/>
        <v>10549.435732989965</v>
      </c>
      <c r="O24" s="70">
        <f t="shared" si="6"/>
        <v>72.735827514389882</v>
      </c>
      <c r="P24" s="98">
        <f t="shared" si="0"/>
        <v>2.1956018518518514E-2</v>
      </c>
      <c r="Q24" s="99">
        <f t="shared" si="2"/>
        <v>19.926199261992625</v>
      </c>
      <c r="R24" s="99">
        <f>AVERAGE(Q$5:Q24)</f>
        <v>26.592812531964086</v>
      </c>
      <c r="S24" s="100">
        <f t="shared" si="1"/>
        <v>10.5</v>
      </c>
      <c r="T24" s="101"/>
      <c r="U24" s="102">
        <f t="shared" si="7"/>
        <v>0.32870126296155833</v>
      </c>
      <c r="V24" s="103">
        <v>0.7</v>
      </c>
      <c r="W24" s="104"/>
    </row>
    <row r="25" spans="1:23" ht="13.5" customHeight="1" x14ac:dyDescent="0.2">
      <c r="A25" s="150" t="s">
        <v>65</v>
      </c>
      <c r="B25" s="105">
        <v>44333</v>
      </c>
      <c r="C25" s="94" t="s">
        <v>53</v>
      </c>
      <c r="D25" s="95">
        <v>21</v>
      </c>
      <c r="E25" s="96">
        <v>0.39099537037037035</v>
      </c>
      <c r="F25" s="96">
        <v>0.40879629629629632</v>
      </c>
      <c r="G25" s="70">
        <v>2</v>
      </c>
      <c r="H25" s="70">
        <v>41.439632000000003</v>
      </c>
      <c r="I25" s="97">
        <v>79</v>
      </c>
      <c r="J25" s="70">
        <v>2</v>
      </c>
      <c r="K25" s="70">
        <f t="shared" si="3"/>
        <v>24000</v>
      </c>
      <c r="L25" s="70">
        <f t="shared" si="4"/>
        <v>3.0717877763328918</v>
      </c>
      <c r="M25" s="70">
        <v>76.5</v>
      </c>
      <c r="N25" s="70">
        <f t="shared" si="5"/>
        <v>51211.044611260666</v>
      </c>
      <c r="O25" s="70">
        <f t="shared" si="6"/>
        <v>353.08786194393559</v>
      </c>
      <c r="P25" s="98">
        <f t="shared" ref="P25:P46" si="8">F25-E25</f>
        <v>1.780092592592597E-2</v>
      </c>
      <c r="Q25" s="99">
        <f t="shared" si="2"/>
        <v>4.6814044213263859</v>
      </c>
      <c r="R25" s="99">
        <f>AVERAGE(Q$5:Q25)</f>
        <v>25.549412145743243</v>
      </c>
      <c r="S25" s="100">
        <f t="shared" si="1"/>
        <v>2</v>
      </c>
      <c r="T25" s="101"/>
      <c r="U25" s="102">
        <f t="shared" si="7"/>
        <v>8.9785278506451585E-2</v>
      </c>
      <c r="V25" s="103">
        <v>0.7</v>
      </c>
      <c r="W25" s="104"/>
    </row>
    <row r="26" spans="1:23" x14ac:dyDescent="0.2">
      <c r="A26" s="150" t="s">
        <v>65</v>
      </c>
      <c r="B26" s="105">
        <v>44333</v>
      </c>
      <c r="C26" s="94" t="s">
        <v>52</v>
      </c>
      <c r="D26" s="95">
        <v>22</v>
      </c>
      <c r="E26" s="96">
        <v>0.59256944444444448</v>
      </c>
      <c r="F26" s="96">
        <v>0.63877314814814812</v>
      </c>
      <c r="G26" s="70">
        <v>11.5</v>
      </c>
      <c r="H26" s="70">
        <v>65.958568</v>
      </c>
      <c r="I26" s="97">
        <v>65.63</v>
      </c>
      <c r="J26" s="70">
        <v>3.59</v>
      </c>
      <c r="K26" s="70">
        <f t="shared" si="3"/>
        <v>43080</v>
      </c>
      <c r="L26" s="70">
        <f t="shared" si="4"/>
        <v>6.8049486973947992</v>
      </c>
      <c r="M26" s="70">
        <v>76.5</v>
      </c>
      <c r="N26" s="70">
        <f t="shared" si="5"/>
        <v>34969.826353552155</v>
      </c>
      <c r="O26" s="70">
        <f t="shared" si="6"/>
        <v>241.10855994941724</v>
      </c>
      <c r="P26" s="98">
        <f t="shared" si="8"/>
        <v>4.6203703703703636E-2</v>
      </c>
      <c r="Q26" s="99">
        <f t="shared" si="2"/>
        <v>10.370741482965947</v>
      </c>
      <c r="R26" s="99">
        <f>AVERAGE(Q$5:Q26)</f>
        <v>24.85947257016246</v>
      </c>
      <c r="S26" s="100">
        <f t="shared" si="1"/>
        <v>11.5</v>
      </c>
      <c r="T26" s="101"/>
      <c r="U26" s="102">
        <f t="shared" si="7"/>
        <v>0.23942167714704443</v>
      </c>
      <c r="V26" s="103">
        <v>0.7</v>
      </c>
      <c r="W26" s="104"/>
    </row>
    <row r="27" spans="1:23" x14ac:dyDescent="0.2">
      <c r="A27" s="150" t="s">
        <v>65</v>
      </c>
      <c r="B27" s="105">
        <v>44333</v>
      </c>
      <c r="C27" s="94" t="s">
        <v>52</v>
      </c>
      <c r="D27" s="95">
        <v>23</v>
      </c>
      <c r="E27" s="96">
        <v>0.82634259259259257</v>
      </c>
      <c r="F27" s="96">
        <v>0.85646990740740747</v>
      </c>
      <c r="G27" s="70">
        <v>11.5</v>
      </c>
      <c r="H27" s="70">
        <v>49.885368</v>
      </c>
      <c r="I27" s="97">
        <v>75.790000000000006</v>
      </c>
      <c r="J27" s="70">
        <v>7.4</v>
      </c>
      <c r="K27" s="70">
        <f t="shared" si="3"/>
        <v>88800</v>
      </c>
      <c r="L27" s="70">
        <f t="shared" si="4"/>
        <v>10.436171801767163</v>
      </c>
      <c r="M27" s="70">
        <v>76.5</v>
      </c>
      <c r="N27" s="70">
        <f t="shared" si="5"/>
        <v>53591.843320229134</v>
      </c>
      <c r="O27" s="70">
        <f t="shared" si="6"/>
        <v>369.50289765058301</v>
      </c>
      <c r="P27" s="98">
        <f t="shared" si="8"/>
        <v>3.0127314814814898E-2</v>
      </c>
      <c r="Q27" s="99">
        <f t="shared" si="2"/>
        <v>15.904725316941946</v>
      </c>
      <c r="R27" s="99">
        <f>AVERAGE(Q$5:Q27)</f>
        <v>24.470135733065916</v>
      </c>
      <c r="S27" s="100">
        <f t="shared" si="1"/>
        <v>11.5</v>
      </c>
      <c r="T27" s="101"/>
      <c r="U27" s="102">
        <f t="shared" si="7"/>
        <v>0.31795842013502107</v>
      </c>
      <c r="V27" s="103">
        <v>0.7</v>
      </c>
      <c r="W27" s="104"/>
    </row>
    <row r="28" spans="1:23" ht="13.5" customHeight="1" x14ac:dyDescent="0.2">
      <c r="A28" s="150" t="s">
        <v>65</v>
      </c>
      <c r="B28" s="105">
        <v>44399</v>
      </c>
      <c r="C28" s="94" t="s">
        <v>53</v>
      </c>
      <c r="D28" s="95">
        <v>24</v>
      </c>
      <c r="E28" s="96">
        <v>0.99283564814814806</v>
      </c>
      <c r="F28" s="96">
        <v>1.0205787037037037</v>
      </c>
      <c r="G28" s="70">
        <v>11</v>
      </c>
      <c r="H28" s="70">
        <v>65.565168</v>
      </c>
      <c r="I28" s="97">
        <v>92.17</v>
      </c>
      <c r="J28" s="70">
        <v>6.36</v>
      </c>
      <c r="K28" s="70">
        <f t="shared" si="3"/>
        <v>76320</v>
      </c>
      <c r="L28" s="70">
        <f t="shared" si="4"/>
        <v>10.840322403003709</v>
      </c>
      <c r="M28" s="70">
        <v>76.5</v>
      </c>
      <c r="N28" s="70">
        <f t="shared" si="5"/>
        <v>54127.215839530385</v>
      </c>
      <c r="O28" s="70">
        <f t="shared" si="6"/>
        <v>373.19416268176053</v>
      </c>
      <c r="P28" s="98">
        <f t="shared" si="8"/>
        <v>2.7743055555555673E-2</v>
      </c>
      <c r="Q28" s="99">
        <f t="shared" si="2"/>
        <v>16.520650813516827</v>
      </c>
      <c r="R28" s="99">
        <f>AVERAGE(Q$5:Q28)</f>
        <v>24.138907194751368</v>
      </c>
      <c r="S28" s="100">
        <f t="shared" si="1"/>
        <v>11</v>
      </c>
      <c r="T28" s="101"/>
      <c r="U28" s="102">
        <f t="shared" si="7"/>
        <v>0.27157740166419803</v>
      </c>
      <c r="V28" s="103">
        <v>0.7</v>
      </c>
      <c r="W28" s="104"/>
    </row>
    <row r="29" spans="1:23" x14ac:dyDescent="0.2">
      <c r="A29" s="150" t="s">
        <v>65</v>
      </c>
      <c r="B29" s="105">
        <v>44399</v>
      </c>
      <c r="C29" s="94" t="s">
        <v>52</v>
      </c>
      <c r="D29" s="95">
        <v>25</v>
      </c>
      <c r="E29" s="96">
        <v>0.26436342592592593</v>
      </c>
      <c r="F29" s="96">
        <v>0.27689814814814812</v>
      </c>
      <c r="G29" s="70">
        <v>5.5</v>
      </c>
      <c r="H29" s="70">
        <v>60.131751999999999</v>
      </c>
      <c r="I29" s="97">
        <v>75.88</v>
      </c>
      <c r="J29" s="70">
        <v>6.01</v>
      </c>
      <c r="K29" s="70">
        <f t="shared" si="3"/>
        <v>72120</v>
      </c>
      <c r="L29" s="70">
        <f t="shared" si="4"/>
        <v>11.996423268698098</v>
      </c>
      <c r="M29" s="70">
        <v>76.5</v>
      </c>
      <c r="N29" s="70">
        <f t="shared" si="5"/>
        <v>38234.108422122546</v>
      </c>
      <c r="O29" s="70">
        <f t="shared" si="6"/>
        <v>263.61500138451362</v>
      </c>
      <c r="P29" s="98">
        <f t="shared" si="8"/>
        <v>1.2534722222222183E-2</v>
      </c>
      <c r="Q29" s="99">
        <f t="shared" si="2"/>
        <v>18.282548476454352</v>
      </c>
      <c r="R29" s="99">
        <f>AVERAGE(Q$5:Q29)</f>
        <v>23.904652846019488</v>
      </c>
      <c r="S29" s="100">
        <f t="shared" si="1"/>
        <v>5.5</v>
      </c>
      <c r="T29" s="101"/>
      <c r="U29" s="102">
        <f t="shared" si="7"/>
        <v>0.36506103090314751</v>
      </c>
      <c r="V29" s="103">
        <v>0.7</v>
      </c>
      <c r="W29" s="104"/>
    </row>
    <row r="30" spans="1:23" ht="13.5" customHeight="1" x14ac:dyDescent="0.2">
      <c r="A30" s="150" t="s">
        <v>65</v>
      </c>
      <c r="B30" s="106">
        <v>44421</v>
      </c>
      <c r="C30" s="94" t="s">
        <v>53</v>
      </c>
      <c r="D30" s="95">
        <v>26</v>
      </c>
      <c r="E30" s="96">
        <v>0.65500000000000003</v>
      </c>
      <c r="F30" s="96">
        <v>0.6708912037037037</v>
      </c>
      <c r="G30" s="70">
        <v>16.5</v>
      </c>
      <c r="H30" s="70">
        <v>23.479910399999998</v>
      </c>
      <c r="I30" s="97">
        <v>87.754999999999995</v>
      </c>
      <c r="J30" s="70">
        <v>8.0299999999999994</v>
      </c>
      <c r="K30" s="70">
        <f t="shared" si="3"/>
        <v>96359.999999999985</v>
      </c>
      <c r="L30" s="70">
        <f t="shared" si="4"/>
        <v>28.387748871085272</v>
      </c>
      <c r="M30" s="70">
        <v>76.5</v>
      </c>
      <c r="N30" s="70">
        <f t="shared" si="5"/>
        <v>24760.13909032051</v>
      </c>
      <c r="O30" s="70">
        <f t="shared" si="6"/>
        <v>170.71521659437823</v>
      </c>
      <c r="P30" s="98">
        <f t="shared" si="8"/>
        <v>1.5891203703703671E-2</v>
      </c>
      <c r="Q30" s="99">
        <f t="shared" si="2"/>
        <v>43.262927895120264</v>
      </c>
      <c r="R30" s="99">
        <f>AVERAGE(Q$5:Q30)</f>
        <v>24.649201886369518</v>
      </c>
      <c r="S30" s="100">
        <f t="shared" si="1"/>
        <v>16.5</v>
      </c>
      <c r="T30" s="101"/>
      <c r="U30" s="102">
        <f t="shared" si="7"/>
        <v>0.74696473990293688</v>
      </c>
      <c r="V30" s="103">
        <v>0.7</v>
      </c>
      <c r="W30" s="104"/>
    </row>
    <row r="31" spans="1:23" ht="13.5" customHeight="1" x14ac:dyDescent="0.2">
      <c r="A31" s="150" t="s">
        <v>65</v>
      </c>
      <c r="B31" s="106">
        <v>44421</v>
      </c>
      <c r="C31" s="94" t="s">
        <v>53</v>
      </c>
      <c r="D31" s="95">
        <v>27</v>
      </c>
      <c r="E31" s="96">
        <v>0.67609953703703696</v>
      </c>
      <c r="F31" s="96">
        <v>0.68909722222222225</v>
      </c>
      <c r="G31" s="70">
        <v>16.5</v>
      </c>
      <c r="H31" s="70">
        <v>61.477180000000004</v>
      </c>
      <c r="I31" s="97">
        <v>92.188000000000002</v>
      </c>
      <c r="J31" s="70">
        <v>2.2599999999999998</v>
      </c>
      <c r="K31" s="70">
        <f t="shared" si="3"/>
        <v>27119.999999999996</v>
      </c>
      <c r="L31" s="70">
        <f t="shared" si="4"/>
        <v>34.707372395369262</v>
      </c>
      <c r="M31" s="70">
        <v>76.5</v>
      </c>
      <c r="N31" s="70">
        <f t="shared" si="5"/>
        <v>6717.0681243182971</v>
      </c>
      <c r="O31" s="70">
        <f t="shared" si="6"/>
        <v>46.312572620824824</v>
      </c>
      <c r="P31" s="98">
        <f t="shared" si="8"/>
        <v>1.2997685185185293E-2</v>
      </c>
      <c r="Q31" s="99">
        <f t="shared" si="2"/>
        <v>52.894033837933669</v>
      </c>
      <c r="R31" s="99">
        <f>AVERAGE(Q$5:Q31)</f>
        <v>25.695306773464488</v>
      </c>
      <c r="S31" s="100">
        <f t="shared" si="1"/>
        <v>16.5</v>
      </c>
      <c r="T31" s="101"/>
      <c r="U31" s="102">
        <f t="shared" si="7"/>
        <v>0.86933739219877537</v>
      </c>
      <c r="V31" s="103">
        <v>0.7</v>
      </c>
      <c r="W31" s="104"/>
    </row>
    <row r="32" spans="1:23" ht="13.5" customHeight="1" x14ac:dyDescent="0.2">
      <c r="A32" s="150" t="s">
        <v>65</v>
      </c>
      <c r="B32" s="106">
        <v>44421</v>
      </c>
      <c r="C32" s="94" t="s">
        <v>53</v>
      </c>
      <c r="D32" s="95">
        <v>28</v>
      </c>
      <c r="E32" s="96">
        <v>0.69466435185185194</v>
      </c>
      <c r="F32" s="96">
        <v>0.70857638888888885</v>
      </c>
      <c r="G32" s="70">
        <v>16.501999999999999</v>
      </c>
      <c r="H32" s="70">
        <v>27.003650400000001</v>
      </c>
      <c r="I32" s="97">
        <v>94.641000000000005</v>
      </c>
      <c r="J32" s="70">
        <v>6.66</v>
      </c>
      <c r="K32" s="70">
        <f t="shared" si="3"/>
        <v>79920</v>
      </c>
      <c r="L32" s="70">
        <f t="shared" si="4"/>
        <v>32.43020267021658</v>
      </c>
      <c r="M32" s="70">
        <v>76.5</v>
      </c>
      <c r="N32" s="70">
        <f t="shared" si="5"/>
        <v>19499.22197258443</v>
      </c>
      <c r="O32" s="70">
        <f t="shared" si="6"/>
        <v>134.44245568769622</v>
      </c>
      <c r="P32" s="98">
        <f t="shared" si="8"/>
        <v>1.3912037037036917E-2</v>
      </c>
      <c r="Q32" s="99">
        <f t="shared" si="2"/>
        <v>49.423627287853996</v>
      </c>
      <c r="R32" s="99">
        <f>AVERAGE(Q$5:Q32)</f>
        <v>26.542746791835537</v>
      </c>
      <c r="S32" s="100">
        <f t="shared" si="1"/>
        <v>16.501999999999999</v>
      </c>
      <c r="T32" s="101"/>
      <c r="U32" s="102">
        <f t="shared" si="7"/>
        <v>0.79124569446091819</v>
      </c>
      <c r="V32" s="103">
        <v>0.7</v>
      </c>
      <c r="W32" s="104"/>
    </row>
    <row r="33" spans="1:23" ht="13.5" customHeight="1" x14ac:dyDescent="0.2">
      <c r="A33" s="150" t="s">
        <v>65</v>
      </c>
      <c r="B33" s="107">
        <v>44421</v>
      </c>
      <c r="C33" s="94" t="s">
        <v>53</v>
      </c>
      <c r="D33" s="95">
        <v>29</v>
      </c>
      <c r="E33" s="96">
        <v>0.71270833333333339</v>
      </c>
      <c r="F33" s="96">
        <v>0.7336921296296296</v>
      </c>
      <c r="G33" s="70">
        <v>5.48</v>
      </c>
      <c r="H33" s="70">
        <v>7.2194520000000004</v>
      </c>
      <c r="I33" s="97">
        <v>97.26</v>
      </c>
      <c r="J33" s="70">
        <v>4</v>
      </c>
      <c r="K33" s="70">
        <f t="shared" si="3"/>
        <v>48000</v>
      </c>
      <c r="L33" s="70">
        <f t="shared" si="4"/>
        <v>7.1400343651406812</v>
      </c>
      <c r="M33" s="70">
        <v>76.5</v>
      </c>
      <c r="N33" s="70">
        <f t="shared" si="5"/>
        <v>53769.539515656194</v>
      </c>
      <c r="O33" s="70">
        <f t="shared" si="6"/>
        <v>370.7280702709657</v>
      </c>
      <c r="P33" s="98">
        <f t="shared" si="8"/>
        <v>2.0983796296296209E-2</v>
      </c>
      <c r="Q33" s="99">
        <f t="shared" si="2"/>
        <v>10.881412024269213</v>
      </c>
      <c r="R33" s="99">
        <f>AVERAGE(Q$5:Q33)</f>
        <v>26.002700765367734</v>
      </c>
      <c r="S33" s="100">
        <f t="shared" si="1"/>
        <v>5.48</v>
      </c>
      <c r="T33" s="101"/>
      <c r="U33" s="102">
        <f t="shared" si="7"/>
        <v>0.16951457860949429</v>
      </c>
      <c r="V33" s="103">
        <v>0.7</v>
      </c>
      <c r="W33" s="104"/>
    </row>
    <row r="34" spans="1:23" ht="13.5" customHeight="1" x14ac:dyDescent="0.2">
      <c r="A34" s="150" t="s">
        <v>65</v>
      </c>
      <c r="B34" s="106">
        <v>44421</v>
      </c>
      <c r="C34" s="94" t="s">
        <v>53</v>
      </c>
      <c r="D34" s="95">
        <v>30</v>
      </c>
      <c r="E34" s="96">
        <v>0.79053240740740749</v>
      </c>
      <c r="F34" s="96">
        <v>0.80077546296296298</v>
      </c>
      <c r="G34" s="70">
        <v>17</v>
      </c>
      <c r="H34" s="70">
        <v>0.37249359999999998</v>
      </c>
      <c r="I34" s="97">
        <v>94.4</v>
      </c>
      <c r="J34" s="70">
        <v>5.47</v>
      </c>
      <c r="K34" s="70">
        <f t="shared" si="3"/>
        <v>65640</v>
      </c>
      <c r="L34" s="70">
        <f t="shared" si="4"/>
        <v>45.375685423729095</v>
      </c>
      <c r="M34" s="70">
        <v>76.5</v>
      </c>
      <c r="N34" s="70">
        <f t="shared" si="5"/>
        <v>11215.126399312454</v>
      </c>
      <c r="O34" s="70">
        <f t="shared" si="6"/>
        <v>77.325604892923536</v>
      </c>
      <c r="P34" s="98">
        <f t="shared" si="8"/>
        <v>1.0243055555555491E-2</v>
      </c>
      <c r="Q34" s="99">
        <f t="shared" si="2"/>
        <v>69.152542372881783</v>
      </c>
      <c r="R34" s="99">
        <f>AVERAGE(Q$5:Q34)</f>
        <v>27.441028818951541</v>
      </c>
      <c r="S34" s="100">
        <f t="shared" si="1"/>
        <v>17</v>
      </c>
      <c r="T34" s="101"/>
      <c r="U34" s="102">
        <v>1</v>
      </c>
      <c r="V34" s="103">
        <v>0.7</v>
      </c>
      <c r="W34" s="104"/>
    </row>
    <row r="35" spans="1:23" ht="13.5" customHeight="1" x14ac:dyDescent="0.2">
      <c r="A35" s="150" t="s">
        <v>65</v>
      </c>
      <c r="B35" s="106">
        <v>44421</v>
      </c>
      <c r="C35" s="94" t="s">
        <v>53</v>
      </c>
      <c r="D35" s="95">
        <v>31</v>
      </c>
      <c r="E35" s="96">
        <v>0.8062731481481481</v>
      </c>
      <c r="F35" s="96">
        <v>0.81766203703703699</v>
      </c>
      <c r="G35" s="70">
        <v>16.5</v>
      </c>
      <c r="H35" s="70">
        <v>50.912029600000004</v>
      </c>
      <c r="I35" s="97">
        <v>91.856999999999999</v>
      </c>
      <c r="J35" s="70">
        <v>4.6500000000000004</v>
      </c>
      <c r="K35" s="70">
        <f t="shared" si="3"/>
        <v>55800.000000000007</v>
      </c>
      <c r="L35" s="70">
        <f t="shared" si="4"/>
        <v>39.610141463414621</v>
      </c>
      <c r="M35" s="70">
        <v>76.5</v>
      </c>
      <c r="N35" s="70">
        <f t="shared" si="5"/>
        <v>11288.298789414675</v>
      </c>
      <c r="O35" s="70">
        <f t="shared" si="6"/>
        <v>77.830110961304726</v>
      </c>
      <c r="P35" s="98">
        <f t="shared" si="8"/>
        <v>1.1388888888888893E-2</v>
      </c>
      <c r="Q35" s="99">
        <f t="shared" si="2"/>
        <v>60.365853658536565</v>
      </c>
      <c r="R35" s="99">
        <f>AVERAGE(Q$5:Q35)</f>
        <v>28.503119942809121</v>
      </c>
      <c r="S35" s="100">
        <f t="shared" si="1"/>
        <v>16.5</v>
      </c>
      <c r="T35" s="101"/>
      <c r="U35" s="102">
        <f t="shared" si="7"/>
        <v>0.99571523818703322</v>
      </c>
      <c r="V35" s="103">
        <v>0.7</v>
      </c>
      <c r="W35" s="104"/>
    </row>
    <row r="36" spans="1:23" ht="13.5" customHeight="1" x14ac:dyDescent="0.2">
      <c r="A36" s="150" t="s">
        <v>65</v>
      </c>
      <c r="B36" s="106">
        <v>44421</v>
      </c>
      <c r="C36" s="94" t="s">
        <v>53</v>
      </c>
      <c r="D36" s="95">
        <v>32</v>
      </c>
      <c r="E36" s="96">
        <v>0.82449074074074069</v>
      </c>
      <c r="F36" s="96">
        <v>0.83135416666666673</v>
      </c>
      <c r="G36" s="70">
        <v>16.515999999999998</v>
      </c>
      <c r="H36" s="70">
        <v>34.833209599999996</v>
      </c>
      <c r="I36" s="97">
        <v>93.777000000000001</v>
      </c>
      <c r="J36" s="70">
        <v>2.54</v>
      </c>
      <c r="K36" s="70">
        <f t="shared" si="3"/>
        <v>30480</v>
      </c>
      <c r="L36" s="70">
        <f t="shared" si="4"/>
        <v>65.791187987857271</v>
      </c>
      <c r="M36" s="70">
        <v>76.5</v>
      </c>
      <c r="N36" s="70">
        <f t="shared" si="5"/>
        <v>4021.8323744256854</v>
      </c>
      <c r="O36" s="70">
        <f t="shared" si="6"/>
        <v>27.729568981895238</v>
      </c>
      <c r="P36" s="98">
        <f t="shared" si="8"/>
        <v>6.8634259259260366E-3</v>
      </c>
      <c r="Q36" s="99">
        <f t="shared" si="2"/>
        <v>100.26576728498993</v>
      </c>
      <c r="R36" s="99">
        <f>AVERAGE(Q$5:Q36)</f>
        <v>30.745702672252271</v>
      </c>
      <c r="S36" s="100">
        <f t="shared" si="1"/>
        <v>16.515999999999998</v>
      </c>
      <c r="T36" s="101"/>
      <c r="U36" s="102">
        <v>1</v>
      </c>
      <c r="V36" s="103">
        <v>0.7</v>
      </c>
      <c r="W36" s="104"/>
    </row>
    <row r="37" spans="1:23" ht="13.5" customHeight="1" x14ac:dyDescent="0.2">
      <c r="A37" s="150" t="s">
        <v>65</v>
      </c>
      <c r="B37" s="106">
        <v>44421</v>
      </c>
      <c r="C37" s="94" t="s">
        <v>53</v>
      </c>
      <c r="D37" s="95">
        <v>33</v>
      </c>
      <c r="E37" s="96">
        <v>0.83944444444444455</v>
      </c>
      <c r="F37" s="96">
        <v>0.85346064814814815</v>
      </c>
      <c r="G37" s="70">
        <v>16.507999999999999</v>
      </c>
      <c r="H37" s="70">
        <v>39.256824000000002</v>
      </c>
      <c r="I37" s="97">
        <v>87.701999999999998</v>
      </c>
      <c r="J37" s="70">
        <v>2.79</v>
      </c>
      <c r="K37" s="70">
        <f t="shared" si="3"/>
        <v>33480</v>
      </c>
      <c r="L37" s="70">
        <f t="shared" si="4"/>
        <v>32.200889214203372</v>
      </c>
      <c r="M37" s="70">
        <v>76.5</v>
      </c>
      <c r="N37" s="70">
        <f t="shared" si="5"/>
        <v>7998.7382438451814</v>
      </c>
      <c r="O37" s="70">
        <f t="shared" si="6"/>
        <v>55.149380494134</v>
      </c>
      <c r="P37" s="98">
        <f t="shared" si="8"/>
        <v>1.40162037037036E-2</v>
      </c>
      <c r="Q37" s="99">
        <f t="shared" si="2"/>
        <v>49.074153592073024</v>
      </c>
      <c r="R37" s="99">
        <f>AVERAGE(Q$5:Q37)</f>
        <v>31.301110275883207</v>
      </c>
      <c r="S37" s="100">
        <f t="shared" si="1"/>
        <v>16.507999999999999</v>
      </c>
      <c r="T37" s="101"/>
      <c r="U37" s="102">
        <f t="shared" si="7"/>
        <v>0.84781165959507898</v>
      </c>
      <c r="V37" s="103">
        <v>0.7</v>
      </c>
      <c r="W37" s="104"/>
    </row>
    <row r="38" spans="1:23" ht="13.5" customHeight="1" x14ac:dyDescent="0.2">
      <c r="A38" s="150" t="s">
        <v>65</v>
      </c>
      <c r="B38" s="106">
        <v>44421</v>
      </c>
      <c r="C38" s="94" t="s">
        <v>53</v>
      </c>
      <c r="D38" s="95">
        <v>34</v>
      </c>
      <c r="E38" s="96">
        <v>44421.839444444442</v>
      </c>
      <c r="F38" s="96">
        <v>44421.853460648148</v>
      </c>
      <c r="G38" s="70">
        <v>16.5</v>
      </c>
      <c r="H38" s="70">
        <v>39.256824000000002</v>
      </c>
      <c r="I38" s="97">
        <v>87.701999999999998</v>
      </c>
      <c r="J38" s="70">
        <v>4.0599999999999996</v>
      </c>
      <c r="K38" s="70">
        <f t="shared" si="3"/>
        <v>48719.999999999993</v>
      </c>
      <c r="L38" s="70">
        <f t="shared" si="4"/>
        <v>32.185284222688104</v>
      </c>
      <c r="M38" s="70">
        <v>76.5</v>
      </c>
      <c r="N38" s="70">
        <f t="shared" si="5"/>
        <v>11411.43294825432</v>
      </c>
      <c r="O38" s="70">
        <f t="shared" si="6"/>
        <v>78.679091434305946</v>
      </c>
      <c r="P38" s="98">
        <f t="shared" si="8"/>
        <v>1.4016203705978114E-2</v>
      </c>
      <c r="Q38" s="99">
        <f t="shared" si="2"/>
        <v>49.050371585764786</v>
      </c>
      <c r="R38" s="99">
        <f>AVERAGE(Q$5:Q38)</f>
        <v>31.823147373232668</v>
      </c>
      <c r="S38" s="100">
        <f t="shared" si="1"/>
        <v>16.5</v>
      </c>
      <c r="T38" s="101"/>
      <c r="U38" s="102">
        <f t="shared" si="7"/>
        <v>0.8474007984643035</v>
      </c>
      <c r="V38" s="103">
        <v>0.7</v>
      </c>
      <c r="W38" s="104"/>
    </row>
    <row r="39" spans="1:23" ht="13.5" customHeight="1" x14ac:dyDescent="0.2">
      <c r="A39" s="150" t="s">
        <v>65</v>
      </c>
      <c r="B39" s="106">
        <v>44421</v>
      </c>
      <c r="C39" s="94" t="s">
        <v>53</v>
      </c>
      <c r="D39" s="95">
        <v>35</v>
      </c>
      <c r="E39" s="96">
        <v>0.86045138888888895</v>
      </c>
      <c r="F39" s="96">
        <v>0.87775462962962969</v>
      </c>
      <c r="G39" s="70">
        <v>16.48</v>
      </c>
      <c r="H39" s="70">
        <v>36.731196000000004</v>
      </c>
      <c r="I39" s="97">
        <v>91.5</v>
      </c>
      <c r="J39" s="70">
        <v>6.91</v>
      </c>
      <c r="K39" s="70">
        <f t="shared" si="3"/>
        <v>82920</v>
      </c>
      <c r="L39" s="70">
        <f t="shared" si="4"/>
        <v>26.039555253511697</v>
      </c>
      <c r="M39" s="70">
        <v>76.5</v>
      </c>
      <c r="N39" s="70">
        <f t="shared" si="5"/>
        <v>24399.257324727427</v>
      </c>
      <c r="O39" s="70">
        <f t="shared" si="6"/>
        <v>168.22702343223767</v>
      </c>
      <c r="P39" s="98">
        <f t="shared" si="8"/>
        <v>1.7303240740740744E-2</v>
      </c>
      <c r="Q39" s="99">
        <f t="shared" si="2"/>
        <v>39.68428093645484</v>
      </c>
      <c r="R39" s="99">
        <f>AVERAGE(Q$5:Q39)</f>
        <v>32.047751189324728</v>
      </c>
      <c r="S39" s="100">
        <f t="shared" si="1"/>
        <v>16.48</v>
      </c>
      <c r="T39" s="101"/>
      <c r="U39" s="102">
        <f t="shared" si="7"/>
        <v>0.65713331572205391</v>
      </c>
      <c r="V39" s="103">
        <v>0.7</v>
      </c>
      <c r="W39" s="104"/>
    </row>
    <row r="40" spans="1:23" x14ac:dyDescent="0.2">
      <c r="A40" s="150" t="s">
        <v>65</v>
      </c>
      <c r="B40" s="107">
        <v>44421</v>
      </c>
      <c r="C40" s="94" t="s">
        <v>52</v>
      </c>
      <c r="D40" s="95">
        <v>36</v>
      </c>
      <c r="E40" s="96">
        <v>0.8887962962962962</v>
      </c>
      <c r="F40" s="96">
        <v>0.90652777777777782</v>
      </c>
      <c r="G40" s="70">
        <v>22.039000000000001</v>
      </c>
      <c r="H40" s="70">
        <v>1.1619911999999999</v>
      </c>
      <c r="I40" s="97">
        <v>94.016999999999996</v>
      </c>
      <c r="J40" s="70">
        <v>2.36</v>
      </c>
      <c r="K40" s="70">
        <f t="shared" si="3"/>
        <v>28320</v>
      </c>
      <c r="L40" s="70">
        <f t="shared" si="4"/>
        <v>33.982135500783016</v>
      </c>
      <c r="M40" s="70">
        <v>76.5</v>
      </c>
      <c r="N40" s="70">
        <f t="shared" si="5"/>
        <v>6447.2063661129077</v>
      </c>
      <c r="O40" s="70">
        <f t="shared" si="6"/>
        <v>44.451940564820632</v>
      </c>
      <c r="P40" s="98">
        <f t="shared" si="8"/>
        <v>1.7731481481481626E-2</v>
      </c>
      <c r="Q40" s="99">
        <f t="shared" si="2"/>
        <v>51.788772845952586</v>
      </c>
      <c r="R40" s="99">
        <f>AVERAGE(Q$5:Q40)</f>
        <v>32.596112902008834</v>
      </c>
      <c r="S40" s="100">
        <f t="shared" si="1"/>
        <v>22.039000000000001</v>
      </c>
      <c r="T40" s="101"/>
      <c r="U40" s="102">
        <f t="shared" si="7"/>
        <v>0.83461328956872383</v>
      </c>
      <c r="V40" s="103">
        <v>0.7</v>
      </c>
      <c r="W40" s="104"/>
    </row>
    <row r="41" spans="1:23" x14ac:dyDescent="0.2">
      <c r="A41" s="150" t="s">
        <v>65</v>
      </c>
      <c r="B41" s="106">
        <v>44421</v>
      </c>
      <c r="C41" s="94" t="s">
        <v>52</v>
      </c>
      <c r="D41" s="95">
        <v>37</v>
      </c>
      <c r="E41" s="96">
        <v>0.90959490740740734</v>
      </c>
      <c r="F41" s="96">
        <v>0.92340277777777768</v>
      </c>
      <c r="G41" s="70">
        <v>21.986999999999998</v>
      </c>
      <c r="H41" s="70">
        <v>2.1470647999999999</v>
      </c>
      <c r="I41" s="97">
        <v>94.179000000000002</v>
      </c>
      <c r="J41" s="70">
        <v>5.03</v>
      </c>
      <c r="K41" s="70">
        <f t="shared" si="3"/>
        <v>60360</v>
      </c>
      <c r="L41" s="70">
        <f t="shared" si="4"/>
        <v>43.53545426454324</v>
      </c>
      <c r="M41" s="70">
        <v>76.5</v>
      </c>
      <c r="N41" s="70">
        <f t="shared" si="5"/>
        <v>10747.168958694299</v>
      </c>
      <c r="O41" s="70">
        <f t="shared" si="6"/>
        <v>74.0991506496471</v>
      </c>
      <c r="P41" s="98">
        <f t="shared" si="8"/>
        <v>1.3807870370370345E-2</v>
      </c>
      <c r="Q41" s="99">
        <f t="shared" si="2"/>
        <v>66.348030176026938</v>
      </c>
      <c r="R41" s="99">
        <f>AVERAGE(Q$5:Q41)</f>
        <v>33.508326882387699</v>
      </c>
      <c r="S41" s="100">
        <f t="shared" si="1"/>
        <v>21.986999999999998</v>
      </c>
      <c r="T41" s="101"/>
      <c r="U41" s="102">
        <v>1</v>
      </c>
      <c r="V41" s="103">
        <v>0.7</v>
      </c>
      <c r="W41" s="104"/>
    </row>
    <row r="42" spans="1:23" ht="13.5" customHeight="1" x14ac:dyDescent="0.2">
      <c r="A42" s="150" t="s">
        <v>65</v>
      </c>
      <c r="B42" s="106">
        <v>44421</v>
      </c>
      <c r="C42" s="94" t="s">
        <v>53</v>
      </c>
      <c r="D42" s="95">
        <v>38</v>
      </c>
      <c r="E42" s="96">
        <v>0.92891203703703706</v>
      </c>
      <c r="F42" s="96">
        <v>0.93936342592592592</v>
      </c>
      <c r="G42" s="70">
        <v>16.5</v>
      </c>
      <c r="H42" s="70">
        <v>43.989988000000004</v>
      </c>
      <c r="I42" s="97">
        <v>94.477999999999994</v>
      </c>
      <c r="J42" s="70">
        <v>4.9400000000000004</v>
      </c>
      <c r="K42" s="70">
        <f t="shared" si="3"/>
        <v>59280.000000000007</v>
      </c>
      <c r="L42" s="70">
        <f t="shared" si="4"/>
        <v>43.163210631229362</v>
      </c>
      <c r="M42" s="70">
        <v>76.5</v>
      </c>
      <c r="N42" s="70">
        <f t="shared" si="5"/>
        <v>11226.841099402505</v>
      </c>
      <c r="O42" s="70">
        <f t="shared" si="6"/>
        <v>77.406374938516421</v>
      </c>
      <c r="P42" s="98">
        <f t="shared" si="8"/>
        <v>1.0451388888888857E-2</v>
      </c>
      <c r="Q42" s="99">
        <f t="shared" si="2"/>
        <v>65.780730897010159</v>
      </c>
      <c r="R42" s="99">
        <f>AVERAGE(Q$5:Q42)</f>
        <v>34.357600672246186</v>
      </c>
      <c r="S42" s="100">
        <f t="shared" si="1"/>
        <v>16.5</v>
      </c>
      <c r="T42" s="101"/>
      <c r="U42" s="102">
        <v>1</v>
      </c>
      <c r="V42" s="103">
        <v>0.7</v>
      </c>
      <c r="W42" s="104"/>
    </row>
    <row r="43" spans="1:23" ht="13.5" customHeight="1" x14ac:dyDescent="0.2">
      <c r="A43" s="150" t="s">
        <v>65</v>
      </c>
      <c r="B43" s="106">
        <v>44421</v>
      </c>
      <c r="C43" s="94" t="s">
        <v>53</v>
      </c>
      <c r="D43" s="95">
        <v>39</v>
      </c>
      <c r="E43" s="96">
        <v>0.95127314814814812</v>
      </c>
      <c r="F43" s="96">
        <v>0.96221064814814816</v>
      </c>
      <c r="G43" s="70">
        <v>17.018000000000001</v>
      </c>
      <c r="H43" s="70">
        <v>8.1883400000000002</v>
      </c>
      <c r="I43" s="97">
        <v>94.433000000000007</v>
      </c>
      <c r="J43" s="70">
        <v>4.6100000000000003</v>
      </c>
      <c r="K43" s="70">
        <f t="shared" si="3"/>
        <v>55320.000000000007</v>
      </c>
      <c r="L43" s="70">
        <f t="shared" si="4"/>
        <v>42.539683900952213</v>
      </c>
      <c r="M43" s="70">
        <v>76.5</v>
      </c>
      <c r="N43" s="70">
        <f t="shared" si="5"/>
        <v>10188.183215001651</v>
      </c>
      <c r="O43" s="70">
        <f t="shared" si="6"/>
        <v>70.245078103464778</v>
      </c>
      <c r="P43" s="98">
        <f t="shared" si="8"/>
        <v>1.0937500000000044E-2</v>
      </c>
      <c r="Q43" s="99">
        <f t="shared" si="2"/>
        <v>64.830476190475935</v>
      </c>
      <c r="R43" s="99">
        <f>AVERAGE(Q$5:Q43)</f>
        <v>35.138956454764902</v>
      </c>
      <c r="S43" s="100">
        <f t="shared" si="1"/>
        <v>17.018000000000001</v>
      </c>
      <c r="T43" s="101"/>
      <c r="U43" s="102">
        <v>1</v>
      </c>
      <c r="V43" s="103">
        <v>0.7</v>
      </c>
      <c r="W43" s="104"/>
    </row>
    <row r="44" spans="1:23" ht="13.5" customHeight="1" x14ac:dyDescent="0.2">
      <c r="A44" s="150" t="s">
        <v>65</v>
      </c>
      <c r="B44" s="105">
        <v>44422</v>
      </c>
      <c r="C44" s="94" t="s">
        <v>52</v>
      </c>
      <c r="D44" s="95">
        <v>40</v>
      </c>
      <c r="E44" s="96">
        <v>0.13155092592592593</v>
      </c>
      <c r="F44" s="96">
        <v>0.13420138888888888</v>
      </c>
      <c r="G44" s="70">
        <v>10.035</v>
      </c>
      <c r="H44" s="70">
        <v>8.325467999999999</v>
      </c>
      <c r="I44" s="97">
        <v>81.421999999999997</v>
      </c>
      <c r="J44" s="70">
        <v>5.97</v>
      </c>
      <c r="K44" s="70">
        <f t="shared" si="3"/>
        <v>71640</v>
      </c>
      <c r="L44" s="70">
        <f t="shared" si="4"/>
        <v>103.51408370305721</v>
      </c>
      <c r="M44" s="70">
        <v>76.5</v>
      </c>
      <c r="N44" s="70">
        <f t="shared" si="5"/>
        <v>4734.7282551291455</v>
      </c>
      <c r="O44" s="70">
        <f t="shared" si="6"/>
        <v>32.644814984334225</v>
      </c>
      <c r="P44" s="98">
        <f t="shared" si="8"/>
        <v>2.6504629629629517E-3</v>
      </c>
      <c r="Q44" s="99">
        <f t="shared" si="2"/>
        <v>157.75545851528452</v>
      </c>
      <c r="R44" s="99">
        <f>AVERAGE(Q$5:Q44)</f>
        <v>38.204369006277894</v>
      </c>
      <c r="S44" s="100">
        <f t="shared" si="1"/>
        <v>10.035</v>
      </c>
      <c r="T44" s="101"/>
      <c r="U44" s="102">
        <v>1</v>
      </c>
      <c r="V44" s="103">
        <v>0.7</v>
      </c>
      <c r="W44" s="104"/>
    </row>
    <row r="45" spans="1:23" ht="13.5" customHeight="1" x14ac:dyDescent="0.2">
      <c r="A45" s="150" t="s">
        <v>65</v>
      </c>
      <c r="B45" s="105">
        <v>44422</v>
      </c>
      <c r="C45" s="94" t="s">
        <v>52</v>
      </c>
      <c r="D45" s="95">
        <v>41</v>
      </c>
      <c r="E45" s="96">
        <v>0.2726851851851852</v>
      </c>
      <c r="F45" s="96">
        <v>0.27818287037037037</v>
      </c>
      <c r="G45" s="70">
        <v>16.484999999999999</v>
      </c>
      <c r="H45" s="70">
        <v>33.6948224</v>
      </c>
      <c r="I45" s="97">
        <v>38.052</v>
      </c>
      <c r="J45" s="70">
        <v>5.45</v>
      </c>
      <c r="K45" s="70">
        <f t="shared" si="3"/>
        <v>65400</v>
      </c>
      <c r="L45" s="70">
        <f t="shared" si="4"/>
        <v>81.980939216842259</v>
      </c>
      <c r="M45" s="70">
        <v>76.5</v>
      </c>
      <c r="N45" s="70">
        <f t="shared" si="5"/>
        <v>2932.4122601266504</v>
      </c>
      <c r="O45" s="70">
        <f t="shared" si="6"/>
        <v>20.218278754630823</v>
      </c>
      <c r="P45" s="98">
        <f t="shared" si="8"/>
        <v>5.4976851851851749E-3</v>
      </c>
      <c r="Q45" s="99">
        <f t="shared" si="2"/>
        <v>124.93894736842128</v>
      </c>
      <c r="R45" s="99">
        <f>AVERAGE(Q$5:Q45)</f>
        <v>40.319846527305778</v>
      </c>
      <c r="S45" s="100">
        <f t="shared" si="1"/>
        <v>16.484999999999999</v>
      </c>
      <c r="T45" s="101"/>
      <c r="U45" s="102">
        <v>1</v>
      </c>
      <c r="V45" s="103">
        <v>0.7</v>
      </c>
      <c r="W45" s="104"/>
    </row>
    <row r="46" spans="1:23" ht="12.75" customHeight="1" x14ac:dyDescent="0.2">
      <c r="A46" s="150" t="s">
        <v>65</v>
      </c>
      <c r="B46" s="105">
        <v>44422</v>
      </c>
      <c r="C46" s="94" t="s">
        <v>53</v>
      </c>
      <c r="D46" s="95">
        <v>42</v>
      </c>
      <c r="E46" s="96">
        <v>0.3925925925925926</v>
      </c>
      <c r="F46" s="96">
        <v>0.4007175925925926</v>
      </c>
      <c r="G46" s="70">
        <v>16.510999999999999</v>
      </c>
      <c r="H46" s="70">
        <v>41.264288000000001</v>
      </c>
      <c r="I46" s="97">
        <v>91.135999999999996</v>
      </c>
      <c r="J46" s="70">
        <v>2.66</v>
      </c>
      <c r="K46" s="70">
        <f t="shared" si="3"/>
        <v>31920</v>
      </c>
      <c r="L46" s="70">
        <f t="shared" si="4"/>
        <v>55.558922297435942</v>
      </c>
      <c r="M46" s="70">
        <v>76.5</v>
      </c>
      <c r="N46" s="70">
        <f t="shared" si="5"/>
        <v>4837.7075823124123</v>
      </c>
      <c r="O46" s="70">
        <f t="shared" si="6"/>
        <v>33.354832730224324</v>
      </c>
      <c r="P46" s="98">
        <f t="shared" si="8"/>
        <v>8.1249999999999933E-3</v>
      </c>
      <c r="Q46" s="99">
        <f t="shared" si="2"/>
        <v>84.671794871794944</v>
      </c>
      <c r="R46" s="99">
        <f>AVERAGE(Q$5:Q46)</f>
        <v>41.37584529741266</v>
      </c>
      <c r="S46" s="100">
        <f t="shared" si="1"/>
        <v>16.510999999999999</v>
      </c>
      <c r="T46" s="101"/>
      <c r="U46" s="102">
        <v>1</v>
      </c>
      <c r="V46" s="103">
        <v>0.7</v>
      </c>
      <c r="W46" s="104"/>
    </row>
    <row r="47" spans="1:23" ht="12.75" customHeight="1" x14ac:dyDescent="0.2">
      <c r="A47" s="150" t="s">
        <v>65</v>
      </c>
      <c r="B47" s="105">
        <v>44422</v>
      </c>
      <c r="C47" s="94" t="s">
        <v>53</v>
      </c>
      <c r="D47" s="108">
        <v>43</v>
      </c>
      <c r="E47" s="109">
        <v>0.40689814814814818</v>
      </c>
      <c r="F47" s="109">
        <v>0.42179398148148151</v>
      </c>
      <c r="G47" s="110">
        <v>16.507999999999999</v>
      </c>
      <c r="H47" s="111">
        <v>45.660027200000002</v>
      </c>
      <c r="I47" s="97">
        <v>87</v>
      </c>
      <c r="J47" s="70">
        <v>3.76</v>
      </c>
      <c r="K47" s="70">
        <f t="shared" si="3"/>
        <v>45120</v>
      </c>
      <c r="L47" s="70">
        <f t="shared" si="4"/>
        <v>30.299360402797209</v>
      </c>
      <c r="M47" s="70">
        <v>76.5</v>
      </c>
      <c r="N47" s="70">
        <f t="shared" si="5"/>
        <v>11232.245046157828</v>
      </c>
      <c r="O47" s="70">
        <f t="shared" si="6"/>
        <v>77.443633854447143</v>
      </c>
      <c r="P47" s="98">
        <f t="shared" ref="P47:P110" si="9">F47-E47</f>
        <v>1.489583333333333E-2</v>
      </c>
      <c r="Q47" s="99">
        <f t="shared" ref="Q47:Q110" si="10">G47/(P47*24)</f>
        <v>46.176223776223786</v>
      </c>
      <c r="R47" s="99">
        <f>AVERAGE(Q$5:Q47)</f>
        <v>41.487482006222223</v>
      </c>
      <c r="S47" s="100">
        <f t="shared" ref="S47:S110" si="11">G47</f>
        <v>16.507999999999999</v>
      </c>
      <c r="T47" s="101"/>
      <c r="U47" s="102">
        <f t="shared" si="7"/>
        <v>0.80418362550024014</v>
      </c>
      <c r="V47" s="103">
        <v>0.7</v>
      </c>
      <c r="W47" s="104"/>
    </row>
    <row r="48" spans="1:23" ht="12.75" customHeight="1" x14ac:dyDescent="0.2">
      <c r="A48" s="150" t="s">
        <v>65</v>
      </c>
      <c r="B48" s="105">
        <v>44422</v>
      </c>
      <c r="C48" s="94" t="s">
        <v>53</v>
      </c>
      <c r="D48" s="108">
        <v>44</v>
      </c>
      <c r="E48" s="109">
        <v>0.43070601851851853</v>
      </c>
      <c r="F48" s="109">
        <v>0.44392361111111112</v>
      </c>
      <c r="G48" s="110">
        <v>16.495000000000001</v>
      </c>
      <c r="H48" s="111">
        <v>19.784872799999999</v>
      </c>
      <c r="I48" s="112">
        <v>96.07</v>
      </c>
      <c r="J48" s="70">
        <v>4.63</v>
      </c>
      <c r="K48" s="70">
        <f t="shared" si="3"/>
        <v>55560</v>
      </c>
      <c r="L48" s="70">
        <f t="shared" si="4"/>
        <v>34.119586844133117</v>
      </c>
      <c r="M48" s="70">
        <v>76.5</v>
      </c>
      <c r="N48" s="70">
        <f t="shared" si="5"/>
        <v>13100.974927654685</v>
      </c>
      <c r="O48" s="70">
        <f t="shared" si="6"/>
        <v>90.328077892196404</v>
      </c>
      <c r="P48" s="98">
        <f t="shared" si="9"/>
        <v>1.3217592592592586E-2</v>
      </c>
      <c r="Q48" s="99">
        <f t="shared" si="10"/>
        <v>51.998248686514913</v>
      </c>
      <c r="R48" s="99">
        <f>AVERAGE(Q$5:Q48)</f>
        <v>41.726363067137967</v>
      </c>
      <c r="S48" s="100">
        <f t="shared" si="11"/>
        <v>16.495000000000001</v>
      </c>
      <c r="T48" s="101"/>
      <c r="U48" s="102">
        <f t="shared" si="7"/>
        <v>0.82008145396688192</v>
      </c>
      <c r="V48" s="103">
        <v>0.7</v>
      </c>
      <c r="W48" s="104"/>
    </row>
    <row r="49" spans="1:23" x14ac:dyDescent="0.2">
      <c r="A49" s="150" t="s">
        <v>65</v>
      </c>
      <c r="B49" s="105">
        <v>44422</v>
      </c>
      <c r="C49" s="94" t="s">
        <v>52</v>
      </c>
      <c r="D49" s="108">
        <v>45</v>
      </c>
      <c r="E49" s="109">
        <v>0.45844907407407409</v>
      </c>
      <c r="F49" s="109">
        <v>0.47158564814814818</v>
      </c>
      <c r="G49" s="110">
        <v>16.495999999999999</v>
      </c>
      <c r="H49" s="111">
        <v>26.940931199999998</v>
      </c>
      <c r="I49" s="112">
        <v>92.656000000000006</v>
      </c>
      <c r="J49" s="70">
        <v>3.48</v>
      </c>
      <c r="K49" s="70">
        <f t="shared" si="3"/>
        <v>41760</v>
      </c>
      <c r="L49" s="70">
        <f t="shared" si="4"/>
        <v>34.332097251806118</v>
      </c>
      <c r="M49" s="70">
        <v>76.5</v>
      </c>
      <c r="N49" s="70">
        <f t="shared" si="5"/>
        <v>9604.0899569135709</v>
      </c>
      <c r="O49" s="70">
        <f t="shared" si="6"/>
        <v>66.217895271329411</v>
      </c>
      <c r="P49" s="98">
        <f t="shared" si="9"/>
        <v>1.3136574074074092E-2</v>
      </c>
      <c r="Q49" s="99">
        <f t="shared" si="10"/>
        <v>52.322114537444861</v>
      </c>
      <c r="R49" s="99">
        <f>AVERAGE(Q$5:Q49)</f>
        <v>41.961824210922565</v>
      </c>
      <c r="S49" s="100">
        <f t="shared" si="11"/>
        <v>16.495999999999999</v>
      </c>
      <c r="T49" s="101"/>
      <c r="U49" s="102">
        <f t="shared" si="7"/>
        <v>0.85559414519664889</v>
      </c>
      <c r="V49" s="103">
        <v>0.7</v>
      </c>
      <c r="W49" s="104"/>
    </row>
    <row r="50" spans="1:23" x14ac:dyDescent="0.2">
      <c r="A50" s="150" t="s">
        <v>65</v>
      </c>
      <c r="B50" s="105">
        <v>44422</v>
      </c>
      <c r="C50" s="94" t="s">
        <v>52</v>
      </c>
      <c r="D50" s="108">
        <v>46</v>
      </c>
      <c r="E50" s="109">
        <v>0.48381944444444441</v>
      </c>
      <c r="F50" s="109">
        <v>0.49556712962962962</v>
      </c>
      <c r="G50" s="110">
        <v>16.501000000000001</v>
      </c>
      <c r="H50" s="111">
        <v>56.7993168</v>
      </c>
      <c r="I50" s="112">
        <v>91.152000000000001</v>
      </c>
      <c r="J50" s="70">
        <v>3.49</v>
      </c>
      <c r="K50" s="70">
        <f t="shared" si="3"/>
        <v>41880</v>
      </c>
      <c r="L50" s="70">
        <f t="shared" si="4"/>
        <v>38.402700891428495</v>
      </c>
      <c r="M50" s="70">
        <v>76.5</v>
      </c>
      <c r="N50" s="70">
        <f t="shared" si="5"/>
        <v>8902.834647021089</v>
      </c>
      <c r="O50" s="70">
        <f t="shared" si="6"/>
        <v>61.382908210895124</v>
      </c>
      <c r="P50" s="98">
        <f t="shared" si="9"/>
        <v>1.1747685185185208E-2</v>
      </c>
      <c r="Q50" s="99">
        <f t="shared" si="10"/>
        <v>58.525714285714173</v>
      </c>
      <c r="R50" s="99">
        <f>AVERAGE(Q$5:Q50)</f>
        <v>42.321908777765863</v>
      </c>
      <c r="S50" s="100">
        <f t="shared" si="11"/>
        <v>16.501000000000001</v>
      </c>
      <c r="T50" s="101"/>
      <c r="U50" s="102">
        <f t="shared" si="7"/>
        <v>0.97282917188130258</v>
      </c>
      <c r="V50" s="103">
        <v>0.7</v>
      </c>
      <c r="W50" s="104"/>
    </row>
    <row r="51" spans="1:23" ht="12.75" customHeight="1" x14ac:dyDescent="0.2">
      <c r="A51" s="150" t="s">
        <v>65</v>
      </c>
      <c r="B51" s="105">
        <v>44422</v>
      </c>
      <c r="C51" s="94" t="s">
        <v>53</v>
      </c>
      <c r="D51" s="108">
        <v>47</v>
      </c>
      <c r="E51" s="109">
        <v>0.50194444444444442</v>
      </c>
      <c r="F51" s="109">
        <v>0.52652777777777782</v>
      </c>
      <c r="G51" s="110">
        <v>16.547000000000001</v>
      </c>
      <c r="H51" s="111">
        <v>62.264429599999993</v>
      </c>
      <c r="I51" s="112">
        <v>92.335999999999999</v>
      </c>
      <c r="J51" s="70">
        <v>4.58</v>
      </c>
      <c r="K51" s="70">
        <f t="shared" si="3"/>
        <v>54960</v>
      </c>
      <c r="L51" s="70">
        <f t="shared" si="4"/>
        <v>18.402732027118592</v>
      </c>
      <c r="M51" s="70">
        <v>76.5</v>
      </c>
      <c r="N51" s="70">
        <f t="shared" si="5"/>
        <v>23451.686420388949</v>
      </c>
      <c r="O51" s="70">
        <f t="shared" si="6"/>
        <v>161.6937494638409</v>
      </c>
      <c r="P51" s="98">
        <f t="shared" si="9"/>
        <v>2.4583333333333401E-2</v>
      </c>
      <c r="Q51" s="99">
        <f t="shared" si="10"/>
        <v>28.045762711864331</v>
      </c>
      <c r="R51" s="99">
        <f>AVERAGE(Q$5:Q51)</f>
        <v>42.018160989129662</v>
      </c>
      <c r="S51" s="100">
        <f t="shared" si="11"/>
        <v>16.547000000000001</v>
      </c>
      <c r="T51" s="101"/>
      <c r="U51" s="102">
        <f t="shared" si="7"/>
        <v>0.46020598538447738</v>
      </c>
      <c r="V51" s="103">
        <v>0.7</v>
      </c>
      <c r="W51" s="104"/>
    </row>
    <row r="52" spans="1:23" x14ac:dyDescent="0.2">
      <c r="A52" s="150" t="s">
        <v>65</v>
      </c>
      <c r="B52" s="105">
        <v>44422</v>
      </c>
      <c r="C52" s="94" t="s">
        <v>52</v>
      </c>
      <c r="D52" s="108">
        <v>48</v>
      </c>
      <c r="E52" s="109">
        <v>0.53246527777777775</v>
      </c>
      <c r="F52" s="109">
        <v>0.6177083333333333</v>
      </c>
      <c r="G52" s="110">
        <v>16.486000000000001</v>
      </c>
      <c r="H52" s="111">
        <v>33.398536</v>
      </c>
      <c r="I52" s="112">
        <v>92.873000000000005</v>
      </c>
      <c r="J52" s="70">
        <v>2.76</v>
      </c>
      <c r="K52" s="70">
        <f t="shared" si="3"/>
        <v>33120</v>
      </c>
      <c r="L52" s="70">
        <f t="shared" si="4"/>
        <v>5.2876182393482694</v>
      </c>
      <c r="M52" s="70">
        <v>76.5</v>
      </c>
      <c r="N52" s="70">
        <f t="shared" si="5"/>
        <v>48191.479878340273</v>
      </c>
      <c r="O52" s="70">
        <f t="shared" si="6"/>
        <v>332.26868780598539</v>
      </c>
      <c r="P52" s="98">
        <f t="shared" si="9"/>
        <v>8.5243055555555558E-2</v>
      </c>
      <c r="Q52" s="99">
        <f t="shared" si="10"/>
        <v>8.0583299389002043</v>
      </c>
      <c r="R52" s="99">
        <f>AVERAGE(Q$5:Q52)</f>
        <v>41.310664508916545</v>
      </c>
      <c r="S52" s="100">
        <f t="shared" si="11"/>
        <v>16.486000000000001</v>
      </c>
      <c r="T52" s="101"/>
      <c r="U52" s="102">
        <f t="shared" si="7"/>
        <v>0.13146545084702185</v>
      </c>
      <c r="V52" s="103">
        <v>0.7</v>
      </c>
      <c r="W52" s="104"/>
    </row>
    <row r="53" spans="1:23" x14ac:dyDescent="0.2">
      <c r="A53" s="150" t="s">
        <v>65</v>
      </c>
      <c r="B53" s="105">
        <v>44422</v>
      </c>
      <c r="C53" s="94" t="s">
        <v>52</v>
      </c>
      <c r="D53" s="108">
        <v>49</v>
      </c>
      <c r="E53" s="109">
        <v>0.82986111111111116</v>
      </c>
      <c r="F53" s="109">
        <v>0.85747685185185185</v>
      </c>
      <c r="G53" s="110">
        <v>15.968</v>
      </c>
      <c r="H53" s="111">
        <v>67.449891199999996</v>
      </c>
      <c r="I53" s="112">
        <v>91.997</v>
      </c>
      <c r="J53" s="70">
        <v>6.95</v>
      </c>
      <c r="K53" s="70">
        <f t="shared" si="3"/>
        <v>83400</v>
      </c>
      <c r="L53" s="70">
        <f t="shared" si="4"/>
        <v>15.80875366571671</v>
      </c>
      <c r="M53" s="70">
        <v>76.5</v>
      </c>
      <c r="N53" s="70">
        <f t="shared" si="5"/>
        <v>40723.62096877471</v>
      </c>
      <c r="O53" s="70">
        <f t="shared" si="6"/>
        <v>280.77959291066912</v>
      </c>
      <c r="P53" s="98">
        <f t="shared" si="9"/>
        <v>2.7615740740740691E-2</v>
      </c>
      <c r="Q53" s="99">
        <f t="shared" si="10"/>
        <v>24.092539815590992</v>
      </c>
      <c r="R53" s="99">
        <f>AVERAGE(Q$5:Q53)</f>
        <v>40.959274209052758</v>
      </c>
      <c r="S53" s="100">
        <f t="shared" si="11"/>
        <v>15.968</v>
      </c>
      <c r="T53" s="101"/>
      <c r="U53" s="102">
        <f t="shared" si="7"/>
        <v>0.39679389768623863</v>
      </c>
      <c r="V53" s="103">
        <v>0.7</v>
      </c>
      <c r="W53" s="104"/>
    </row>
    <row r="54" spans="1:23" ht="12.75" customHeight="1" x14ac:dyDescent="0.2">
      <c r="A54" s="150" t="s">
        <v>65</v>
      </c>
      <c r="B54" s="105">
        <v>44422</v>
      </c>
      <c r="C54" s="94" t="s">
        <v>53</v>
      </c>
      <c r="D54" s="108">
        <v>50</v>
      </c>
      <c r="E54" s="109">
        <v>0.87064814814814817</v>
      </c>
      <c r="F54" s="109">
        <v>0.89149305555555547</v>
      </c>
      <c r="G54" s="110">
        <v>17</v>
      </c>
      <c r="H54" s="111">
        <v>65.578206399999999</v>
      </c>
      <c r="I54" s="112">
        <v>87.634</v>
      </c>
      <c r="J54" s="70">
        <v>4.99</v>
      </c>
      <c r="K54" s="70">
        <f t="shared" si="3"/>
        <v>59880</v>
      </c>
      <c r="L54" s="70">
        <f t="shared" si="4"/>
        <v>22.297324597445979</v>
      </c>
      <c r="M54" s="70">
        <v>76.5</v>
      </c>
      <c r="N54" s="70">
        <f t="shared" si="5"/>
        <v>20176.909256333827</v>
      </c>
      <c r="O54" s="70">
        <f t="shared" si="6"/>
        <v>139.11494686420022</v>
      </c>
      <c r="P54" s="98">
        <f t="shared" si="9"/>
        <v>2.0844907407407298E-2</v>
      </c>
      <c r="Q54" s="99">
        <f t="shared" si="10"/>
        <v>33.981121599111781</v>
      </c>
      <c r="R54" s="99">
        <f>AVERAGE(Q$5:Q54)</f>
        <v>40.819711156853934</v>
      </c>
      <c r="S54" s="100">
        <f t="shared" si="11"/>
        <v>17</v>
      </c>
      <c r="T54" s="101"/>
      <c r="U54" s="102">
        <f t="shared" si="7"/>
        <v>0.58751794825572379</v>
      </c>
      <c r="V54" s="103">
        <v>0.7</v>
      </c>
      <c r="W54" s="104"/>
    </row>
    <row r="55" spans="1:23" x14ac:dyDescent="0.2">
      <c r="A55" s="150" t="s">
        <v>65</v>
      </c>
      <c r="B55" s="105">
        <v>44422</v>
      </c>
      <c r="C55" s="94" t="s">
        <v>52</v>
      </c>
      <c r="D55" s="108">
        <v>51</v>
      </c>
      <c r="E55" s="109">
        <v>0.92085648148148147</v>
      </c>
      <c r="F55" s="109">
        <v>0.93967592592592597</v>
      </c>
      <c r="G55" s="110">
        <v>15.991</v>
      </c>
      <c r="H55" s="111">
        <v>67.444271200000003</v>
      </c>
      <c r="I55" s="112">
        <v>89.483999999999995</v>
      </c>
      <c r="J55" s="70">
        <v>4.87</v>
      </c>
      <c r="K55" s="70">
        <f t="shared" si="3"/>
        <v>58440</v>
      </c>
      <c r="L55" s="70">
        <f t="shared" si="4"/>
        <v>23.231252740959338</v>
      </c>
      <c r="M55" s="70">
        <v>76.5</v>
      </c>
      <c r="N55" s="70">
        <f t="shared" si="5"/>
        <v>19360.739762709174</v>
      </c>
      <c r="O55" s="70">
        <f t="shared" si="6"/>
        <v>133.4876540863367</v>
      </c>
      <c r="P55" s="98">
        <f t="shared" si="9"/>
        <v>1.88194444444445E-2</v>
      </c>
      <c r="Q55" s="99">
        <f t="shared" si="10"/>
        <v>35.404428044280337</v>
      </c>
      <c r="R55" s="99">
        <f>AVERAGE(Q$5:Q55)</f>
        <v>40.713529135038769</v>
      </c>
      <c r="S55" s="100">
        <f t="shared" si="11"/>
        <v>15.991</v>
      </c>
      <c r="T55" s="101"/>
      <c r="U55" s="102">
        <f t="shared" si="7"/>
        <v>0.59947110985611007</v>
      </c>
      <c r="V55" s="103">
        <v>0.7</v>
      </c>
      <c r="W55" s="104"/>
    </row>
    <row r="56" spans="1:23" x14ac:dyDescent="0.2">
      <c r="A56" s="150" t="s">
        <v>65</v>
      </c>
      <c r="B56" s="107">
        <v>44426</v>
      </c>
      <c r="C56" s="94" t="s">
        <v>52</v>
      </c>
      <c r="D56" s="108">
        <v>52</v>
      </c>
      <c r="E56" s="113">
        <v>0.42876157407407406</v>
      </c>
      <c r="F56" s="113">
        <v>0.44266203703703705</v>
      </c>
      <c r="G56" s="114">
        <v>14.43</v>
      </c>
      <c r="H56" s="111">
        <v>6.3006943999999994</v>
      </c>
      <c r="I56" s="115">
        <v>78</v>
      </c>
      <c r="J56" s="70">
        <v>1.89</v>
      </c>
      <c r="K56" s="70">
        <f t="shared" si="3"/>
        <v>22680</v>
      </c>
      <c r="L56" s="70">
        <f t="shared" si="4"/>
        <v>28.381861169025758</v>
      </c>
      <c r="M56" s="70">
        <v>76.5</v>
      </c>
      <c r="N56" s="70">
        <f t="shared" si="5"/>
        <v>5199.1213483640477</v>
      </c>
      <c r="O56" s="70">
        <f t="shared" si="6"/>
        <v>35.8466939078465</v>
      </c>
      <c r="P56" s="98">
        <f t="shared" si="9"/>
        <v>1.3900462962962989E-2</v>
      </c>
      <c r="Q56" s="99">
        <f t="shared" si="10"/>
        <v>43.253955037468693</v>
      </c>
      <c r="R56" s="99">
        <f>AVERAGE(Q$5:Q56)</f>
        <v>40.762383479316263</v>
      </c>
      <c r="S56" s="100">
        <f t="shared" si="11"/>
        <v>14.43</v>
      </c>
      <c r="T56" s="101"/>
      <c r="U56" s="102">
        <f t="shared" si="7"/>
        <v>0.84020891681174625</v>
      </c>
      <c r="V56" s="103">
        <v>0.7</v>
      </c>
      <c r="W56" s="104"/>
    </row>
    <row r="57" spans="1:23" ht="12.75" customHeight="1" x14ac:dyDescent="0.2">
      <c r="A57" s="150" t="s">
        <v>65</v>
      </c>
      <c r="B57" s="107">
        <v>44426</v>
      </c>
      <c r="C57" s="94" t="s">
        <v>53</v>
      </c>
      <c r="D57" s="108">
        <v>53</v>
      </c>
      <c r="E57" s="113">
        <v>0.47068287037037032</v>
      </c>
      <c r="F57" s="113">
        <v>0.47585648148148146</v>
      </c>
      <c r="G57" s="114">
        <v>13</v>
      </c>
      <c r="H57" s="111">
        <v>65.304624799999999</v>
      </c>
      <c r="I57" s="115">
        <v>90.757000000000005</v>
      </c>
      <c r="J57" s="70">
        <v>5.08</v>
      </c>
      <c r="K57" s="70">
        <f t="shared" si="3"/>
        <v>60960</v>
      </c>
      <c r="L57" s="70">
        <f t="shared" si="4"/>
        <v>68.699468456375413</v>
      </c>
      <c r="M57" s="70">
        <v>76.5</v>
      </c>
      <c r="N57" s="70">
        <f t="shared" si="5"/>
        <v>7464.6973106033247</v>
      </c>
      <c r="O57" s="70">
        <f t="shared" si="6"/>
        <v>51.467296429255377</v>
      </c>
      <c r="P57" s="98">
        <f t="shared" si="9"/>
        <v>5.1736111111111427E-3</v>
      </c>
      <c r="Q57" s="99">
        <f t="shared" si="10"/>
        <v>104.69798657718057</v>
      </c>
      <c r="R57" s="99">
        <f>AVERAGE(Q$5:Q57)</f>
        <v>41.968715613238231</v>
      </c>
      <c r="S57" s="100">
        <f t="shared" si="11"/>
        <v>13</v>
      </c>
      <c r="T57" s="101"/>
      <c r="U57" s="102">
        <v>1</v>
      </c>
      <c r="V57" s="103">
        <v>0.7</v>
      </c>
      <c r="W57" s="104"/>
    </row>
    <row r="58" spans="1:23" x14ac:dyDescent="0.2">
      <c r="A58" s="150" t="s">
        <v>65</v>
      </c>
      <c r="B58" s="107">
        <v>44426</v>
      </c>
      <c r="C58" s="94" t="s">
        <v>52</v>
      </c>
      <c r="D58" s="108">
        <v>54</v>
      </c>
      <c r="E58" s="113">
        <v>0.72076388888888887</v>
      </c>
      <c r="F58" s="113">
        <v>0.79445601851851855</v>
      </c>
      <c r="G58" s="114">
        <v>16.471</v>
      </c>
      <c r="H58" s="111">
        <v>64.658999200000011</v>
      </c>
      <c r="I58" s="115">
        <v>76.38</v>
      </c>
      <c r="J58" s="70">
        <v>1.97</v>
      </c>
      <c r="K58" s="70">
        <f t="shared" si="3"/>
        <v>23640</v>
      </c>
      <c r="L58" s="70">
        <f t="shared" si="4"/>
        <v>6.1108646553792951</v>
      </c>
      <c r="M58" s="70">
        <v>76.5</v>
      </c>
      <c r="N58" s="70">
        <f t="shared" si="5"/>
        <v>25101.410368829576</v>
      </c>
      <c r="O58" s="70">
        <f t="shared" si="6"/>
        <v>173.06820015459141</v>
      </c>
      <c r="P58" s="98">
        <f t="shared" si="9"/>
        <v>7.3692129629629677E-2</v>
      </c>
      <c r="Q58" s="99">
        <f t="shared" si="10"/>
        <v>9.3129574367834085</v>
      </c>
      <c r="R58" s="99">
        <f>AVERAGE(Q$5:Q58)</f>
        <v>41.363979350711297</v>
      </c>
      <c r="S58" s="100">
        <f t="shared" si="11"/>
        <v>16.471</v>
      </c>
      <c r="T58" s="101"/>
      <c r="U58" s="102">
        <f t="shared" si="7"/>
        <v>0.18474131409903058</v>
      </c>
      <c r="V58" s="103">
        <v>0.7</v>
      </c>
      <c r="W58" s="104"/>
    </row>
    <row r="59" spans="1:23" x14ac:dyDescent="0.2">
      <c r="A59" s="150" t="s">
        <v>65</v>
      </c>
      <c r="B59" s="116">
        <v>44426</v>
      </c>
      <c r="C59" s="94" t="s">
        <v>52</v>
      </c>
      <c r="D59" s="108">
        <v>55</v>
      </c>
      <c r="E59" s="117">
        <v>0.81221064814814825</v>
      </c>
      <c r="F59" s="117">
        <v>0.84538194444444448</v>
      </c>
      <c r="G59" s="110">
        <v>16.498999999999999</v>
      </c>
      <c r="H59" s="111">
        <v>55.937433599999999</v>
      </c>
      <c r="I59" s="118">
        <v>91.188999999999993</v>
      </c>
      <c r="J59" s="70">
        <v>4.01</v>
      </c>
      <c r="K59" s="70">
        <f t="shared" si="3"/>
        <v>48120</v>
      </c>
      <c r="L59" s="70">
        <f t="shared" si="4"/>
        <v>13.598749823866044</v>
      </c>
      <c r="M59" s="70">
        <v>76.5</v>
      </c>
      <c r="N59" s="70">
        <f t="shared" si="5"/>
        <v>27220.313980212544</v>
      </c>
      <c r="O59" s="70">
        <f t="shared" si="6"/>
        <v>187.67753201821023</v>
      </c>
      <c r="P59" s="98">
        <f t="shared" si="9"/>
        <v>3.3171296296296227E-2</v>
      </c>
      <c r="Q59" s="99">
        <f t="shared" si="10"/>
        <v>20.72449406838804</v>
      </c>
      <c r="R59" s="99">
        <f>AVERAGE(Q$5:Q59)</f>
        <v>40.98871598194178</v>
      </c>
      <c r="S59" s="100">
        <f t="shared" si="11"/>
        <v>16.498999999999999</v>
      </c>
      <c r="T59" s="101"/>
      <c r="U59" s="102">
        <f t="shared" si="7"/>
        <v>0.34434798702109609</v>
      </c>
      <c r="V59" s="103">
        <v>0.7</v>
      </c>
      <c r="W59" s="104"/>
    </row>
    <row r="60" spans="1:23" x14ac:dyDescent="0.2">
      <c r="A60" s="150" t="s">
        <v>65</v>
      </c>
      <c r="B60" s="116">
        <v>44426</v>
      </c>
      <c r="C60" s="94" t="s">
        <v>52</v>
      </c>
      <c r="D60" s="108">
        <v>56</v>
      </c>
      <c r="E60" s="117">
        <v>0.86504629629629637</v>
      </c>
      <c r="F60" s="117">
        <v>0.8989583333333333</v>
      </c>
      <c r="G60" s="110">
        <v>16.512</v>
      </c>
      <c r="H60" s="111">
        <v>51.298011199999998</v>
      </c>
      <c r="I60" s="118">
        <v>88.864999999999995</v>
      </c>
      <c r="J60" s="70">
        <v>4.22</v>
      </c>
      <c r="K60" s="70">
        <f t="shared" si="3"/>
        <v>50640</v>
      </c>
      <c r="L60" s="70">
        <f t="shared" si="4"/>
        <v>13.312193057201405</v>
      </c>
      <c r="M60" s="70">
        <v>76.5</v>
      </c>
      <c r="N60" s="70">
        <f t="shared" si="5"/>
        <v>28421.2047975762</v>
      </c>
      <c r="O60" s="70">
        <f t="shared" si="6"/>
        <v>195.95738599013649</v>
      </c>
      <c r="P60" s="98">
        <f t="shared" si="9"/>
        <v>3.3912037037036935E-2</v>
      </c>
      <c r="Q60" s="99">
        <f t="shared" si="10"/>
        <v>20.287781569965933</v>
      </c>
      <c r="R60" s="99">
        <f>AVERAGE(Q$5:Q60)</f>
        <v>40.619056438870778</v>
      </c>
      <c r="S60" s="100">
        <f t="shared" si="11"/>
        <v>16.512</v>
      </c>
      <c r="T60" s="101"/>
      <c r="U60" s="102">
        <f t="shared" si="7"/>
        <v>0.34590742119841189</v>
      </c>
      <c r="V60" s="103">
        <v>0.7</v>
      </c>
      <c r="W60" s="104"/>
    </row>
    <row r="61" spans="1:23" x14ac:dyDescent="0.2">
      <c r="A61" s="150" t="s">
        <v>65</v>
      </c>
      <c r="B61" s="116">
        <v>44426</v>
      </c>
      <c r="C61" s="94" t="s">
        <v>52</v>
      </c>
      <c r="D61" s="108">
        <v>57</v>
      </c>
      <c r="E61" s="117">
        <v>0.92229166666666673</v>
      </c>
      <c r="F61" s="117">
        <v>0.94777777777777772</v>
      </c>
      <c r="G61" s="110">
        <v>12.010999999999999</v>
      </c>
      <c r="H61" s="111">
        <v>53.676395200000002</v>
      </c>
      <c r="I61" s="118">
        <v>91.197000000000003</v>
      </c>
      <c r="J61" s="70">
        <v>4.6500000000000004</v>
      </c>
      <c r="K61" s="70">
        <f t="shared" si="3"/>
        <v>55800.000000000007</v>
      </c>
      <c r="L61" s="70">
        <f t="shared" si="4"/>
        <v>12.884850977656736</v>
      </c>
      <c r="M61" s="70">
        <v>76.5</v>
      </c>
      <c r="N61" s="70">
        <f t="shared" si="5"/>
        <v>33123.186247802339</v>
      </c>
      <c r="O61" s="70">
        <f t="shared" si="6"/>
        <v>228.37641961389764</v>
      </c>
      <c r="P61" s="98">
        <f t="shared" si="9"/>
        <v>2.5486111111110987E-2</v>
      </c>
      <c r="Q61" s="99">
        <f t="shared" si="10"/>
        <v>19.636512261580474</v>
      </c>
      <c r="R61" s="99">
        <f>AVERAGE(Q$5:Q61)</f>
        <v>40.250941628742879</v>
      </c>
      <c r="S61" s="100">
        <f t="shared" si="11"/>
        <v>12.010999999999999</v>
      </c>
      <c r="T61" s="101"/>
      <c r="U61" s="102">
        <f t="shared" si="7"/>
        <v>0.32624199595847403</v>
      </c>
      <c r="V61" s="103">
        <v>0.7</v>
      </c>
      <c r="W61" s="104"/>
    </row>
    <row r="62" spans="1:23" x14ac:dyDescent="0.2">
      <c r="A62" s="150" t="s">
        <v>65</v>
      </c>
      <c r="B62" s="116">
        <v>44427</v>
      </c>
      <c r="C62" s="94" t="s">
        <v>52</v>
      </c>
      <c r="D62" s="108">
        <v>58</v>
      </c>
      <c r="E62" s="117">
        <v>0.99565972222222221</v>
      </c>
      <c r="F62" s="117">
        <v>1.0110532407407409</v>
      </c>
      <c r="G62" s="110">
        <v>16.497</v>
      </c>
      <c r="H62" s="111">
        <v>40.440171200000002</v>
      </c>
      <c r="I62" s="118">
        <v>92.14</v>
      </c>
      <c r="J62" s="70">
        <v>6.04</v>
      </c>
      <c r="K62" s="70">
        <f t="shared" si="3"/>
        <v>72480</v>
      </c>
      <c r="L62" s="70">
        <f t="shared" si="4"/>
        <v>29.30021998917265</v>
      </c>
      <c r="M62" s="70">
        <v>76.5</v>
      </c>
      <c r="N62" s="70">
        <f t="shared" si="5"/>
        <v>19239.488431107293</v>
      </c>
      <c r="O62" s="70">
        <f t="shared" si="6"/>
        <v>132.65165525526132</v>
      </c>
      <c r="P62" s="98">
        <f t="shared" si="9"/>
        <v>1.5393518518518667E-2</v>
      </c>
      <c r="Q62" s="99">
        <f t="shared" si="10"/>
        <v>44.653533834586035</v>
      </c>
      <c r="R62" s="99">
        <f>AVERAGE(Q$5:Q62)</f>
        <v>40.326848390912588</v>
      </c>
      <c r="S62" s="100">
        <f t="shared" si="11"/>
        <v>16.497</v>
      </c>
      <c r="T62" s="101"/>
      <c r="U62" s="102">
        <f t="shared" si="7"/>
        <v>0.73428336711897646</v>
      </c>
      <c r="V62" s="103">
        <v>0.7</v>
      </c>
      <c r="W62" s="104"/>
    </row>
    <row r="63" spans="1:23" x14ac:dyDescent="0.2">
      <c r="A63" s="150" t="s">
        <v>65</v>
      </c>
      <c r="B63" s="116">
        <v>44427</v>
      </c>
      <c r="C63" s="94" t="s">
        <v>52</v>
      </c>
      <c r="D63" s="108">
        <v>59</v>
      </c>
      <c r="E63" s="117">
        <v>1.7719907407407406E-2</v>
      </c>
      <c r="F63" s="117">
        <v>3.532407407407407E-2</v>
      </c>
      <c r="G63" s="110">
        <v>16.503</v>
      </c>
      <c r="H63" s="111">
        <v>50.530094399999996</v>
      </c>
      <c r="I63" s="118">
        <v>92.545000000000002</v>
      </c>
      <c r="J63" s="70">
        <v>5.39</v>
      </c>
      <c r="K63" s="70">
        <f t="shared" si="3"/>
        <v>64679.999999999993</v>
      </c>
      <c r="L63" s="70">
        <f t="shared" si="4"/>
        <v>25.63015503905326</v>
      </c>
      <c r="M63" s="70">
        <v>76.5</v>
      </c>
      <c r="N63" s="70">
        <f t="shared" si="5"/>
        <v>19832.635619962133</v>
      </c>
      <c r="O63" s="70">
        <f t="shared" si="6"/>
        <v>136.74126276709012</v>
      </c>
      <c r="P63" s="98">
        <f t="shared" si="9"/>
        <v>1.7604166666666664E-2</v>
      </c>
      <c r="Q63" s="99">
        <f t="shared" si="10"/>
        <v>39.060355029585807</v>
      </c>
      <c r="R63" s="99">
        <f>AVERAGE(Q$5:Q63)</f>
        <v>40.30538240173756</v>
      </c>
      <c r="S63" s="100">
        <f t="shared" si="11"/>
        <v>16.503</v>
      </c>
      <c r="T63" s="101"/>
      <c r="U63" s="102">
        <f t="shared" si="7"/>
        <v>0.63949814798674198</v>
      </c>
      <c r="V63" s="103">
        <v>0.7</v>
      </c>
      <c r="W63" s="104"/>
    </row>
    <row r="64" spans="1:23" x14ac:dyDescent="0.2">
      <c r="A64" s="150" t="s">
        <v>65</v>
      </c>
      <c r="B64" s="116">
        <v>44427</v>
      </c>
      <c r="C64" s="94" t="s">
        <v>52</v>
      </c>
      <c r="D64" s="108">
        <v>60</v>
      </c>
      <c r="E64" s="117">
        <v>0.15170138888888887</v>
      </c>
      <c r="F64" s="117">
        <v>0.16737268518518519</v>
      </c>
      <c r="G64" s="110">
        <v>16.542000000000002</v>
      </c>
      <c r="H64" s="111">
        <v>44.676976800000006</v>
      </c>
      <c r="I64" s="118">
        <v>89.284000000000006</v>
      </c>
      <c r="J64" s="70">
        <v>2.15</v>
      </c>
      <c r="K64" s="70">
        <f t="shared" si="3"/>
        <v>25800</v>
      </c>
      <c r="L64" s="70">
        <f t="shared" si="4"/>
        <v>28.859373561004386</v>
      </c>
      <c r="M64" s="70">
        <v>76.5</v>
      </c>
      <c r="N64" s="70">
        <f t="shared" si="5"/>
        <v>7136.4769192070762</v>
      </c>
      <c r="O64" s="70">
        <f t="shared" si="6"/>
        <v>49.204295603472183</v>
      </c>
      <c r="P64" s="98">
        <f t="shared" si="9"/>
        <v>1.5671296296296322E-2</v>
      </c>
      <c r="Q64" s="99">
        <f t="shared" si="10"/>
        <v>43.981683899556799</v>
      </c>
      <c r="R64" s="99">
        <f>AVERAGE(Q$5:Q64)</f>
        <v>40.366654093367877</v>
      </c>
      <c r="S64" s="100">
        <f t="shared" si="11"/>
        <v>16.542000000000002</v>
      </c>
      <c r="T64" s="101"/>
      <c r="U64" s="102">
        <f t="shared" si="7"/>
        <v>0.74637017829990238</v>
      </c>
      <c r="V64" s="103">
        <v>0.7</v>
      </c>
      <c r="W64" s="104"/>
    </row>
    <row r="65" spans="1:23" x14ac:dyDescent="0.2">
      <c r="A65" s="150" t="s">
        <v>65</v>
      </c>
      <c r="B65" s="116">
        <v>44427</v>
      </c>
      <c r="C65" s="94" t="s">
        <v>52</v>
      </c>
      <c r="D65" s="108">
        <v>61</v>
      </c>
      <c r="E65" s="117">
        <v>0.17887731481481481</v>
      </c>
      <c r="F65" s="117">
        <v>0.2315625</v>
      </c>
      <c r="G65" s="110">
        <v>16.498999999999999</v>
      </c>
      <c r="H65" s="111">
        <v>61.389732800000004</v>
      </c>
      <c r="I65" s="118">
        <v>91.454999999999998</v>
      </c>
      <c r="J65" s="70">
        <v>2.87</v>
      </c>
      <c r="K65" s="70">
        <f t="shared" si="3"/>
        <v>34440</v>
      </c>
      <c r="L65" s="70">
        <f t="shared" si="4"/>
        <v>8.5619545244288187</v>
      </c>
      <c r="M65" s="70">
        <v>76.5</v>
      </c>
      <c r="N65" s="70">
        <f t="shared" si="5"/>
        <v>31001.711480537244</v>
      </c>
      <c r="O65" s="70">
        <f t="shared" si="6"/>
        <v>213.74936024754896</v>
      </c>
      <c r="P65" s="98">
        <f t="shared" si="9"/>
        <v>5.2685185185185196E-2</v>
      </c>
      <c r="Q65" s="99">
        <f t="shared" si="10"/>
        <v>13.048418277680137</v>
      </c>
      <c r="R65" s="99">
        <f>AVERAGE(Q$5:Q65)</f>
        <v>39.918814161963162</v>
      </c>
      <c r="S65" s="100">
        <f t="shared" si="11"/>
        <v>16.498999999999999</v>
      </c>
      <c r="T65" s="101"/>
      <c r="U65" s="102">
        <f t="shared" si="7"/>
        <v>0.21617550405945857</v>
      </c>
      <c r="V65" s="103">
        <v>0.7</v>
      </c>
      <c r="W65" s="104"/>
    </row>
    <row r="66" spans="1:23" ht="12.75" customHeight="1" x14ac:dyDescent="0.2">
      <c r="A66" s="150" t="s">
        <v>65</v>
      </c>
      <c r="B66" s="116">
        <v>44427</v>
      </c>
      <c r="C66" s="94" t="s">
        <v>53</v>
      </c>
      <c r="D66" s="108">
        <v>62</v>
      </c>
      <c r="E66" s="117">
        <v>0.26454861111111111</v>
      </c>
      <c r="F66" s="117">
        <v>0.27993055555555557</v>
      </c>
      <c r="G66" s="110">
        <v>16.481000000000002</v>
      </c>
      <c r="H66" s="111">
        <v>55.605404</v>
      </c>
      <c r="I66" s="118">
        <v>86.811000000000007</v>
      </c>
      <c r="J66" s="70">
        <v>4.66</v>
      </c>
      <c r="K66" s="70">
        <f t="shared" si="3"/>
        <v>55920</v>
      </c>
      <c r="L66" s="70">
        <f t="shared" si="4"/>
        <v>29.293827922347599</v>
      </c>
      <c r="M66" s="70">
        <v>76.5</v>
      </c>
      <c r="N66" s="70">
        <f t="shared" si="5"/>
        <v>14330.785986887659</v>
      </c>
      <c r="O66" s="70">
        <f t="shared" si="6"/>
        <v>98.807329990953548</v>
      </c>
      <c r="P66" s="98">
        <f t="shared" si="9"/>
        <v>1.5381944444444462E-2</v>
      </c>
      <c r="Q66" s="99">
        <f t="shared" si="10"/>
        <v>44.643792325056388</v>
      </c>
      <c r="R66" s="99">
        <f>AVERAGE(Q$5:Q66)</f>
        <v>39.995023487174343</v>
      </c>
      <c r="S66" s="100">
        <f t="shared" si="11"/>
        <v>16.481000000000002</v>
      </c>
      <c r="T66" s="101"/>
      <c r="U66" s="102">
        <f t="shared" si="7"/>
        <v>0.779188231715091</v>
      </c>
      <c r="V66" s="103">
        <v>0.7</v>
      </c>
      <c r="W66" s="104"/>
    </row>
    <row r="67" spans="1:23" ht="12.75" customHeight="1" x14ac:dyDescent="0.2">
      <c r="A67" s="150" t="s">
        <v>65</v>
      </c>
      <c r="B67" s="116">
        <v>44427</v>
      </c>
      <c r="C67" s="94" t="s">
        <v>53</v>
      </c>
      <c r="D67" s="108">
        <v>63</v>
      </c>
      <c r="E67" s="117">
        <v>0.28572916666666665</v>
      </c>
      <c r="F67" s="117">
        <v>0.29608796296296297</v>
      </c>
      <c r="G67" s="110">
        <v>16.504999999999999</v>
      </c>
      <c r="H67" s="111">
        <v>12.5710408</v>
      </c>
      <c r="I67" s="118">
        <v>77.063000000000002</v>
      </c>
      <c r="J67" s="70">
        <v>2.4500000000000002</v>
      </c>
      <c r="K67" s="70">
        <f t="shared" si="3"/>
        <v>29400.000000000004</v>
      </c>
      <c r="L67" s="70">
        <f t="shared" si="4"/>
        <v>43.562223713966361</v>
      </c>
      <c r="M67" s="70">
        <v>76.5</v>
      </c>
      <c r="N67" s="70">
        <f t="shared" si="5"/>
        <v>4433.8705065133099</v>
      </c>
      <c r="O67" s="70">
        <f t="shared" si="6"/>
        <v>30.570473013487707</v>
      </c>
      <c r="P67" s="98">
        <f t="shared" si="9"/>
        <v>1.0358796296296324E-2</v>
      </c>
      <c r="Q67" s="99">
        <f t="shared" si="10"/>
        <v>66.388826815642275</v>
      </c>
      <c r="R67" s="99">
        <f>AVERAGE(Q$5:Q67)</f>
        <v>40.413972746356372</v>
      </c>
      <c r="S67" s="100">
        <f t="shared" si="11"/>
        <v>16.504999999999999</v>
      </c>
      <c r="T67" s="101"/>
      <c r="U67" s="102">
        <v>1</v>
      </c>
      <c r="V67" s="103">
        <v>0.7</v>
      </c>
      <c r="W67" s="104"/>
    </row>
    <row r="68" spans="1:23" ht="12.75" customHeight="1" x14ac:dyDescent="0.2">
      <c r="A68" s="150" t="s">
        <v>65</v>
      </c>
      <c r="B68" s="116">
        <v>44427</v>
      </c>
      <c r="C68" s="94" t="s">
        <v>53</v>
      </c>
      <c r="D68" s="108">
        <v>64</v>
      </c>
      <c r="E68" s="117">
        <v>0.28574074074074074</v>
      </c>
      <c r="F68" s="117">
        <v>0.29608796296296297</v>
      </c>
      <c r="G68" s="110">
        <v>16.504999999999999</v>
      </c>
      <c r="H68" s="111">
        <v>12.5710408</v>
      </c>
      <c r="I68" s="118">
        <v>77.063000000000002</v>
      </c>
      <c r="J68" s="70">
        <v>4.9400000000000004</v>
      </c>
      <c r="K68" s="70">
        <f t="shared" si="3"/>
        <v>59280.000000000007</v>
      </c>
      <c r="L68" s="70">
        <f t="shared" si="4"/>
        <v>43.610951033557015</v>
      </c>
      <c r="M68" s="70">
        <v>76.5</v>
      </c>
      <c r="N68" s="70">
        <f t="shared" si="5"/>
        <v>8763.5017463391232</v>
      </c>
      <c r="O68" s="70">
        <f t="shared" si="6"/>
        <v>60.422241300589128</v>
      </c>
      <c r="P68" s="98">
        <f t="shared" si="9"/>
        <v>1.034722222222223E-2</v>
      </c>
      <c r="Q68" s="99">
        <f t="shared" si="10"/>
        <v>66.463087248322097</v>
      </c>
      <c r="R68" s="99">
        <f>AVERAGE(Q$5:Q68)</f>
        <v>40.82099016044959</v>
      </c>
      <c r="S68" s="100">
        <f t="shared" si="11"/>
        <v>16.504999999999999</v>
      </c>
      <c r="T68" s="101"/>
      <c r="U68" s="102">
        <v>1</v>
      </c>
      <c r="V68" s="103">
        <v>0.7</v>
      </c>
      <c r="W68" s="104"/>
    </row>
    <row r="69" spans="1:23" ht="12.75" customHeight="1" x14ac:dyDescent="0.2">
      <c r="A69" s="150" t="s">
        <v>65</v>
      </c>
      <c r="B69" s="116">
        <v>44427</v>
      </c>
      <c r="C69" s="94" t="s">
        <v>53</v>
      </c>
      <c r="D69" s="108">
        <v>65</v>
      </c>
      <c r="E69" s="117">
        <v>0.30041666666666667</v>
      </c>
      <c r="F69" s="117">
        <v>0.32043981481481482</v>
      </c>
      <c r="G69" s="110">
        <v>16.501000000000001</v>
      </c>
      <c r="H69" s="111">
        <v>21.621488799999998</v>
      </c>
      <c r="I69" s="118">
        <v>92.481999999999999</v>
      </c>
      <c r="J69" s="70">
        <v>3.85</v>
      </c>
      <c r="K69" s="70">
        <f t="shared" si="3"/>
        <v>46200</v>
      </c>
      <c r="L69" s="70">
        <f t="shared" si="4"/>
        <v>22.531064395838147</v>
      </c>
      <c r="M69" s="70">
        <v>76.5</v>
      </c>
      <c r="N69" s="70">
        <f t="shared" si="5"/>
        <v>15850.019639942002</v>
      </c>
      <c r="O69" s="70">
        <f t="shared" si="6"/>
        <v>109.28208141268651</v>
      </c>
      <c r="P69" s="98">
        <f t="shared" si="9"/>
        <v>2.0023148148148151E-2</v>
      </c>
      <c r="Q69" s="99">
        <f t="shared" si="10"/>
        <v>34.337341040462427</v>
      </c>
      <c r="R69" s="99">
        <f>AVERAGE(Q$5:Q69)</f>
        <v>40.721241712449789</v>
      </c>
      <c r="S69" s="100">
        <f t="shared" si="11"/>
        <v>16.501000000000001</v>
      </c>
      <c r="T69" s="101"/>
      <c r="U69" s="102">
        <f t="shared" ref="U69:U132" si="12">((((Q69/60)*1000)/I69)/Z$1)</f>
        <v>0.56255567898327186</v>
      </c>
      <c r="V69" s="103">
        <v>0.7</v>
      </c>
      <c r="W69" s="104"/>
    </row>
    <row r="70" spans="1:23" ht="12.75" customHeight="1" x14ac:dyDescent="0.2">
      <c r="A70" s="150" t="s">
        <v>65</v>
      </c>
      <c r="B70" s="116">
        <v>44427</v>
      </c>
      <c r="C70" s="94" t="s">
        <v>53</v>
      </c>
      <c r="D70" s="108">
        <v>66</v>
      </c>
      <c r="E70" s="109">
        <v>0.32648148148148148</v>
      </c>
      <c r="F70" s="119">
        <v>0.34053240740740742</v>
      </c>
      <c r="G70" s="110">
        <v>16.491</v>
      </c>
      <c r="H70" s="111">
        <v>53.628962399999999</v>
      </c>
      <c r="I70" s="118">
        <v>92.826999999999998</v>
      </c>
      <c r="J70" s="70">
        <v>5.65</v>
      </c>
      <c r="K70" s="70">
        <f t="shared" si="3"/>
        <v>67800</v>
      </c>
      <c r="L70" s="70">
        <f t="shared" si="4"/>
        <v>32.088236702471136</v>
      </c>
      <c r="M70" s="70">
        <v>76.5</v>
      </c>
      <c r="N70" s="70">
        <f t="shared" si="5"/>
        <v>16802.162500193597</v>
      </c>
      <c r="O70" s="70">
        <f t="shared" si="6"/>
        <v>115.8468779198348</v>
      </c>
      <c r="P70" s="98">
        <f t="shared" si="9"/>
        <v>1.4050925925925939E-2</v>
      </c>
      <c r="Q70" s="99">
        <f t="shared" si="10"/>
        <v>48.90247116968694</v>
      </c>
      <c r="R70" s="99">
        <f>AVERAGE(Q$5:Q70)</f>
        <v>40.845199734529139</v>
      </c>
      <c r="S70" s="100">
        <f t="shared" si="11"/>
        <v>16.491</v>
      </c>
      <c r="T70" s="101"/>
      <c r="U70" s="102">
        <f t="shared" si="12"/>
        <v>0.7982015285143812</v>
      </c>
      <c r="V70" s="103">
        <v>0.7</v>
      </c>
      <c r="W70" s="104"/>
    </row>
    <row r="71" spans="1:23" ht="12.75" customHeight="1" x14ac:dyDescent="0.2">
      <c r="A71" s="150" t="s">
        <v>65</v>
      </c>
      <c r="B71" s="116">
        <v>44427</v>
      </c>
      <c r="C71" s="94" t="s">
        <v>53</v>
      </c>
      <c r="D71" s="108">
        <v>67</v>
      </c>
      <c r="E71" s="109">
        <v>0.3897916666666667</v>
      </c>
      <c r="F71" s="119">
        <v>0.40283564814814815</v>
      </c>
      <c r="G71" s="110">
        <v>16.474</v>
      </c>
      <c r="H71" s="111">
        <v>43.628959200000004</v>
      </c>
      <c r="I71" s="118">
        <v>88.953000000000003</v>
      </c>
      <c r="J71" s="70">
        <v>10.66</v>
      </c>
      <c r="K71" s="70">
        <f t="shared" ref="K71:K134" si="13">J71*12000</f>
        <v>127920</v>
      </c>
      <c r="L71" s="70">
        <f t="shared" ref="L71:L134" si="14">Q71*0.656168</f>
        <v>34.5296911048803</v>
      </c>
      <c r="M71" s="70">
        <v>76.5</v>
      </c>
      <c r="N71" s="70">
        <f t="shared" ref="N71:N134" si="15">((H71*1000)/M71)+((6.28*I71*K71)/(L71*M71))</f>
        <v>27622.636280383362</v>
      </c>
      <c r="O71" s="70">
        <f t="shared" ref="O71:O134" si="16">N71*0.00689476</f>
        <v>190.45144772053598</v>
      </c>
      <c r="P71" s="98">
        <f t="shared" si="9"/>
        <v>1.3043981481481448E-2</v>
      </c>
      <c r="Q71" s="99">
        <f t="shared" si="10"/>
        <v>52.623247559893656</v>
      </c>
      <c r="R71" s="99">
        <f>AVERAGE(Q$5:Q71)</f>
        <v>41.020991493116668</v>
      </c>
      <c r="S71" s="100">
        <f t="shared" si="11"/>
        <v>16.474</v>
      </c>
      <c r="T71" s="101"/>
      <c r="U71" s="102">
        <f t="shared" si="12"/>
        <v>0.89634068859472016</v>
      </c>
      <c r="V71" s="103">
        <v>0.7</v>
      </c>
      <c r="W71" s="104"/>
    </row>
    <row r="72" spans="1:23" ht="12.75" customHeight="1" x14ac:dyDescent="0.2">
      <c r="A72" s="150" t="s">
        <v>65</v>
      </c>
      <c r="B72" s="116">
        <v>44427</v>
      </c>
      <c r="C72" s="94" t="s">
        <v>53</v>
      </c>
      <c r="D72" s="108">
        <v>68</v>
      </c>
      <c r="E72" s="109">
        <v>0.40810185185185183</v>
      </c>
      <c r="F72" s="119">
        <v>0.42773148148148149</v>
      </c>
      <c r="G72" s="110">
        <v>16.478000000000002</v>
      </c>
      <c r="H72" s="111">
        <v>62.195416000000002</v>
      </c>
      <c r="I72" s="118">
        <v>73.546000000000006</v>
      </c>
      <c r="J72" s="70">
        <v>9.68</v>
      </c>
      <c r="K72" s="70">
        <f t="shared" si="13"/>
        <v>116160</v>
      </c>
      <c r="L72" s="70">
        <f t="shared" si="14"/>
        <v>22.950713852830152</v>
      </c>
      <c r="M72" s="70">
        <v>76.5</v>
      </c>
      <c r="N72" s="70">
        <f t="shared" si="15"/>
        <v>31370.501466044541</v>
      </c>
      <c r="O72" s="70">
        <f t="shared" si="16"/>
        <v>216.29207868802524</v>
      </c>
      <c r="P72" s="98">
        <f t="shared" si="9"/>
        <v>1.9629629629629664E-2</v>
      </c>
      <c r="Q72" s="99">
        <f t="shared" si="10"/>
        <v>34.976886792452774</v>
      </c>
      <c r="R72" s="99">
        <f>AVERAGE(Q$5:Q72)</f>
        <v>40.932107600459844</v>
      </c>
      <c r="S72" s="100">
        <f t="shared" si="11"/>
        <v>16.478000000000002</v>
      </c>
      <c r="T72" s="101"/>
      <c r="U72" s="102">
        <f t="shared" si="12"/>
        <v>0.72057328772289231</v>
      </c>
      <c r="V72" s="103">
        <v>0.7</v>
      </c>
      <c r="W72" s="104"/>
    </row>
    <row r="73" spans="1:23" ht="12.75" customHeight="1" x14ac:dyDescent="0.2">
      <c r="A73" s="150" t="s">
        <v>65</v>
      </c>
      <c r="B73" s="116">
        <v>44427</v>
      </c>
      <c r="C73" s="94" t="s">
        <v>53</v>
      </c>
      <c r="D73" s="108">
        <v>69</v>
      </c>
      <c r="E73" s="109">
        <v>0.43164351851851851</v>
      </c>
      <c r="F73" s="119">
        <v>0.4456134259259259</v>
      </c>
      <c r="G73" s="110">
        <v>16.498999999999999</v>
      </c>
      <c r="H73" s="111">
        <v>46.086922399999999</v>
      </c>
      <c r="I73" s="118">
        <v>91.162999999999997</v>
      </c>
      <c r="J73" s="70">
        <v>5.27</v>
      </c>
      <c r="K73" s="70">
        <f t="shared" si="13"/>
        <v>63239.999999999993</v>
      </c>
      <c r="L73" s="70">
        <f t="shared" si="14"/>
        <v>32.28998922551785</v>
      </c>
      <c r="M73" s="70">
        <v>76.5</v>
      </c>
      <c r="N73" s="70">
        <f t="shared" si="15"/>
        <v>15259.297987307575</v>
      </c>
      <c r="O73" s="70">
        <f t="shared" si="16"/>
        <v>105.20919739096877</v>
      </c>
      <c r="P73" s="98">
        <f t="shared" si="9"/>
        <v>1.3969907407407389E-2</v>
      </c>
      <c r="Q73" s="99">
        <f t="shared" si="10"/>
        <v>49.209942004971062</v>
      </c>
      <c r="R73" s="99">
        <f>AVERAGE(Q$5:Q73)</f>
        <v>41.052076215017983</v>
      </c>
      <c r="S73" s="100">
        <f t="shared" si="11"/>
        <v>16.498999999999999</v>
      </c>
      <c r="T73" s="101"/>
      <c r="U73" s="102">
        <f t="shared" si="12"/>
        <v>0.81788135745148904</v>
      </c>
      <c r="V73" s="103">
        <v>0.7</v>
      </c>
      <c r="W73" s="104"/>
    </row>
    <row r="74" spans="1:23" ht="12.75" customHeight="1" x14ac:dyDescent="0.2">
      <c r="A74" s="150" t="s">
        <v>65</v>
      </c>
      <c r="B74" s="116">
        <v>44427</v>
      </c>
      <c r="C74" s="94" t="s">
        <v>53</v>
      </c>
      <c r="D74" s="108">
        <v>70</v>
      </c>
      <c r="E74" s="109">
        <v>0.45083333333333336</v>
      </c>
      <c r="F74" s="119">
        <v>0.46756944444444448</v>
      </c>
      <c r="G74" s="110">
        <v>16.486000000000001</v>
      </c>
      <c r="H74" s="111">
        <v>58.930645599999998</v>
      </c>
      <c r="I74" s="118">
        <v>81.491</v>
      </c>
      <c r="J74" s="70">
        <v>6.01</v>
      </c>
      <c r="K74" s="70">
        <f t="shared" si="13"/>
        <v>72120</v>
      </c>
      <c r="L74" s="70">
        <f t="shared" si="14"/>
        <v>26.931748501244801</v>
      </c>
      <c r="M74" s="70">
        <v>76.5</v>
      </c>
      <c r="N74" s="70">
        <f t="shared" si="15"/>
        <v>18684.601445614455</v>
      </c>
      <c r="O74" s="70">
        <f t="shared" si="16"/>
        <v>128.82584266316471</v>
      </c>
      <c r="P74" s="98">
        <f t="shared" si="9"/>
        <v>1.6736111111111118E-2</v>
      </c>
      <c r="Q74" s="99">
        <f t="shared" si="10"/>
        <v>41.043983402489609</v>
      </c>
      <c r="R74" s="99">
        <f>AVERAGE(Q$5:Q74)</f>
        <v>41.051960603410436</v>
      </c>
      <c r="S74" s="100">
        <f t="shared" si="11"/>
        <v>16.486000000000001</v>
      </c>
      <c r="T74" s="101"/>
      <c r="U74" s="102">
        <f t="shared" si="12"/>
        <v>0.76312542047754695</v>
      </c>
      <c r="V74" s="103">
        <v>0.7</v>
      </c>
      <c r="W74" s="104"/>
    </row>
    <row r="75" spans="1:23" x14ac:dyDescent="0.2">
      <c r="A75" s="150" t="s">
        <v>65</v>
      </c>
      <c r="B75" s="116">
        <v>44427</v>
      </c>
      <c r="C75" s="94" t="s">
        <v>52</v>
      </c>
      <c r="D75" s="108">
        <v>71</v>
      </c>
      <c r="E75" s="109">
        <v>0.47236111111111106</v>
      </c>
      <c r="F75" s="119">
        <v>0.48905092592592592</v>
      </c>
      <c r="G75" s="110">
        <v>16.530999999999999</v>
      </c>
      <c r="H75" s="111">
        <v>45.1373672</v>
      </c>
      <c r="I75" s="118">
        <v>87.465000000000003</v>
      </c>
      <c r="J75" s="70">
        <v>3.74</v>
      </c>
      <c r="K75" s="70">
        <f t="shared" si="13"/>
        <v>44880</v>
      </c>
      <c r="L75" s="70">
        <f t="shared" si="14"/>
        <v>27.080171670457634</v>
      </c>
      <c r="M75" s="70">
        <v>76.5</v>
      </c>
      <c r="N75" s="70">
        <f t="shared" si="15"/>
        <v>12489.674266641112</v>
      </c>
      <c r="O75" s="70">
        <f t="shared" si="16"/>
        <v>86.113306546666465</v>
      </c>
      <c r="P75" s="98">
        <f t="shared" si="9"/>
        <v>1.6689814814814852E-2</v>
      </c>
      <c r="Q75" s="99">
        <f t="shared" si="10"/>
        <v>41.270180305131667</v>
      </c>
      <c r="R75" s="99">
        <f>AVERAGE(Q$5:Q75)</f>
        <v>41.055034120336089</v>
      </c>
      <c r="S75" s="100">
        <f t="shared" si="11"/>
        <v>16.530999999999999</v>
      </c>
      <c r="T75" s="101"/>
      <c r="U75" s="102">
        <f t="shared" si="12"/>
        <v>0.71492112524891638</v>
      </c>
      <c r="V75" s="103">
        <v>0.7</v>
      </c>
      <c r="W75" s="104"/>
    </row>
    <row r="76" spans="1:23" ht="12.75" customHeight="1" x14ac:dyDescent="0.2">
      <c r="A76" s="150" t="s">
        <v>65</v>
      </c>
      <c r="B76" s="116">
        <v>44427</v>
      </c>
      <c r="C76" s="94" t="s">
        <v>53</v>
      </c>
      <c r="D76" s="108">
        <v>72</v>
      </c>
      <c r="E76" s="109">
        <v>0.50405092592592593</v>
      </c>
      <c r="F76" s="119">
        <v>0.5304861111111111</v>
      </c>
      <c r="G76" s="110">
        <v>17.956</v>
      </c>
      <c r="H76" s="111">
        <v>64.496468800000002</v>
      </c>
      <c r="I76" s="118">
        <v>86.147000000000006</v>
      </c>
      <c r="J76" s="70">
        <v>5.37</v>
      </c>
      <c r="K76" s="70">
        <f t="shared" si="13"/>
        <v>64440</v>
      </c>
      <c r="L76" s="70">
        <f t="shared" si="14"/>
        <v>18.570818471453595</v>
      </c>
      <c r="M76" s="70">
        <v>76.5</v>
      </c>
      <c r="N76" s="70">
        <f t="shared" si="15"/>
        <v>25382.429720282686</v>
      </c>
      <c r="O76" s="70">
        <f t="shared" si="16"/>
        <v>175.00576113821626</v>
      </c>
      <c r="P76" s="98">
        <f t="shared" si="9"/>
        <v>2.6435185185185173E-2</v>
      </c>
      <c r="Q76" s="99">
        <f t="shared" si="10"/>
        <v>28.301926444833637</v>
      </c>
      <c r="R76" s="99">
        <f>AVERAGE(Q$5:Q76)</f>
        <v>40.877907624842997</v>
      </c>
      <c r="S76" s="100">
        <f t="shared" si="11"/>
        <v>17.956</v>
      </c>
      <c r="T76" s="101"/>
      <c r="U76" s="102">
        <f t="shared" si="12"/>
        <v>0.49777365125420991</v>
      </c>
      <c r="V76" s="103">
        <v>0.7</v>
      </c>
      <c r="W76" s="104"/>
    </row>
    <row r="77" spans="1:23" ht="12.75" customHeight="1" x14ac:dyDescent="0.2">
      <c r="A77" s="150" t="s">
        <v>65</v>
      </c>
      <c r="B77" s="116">
        <v>44427</v>
      </c>
      <c r="C77" s="94" t="s">
        <v>53</v>
      </c>
      <c r="D77" s="108">
        <v>73</v>
      </c>
      <c r="E77" s="109">
        <v>0.53957175925925926</v>
      </c>
      <c r="F77" s="119">
        <v>0.56500000000000006</v>
      </c>
      <c r="G77" s="110">
        <v>17.986999999999998</v>
      </c>
      <c r="H77" s="111">
        <v>56.039492799999998</v>
      </c>
      <c r="I77" s="118">
        <v>88.700999999999993</v>
      </c>
      <c r="J77" s="70">
        <v>4.2</v>
      </c>
      <c r="K77" s="70">
        <f t="shared" si="13"/>
        <v>50400</v>
      </c>
      <c r="L77" s="70">
        <f t="shared" si="14"/>
        <v>19.339543804096451</v>
      </c>
      <c r="M77" s="70">
        <v>76.5</v>
      </c>
      <c r="N77" s="70">
        <f t="shared" si="15"/>
        <v>19708.820457872156</v>
      </c>
      <c r="O77" s="70">
        <f t="shared" si="16"/>
        <v>135.88758694011861</v>
      </c>
      <c r="P77" s="98">
        <f t="shared" si="9"/>
        <v>2.5428240740740793E-2</v>
      </c>
      <c r="Q77" s="99">
        <f t="shared" si="10"/>
        <v>29.473463814292153</v>
      </c>
      <c r="R77" s="99">
        <f>AVERAGE(Q$5:Q77)</f>
        <v>40.72168236716422</v>
      </c>
      <c r="S77" s="100">
        <f t="shared" si="11"/>
        <v>17.986999999999998</v>
      </c>
      <c r="T77" s="101"/>
      <c r="U77" s="102">
        <f t="shared" si="12"/>
        <v>0.50345276101721648</v>
      </c>
      <c r="V77" s="103">
        <v>0.7</v>
      </c>
      <c r="W77" s="104"/>
    </row>
    <row r="78" spans="1:23" ht="12.75" customHeight="1" x14ac:dyDescent="0.2">
      <c r="A78" s="150" t="s">
        <v>65</v>
      </c>
      <c r="B78" s="116">
        <v>44427</v>
      </c>
      <c r="C78" s="94" t="s">
        <v>53</v>
      </c>
      <c r="D78" s="108">
        <v>74</v>
      </c>
      <c r="E78" s="109">
        <v>0.57221064814814815</v>
      </c>
      <c r="F78" s="119">
        <v>0.58658564814814818</v>
      </c>
      <c r="G78" s="110">
        <v>17.972999999999999</v>
      </c>
      <c r="H78" s="111">
        <v>51.619475199999997</v>
      </c>
      <c r="I78" s="118">
        <v>90.085999999999999</v>
      </c>
      <c r="J78" s="70">
        <v>3.54</v>
      </c>
      <c r="K78" s="70">
        <f t="shared" si="13"/>
        <v>42480</v>
      </c>
      <c r="L78" s="70">
        <f t="shared" si="14"/>
        <v>34.183499895652112</v>
      </c>
      <c r="M78" s="70">
        <v>76.5</v>
      </c>
      <c r="N78" s="70">
        <f t="shared" si="15"/>
        <v>9864.9333082326502</v>
      </c>
      <c r="O78" s="70">
        <f t="shared" si="16"/>
        <v>68.016347576270149</v>
      </c>
      <c r="P78" s="98">
        <f t="shared" si="9"/>
        <v>1.4375000000000027E-2</v>
      </c>
      <c r="Q78" s="99">
        <f t="shared" si="10"/>
        <v>52.095652173912946</v>
      </c>
      <c r="R78" s="99">
        <f>AVERAGE(Q$5:Q78)</f>
        <v>40.875384661850013</v>
      </c>
      <c r="S78" s="100">
        <f t="shared" si="11"/>
        <v>17.972999999999999</v>
      </c>
      <c r="T78" s="101"/>
      <c r="U78" s="102">
        <f t="shared" si="12"/>
        <v>0.87619392940202168</v>
      </c>
      <c r="V78" s="103">
        <v>0.7</v>
      </c>
      <c r="W78" s="104"/>
    </row>
    <row r="79" spans="1:23" ht="12.75" customHeight="1" x14ac:dyDescent="0.2">
      <c r="A79" s="150" t="s">
        <v>65</v>
      </c>
      <c r="B79" s="116">
        <v>44427</v>
      </c>
      <c r="C79" s="94" t="s">
        <v>53</v>
      </c>
      <c r="D79" s="108">
        <v>75</v>
      </c>
      <c r="E79" s="109">
        <v>0.59371527777777777</v>
      </c>
      <c r="F79" s="117">
        <v>0.6436574074074074</v>
      </c>
      <c r="G79" s="110">
        <v>17.978999999999999</v>
      </c>
      <c r="H79" s="111">
        <v>53.826786400000003</v>
      </c>
      <c r="I79" s="118">
        <v>87.625</v>
      </c>
      <c r="J79" s="70">
        <v>2.7</v>
      </c>
      <c r="K79" s="70">
        <f t="shared" si="13"/>
        <v>32400.000000000004</v>
      </c>
      <c r="L79" s="70">
        <f t="shared" si="14"/>
        <v>9.8424287599536484</v>
      </c>
      <c r="M79" s="70">
        <v>76.5</v>
      </c>
      <c r="N79" s="70">
        <f t="shared" si="15"/>
        <v>24382.924119096078</v>
      </c>
      <c r="O79" s="70">
        <f t="shared" si="16"/>
        <v>168.11440989937887</v>
      </c>
      <c r="P79" s="98">
        <f t="shared" si="9"/>
        <v>4.9942129629629628E-2</v>
      </c>
      <c r="Q79" s="99">
        <f t="shared" si="10"/>
        <v>14.999860950173812</v>
      </c>
      <c r="R79" s="99">
        <f>AVERAGE(Q$5:Q79)</f>
        <v>40.530377679027666</v>
      </c>
      <c r="S79" s="100">
        <f t="shared" si="11"/>
        <v>17.978999999999999</v>
      </c>
      <c r="T79" s="101"/>
      <c r="U79" s="102">
        <f t="shared" si="12"/>
        <v>0.25936732719792177</v>
      </c>
      <c r="V79" s="103">
        <v>0.7</v>
      </c>
      <c r="W79" s="104"/>
    </row>
    <row r="80" spans="1:23" ht="12.75" customHeight="1" x14ac:dyDescent="0.2">
      <c r="A80" s="150" t="s">
        <v>65</v>
      </c>
      <c r="B80" s="116">
        <v>44427</v>
      </c>
      <c r="C80" s="94" t="s">
        <v>53</v>
      </c>
      <c r="D80" s="108">
        <v>76</v>
      </c>
      <c r="E80" s="109">
        <v>0.65046296296296291</v>
      </c>
      <c r="F80" s="119">
        <v>0.66790509259259256</v>
      </c>
      <c r="G80" s="110">
        <v>17.998000000000001</v>
      </c>
      <c r="H80" s="111">
        <v>38.3367176</v>
      </c>
      <c r="I80" s="118">
        <v>91.472999999999999</v>
      </c>
      <c r="J80" s="70">
        <v>4.8600000000000003</v>
      </c>
      <c r="K80" s="70">
        <f t="shared" si="13"/>
        <v>58320.000000000007</v>
      </c>
      <c r="L80" s="70">
        <f t="shared" si="14"/>
        <v>28.211653610086227</v>
      </c>
      <c r="M80" s="70">
        <v>76.5</v>
      </c>
      <c r="N80" s="70">
        <f t="shared" si="15"/>
        <v>16024.29248725375</v>
      </c>
      <c r="O80" s="70">
        <f t="shared" si="16"/>
        <v>110.48365086941766</v>
      </c>
      <c r="P80" s="98">
        <f t="shared" si="9"/>
        <v>1.7442129629629655E-2</v>
      </c>
      <c r="Q80" s="99">
        <f t="shared" si="10"/>
        <v>42.994558725945531</v>
      </c>
      <c r="R80" s="99">
        <f>AVERAGE(Q$5:Q80)</f>
        <v>40.562801113855528</v>
      </c>
      <c r="S80" s="100">
        <f t="shared" si="11"/>
        <v>17.998000000000001</v>
      </c>
      <c r="T80" s="101"/>
      <c r="U80" s="102">
        <f t="shared" si="12"/>
        <v>0.7121584598393752</v>
      </c>
      <c r="V80" s="103">
        <v>0.7</v>
      </c>
      <c r="W80" s="104"/>
    </row>
    <row r="81" spans="1:23" ht="12.75" customHeight="1" x14ac:dyDescent="0.2">
      <c r="A81" s="150" t="s">
        <v>65</v>
      </c>
      <c r="B81" s="116">
        <v>44427</v>
      </c>
      <c r="C81" s="94" t="s">
        <v>53</v>
      </c>
      <c r="D81" s="108">
        <v>77</v>
      </c>
      <c r="E81" s="109">
        <v>0.689386574074074</v>
      </c>
      <c r="F81" s="119">
        <v>0.70391203703703698</v>
      </c>
      <c r="G81" s="110">
        <v>17.998000000000001</v>
      </c>
      <c r="H81" s="111">
        <v>47.504736000000001</v>
      </c>
      <c r="I81" s="118">
        <v>93.096000000000004</v>
      </c>
      <c r="J81" s="70">
        <v>4.3099999999999996</v>
      </c>
      <c r="K81" s="70">
        <f t="shared" si="13"/>
        <v>51719.999999999993</v>
      </c>
      <c r="L81" s="70">
        <f t="shared" si="14"/>
        <v>33.876463737370486</v>
      </c>
      <c r="M81" s="70">
        <v>76.5</v>
      </c>
      <c r="N81" s="70">
        <f t="shared" si="15"/>
        <v>12288.795763348789</v>
      </c>
      <c r="O81" s="70">
        <f t="shared" si="16"/>
        <v>84.728297477306697</v>
      </c>
      <c r="P81" s="98">
        <f t="shared" si="9"/>
        <v>1.4525462962962976E-2</v>
      </c>
      <c r="Q81" s="99">
        <f t="shared" si="10"/>
        <v>51.627729083665294</v>
      </c>
      <c r="R81" s="99">
        <f>AVERAGE(Q$5:Q81)</f>
        <v>40.706501477099813</v>
      </c>
      <c r="S81" s="100">
        <f t="shared" si="11"/>
        <v>17.998000000000001</v>
      </c>
      <c r="T81" s="101"/>
      <c r="U81" s="102">
        <f t="shared" si="12"/>
        <v>0.84024911859744156</v>
      </c>
      <c r="V81" s="103">
        <v>0.7</v>
      </c>
      <c r="W81" s="104"/>
    </row>
    <row r="82" spans="1:23" ht="12.75" customHeight="1" x14ac:dyDescent="0.2">
      <c r="A82" s="150" t="s">
        <v>65</v>
      </c>
      <c r="B82" s="116">
        <v>44427</v>
      </c>
      <c r="C82" s="94" t="s">
        <v>53</v>
      </c>
      <c r="D82" s="108">
        <v>78</v>
      </c>
      <c r="E82" s="109">
        <v>0.71321759259259254</v>
      </c>
      <c r="F82" s="119">
        <v>0.73060185185185189</v>
      </c>
      <c r="G82" s="110">
        <v>17.963000000000001</v>
      </c>
      <c r="H82" s="111">
        <v>55.146137600000003</v>
      </c>
      <c r="I82" s="118">
        <v>91.456999999999994</v>
      </c>
      <c r="J82" s="70">
        <v>6.73</v>
      </c>
      <c r="K82" s="70">
        <f t="shared" si="13"/>
        <v>80760</v>
      </c>
      <c r="L82" s="70">
        <f t="shared" si="14"/>
        <v>28.2505225182422</v>
      </c>
      <c r="M82" s="70">
        <v>76.5</v>
      </c>
      <c r="N82" s="70">
        <f t="shared" si="15"/>
        <v>22183.595689585673</v>
      </c>
      <c r="O82" s="70">
        <f t="shared" si="16"/>
        <v>152.9505682167277</v>
      </c>
      <c r="P82" s="98">
        <f t="shared" si="9"/>
        <v>1.7384259259259349E-2</v>
      </c>
      <c r="Q82" s="99">
        <f t="shared" si="10"/>
        <v>43.053794940079676</v>
      </c>
      <c r="R82" s="99">
        <f>AVERAGE(Q$5:Q82)</f>
        <v>40.736594983035452</v>
      </c>
      <c r="S82" s="100">
        <f t="shared" si="11"/>
        <v>17.963000000000001</v>
      </c>
      <c r="T82" s="101"/>
      <c r="U82" s="102">
        <f t="shared" si="12"/>
        <v>0.71326440443579342</v>
      </c>
      <c r="V82" s="103">
        <v>0.7</v>
      </c>
      <c r="W82" s="104"/>
    </row>
    <row r="83" spans="1:23" x14ac:dyDescent="0.2">
      <c r="A83" s="150" t="s">
        <v>65</v>
      </c>
      <c r="B83" s="116">
        <v>44427</v>
      </c>
      <c r="C83" s="94" t="s">
        <v>52</v>
      </c>
      <c r="D83" s="108">
        <v>79</v>
      </c>
      <c r="E83" s="109">
        <v>0.89372685185185186</v>
      </c>
      <c r="F83" s="119">
        <v>0.90615740740740736</v>
      </c>
      <c r="G83" s="110">
        <v>13</v>
      </c>
      <c r="H83" s="111">
        <v>41.2247232</v>
      </c>
      <c r="I83" s="118">
        <v>55.2</v>
      </c>
      <c r="J83" s="70">
        <v>3.61</v>
      </c>
      <c r="K83" s="70">
        <f t="shared" si="13"/>
        <v>43320</v>
      </c>
      <c r="L83" s="70">
        <f t="shared" si="14"/>
        <v>28.592795530726384</v>
      </c>
      <c r="M83" s="70">
        <v>76.5</v>
      </c>
      <c r="N83" s="70">
        <f t="shared" si="15"/>
        <v>7404.3369631181849</v>
      </c>
      <c r="O83" s="70">
        <f t="shared" si="16"/>
        <v>51.051126319828732</v>
      </c>
      <c r="P83" s="98">
        <f t="shared" si="9"/>
        <v>1.24305555555555E-2</v>
      </c>
      <c r="Q83" s="99">
        <f t="shared" si="10"/>
        <v>43.575418994413603</v>
      </c>
      <c r="R83" s="99">
        <f>AVERAGE(Q$5:Q83)</f>
        <v>40.772529464192139</v>
      </c>
      <c r="S83" s="100">
        <f t="shared" si="11"/>
        <v>13</v>
      </c>
      <c r="T83" s="101"/>
      <c r="U83" s="102">
        <v>1</v>
      </c>
      <c r="V83" s="103">
        <v>0.7</v>
      </c>
      <c r="W83" s="104"/>
    </row>
    <row r="84" spans="1:23" ht="12.75" customHeight="1" x14ac:dyDescent="0.2">
      <c r="A84" s="150" t="s">
        <v>65</v>
      </c>
      <c r="B84" s="116">
        <v>44428</v>
      </c>
      <c r="C84" s="94" t="s">
        <v>53</v>
      </c>
      <c r="D84" s="108">
        <v>80</v>
      </c>
      <c r="E84" s="109">
        <v>0.9811805555555555</v>
      </c>
      <c r="F84" s="117">
        <v>1.0053703703703702</v>
      </c>
      <c r="G84" s="110">
        <v>16.986000000000001</v>
      </c>
      <c r="H84" s="111">
        <v>64.855924000000002</v>
      </c>
      <c r="I84" s="118">
        <v>91.822000000000003</v>
      </c>
      <c r="J84" s="70">
        <v>2.86</v>
      </c>
      <c r="K84" s="70">
        <f t="shared" si="13"/>
        <v>34320</v>
      </c>
      <c r="L84" s="70">
        <f t="shared" si="14"/>
        <v>19.19828264727278</v>
      </c>
      <c r="M84" s="70">
        <v>76.5</v>
      </c>
      <c r="N84" s="70">
        <f t="shared" si="15"/>
        <v>14322.823385074133</v>
      </c>
      <c r="O84" s="70">
        <f t="shared" si="16"/>
        <v>98.752429762473724</v>
      </c>
      <c r="P84" s="98">
        <f t="shared" si="9"/>
        <v>2.4189814814814747E-2</v>
      </c>
      <c r="Q84" s="99">
        <f t="shared" si="10"/>
        <v>29.2581818181819</v>
      </c>
      <c r="R84" s="99">
        <f>AVERAGE(Q$5:Q84)</f>
        <v>40.628600118617008</v>
      </c>
      <c r="S84" s="100">
        <f t="shared" si="11"/>
        <v>16.986000000000001</v>
      </c>
      <c r="T84" s="101"/>
      <c r="U84" s="102">
        <f t="shared" si="12"/>
        <v>0.48278820448690746</v>
      </c>
      <c r="V84" s="103">
        <v>0.7</v>
      </c>
      <c r="W84" s="104"/>
    </row>
    <row r="85" spans="1:23" ht="12.75" customHeight="1" x14ac:dyDescent="0.2">
      <c r="A85" s="150" t="s">
        <v>65</v>
      </c>
      <c r="B85" s="116">
        <v>44428</v>
      </c>
      <c r="C85" s="94" t="s">
        <v>53</v>
      </c>
      <c r="D85" s="108">
        <v>81</v>
      </c>
      <c r="E85" s="109">
        <v>1.2442129629629629E-2</v>
      </c>
      <c r="F85" s="117">
        <v>4.2442129629629628E-2</v>
      </c>
      <c r="G85" s="110">
        <v>17.010000000000002</v>
      </c>
      <c r="H85" s="111">
        <v>42.248462399999994</v>
      </c>
      <c r="I85" s="118">
        <v>90.814999999999998</v>
      </c>
      <c r="J85" s="70">
        <v>2.83</v>
      </c>
      <c r="K85" s="70">
        <f t="shared" si="13"/>
        <v>33960</v>
      </c>
      <c r="L85" s="70">
        <f t="shared" si="14"/>
        <v>15.501969000000003</v>
      </c>
      <c r="M85" s="70">
        <v>76.5</v>
      </c>
      <c r="N85" s="70">
        <f t="shared" si="15"/>
        <v>16884.163769900944</v>
      </c>
      <c r="O85" s="70">
        <f t="shared" si="16"/>
        <v>116.41225699416223</v>
      </c>
      <c r="P85" s="98">
        <f t="shared" si="9"/>
        <v>0.03</v>
      </c>
      <c r="Q85" s="99">
        <f t="shared" si="10"/>
        <v>23.625000000000004</v>
      </c>
      <c r="R85" s="99">
        <f>AVERAGE(Q$5:Q85)</f>
        <v>40.41867912949828</v>
      </c>
      <c r="S85" s="100">
        <f t="shared" si="11"/>
        <v>17.010000000000002</v>
      </c>
      <c r="T85" s="101"/>
      <c r="U85" s="102">
        <f t="shared" si="12"/>
        <v>0.39415795348185384</v>
      </c>
      <c r="V85" s="103">
        <v>0.7</v>
      </c>
      <c r="W85" s="104"/>
    </row>
    <row r="86" spans="1:23" ht="12.75" customHeight="1" x14ac:dyDescent="0.2">
      <c r="A86" s="150" t="s">
        <v>65</v>
      </c>
      <c r="B86" s="116">
        <v>44428</v>
      </c>
      <c r="C86" s="94" t="s">
        <v>53</v>
      </c>
      <c r="D86" s="108">
        <v>82</v>
      </c>
      <c r="E86" s="109">
        <v>5.3252314814814815E-2</v>
      </c>
      <c r="F86" s="117">
        <v>6.0208333333333336E-2</v>
      </c>
      <c r="G86" s="110">
        <v>10.52</v>
      </c>
      <c r="H86" s="111">
        <v>58.334925600000005</v>
      </c>
      <c r="I86" s="118">
        <v>90.424000000000007</v>
      </c>
      <c r="J86" s="70">
        <v>5.69</v>
      </c>
      <c r="K86" s="70">
        <f t="shared" si="13"/>
        <v>68280</v>
      </c>
      <c r="L86" s="70">
        <f t="shared" si="14"/>
        <v>41.348410143094824</v>
      </c>
      <c r="M86" s="70">
        <v>76.5</v>
      </c>
      <c r="N86" s="70">
        <f t="shared" si="15"/>
        <v>13020.463460343133</v>
      </c>
      <c r="O86" s="70">
        <f t="shared" si="16"/>
        <v>89.772970647835422</v>
      </c>
      <c r="P86" s="98">
        <f t="shared" si="9"/>
        <v>6.9560185185185211E-3</v>
      </c>
      <c r="Q86" s="99">
        <f t="shared" si="10"/>
        <v>63.01497504159731</v>
      </c>
      <c r="R86" s="99">
        <f>AVERAGE(Q$5:Q86)</f>
        <v>40.694243713792169</v>
      </c>
      <c r="S86" s="100">
        <f t="shared" si="11"/>
        <v>10.52</v>
      </c>
      <c r="T86" s="101"/>
      <c r="U86" s="102">
        <v>1</v>
      </c>
      <c r="V86" s="103">
        <v>0.7</v>
      </c>
      <c r="W86" s="104"/>
    </row>
    <row r="87" spans="1:23" ht="12.75" customHeight="1" x14ac:dyDescent="0.2">
      <c r="A87" s="150" t="s">
        <v>65</v>
      </c>
      <c r="B87" s="116">
        <v>44428</v>
      </c>
      <c r="C87" s="94" t="s">
        <v>53</v>
      </c>
      <c r="D87" s="108">
        <v>83</v>
      </c>
      <c r="E87" s="109">
        <v>7.7488425925925933E-2</v>
      </c>
      <c r="F87" s="117">
        <v>0.1040625</v>
      </c>
      <c r="G87" s="110">
        <v>16.004000000000001</v>
      </c>
      <c r="H87" s="111">
        <v>58.445976799999997</v>
      </c>
      <c r="I87" s="118">
        <v>87.13</v>
      </c>
      <c r="J87" s="70">
        <v>4.5599999999999996</v>
      </c>
      <c r="K87" s="70">
        <f t="shared" si="13"/>
        <v>54719.999999999993</v>
      </c>
      <c r="L87" s="70">
        <f t="shared" si="14"/>
        <v>16.465472830662023</v>
      </c>
      <c r="M87" s="70">
        <v>76.5</v>
      </c>
      <c r="N87" s="70">
        <f t="shared" si="15"/>
        <v>24534.471657090387</v>
      </c>
      <c r="O87" s="70">
        <f t="shared" si="16"/>
        <v>169.15929380244052</v>
      </c>
      <c r="P87" s="98">
        <f t="shared" si="9"/>
        <v>2.6574074074074069E-2</v>
      </c>
      <c r="Q87" s="99">
        <f t="shared" si="10"/>
        <v>25.093379790940773</v>
      </c>
      <c r="R87" s="99">
        <f>AVERAGE(Q$5:Q87)</f>
        <v>40.506281497854197</v>
      </c>
      <c r="S87" s="100">
        <f t="shared" si="11"/>
        <v>16.004000000000001</v>
      </c>
      <c r="T87" s="101"/>
      <c r="U87" s="102">
        <f t="shared" si="12"/>
        <v>0.43636258935517414</v>
      </c>
      <c r="V87" s="103">
        <v>0.7</v>
      </c>
      <c r="W87" s="104"/>
    </row>
    <row r="88" spans="1:23" x14ac:dyDescent="0.2">
      <c r="A88" s="150" t="s">
        <v>65</v>
      </c>
      <c r="B88" s="116">
        <v>44428</v>
      </c>
      <c r="C88" s="94" t="s">
        <v>52</v>
      </c>
      <c r="D88" s="108">
        <v>84</v>
      </c>
      <c r="E88" s="109">
        <v>0.11571759259259258</v>
      </c>
      <c r="F88" s="117">
        <v>0.12709490740740739</v>
      </c>
      <c r="G88" s="110">
        <v>11</v>
      </c>
      <c r="H88" s="111">
        <v>44.317071999999996</v>
      </c>
      <c r="I88" s="118">
        <v>90.302999999999997</v>
      </c>
      <c r="J88" s="70">
        <v>3.62</v>
      </c>
      <c r="K88" s="70">
        <f t="shared" si="13"/>
        <v>43440</v>
      </c>
      <c r="L88" s="70">
        <f t="shared" si="14"/>
        <v>26.433624415055956</v>
      </c>
      <c r="M88" s="70">
        <v>76.5</v>
      </c>
      <c r="N88" s="70">
        <f t="shared" si="15"/>
        <v>12761.725901183561</v>
      </c>
      <c r="O88" s="70">
        <f t="shared" si="16"/>
        <v>87.989037274444371</v>
      </c>
      <c r="P88" s="98">
        <f t="shared" si="9"/>
        <v>1.1377314814814812E-2</v>
      </c>
      <c r="Q88" s="99">
        <f t="shared" si="10"/>
        <v>40.284842319430325</v>
      </c>
      <c r="R88" s="99">
        <f>AVERAGE(Q$5:Q88)</f>
        <v>40.503645317158679</v>
      </c>
      <c r="S88" s="100">
        <f t="shared" si="11"/>
        <v>11</v>
      </c>
      <c r="T88" s="101"/>
      <c r="U88" s="102">
        <f t="shared" si="12"/>
        <v>0.67592039996373032</v>
      </c>
      <c r="V88" s="103">
        <v>0.7</v>
      </c>
      <c r="W88" s="104"/>
    </row>
    <row r="89" spans="1:23" ht="12.75" customHeight="1" x14ac:dyDescent="0.2">
      <c r="A89" s="150" t="s">
        <v>65</v>
      </c>
      <c r="B89" s="116">
        <v>44428</v>
      </c>
      <c r="C89" s="94" t="s">
        <v>53</v>
      </c>
      <c r="D89" s="108">
        <v>85</v>
      </c>
      <c r="E89" s="109">
        <v>0.15554398148148149</v>
      </c>
      <c r="F89" s="117">
        <v>0.20001157407407408</v>
      </c>
      <c r="G89" s="110">
        <v>10.516</v>
      </c>
      <c r="H89" s="111">
        <v>55.910682399999999</v>
      </c>
      <c r="I89" s="118">
        <v>92.78</v>
      </c>
      <c r="J89" s="70">
        <v>3</v>
      </c>
      <c r="K89" s="70">
        <f t="shared" si="13"/>
        <v>36000</v>
      </c>
      <c r="L89" s="70">
        <f t="shared" si="14"/>
        <v>6.4656287550234266</v>
      </c>
      <c r="M89" s="70">
        <v>76.5</v>
      </c>
      <c r="N89" s="70">
        <f t="shared" si="15"/>
        <v>43138.518950125013</v>
      </c>
      <c r="O89" s="70">
        <f t="shared" si="16"/>
        <v>297.42973491656392</v>
      </c>
      <c r="P89" s="98">
        <f t="shared" si="9"/>
        <v>4.4467592592592586E-2</v>
      </c>
      <c r="Q89" s="99">
        <f t="shared" si="10"/>
        <v>9.8536179073399293</v>
      </c>
      <c r="R89" s="99">
        <f>AVERAGE(Q$5:Q89)</f>
        <v>40.143056759396103</v>
      </c>
      <c r="S89" s="100">
        <f t="shared" si="11"/>
        <v>10.516</v>
      </c>
      <c r="T89" s="101"/>
      <c r="U89" s="102">
        <v>1</v>
      </c>
      <c r="V89" s="103">
        <v>0.7</v>
      </c>
      <c r="W89" s="104"/>
    </row>
    <row r="90" spans="1:23" ht="12.75" customHeight="1" x14ac:dyDescent="0.2">
      <c r="A90" s="150" t="s">
        <v>65</v>
      </c>
      <c r="B90" s="116">
        <v>44428</v>
      </c>
      <c r="C90" s="94" t="s">
        <v>53</v>
      </c>
      <c r="D90" s="108">
        <v>86</v>
      </c>
      <c r="E90" s="109">
        <v>0.18377314814814816</v>
      </c>
      <c r="F90" s="117">
        <v>0.18890046296296295</v>
      </c>
      <c r="G90" s="110">
        <v>10.516999999999999</v>
      </c>
      <c r="H90" s="111">
        <v>62.815189600000004</v>
      </c>
      <c r="I90" s="118">
        <v>90.778000000000006</v>
      </c>
      <c r="J90" s="70">
        <v>2.48</v>
      </c>
      <c r="K90" s="70">
        <f t="shared" si="13"/>
        <v>29760</v>
      </c>
      <c r="L90" s="70">
        <f t="shared" si="14"/>
        <v>56.079701764334324</v>
      </c>
      <c r="M90" s="70">
        <v>76.5</v>
      </c>
      <c r="N90" s="70">
        <f t="shared" si="15"/>
        <v>4775.7453535575005</v>
      </c>
      <c r="O90" s="70">
        <f t="shared" si="16"/>
        <v>32.927618033894113</v>
      </c>
      <c r="P90" s="98">
        <f t="shared" si="9"/>
        <v>5.1273148148147929E-3</v>
      </c>
      <c r="Q90" s="99">
        <f t="shared" si="10"/>
        <v>85.465462753950703</v>
      </c>
      <c r="R90" s="99">
        <f>AVERAGE(Q$5:Q90)</f>
        <v>40.670061480263023</v>
      </c>
      <c r="S90" s="100">
        <f t="shared" si="11"/>
        <v>10.516999999999999</v>
      </c>
      <c r="T90" s="101"/>
      <c r="U90" s="102">
        <v>1</v>
      </c>
      <c r="V90" s="103">
        <v>0.7</v>
      </c>
      <c r="W90" s="104"/>
    </row>
    <row r="91" spans="1:23" ht="12.75" customHeight="1" x14ac:dyDescent="0.2">
      <c r="A91" s="150" t="s">
        <v>65</v>
      </c>
      <c r="B91" s="116">
        <v>44428</v>
      </c>
      <c r="C91" s="94" t="s">
        <v>53</v>
      </c>
      <c r="D91" s="108">
        <v>87</v>
      </c>
      <c r="E91" s="109">
        <v>0.5689467592592593</v>
      </c>
      <c r="F91" s="117">
        <v>0.58096064814814818</v>
      </c>
      <c r="G91" s="110">
        <v>15.987</v>
      </c>
      <c r="H91" s="111">
        <v>30.7881584</v>
      </c>
      <c r="I91" s="118">
        <v>92.34</v>
      </c>
      <c r="J91" s="70">
        <v>3.29</v>
      </c>
      <c r="K91" s="70">
        <f t="shared" si="13"/>
        <v>39480</v>
      </c>
      <c r="L91" s="70">
        <f t="shared" si="14"/>
        <v>36.382050228901761</v>
      </c>
      <c r="M91" s="70">
        <v>76.5</v>
      </c>
      <c r="N91" s="70">
        <f t="shared" si="15"/>
        <v>8628.2578389114569</v>
      </c>
      <c r="O91" s="70">
        <f t="shared" si="16"/>
        <v>59.489767017413158</v>
      </c>
      <c r="P91" s="98">
        <f t="shared" si="9"/>
        <v>1.201388888888888E-2</v>
      </c>
      <c r="Q91" s="99">
        <f t="shared" si="10"/>
        <v>55.446242774566521</v>
      </c>
      <c r="R91" s="99">
        <f>AVERAGE(Q$5:Q91)</f>
        <v>40.839902644565356</v>
      </c>
      <c r="S91" s="100">
        <f t="shared" si="11"/>
        <v>15.987</v>
      </c>
      <c r="T91" s="101"/>
      <c r="U91" s="102">
        <f t="shared" si="12"/>
        <v>0.90978404536867241</v>
      </c>
      <c r="V91" s="103">
        <v>0.7</v>
      </c>
      <c r="W91" s="104"/>
    </row>
    <row r="92" spans="1:23" ht="12.75" customHeight="1" x14ac:dyDescent="0.2">
      <c r="A92" s="150" t="s">
        <v>65</v>
      </c>
      <c r="B92" s="116">
        <v>44428</v>
      </c>
      <c r="C92" s="94" t="s">
        <v>53</v>
      </c>
      <c r="D92" s="108">
        <v>88</v>
      </c>
      <c r="E92" s="109">
        <v>0.58614583333333337</v>
      </c>
      <c r="F92" s="117">
        <v>0.60306712962962961</v>
      </c>
      <c r="G92" s="110">
        <v>15.978</v>
      </c>
      <c r="H92" s="111">
        <v>11.8384176</v>
      </c>
      <c r="I92" s="118">
        <v>91.972999999999999</v>
      </c>
      <c r="J92" s="70">
        <v>4.1100000000000003</v>
      </c>
      <c r="K92" s="70">
        <f t="shared" si="13"/>
        <v>49320.000000000007</v>
      </c>
      <c r="L92" s="70">
        <f t="shared" si="14"/>
        <v>25.816216343638938</v>
      </c>
      <c r="M92" s="70">
        <v>76.5</v>
      </c>
      <c r="N92" s="70">
        <f t="shared" si="15"/>
        <v>14578.860941674278</v>
      </c>
      <c r="O92" s="70">
        <f t="shared" si="16"/>
        <v>100.51774726621814</v>
      </c>
      <c r="P92" s="98">
        <f t="shared" si="9"/>
        <v>1.692129629629624E-2</v>
      </c>
      <c r="Q92" s="99">
        <f t="shared" si="10"/>
        <v>39.343912448700543</v>
      </c>
      <c r="R92" s="99">
        <f>AVERAGE(Q$5:Q92)</f>
        <v>40.822902755975981</v>
      </c>
      <c r="S92" s="100">
        <f t="shared" si="11"/>
        <v>15.978</v>
      </c>
      <c r="T92" s="101"/>
      <c r="U92" s="102">
        <f t="shared" si="12"/>
        <v>0.64814661431764953</v>
      </c>
      <c r="V92" s="103">
        <v>0.7</v>
      </c>
      <c r="W92" s="104"/>
    </row>
    <row r="93" spans="1:23" x14ac:dyDescent="0.2">
      <c r="A93" s="150" t="s">
        <v>65</v>
      </c>
      <c r="B93" s="116">
        <v>44428</v>
      </c>
      <c r="C93" s="94" t="s">
        <v>52</v>
      </c>
      <c r="D93" s="108">
        <v>89</v>
      </c>
      <c r="E93" s="109">
        <v>0.61</v>
      </c>
      <c r="F93" s="117">
        <v>0.64136574074074071</v>
      </c>
      <c r="G93" s="110">
        <v>16.503</v>
      </c>
      <c r="H93" s="111">
        <v>36.399615999999995</v>
      </c>
      <c r="I93" s="118">
        <v>66.462000000000003</v>
      </c>
      <c r="J93" s="70">
        <v>2.41</v>
      </c>
      <c r="K93" s="70">
        <f t="shared" si="13"/>
        <v>28920</v>
      </c>
      <c r="L93" s="70">
        <f t="shared" si="14"/>
        <v>14.385042735940967</v>
      </c>
      <c r="M93" s="70">
        <v>76.5</v>
      </c>
      <c r="N93" s="70">
        <f t="shared" si="15"/>
        <v>11444.602604018304</v>
      </c>
      <c r="O93" s="70">
        <f t="shared" si="16"/>
        <v>78.907788250081239</v>
      </c>
      <c r="P93" s="98">
        <f t="shared" si="9"/>
        <v>3.1365740740740722E-2</v>
      </c>
      <c r="Q93" s="99">
        <f t="shared" si="10"/>
        <v>21.922804428044294</v>
      </c>
      <c r="R93" s="99">
        <f>AVERAGE(Q$5:Q93)</f>
        <v>40.610542100605969</v>
      </c>
      <c r="S93" s="100">
        <f t="shared" si="11"/>
        <v>16.503</v>
      </c>
      <c r="T93" s="101"/>
      <c r="U93" s="102">
        <f t="shared" si="12"/>
        <v>0.49977987941262153</v>
      </c>
      <c r="V93" s="103">
        <v>0.7</v>
      </c>
      <c r="W93" s="104"/>
    </row>
    <row r="94" spans="1:23" x14ac:dyDescent="0.2">
      <c r="A94" s="150" t="s">
        <v>65</v>
      </c>
      <c r="B94" s="116">
        <v>44428</v>
      </c>
      <c r="C94" s="94" t="s">
        <v>52</v>
      </c>
      <c r="D94" s="108">
        <v>90</v>
      </c>
      <c r="E94" s="109">
        <v>0.66634259259259265</v>
      </c>
      <c r="F94" s="117">
        <v>0.68374999999999997</v>
      </c>
      <c r="G94" s="110">
        <v>16.510999999999999</v>
      </c>
      <c r="H94" s="111">
        <v>2.9687087999999999</v>
      </c>
      <c r="I94" s="118">
        <v>82.82</v>
      </c>
      <c r="J94" s="70">
        <v>4.08</v>
      </c>
      <c r="K94" s="70">
        <f t="shared" si="13"/>
        <v>48960</v>
      </c>
      <c r="L94" s="70">
        <f t="shared" si="14"/>
        <v>25.932422508510772</v>
      </c>
      <c r="M94" s="70">
        <v>76.5</v>
      </c>
      <c r="N94" s="70">
        <f t="shared" si="15"/>
        <v>12874.867142080104</v>
      </c>
      <c r="O94" s="70">
        <f t="shared" si="16"/>
        <v>88.769118976528219</v>
      </c>
      <c r="P94" s="98">
        <f t="shared" si="9"/>
        <v>1.7407407407407316E-2</v>
      </c>
      <c r="Q94" s="99">
        <f t="shared" si="10"/>
        <v>39.52101063829808</v>
      </c>
      <c r="R94" s="99">
        <f>AVERAGE(Q$5:Q94)</f>
        <v>40.598436195469212</v>
      </c>
      <c r="S94" s="100">
        <f t="shared" si="11"/>
        <v>16.510999999999999</v>
      </c>
      <c r="T94" s="101"/>
      <c r="U94" s="102">
        <f t="shared" si="12"/>
        <v>0.72301761831606481</v>
      </c>
      <c r="V94" s="103">
        <v>0.7</v>
      </c>
      <c r="W94" s="104"/>
    </row>
    <row r="95" spans="1:23" ht="12.75" customHeight="1" x14ac:dyDescent="0.2">
      <c r="A95" s="150" t="s">
        <v>65</v>
      </c>
      <c r="B95" s="116">
        <v>44428</v>
      </c>
      <c r="C95" s="94" t="s">
        <v>53</v>
      </c>
      <c r="D95" s="108">
        <v>91</v>
      </c>
      <c r="E95" s="109">
        <v>0.79373842592592592</v>
      </c>
      <c r="F95" s="117">
        <v>0.80739583333333342</v>
      </c>
      <c r="G95" s="110">
        <v>16.978000000000002</v>
      </c>
      <c r="H95" s="111">
        <v>33.091459200000003</v>
      </c>
      <c r="I95" s="118">
        <v>90.201999999999998</v>
      </c>
      <c r="J95" s="70">
        <v>2.98</v>
      </c>
      <c r="K95" s="70">
        <f t="shared" si="13"/>
        <v>35760</v>
      </c>
      <c r="L95" s="70">
        <f t="shared" si="14"/>
        <v>33.987722961355686</v>
      </c>
      <c r="M95" s="70">
        <v>76.5</v>
      </c>
      <c r="N95" s="70">
        <f t="shared" si="15"/>
        <v>8223.5073116230051</v>
      </c>
      <c r="O95" s="70">
        <f t="shared" si="16"/>
        <v>56.699109271885831</v>
      </c>
      <c r="P95" s="98">
        <f t="shared" si="9"/>
        <v>1.3657407407407507E-2</v>
      </c>
      <c r="Q95" s="99">
        <f t="shared" si="10"/>
        <v>51.797288135592851</v>
      </c>
      <c r="R95" s="99">
        <f>AVERAGE(Q$5:Q95)</f>
        <v>40.721500502503531</v>
      </c>
      <c r="S95" s="100">
        <f t="shared" si="11"/>
        <v>16.978000000000002</v>
      </c>
      <c r="T95" s="101"/>
      <c r="U95" s="102">
        <f t="shared" si="12"/>
        <v>0.87005542670210323</v>
      </c>
      <c r="V95" s="103">
        <v>0.7</v>
      </c>
      <c r="W95" s="104"/>
    </row>
    <row r="96" spans="1:23" x14ac:dyDescent="0.2">
      <c r="A96" s="150" t="s">
        <v>65</v>
      </c>
      <c r="B96" s="116">
        <v>44428</v>
      </c>
      <c r="C96" s="94" t="s">
        <v>52</v>
      </c>
      <c r="D96" s="108">
        <v>92</v>
      </c>
      <c r="E96" s="109">
        <v>0.81334490740740739</v>
      </c>
      <c r="F96" s="117">
        <v>0.82238425925925929</v>
      </c>
      <c r="G96" s="110">
        <v>11</v>
      </c>
      <c r="H96" s="111">
        <v>51.751432800000003</v>
      </c>
      <c r="I96" s="118">
        <v>76</v>
      </c>
      <c r="J96" s="70">
        <v>2.77</v>
      </c>
      <c r="K96" s="70">
        <f t="shared" si="13"/>
        <v>33240</v>
      </c>
      <c r="L96" s="70">
        <f t="shared" si="14"/>
        <v>33.270490140844906</v>
      </c>
      <c r="M96" s="70">
        <v>76.5</v>
      </c>
      <c r="N96" s="70">
        <f t="shared" si="15"/>
        <v>6909.7259888763265</v>
      </c>
      <c r="O96" s="70">
        <f t="shared" si="16"/>
        <v>47.640902359064938</v>
      </c>
      <c r="P96" s="98">
        <f t="shared" si="9"/>
        <v>9.0393518518518956E-3</v>
      </c>
      <c r="Q96" s="99">
        <f t="shared" si="10"/>
        <v>50.704225352112431</v>
      </c>
      <c r="R96" s="99">
        <f>AVERAGE(Q$5:Q96)</f>
        <v>40.830008381303635</v>
      </c>
      <c r="S96" s="100">
        <f t="shared" si="11"/>
        <v>11</v>
      </c>
      <c r="T96" s="101"/>
      <c r="U96" s="102">
        <v>1</v>
      </c>
      <c r="V96" s="103">
        <v>0.7</v>
      </c>
      <c r="W96" s="104"/>
    </row>
    <row r="97" spans="1:23" ht="12.75" customHeight="1" x14ac:dyDescent="0.2">
      <c r="A97" s="150" t="s">
        <v>65</v>
      </c>
      <c r="B97" s="116">
        <v>44428</v>
      </c>
      <c r="C97" s="94" t="s">
        <v>53</v>
      </c>
      <c r="D97" s="108">
        <v>93</v>
      </c>
      <c r="E97" s="109">
        <v>0.84858796296296291</v>
      </c>
      <c r="F97" s="117">
        <v>0.86634259259259261</v>
      </c>
      <c r="G97" s="110">
        <v>16.975000000000001</v>
      </c>
      <c r="H97" s="111">
        <v>65.643173599999997</v>
      </c>
      <c r="I97" s="118">
        <v>72.341999999999999</v>
      </c>
      <c r="J97" s="70">
        <v>3.17</v>
      </c>
      <c r="K97" s="70">
        <f t="shared" si="13"/>
        <v>38040</v>
      </c>
      <c r="L97" s="70">
        <f t="shared" si="14"/>
        <v>26.139782581486202</v>
      </c>
      <c r="M97" s="70">
        <v>76.5</v>
      </c>
      <c r="N97" s="70">
        <f t="shared" si="15"/>
        <v>9500.3392946032072</v>
      </c>
      <c r="O97" s="70">
        <f t="shared" si="16"/>
        <v>65.502559354858406</v>
      </c>
      <c r="P97" s="98">
        <f t="shared" si="9"/>
        <v>1.7754629629629703E-2</v>
      </c>
      <c r="Q97" s="99">
        <f t="shared" si="10"/>
        <v>39.837027379400098</v>
      </c>
      <c r="R97" s="99">
        <f>AVERAGE(Q$5:Q97)</f>
        <v>40.819331166229404</v>
      </c>
      <c r="S97" s="100">
        <f t="shared" si="11"/>
        <v>16.975000000000001</v>
      </c>
      <c r="T97" s="101"/>
      <c r="U97" s="102">
        <f t="shared" si="12"/>
        <v>0.83435808234539344</v>
      </c>
      <c r="V97" s="103">
        <v>0.7</v>
      </c>
      <c r="W97" s="104"/>
    </row>
    <row r="98" spans="1:23" ht="12.75" customHeight="1" x14ac:dyDescent="0.2">
      <c r="A98" s="150" t="s">
        <v>65</v>
      </c>
      <c r="B98" s="116">
        <v>44428</v>
      </c>
      <c r="C98" s="94" t="s">
        <v>53</v>
      </c>
      <c r="D98" s="108">
        <v>94</v>
      </c>
      <c r="E98" s="109">
        <v>0.90831018518518514</v>
      </c>
      <c r="F98" s="117">
        <v>0.95085648148148139</v>
      </c>
      <c r="G98" s="110">
        <v>16.978000000000002</v>
      </c>
      <c r="H98" s="111">
        <v>31.837524800000001</v>
      </c>
      <c r="I98" s="118">
        <v>88.343000000000004</v>
      </c>
      <c r="J98" s="70">
        <v>2.48</v>
      </c>
      <c r="K98" s="70">
        <f t="shared" si="13"/>
        <v>29760</v>
      </c>
      <c r="L98" s="70">
        <f t="shared" si="14"/>
        <v>10.910096053971721</v>
      </c>
      <c r="M98" s="70">
        <v>76.5</v>
      </c>
      <c r="N98" s="70">
        <f t="shared" si="15"/>
        <v>20198.382084883277</v>
      </c>
      <c r="O98" s="70">
        <f t="shared" si="16"/>
        <v>139.26299686356981</v>
      </c>
      <c r="P98" s="98">
        <f t="shared" si="9"/>
        <v>4.2546296296296249E-2</v>
      </c>
      <c r="Q98" s="99">
        <f t="shared" si="10"/>
        <v>16.626985854189357</v>
      </c>
      <c r="R98" s="99">
        <f>AVERAGE(Q$5:Q98)</f>
        <v>40.561965790569403</v>
      </c>
      <c r="S98" s="100">
        <f t="shared" si="11"/>
        <v>16.978000000000002</v>
      </c>
      <c r="T98" s="101"/>
      <c r="U98" s="102">
        <f t="shared" si="12"/>
        <v>0.28516580611228748</v>
      </c>
      <c r="V98" s="103">
        <v>0.7</v>
      </c>
      <c r="W98" s="104"/>
    </row>
    <row r="99" spans="1:23" ht="12.75" customHeight="1" x14ac:dyDescent="0.2">
      <c r="A99" s="150" t="s">
        <v>65</v>
      </c>
      <c r="B99" s="116">
        <v>44429</v>
      </c>
      <c r="C99" s="94" t="s">
        <v>53</v>
      </c>
      <c r="D99" s="108">
        <v>95</v>
      </c>
      <c r="E99" s="109">
        <v>0.96092592592592585</v>
      </c>
      <c r="F99" s="117">
        <v>1.0041782407407407</v>
      </c>
      <c r="G99" s="110">
        <v>17.478999999999999</v>
      </c>
      <c r="H99" s="111">
        <v>22.976133599999997</v>
      </c>
      <c r="I99" s="118">
        <v>76.959000000000003</v>
      </c>
      <c r="J99" s="70">
        <v>4.4000000000000004</v>
      </c>
      <c r="K99" s="70">
        <f t="shared" si="13"/>
        <v>52800.000000000007</v>
      </c>
      <c r="L99" s="70">
        <f t="shared" si="14"/>
        <v>11.048696199946473</v>
      </c>
      <c r="M99" s="70">
        <v>76.5</v>
      </c>
      <c r="N99" s="70">
        <f t="shared" si="15"/>
        <v>30491.551326169229</v>
      </c>
      <c r="O99" s="70">
        <f t="shared" si="16"/>
        <v>210.23192842161853</v>
      </c>
      <c r="P99" s="98">
        <f t="shared" si="9"/>
        <v>4.3252314814814841E-2</v>
      </c>
      <c r="Q99" s="99">
        <f t="shared" si="10"/>
        <v>16.838212469895627</v>
      </c>
      <c r="R99" s="99">
        <f>AVERAGE(Q$5:Q99)</f>
        <v>40.31224207140442</v>
      </c>
      <c r="S99" s="100">
        <f t="shared" si="11"/>
        <v>17.478999999999999</v>
      </c>
      <c r="T99" s="101"/>
      <c r="U99" s="102">
        <f t="shared" si="12"/>
        <v>0.33150694702641009</v>
      </c>
      <c r="V99" s="103">
        <v>0.7</v>
      </c>
      <c r="W99" s="104"/>
    </row>
    <row r="100" spans="1:23" ht="12.75" customHeight="1" x14ac:dyDescent="0.2">
      <c r="A100" s="150" t="s">
        <v>65</v>
      </c>
      <c r="B100" s="116">
        <v>44429</v>
      </c>
      <c r="C100" s="94" t="s">
        <v>53</v>
      </c>
      <c r="D100" s="108">
        <v>96</v>
      </c>
      <c r="E100" s="109">
        <v>1.0983796296296297E-2</v>
      </c>
      <c r="F100" s="117">
        <v>6.5752314814814819E-2</v>
      </c>
      <c r="G100" s="110">
        <v>16.466000000000001</v>
      </c>
      <c r="H100" s="111">
        <v>64.014947200000009</v>
      </c>
      <c r="I100" s="118">
        <v>87.734999999999999</v>
      </c>
      <c r="J100" s="70">
        <v>4.97</v>
      </c>
      <c r="K100" s="70">
        <f t="shared" si="13"/>
        <v>59640</v>
      </c>
      <c r="L100" s="70">
        <f t="shared" si="14"/>
        <v>8.2197937947590862</v>
      </c>
      <c r="M100" s="70">
        <v>76.5</v>
      </c>
      <c r="N100" s="70">
        <f t="shared" si="15"/>
        <v>53094.197037109807</v>
      </c>
      <c r="O100" s="70">
        <f t="shared" si="16"/>
        <v>366.07174596358323</v>
      </c>
      <c r="P100" s="98">
        <f t="shared" si="9"/>
        <v>5.4768518518518522E-2</v>
      </c>
      <c r="Q100" s="99">
        <f t="shared" si="10"/>
        <v>12.526965342349957</v>
      </c>
      <c r="R100" s="99">
        <f>AVERAGE(Q$5:Q100)</f>
        <v>40.022812105476767</v>
      </c>
      <c r="S100" s="100">
        <f t="shared" si="11"/>
        <v>16.466000000000001</v>
      </c>
      <c r="T100" s="101"/>
      <c r="U100" s="102">
        <f t="shared" si="12"/>
        <v>0.21633613174573496</v>
      </c>
      <c r="V100" s="103">
        <v>0.7</v>
      </c>
      <c r="W100" s="104"/>
    </row>
    <row r="101" spans="1:23" ht="12.75" customHeight="1" x14ac:dyDescent="0.2">
      <c r="A101" s="150" t="s">
        <v>65</v>
      </c>
      <c r="B101" s="116">
        <v>44429</v>
      </c>
      <c r="C101" s="94" t="s">
        <v>53</v>
      </c>
      <c r="D101" s="108">
        <v>97</v>
      </c>
      <c r="E101" s="109">
        <v>7.273148148148148E-2</v>
      </c>
      <c r="F101" s="117">
        <v>8.711805555555556E-2</v>
      </c>
      <c r="G101" s="110">
        <v>11.023999999999999</v>
      </c>
      <c r="H101" s="111">
        <v>15.634390400000001</v>
      </c>
      <c r="I101" s="118">
        <v>96.087000000000003</v>
      </c>
      <c r="J101" s="70">
        <v>2.14</v>
      </c>
      <c r="K101" s="70">
        <f t="shared" si="13"/>
        <v>25680</v>
      </c>
      <c r="L101" s="70">
        <f t="shared" si="14"/>
        <v>20.950077003378912</v>
      </c>
      <c r="M101" s="70">
        <v>76.5</v>
      </c>
      <c r="N101" s="70">
        <f t="shared" si="15"/>
        <v>9873.1635841070183</v>
      </c>
      <c r="O101" s="70">
        <f t="shared" si="16"/>
        <v>68.073093353157702</v>
      </c>
      <c r="P101" s="98">
        <f t="shared" si="9"/>
        <v>1.4386574074074079E-2</v>
      </c>
      <c r="Q101" s="99">
        <f t="shared" si="10"/>
        <v>31.927916331456139</v>
      </c>
      <c r="R101" s="99">
        <f>AVERAGE(Q$5:Q101)</f>
        <v>39.939359571723976</v>
      </c>
      <c r="S101" s="100">
        <f t="shared" si="11"/>
        <v>11.023999999999999</v>
      </c>
      <c r="T101" s="101"/>
      <c r="U101" s="102">
        <f t="shared" si="12"/>
        <v>0.50345656337732025</v>
      </c>
      <c r="V101" s="103">
        <v>0.7</v>
      </c>
      <c r="W101" s="104"/>
    </row>
    <row r="102" spans="1:23" ht="12.75" customHeight="1" x14ac:dyDescent="0.2">
      <c r="A102" s="150" t="s">
        <v>65</v>
      </c>
      <c r="B102" s="116">
        <v>44429</v>
      </c>
      <c r="C102" s="94" t="s">
        <v>53</v>
      </c>
      <c r="D102" s="108">
        <v>98</v>
      </c>
      <c r="E102" s="109">
        <v>0.2366898148148148</v>
      </c>
      <c r="F102" s="117">
        <v>0.29539351851851853</v>
      </c>
      <c r="G102" s="110">
        <v>16.512</v>
      </c>
      <c r="H102" s="111">
        <v>59.055184800000006</v>
      </c>
      <c r="I102" s="118">
        <v>88.629000000000005</v>
      </c>
      <c r="J102" s="70">
        <v>2.36</v>
      </c>
      <c r="K102" s="70">
        <f t="shared" si="13"/>
        <v>28320</v>
      </c>
      <c r="L102" s="70">
        <f t="shared" si="14"/>
        <v>7.6902061627760219</v>
      </c>
      <c r="M102" s="70">
        <v>76.5</v>
      </c>
      <c r="N102" s="70">
        <f t="shared" si="15"/>
        <v>27565.455514290279</v>
      </c>
      <c r="O102" s="70">
        <f t="shared" si="16"/>
        <v>190.05720006170804</v>
      </c>
      <c r="P102" s="98">
        <f t="shared" si="9"/>
        <v>5.870370370370373E-2</v>
      </c>
      <c r="Q102" s="99">
        <f t="shared" si="10"/>
        <v>11.719873817034696</v>
      </c>
      <c r="R102" s="99">
        <f>AVERAGE(Q$5:Q102)</f>
        <v>39.651405635451638</v>
      </c>
      <c r="S102" s="100">
        <f t="shared" si="11"/>
        <v>16.512</v>
      </c>
      <c r="T102" s="101"/>
      <c r="U102" s="102">
        <f t="shared" si="12"/>
        <v>0.20035636835871654</v>
      </c>
      <c r="V102" s="103">
        <v>0.7</v>
      </c>
      <c r="W102" s="104"/>
    </row>
    <row r="103" spans="1:23" ht="12.75" customHeight="1" x14ac:dyDescent="0.2">
      <c r="A103" s="150" t="s">
        <v>65</v>
      </c>
      <c r="B103" s="116">
        <v>44429</v>
      </c>
      <c r="C103" s="94" t="s">
        <v>53</v>
      </c>
      <c r="D103" s="108">
        <v>99</v>
      </c>
      <c r="E103" s="109">
        <v>0.29981481481481481</v>
      </c>
      <c r="F103" s="117">
        <v>0.32041666666666663</v>
      </c>
      <c r="G103" s="110">
        <v>16.548999999999999</v>
      </c>
      <c r="H103" s="111">
        <v>17.716488000000002</v>
      </c>
      <c r="I103" s="118">
        <v>90.215999999999994</v>
      </c>
      <c r="J103" s="70">
        <v>5.61</v>
      </c>
      <c r="K103" s="70">
        <f t="shared" si="13"/>
        <v>67320</v>
      </c>
      <c r="L103" s="70">
        <f t="shared" si="14"/>
        <v>21.961869233258462</v>
      </c>
      <c r="M103" s="70">
        <v>76.5</v>
      </c>
      <c r="N103" s="70">
        <f t="shared" si="15"/>
        <v>22933.194080391331</v>
      </c>
      <c r="O103" s="70">
        <f t="shared" si="16"/>
        <v>158.11886921771892</v>
      </c>
      <c r="P103" s="98">
        <f t="shared" si="9"/>
        <v>2.0601851851851816E-2</v>
      </c>
      <c r="Q103" s="99">
        <f t="shared" si="10"/>
        <v>33.469887640449492</v>
      </c>
      <c r="R103" s="99">
        <f>AVERAGE(Q$5:Q103)</f>
        <v>39.588966059744543</v>
      </c>
      <c r="S103" s="100">
        <f t="shared" si="11"/>
        <v>16.548999999999999</v>
      </c>
      <c r="T103" s="101"/>
      <c r="U103" s="102">
        <f t="shared" si="12"/>
        <v>0.56211704099470194</v>
      </c>
      <c r="V103" s="103">
        <v>0.7</v>
      </c>
      <c r="W103" s="104"/>
    </row>
    <row r="104" spans="1:23" ht="12.75" customHeight="1" x14ac:dyDescent="0.2">
      <c r="A104" s="150" t="s">
        <v>65</v>
      </c>
      <c r="B104" s="116">
        <v>44429</v>
      </c>
      <c r="C104" s="94" t="s">
        <v>53</v>
      </c>
      <c r="D104" s="108">
        <v>100</v>
      </c>
      <c r="E104" s="109">
        <v>0.32981481481481484</v>
      </c>
      <c r="F104" s="117">
        <v>0.34793981481481479</v>
      </c>
      <c r="G104" s="110">
        <v>17.524000000000001</v>
      </c>
      <c r="H104" s="111">
        <v>59.541202400000003</v>
      </c>
      <c r="I104" s="118">
        <v>88.432000000000002</v>
      </c>
      <c r="J104" s="70">
        <v>5.15</v>
      </c>
      <c r="K104" s="70">
        <f t="shared" si="13"/>
        <v>61800.000000000007</v>
      </c>
      <c r="L104" s="70">
        <f t="shared" si="14"/>
        <v>26.433765590804676</v>
      </c>
      <c r="M104" s="70">
        <v>76.5</v>
      </c>
      <c r="N104" s="70">
        <f t="shared" si="15"/>
        <v>17750.475557152928</v>
      </c>
      <c r="O104" s="70">
        <f t="shared" si="16"/>
        <v>122.38526885243571</v>
      </c>
      <c r="P104" s="98">
        <f t="shared" si="9"/>
        <v>1.8124999999999947E-2</v>
      </c>
      <c r="Q104" s="99">
        <f t="shared" si="10"/>
        <v>40.285057471264487</v>
      </c>
      <c r="R104" s="99">
        <f>AVERAGE(Q$5:Q104)</f>
        <v>39.59592697385974</v>
      </c>
      <c r="S104" s="100">
        <f t="shared" si="11"/>
        <v>17.524000000000001</v>
      </c>
      <c r="T104" s="101"/>
      <c r="U104" s="102">
        <f t="shared" si="12"/>
        <v>0.69022487182866221</v>
      </c>
      <c r="V104" s="103">
        <v>0.7</v>
      </c>
      <c r="W104" s="104"/>
    </row>
    <row r="105" spans="1:23" ht="12.75" customHeight="1" x14ac:dyDescent="0.2">
      <c r="A105" s="150" t="s">
        <v>65</v>
      </c>
      <c r="B105" s="116">
        <v>44429</v>
      </c>
      <c r="C105" s="94" t="s">
        <v>53</v>
      </c>
      <c r="D105" s="108">
        <v>101</v>
      </c>
      <c r="E105" s="109">
        <v>0.55701388888888892</v>
      </c>
      <c r="F105" s="117">
        <v>0.59436342592592595</v>
      </c>
      <c r="G105" s="110">
        <v>16.474</v>
      </c>
      <c r="H105" s="111">
        <v>25.9050528</v>
      </c>
      <c r="I105" s="118">
        <v>93.17</v>
      </c>
      <c r="J105" s="70">
        <v>4.93</v>
      </c>
      <c r="K105" s="70">
        <f t="shared" si="13"/>
        <v>59160</v>
      </c>
      <c r="L105" s="70">
        <f t="shared" si="14"/>
        <v>12.059176286086151</v>
      </c>
      <c r="M105" s="70">
        <v>76.5</v>
      </c>
      <c r="N105" s="70">
        <f t="shared" si="15"/>
        <v>37860.528471030739</v>
      </c>
      <c r="O105" s="70">
        <f t="shared" si="16"/>
        <v>261.03925728092389</v>
      </c>
      <c r="P105" s="98">
        <f t="shared" si="9"/>
        <v>3.7349537037037028E-2</v>
      </c>
      <c r="Q105" s="99">
        <f t="shared" si="10"/>
        <v>18.378184071893404</v>
      </c>
      <c r="R105" s="99">
        <f>AVERAGE(Q$5:Q105)</f>
        <v>39.385850311464033</v>
      </c>
      <c r="S105" s="100">
        <f t="shared" si="11"/>
        <v>16.474</v>
      </c>
      <c r="T105" s="101"/>
      <c r="U105" s="102">
        <f t="shared" si="12"/>
        <v>0.2988701668161719</v>
      </c>
      <c r="V105" s="103">
        <v>0.7</v>
      </c>
      <c r="W105" s="104"/>
    </row>
    <row r="106" spans="1:23" ht="12.75" customHeight="1" x14ac:dyDescent="0.2">
      <c r="A106" s="150" t="s">
        <v>65</v>
      </c>
      <c r="B106" s="116">
        <v>44429</v>
      </c>
      <c r="C106" s="94" t="s">
        <v>53</v>
      </c>
      <c r="D106" s="108">
        <v>102</v>
      </c>
      <c r="E106" s="109">
        <v>0.59979166666666661</v>
      </c>
      <c r="F106" s="117">
        <v>0.62350694444444443</v>
      </c>
      <c r="G106" s="110">
        <v>16.501000000000001</v>
      </c>
      <c r="H106" s="111">
        <v>52.9383768</v>
      </c>
      <c r="I106" s="118">
        <v>91.516000000000005</v>
      </c>
      <c r="J106" s="70">
        <v>2.67</v>
      </c>
      <c r="K106" s="70">
        <f t="shared" si="13"/>
        <v>32040</v>
      </c>
      <c r="L106" s="70">
        <f t="shared" si="14"/>
        <v>19.02329985592969</v>
      </c>
      <c r="M106" s="70">
        <v>76.5</v>
      </c>
      <c r="N106" s="70">
        <f t="shared" si="15"/>
        <v>13345.249193402724</v>
      </c>
      <c r="O106" s="70">
        <f t="shared" si="16"/>
        <v>92.012290328705362</v>
      </c>
      <c r="P106" s="98">
        <f t="shared" si="9"/>
        <v>2.3715277777777821E-2</v>
      </c>
      <c r="Q106" s="99">
        <f t="shared" si="10"/>
        <v>28.991508052708589</v>
      </c>
      <c r="R106" s="99">
        <f>AVERAGE(Q$5:Q106)</f>
        <v>39.283944995201729</v>
      </c>
      <c r="S106" s="100">
        <f t="shared" si="11"/>
        <v>16.501000000000001</v>
      </c>
      <c r="T106" s="101"/>
      <c r="U106" s="102">
        <f t="shared" si="12"/>
        <v>0.47998740496294379</v>
      </c>
      <c r="V106" s="103">
        <v>0.7</v>
      </c>
      <c r="W106" s="104"/>
    </row>
    <row r="107" spans="1:23" ht="12.75" customHeight="1" x14ac:dyDescent="0.2">
      <c r="A107" s="150" t="s">
        <v>65</v>
      </c>
      <c r="B107" s="116">
        <v>44429</v>
      </c>
      <c r="C107" s="94" t="s">
        <v>53</v>
      </c>
      <c r="D107" s="108">
        <v>103</v>
      </c>
      <c r="E107" s="109">
        <v>0.63493055555555555</v>
      </c>
      <c r="F107" s="117">
        <v>0.65336805555555555</v>
      </c>
      <c r="G107" s="110">
        <v>16.498999999999999</v>
      </c>
      <c r="H107" s="111">
        <v>28.2227408</v>
      </c>
      <c r="I107" s="118">
        <v>91.382999999999996</v>
      </c>
      <c r="J107" s="70">
        <v>4.03</v>
      </c>
      <c r="K107" s="70">
        <f t="shared" si="13"/>
        <v>48360</v>
      </c>
      <c r="L107" s="70">
        <f t="shared" si="14"/>
        <v>24.465798490395485</v>
      </c>
      <c r="M107" s="70">
        <v>76.5</v>
      </c>
      <c r="N107" s="70">
        <f t="shared" si="15"/>
        <v>15197.195824537543</v>
      </c>
      <c r="O107" s="70">
        <f t="shared" si="16"/>
        <v>104.78101788318847</v>
      </c>
      <c r="P107" s="98">
        <f t="shared" si="9"/>
        <v>1.8437499999999996E-2</v>
      </c>
      <c r="Q107" s="99">
        <f t="shared" si="10"/>
        <v>37.285875706214696</v>
      </c>
      <c r="R107" s="99">
        <f>AVERAGE(Q$5:Q107)</f>
        <v>39.264546264240686</v>
      </c>
      <c r="S107" s="100">
        <f t="shared" si="11"/>
        <v>16.498999999999999</v>
      </c>
      <c r="T107" s="101"/>
      <c r="U107" s="102">
        <f t="shared" si="12"/>
        <v>0.6182085406478478</v>
      </c>
      <c r="V107" s="103">
        <v>0.7</v>
      </c>
      <c r="W107" s="104"/>
    </row>
    <row r="108" spans="1:23" ht="12.75" customHeight="1" x14ac:dyDescent="0.2">
      <c r="A108" s="150" t="s">
        <v>65</v>
      </c>
      <c r="B108" s="116">
        <v>44429</v>
      </c>
      <c r="C108" s="94" t="s">
        <v>53</v>
      </c>
      <c r="D108" s="108">
        <v>104</v>
      </c>
      <c r="E108" s="109">
        <v>0.65730324074074076</v>
      </c>
      <c r="F108" s="117">
        <v>0.67295138888888895</v>
      </c>
      <c r="G108" s="110">
        <v>10.994</v>
      </c>
      <c r="H108" s="111">
        <v>41.932393600000005</v>
      </c>
      <c r="I108" s="118">
        <v>87.953999999999994</v>
      </c>
      <c r="J108" s="70">
        <v>5.51</v>
      </c>
      <c r="K108" s="70">
        <f t="shared" si="13"/>
        <v>66120</v>
      </c>
      <c r="L108" s="70">
        <f t="shared" si="14"/>
        <v>19.208638736094624</v>
      </c>
      <c r="M108" s="70">
        <v>76.5</v>
      </c>
      <c r="N108" s="70">
        <f t="shared" si="15"/>
        <v>25401.779105767255</v>
      </c>
      <c r="O108" s="70">
        <f t="shared" si="16"/>
        <v>175.13917050727983</v>
      </c>
      <c r="P108" s="98">
        <f t="shared" si="9"/>
        <v>1.5648148148148189E-2</v>
      </c>
      <c r="Q108" s="99">
        <f t="shared" si="10"/>
        <v>29.273964497041344</v>
      </c>
      <c r="R108" s="99">
        <f>AVERAGE(Q$5:Q108)</f>
        <v>39.168482978017614</v>
      </c>
      <c r="S108" s="100">
        <f t="shared" si="11"/>
        <v>10.994</v>
      </c>
      <c r="T108" s="101"/>
      <c r="U108" s="102">
        <f t="shared" si="12"/>
        <v>0.504291921483774</v>
      </c>
      <c r="V108" s="103">
        <v>0.7</v>
      </c>
      <c r="W108" s="104"/>
    </row>
    <row r="109" spans="1:23" x14ac:dyDescent="0.2">
      <c r="A109" s="150" t="s">
        <v>65</v>
      </c>
      <c r="B109" s="116">
        <v>44429</v>
      </c>
      <c r="C109" s="94" t="s">
        <v>52</v>
      </c>
      <c r="D109" s="108">
        <v>105</v>
      </c>
      <c r="E109" s="109">
        <v>0.77572916666666669</v>
      </c>
      <c r="F109" s="117">
        <v>0.80259259259259252</v>
      </c>
      <c r="G109" s="110">
        <v>16.504999999999999</v>
      </c>
      <c r="H109" s="111">
        <v>63.057299200000003</v>
      </c>
      <c r="I109" s="118">
        <v>85.644999999999996</v>
      </c>
      <c r="J109" s="70">
        <v>3.62</v>
      </c>
      <c r="K109" s="70">
        <f t="shared" si="13"/>
        <v>43440</v>
      </c>
      <c r="L109" s="70">
        <f t="shared" si="14"/>
        <v>16.798013883670887</v>
      </c>
      <c r="M109" s="70">
        <v>76.5</v>
      </c>
      <c r="N109" s="70">
        <f t="shared" si="15"/>
        <v>19005.878590642289</v>
      </c>
      <c r="O109" s="70">
        <f t="shared" si="16"/>
        <v>131.04097147161681</v>
      </c>
      <c r="P109" s="98">
        <f t="shared" si="9"/>
        <v>2.6863425925925832E-2</v>
      </c>
      <c r="Q109" s="99">
        <f t="shared" si="10"/>
        <v>25.600172339508919</v>
      </c>
      <c r="R109" s="99">
        <f>AVERAGE(Q$5:Q109)</f>
        <v>39.039260971936578</v>
      </c>
      <c r="S109" s="100">
        <f t="shared" si="11"/>
        <v>16.504999999999999</v>
      </c>
      <c r="T109" s="101"/>
      <c r="U109" s="102">
        <f t="shared" si="12"/>
        <v>0.45289438856146713</v>
      </c>
      <c r="V109" s="103">
        <v>0.7</v>
      </c>
      <c r="W109" s="104"/>
    </row>
    <row r="110" spans="1:23" x14ac:dyDescent="0.2">
      <c r="A110" s="150" t="s">
        <v>65</v>
      </c>
      <c r="B110" s="116">
        <v>44429</v>
      </c>
      <c r="C110" s="94" t="s">
        <v>52</v>
      </c>
      <c r="D110" s="108">
        <v>106</v>
      </c>
      <c r="E110" s="109">
        <v>0.84652777777777777</v>
      </c>
      <c r="F110" s="117">
        <v>0.86249999999999993</v>
      </c>
      <c r="G110" s="110">
        <v>15.968999999999999</v>
      </c>
      <c r="H110" s="111">
        <v>50.794684000000004</v>
      </c>
      <c r="I110" s="118">
        <v>88.397000000000006</v>
      </c>
      <c r="J110" s="70">
        <v>3.76</v>
      </c>
      <c r="K110" s="70">
        <f t="shared" si="13"/>
        <v>45120</v>
      </c>
      <c r="L110" s="70">
        <f t="shared" si="14"/>
        <v>27.334817718260961</v>
      </c>
      <c r="M110" s="70">
        <v>76.5</v>
      </c>
      <c r="N110" s="70">
        <f t="shared" si="15"/>
        <v>12642.102356677668</v>
      </c>
      <c r="O110" s="70">
        <f t="shared" si="16"/>
        <v>87.164261644726906</v>
      </c>
      <c r="P110" s="98">
        <f t="shared" si="9"/>
        <v>1.5972222222222165E-2</v>
      </c>
      <c r="Q110" s="99">
        <f t="shared" si="10"/>
        <v>41.65826086956536</v>
      </c>
      <c r="R110" s="99">
        <f>AVERAGE(Q$5:Q110)</f>
        <v>39.063968518140626</v>
      </c>
      <c r="S110" s="100">
        <f t="shared" si="11"/>
        <v>15.968999999999999</v>
      </c>
      <c r="T110" s="101"/>
      <c r="U110" s="102">
        <f t="shared" si="12"/>
        <v>0.71403528485241607</v>
      </c>
      <c r="V110" s="103">
        <v>0.7</v>
      </c>
      <c r="W110" s="104"/>
    </row>
    <row r="111" spans="1:23" x14ac:dyDescent="0.2">
      <c r="A111" s="150" t="s">
        <v>65</v>
      </c>
      <c r="B111" s="116">
        <v>44429</v>
      </c>
      <c r="C111" s="94" t="s">
        <v>52</v>
      </c>
      <c r="D111" s="108">
        <v>107</v>
      </c>
      <c r="E111" s="109">
        <v>0.90113425925925927</v>
      </c>
      <c r="F111" s="117">
        <v>0.92813657407407402</v>
      </c>
      <c r="G111" s="110">
        <v>15.983000000000001</v>
      </c>
      <c r="H111" s="111">
        <v>41.564171200000004</v>
      </c>
      <c r="I111" s="118">
        <v>94.161000000000001</v>
      </c>
      <c r="J111" s="70">
        <v>5.7240000000000002</v>
      </c>
      <c r="K111" s="70">
        <f t="shared" si="13"/>
        <v>68688</v>
      </c>
      <c r="L111" s="70">
        <f t="shared" si="14"/>
        <v>16.183077290355808</v>
      </c>
      <c r="M111" s="70">
        <v>76.5</v>
      </c>
      <c r="N111" s="70">
        <f t="shared" si="15"/>
        <v>33352.023338590399</v>
      </c>
      <c r="O111" s="70">
        <f t="shared" si="16"/>
        <v>229.95419643397955</v>
      </c>
      <c r="P111" s="98">
        <f t="shared" ref="P111:P174" si="17">F111-E111</f>
        <v>2.7002314814814743E-2</v>
      </c>
      <c r="Q111" s="99">
        <f t="shared" ref="Q111:Q174" si="18">G111/(P111*24)</f>
        <v>24.663009001285964</v>
      </c>
      <c r="R111" s="99">
        <f>AVERAGE(Q$5:Q111)</f>
        <v>38.929380111441048</v>
      </c>
      <c r="S111" s="100">
        <f t="shared" ref="S111:S174" si="19">G111</f>
        <v>15.983000000000001</v>
      </c>
      <c r="T111" s="101"/>
      <c r="U111" s="102">
        <f t="shared" si="12"/>
        <v>0.39685427572449189</v>
      </c>
      <c r="V111" s="103">
        <v>0.7</v>
      </c>
      <c r="W111" s="104"/>
    </row>
    <row r="112" spans="1:23" x14ac:dyDescent="0.2">
      <c r="A112" s="150" t="s">
        <v>65</v>
      </c>
      <c r="B112" s="116">
        <v>44429</v>
      </c>
      <c r="C112" s="94" t="s">
        <v>52</v>
      </c>
      <c r="D112" s="108">
        <v>108</v>
      </c>
      <c r="E112" s="109">
        <v>0.93541666666666667</v>
      </c>
      <c r="F112" s="117">
        <v>0.98034722222222215</v>
      </c>
      <c r="G112" s="110">
        <v>16.468</v>
      </c>
      <c r="H112" s="111">
        <v>66.297566400000008</v>
      </c>
      <c r="I112" s="118">
        <v>90.507999999999996</v>
      </c>
      <c r="J112" s="70">
        <v>3.2040000000000002</v>
      </c>
      <c r="K112" s="70">
        <f t="shared" si="13"/>
        <v>38448</v>
      </c>
      <c r="L112" s="70">
        <f t="shared" si="14"/>
        <v>10.020811088717174</v>
      </c>
      <c r="M112" s="70">
        <v>76.5</v>
      </c>
      <c r="N112" s="70">
        <f t="shared" si="15"/>
        <v>29373.93283217277</v>
      </c>
      <c r="O112" s="70">
        <f t="shared" si="16"/>
        <v>202.52621713395152</v>
      </c>
      <c r="P112" s="98">
        <f t="shared" si="17"/>
        <v>4.4930555555555474E-2</v>
      </c>
      <c r="Q112" s="99">
        <f t="shared" si="18"/>
        <v>15.271715610510075</v>
      </c>
      <c r="R112" s="99">
        <f>AVERAGE(Q$5:Q112)</f>
        <v>38.710327662358353</v>
      </c>
      <c r="S112" s="100">
        <f t="shared" si="19"/>
        <v>16.468</v>
      </c>
      <c r="T112" s="101"/>
      <c r="U112" s="102">
        <f t="shared" si="12"/>
        <v>0.25565655020801903</v>
      </c>
      <c r="V112" s="103">
        <v>0.7</v>
      </c>
      <c r="W112" s="104"/>
    </row>
    <row r="113" spans="1:23" ht="12.75" customHeight="1" x14ac:dyDescent="0.2">
      <c r="A113" s="150" t="s">
        <v>65</v>
      </c>
      <c r="B113" s="116">
        <v>44430</v>
      </c>
      <c r="C113" s="94" t="s">
        <v>53</v>
      </c>
      <c r="D113" s="108">
        <v>109</v>
      </c>
      <c r="E113" s="109">
        <v>0.98765046296296299</v>
      </c>
      <c r="F113" s="117">
        <v>1.0285300925925926</v>
      </c>
      <c r="G113" s="110">
        <v>16.495999999999999</v>
      </c>
      <c r="H113" s="111">
        <v>45.924616800000003</v>
      </c>
      <c r="I113" s="118">
        <v>86.88</v>
      </c>
      <c r="J113" s="70">
        <v>2.851</v>
      </c>
      <c r="K113" s="70">
        <f t="shared" si="13"/>
        <v>34212</v>
      </c>
      <c r="L113" s="70">
        <f t="shared" si="14"/>
        <v>11.032539745413356</v>
      </c>
      <c r="M113" s="70">
        <v>76.5</v>
      </c>
      <c r="N113" s="70">
        <f t="shared" si="15"/>
        <v>22717.055218831483</v>
      </c>
      <c r="O113" s="70">
        <f t="shared" si="16"/>
        <v>156.62864364059055</v>
      </c>
      <c r="P113" s="98">
        <f t="shared" si="17"/>
        <v>4.0879629629629655E-2</v>
      </c>
      <c r="Q113" s="99">
        <f t="shared" si="18"/>
        <v>16.813590033975075</v>
      </c>
      <c r="R113" s="99">
        <f>AVERAGE(Q$5:Q113)</f>
        <v>38.509440161180521</v>
      </c>
      <c r="S113" s="100">
        <f t="shared" si="19"/>
        <v>16.495999999999999</v>
      </c>
      <c r="T113" s="101"/>
      <c r="U113" s="102">
        <f t="shared" si="12"/>
        <v>0.29322210422552664</v>
      </c>
      <c r="V113" s="103">
        <v>0.7</v>
      </c>
      <c r="W113" s="104"/>
    </row>
    <row r="114" spans="1:23" ht="12.75" customHeight="1" x14ac:dyDescent="0.2">
      <c r="A114" s="150" t="s">
        <v>65</v>
      </c>
      <c r="B114" s="116">
        <v>44430</v>
      </c>
      <c r="C114" s="94" t="s">
        <v>53</v>
      </c>
      <c r="D114" s="108">
        <v>110</v>
      </c>
      <c r="E114" s="109">
        <v>3.936342592592592E-2</v>
      </c>
      <c r="F114" s="117">
        <v>0.11877314814814814</v>
      </c>
      <c r="G114" s="110">
        <v>16.503</v>
      </c>
      <c r="H114" s="111">
        <v>65.832904799999994</v>
      </c>
      <c r="I114" s="118">
        <v>84.034000000000006</v>
      </c>
      <c r="J114" s="70">
        <v>2.6309999999999998</v>
      </c>
      <c r="K114" s="70">
        <f t="shared" si="13"/>
        <v>31571.999999999996</v>
      </c>
      <c r="L114" s="70">
        <f t="shared" si="14"/>
        <v>5.6818926999562738</v>
      </c>
      <c r="M114" s="70">
        <v>76.5</v>
      </c>
      <c r="N114" s="70">
        <f t="shared" si="15"/>
        <v>39192.634245857727</v>
      </c>
      <c r="O114" s="70">
        <f t="shared" si="16"/>
        <v>270.22380689297</v>
      </c>
      <c r="P114" s="98">
        <f t="shared" si="17"/>
        <v>7.9409722222222229E-2</v>
      </c>
      <c r="Q114" s="99">
        <f t="shared" si="18"/>
        <v>8.659204197638827</v>
      </c>
      <c r="R114" s="99">
        <f>AVERAGE(Q$5:Q114)</f>
        <v>38.238074379693785</v>
      </c>
      <c r="S114" s="100">
        <f t="shared" si="19"/>
        <v>16.503</v>
      </c>
      <c r="T114" s="101"/>
      <c r="U114" s="102">
        <f t="shared" si="12"/>
        <v>0.15612735749885556</v>
      </c>
      <c r="V114" s="103">
        <v>0.7</v>
      </c>
      <c r="W114" s="104"/>
    </row>
    <row r="115" spans="1:23" ht="12.75" customHeight="1" x14ac:dyDescent="0.2">
      <c r="A115" s="150" t="s">
        <v>65</v>
      </c>
      <c r="B115" s="116">
        <v>44430</v>
      </c>
      <c r="C115" s="94" t="s">
        <v>53</v>
      </c>
      <c r="D115" s="108">
        <v>111</v>
      </c>
      <c r="E115" s="109">
        <v>0.37059027777777781</v>
      </c>
      <c r="F115" s="117">
        <v>0.4113194444444444</v>
      </c>
      <c r="G115" s="110">
        <v>16.5</v>
      </c>
      <c r="H115" s="111">
        <v>67.415272000000002</v>
      </c>
      <c r="I115" s="118">
        <v>91.837999999999994</v>
      </c>
      <c r="J115" s="70">
        <v>7.14</v>
      </c>
      <c r="K115" s="70">
        <f t="shared" si="13"/>
        <v>85680</v>
      </c>
      <c r="L115" s="70">
        <f t="shared" si="14"/>
        <v>11.075981585677768</v>
      </c>
      <c r="M115" s="70">
        <v>76.5</v>
      </c>
      <c r="N115" s="70">
        <f t="shared" si="15"/>
        <v>59201.291496502243</v>
      </c>
      <c r="O115" s="70">
        <f t="shared" si="16"/>
        <v>408.17869655842378</v>
      </c>
      <c r="P115" s="98">
        <f t="shared" si="17"/>
        <v>4.0729166666666594E-2</v>
      </c>
      <c r="Q115" s="99">
        <f t="shared" si="18"/>
        <v>16.879795396419468</v>
      </c>
      <c r="R115" s="99">
        <f>AVERAGE(Q$5:Q115)</f>
        <v>38.04565745191654</v>
      </c>
      <c r="S115" s="100">
        <f t="shared" si="19"/>
        <v>16.5</v>
      </c>
      <c r="T115" s="101"/>
      <c r="U115" s="102">
        <f t="shared" si="12"/>
        <v>0.27848436998119003</v>
      </c>
      <c r="V115" s="103">
        <v>0.7</v>
      </c>
      <c r="W115" s="104"/>
    </row>
    <row r="116" spans="1:23" x14ac:dyDescent="0.2">
      <c r="A116" s="150" t="s">
        <v>65</v>
      </c>
      <c r="B116" s="116">
        <v>44430</v>
      </c>
      <c r="C116" s="94" t="s">
        <v>52</v>
      </c>
      <c r="D116" s="108">
        <v>112</v>
      </c>
      <c r="E116" s="109">
        <v>0.41881944444444441</v>
      </c>
      <c r="F116" s="117">
        <v>0.45287037037037042</v>
      </c>
      <c r="G116" s="110">
        <v>16.5</v>
      </c>
      <c r="H116" s="111">
        <v>67.363118400000005</v>
      </c>
      <c r="I116" s="118">
        <v>88.293999999999997</v>
      </c>
      <c r="J116" s="70">
        <v>3.282</v>
      </c>
      <c r="K116" s="70">
        <f t="shared" si="13"/>
        <v>39384</v>
      </c>
      <c r="L116" s="70">
        <f t="shared" si="14"/>
        <v>13.248259415363663</v>
      </c>
      <c r="M116" s="70">
        <v>76.5</v>
      </c>
      <c r="N116" s="70">
        <f t="shared" si="15"/>
        <v>22427.741673931519</v>
      </c>
      <c r="O116" s="70">
        <f t="shared" si="16"/>
        <v>154.63389618375606</v>
      </c>
      <c r="P116" s="98">
        <f t="shared" si="17"/>
        <v>3.4050925925926012E-2</v>
      </c>
      <c r="Q116" s="99">
        <f t="shared" si="18"/>
        <v>20.190346702923129</v>
      </c>
      <c r="R116" s="99">
        <f>AVERAGE(Q$5:Q116)</f>
        <v>37.886235034514812</v>
      </c>
      <c r="S116" s="100">
        <f t="shared" si="19"/>
        <v>16.5</v>
      </c>
      <c r="T116" s="101"/>
      <c r="U116" s="102">
        <f t="shared" si="12"/>
        <v>0.34647240354235143</v>
      </c>
      <c r="V116" s="103">
        <v>0.7</v>
      </c>
      <c r="W116" s="104"/>
    </row>
    <row r="117" spans="1:23" x14ac:dyDescent="0.2">
      <c r="A117" s="150" t="s">
        <v>65</v>
      </c>
      <c r="B117" s="116">
        <v>44430</v>
      </c>
      <c r="C117" s="94" t="s">
        <v>52</v>
      </c>
      <c r="D117" s="108">
        <v>113</v>
      </c>
      <c r="E117" s="109">
        <v>0.45854166666666668</v>
      </c>
      <c r="F117" s="117">
        <v>0.47480324074074076</v>
      </c>
      <c r="G117" s="110">
        <v>16.492999999999999</v>
      </c>
      <c r="H117" s="111">
        <v>59.510629599999994</v>
      </c>
      <c r="I117" s="118">
        <v>83.278999999999996</v>
      </c>
      <c r="J117" s="70">
        <v>6.4260000000000002</v>
      </c>
      <c r="K117" s="70">
        <f t="shared" si="13"/>
        <v>77112</v>
      </c>
      <c r="L117" s="70">
        <f t="shared" si="14"/>
        <v>27.729426168256211</v>
      </c>
      <c r="M117" s="70">
        <v>76.5</v>
      </c>
      <c r="N117" s="70">
        <f t="shared" si="15"/>
        <v>19789.347174770191</v>
      </c>
      <c r="O117" s="70">
        <f t="shared" si="16"/>
        <v>136.44279932671853</v>
      </c>
      <c r="P117" s="98">
        <f t="shared" si="17"/>
        <v>1.6261574074074081E-2</v>
      </c>
      <c r="Q117" s="99">
        <f t="shared" si="18"/>
        <v>42.259644128113855</v>
      </c>
      <c r="R117" s="99">
        <f>AVERAGE(Q$5:Q117)</f>
        <v>37.924937769856399</v>
      </c>
      <c r="S117" s="100">
        <f t="shared" si="19"/>
        <v>16.492999999999999</v>
      </c>
      <c r="T117" s="101"/>
      <c r="U117" s="102">
        <f t="shared" si="12"/>
        <v>0.76885846168272376</v>
      </c>
      <c r="V117" s="103">
        <v>0.7</v>
      </c>
      <c r="W117" s="104"/>
    </row>
    <row r="118" spans="1:23" ht="12.75" customHeight="1" x14ac:dyDescent="0.2">
      <c r="A118" s="150" t="s">
        <v>65</v>
      </c>
      <c r="B118" s="116">
        <v>44430</v>
      </c>
      <c r="C118" s="94" t="s">
        <v>53</v>
      </c>
      <c r="D118" s="108">
        <v>114</v>
      </c>
      <c r="E118" s="109">
        <v>0.4821064814814815</v>
      </c>
      <c r="F118" s="117">
        <v>0.51111111111111118</v>
      </c>
      <c r="G118" s="110">
        <v>16.518999999999998</v>
      </c>
      <c r="H118" s="111">
        <v>59.461173600000002</v>
      </c>
      <c r="I118" s="118">
        <v>87.643000000000001</v>
      </c>
      <c r="J118" s="70">
        <v>5.7610000000000001</v>
      </c>
      <c r="K118" s="70">
        <f t="shared" si="13"/>
        <v>69132</v>
      </c>
      <c r="L118" s="70">
        <f t="shared" si="14"/>
        <v>15.571133715562617</v>
      </c>
      <c r="M118" s="70">
        <v>76.5</v>
      </c>
      <c r="N118" s="70">
        <f t="shared" si="15"/>
        <v>32720.16941482589</v>
      </c>
      <c r="O118" s="70">
        <f t="shared" si="16"/>
        <v>225.59771527456496</v>
      </c>
      <c r="P118" s="98">
        <f t="shared" si="17"/>
        <v>2.9004629629629686E-2</v>
      </c>
      <c r="Q118" s="99">
        <f t="shared" si="18"/>
        <v>23.730407023144405</v>
      </c>
      <c r="R118" s="99">
        <f>AVERAGE(Q$5:Q118)</f>
        <v>37.800424342253663</v>
      </c>
      <c r="S118" s="100">
        <f t="shared" si="19"/>
        <v>16.518999999999998</v>
      </c>
      <c r="T118" s="101"/>
      <c r="U118" s="102">
        <f t="shared" si="12"/>
        <v>0.41024568027428782</v>
      </c>
      <c r="V118" s="103">
        <v>0.7</v>
      </c>
      <c r="W118" s="104"/>
    </row>
    <row r="119" spans="1:23" ht="12.75" customHeight="1" x14ac:dyDescent="0.2">
      <c r="A119" s="150" t="s">
        <v>65</v>
      </c>
      <c r="B119" s="116">
        <v>44430</v>
      </c>
      <c r="C119" s="94" t="s">
        <v>53</v>
      </c>
      <c r="D119" s="108">
        <v>115</v>
      </c>
      <c r="E119" s="109">
        <v>0.61785879629629636</v>
      </c>
      <c r="F119" s="117">
        <v>0.63396990740740744</v>
      </c>
      <c r="G119" s="110">
        <v>15.971</v>
      </c>
      <c r="H119" s="111">
        <v>37.281956000000001</v>
      </c>
      <c r="I119" s="118">
        <v>91.164000000000001</v>
      </c>
      <c r="J119" s="70">
        <v>3.8820000000000001</v>
      </c>
      <c r="K119" s="70">
        <f t="shared" si="13"/>
        <v>46584</v>
      </c>
      <c r="L119" s="70">
        <f t="shared" si="14"/>
        <v>27.102566710344885</v>
      </c>
      <c r="M119" s="70">
        <v>76.5</v>
      </c>
      <c r="N119" s="70">
        <f t="shared" si="15"/>
        <v>13350.513660321614</v>
      </c>
      <c r="O119" s="70">
        <f t="shared" si="16"/>
        <v>92.04858756463905</v>
      </c>
      <c r="P119" s="98">
        <f t="shared" si="17"/>
        <v>1.6111111111111076E-2</v>
      </c>
      <c r="Q119" s="99">
        <f t="shared" si="18"/>
        <v>41.304310344827677</v>
      </c>
      <c r="R119" s="99">
        <f>AVERAGE(Q$5:Q119)</f>
        <v>37.830892916189093</v>
      </c>
      <c r="S119" s="100">
        <f t="shared" si="19"/>
        <v>15.971</v>
      </c>
      <c r="T119" s="101"/>
      <c r="U119" s="102">
        <f t="shared" si="12"/>
        <v>0.68648028170389697</v>
      </c>
      <c r="V119" s="103">
        <v>0.7</v>
      </c>
      <c r="W119" s="104"/>
    </row>
    <row r="120" spans="1:23" ht="12.75" customHeight="1" x14ac:dyDescent="0.2">
      <c r="A120" s="150" t="s">
        <v>65</v>
      </c>
      <c r="B120" s="116">
        <v>44430</v>
      </c>
      <c r="C120" s="94" t="s">
        <v>53</v>
      </c>
      <c r="D120" s="108">
        <v>116</v>
      </c>
      <c r="E120" s="109">
        <v>0.64013888888888892</v>
      </c>
      <c r="F120" s="117">
        <v>0.65880787037037036</v>
      </c>
      <c r="G120" s="110">
        <v>15.997999999999999</v>
      </c>
      <c r="H120" s="111">
        <v>26.605754399999999</v>
      </c>
      <c r="I120" s="118">
        <v>95.105000000000004</v>
      </c>
      <c r="J120" s="70">
        <v>1.9490000000000001</v>
      </c>
      <c r="K120" s="70">
        <f t="shared" si="13"/>
        <v>23388</v>
      </c>
      <c r="L120" s="70">
        <f t="shared" si="14"/>
        <v>23.428736757842579</v>
      </c>
      <c r="M120" s="70">
        <v>76.5</v>
      </c>
      <c r="N120" s="70">
        <f t="shared" si="15"/>
        <v>8141.5250791181033</v>
      </c>
      <c r="O120" s="70">
        <f t="shared" si="16"/>
        <v>56.133861454500334</v>
      </c>
      <c r="P120" s="98">
        <f t="shared" si="17"/>
        <v>1.8668981481481439E-2</v>
      </c>
      <c r="Q120" s="99">
        <f t="shared" si="18"/>
        <v>35.705393676379494</v>
      </c>
      <c r="R120" s="99">
        <f>AVERAGE(Q$5:Q120)</f>
        <v>37.812569646880391</v>
      </c>
      <c r="S120" s="100">
        <f t="shared" si="19"/>
        <v>15.997999999999999</v>
      </c>
      <c r="T120" s="101"/>
      <c r="U120" s="102">
        <f t="shared" si="12"/>
        <v>0.56883530127593407</v>
      </c>
      <c r="V120" s="103">
        <v>0.7</v>
      </c>
      <c r="W120" s="104"/>
    </row>
    <row r="121" spans="1:23" ht="12.75" customHeight="1" x14ac:dyDescent="0.2">
      <c r="A121" s="150" t="s">
        <v>65</v>
      </c>
      <c r="B121" s="116">
        <v>44430</v>
      </c>
      <c r="C121" s="94" t="s">
        <v>53</v>
      </c>
      <c r="D121" s="108">
        <v>117</v>
      </c>
      <c r="E121" s="109">
        <v>0.66471064814814818</v>
      </c>
      <c r="F121" s="117">
        <v>0.67885416666666665</v>
      </c>
      <c r="G121" s="110">
        <v>16.045999999999999</v>
      </c>
      <c r="H121" s="111">
        <v>14.784871200000001</v>
      </c>
      <c r="I121" s="118">
        <v>91.067999999999998</v>
      </c>
      <c r="J121" s="70">
        <v>3.9049999999999998</v>
      </c>
      <c r="K121" s="70">
        <f t="shared" si="13"/>
        <v>46860</v>
      </c>
      <c r="L121" s="70">
        <f t="shared" si="14"/>
        <v>31.017952717512376</v>
      </c>
      <c r="M121" s="70">
        <v>76.5</v>
      </c>
      <c r="N121" s="70">
        <f t="shared" si="15"/>
        <v>11487.406166198802</v>
      </c>
      <c r="O121" s="70">
        <f t="shared" si="16"/>
        <v>79.202908538460846</v>
      </c>
      <c r="P121" s="98">
        <f t="shared" si="17"/>
        <v>1.4143518518518472E-2</v>
      </c>
      <c r="Q121" s="99">
        <f t="shared" si="18"/>
        <v>47.271358428805392</v>
      </c>
      <c r="R121" s="99">
        <f>AVERAGE(Q$5:Q121)</f>
        <v>37.893413995443858</v>
      </c>
      <c r="S121" s="100">
        <f t="shared" si="19"/>
        <v>16.045999999999999</v>
      </c>
      <c r="T121" s="101"/>
      <c r="U121" s="102">
        <f t="shared" si="12"/>
        <v>0.78648120466766425</v>
      </c>
      <c r="V121" s="103">
        <v>0.7</v>
      </c>
      <c r="W121" s="104"/>
    </row>
    <row r="122" spans="1:23" ht="12.75" customHeight="1" x14ac:dyDescent="0.2">
      <c r="A122" s="150" t="s">
        <v>65</v>
      </c>
      <c r="B122" s="116">
        <v>44430</v>
      </c>
      <c r="C122" s="94" t="s">
        <v>53</v>
      </c>
      <c r="D122" s="108">
        <v>118</v>
      </c>
      <c r="E122" s="109">
        <v>0.7898263888888889</v>
      </c>
      <c r="F122" s="117">
        <v>0.81589120370370372</v>
      </c>
      <c r="G122" s="110">
        <v>16.004999999999999</v>
      </c>
      <c r="H122" s="111">
        <v>67.321980000000011</v>
      </c>
      <c r="I122" s="118">
        <v>92.013000000000005</v>
      </c>
      <c r="J122" s="70">
        <v>3.5659999999999998</v>
      </c>
      <c r="K122" s="70">
        <f t="shared" si="13"/>
        <v>42792</v>
      </c>
      <c r="L122" s="70">
        <f t="shared" si="14"/>
        <v>16.788227275310831</v>
      </c>
      <c r="M122" s="70">
        <v>76.5</v>
      </c>
      <c r="N122" s="70">
        <f t="shared" si="15"/>
        <v>20133.324387062759</v>
      </c>
      <c r="O122" s="70">
        <f t="shared" si="16"/>
        <v>138.81443965094482</v>
      </c>
      <c r="P122" s="98">
        <f t="shared" si="17"/>
        <v>2.6064814814814818E-2</v>
      </c>
      <c r="Q122" s="99">
        <f t="shared" si="18"/>
        <v>25.585257548845465</v>
      </c>
      <c r="R122" s="99">
        <f>AVERAGE(Q$5:Q122)</f>
        <v>37.78910758487946</v>
      </c>
      <c r="S122" s="100">
        <f t="shared" si="19"/>
        <v>16.004999999999999</v>
      </c>
      <c r="T122" s="101"/>
      <c r="U122" s="102">
        <f t="shared" si="12"/>
        <v>0.42130505190217632</v>
      </c>
      <c r="V122" s="103">
        <v>0.7</v>
      </c>
      <c r="W122" s="104"/>
    </row>
    <row r="123" spans="1:23" x14ac:dyDescent="0.2">
      <c r="A123" s="150" t="s">
        <v>65</v>
      </c>
      <c r="B123" s="116">
        <v>44430</v>
      </c>
      <c r="C123" s="94" t="s">
        <v>52</v>
      </c>
      <c r="D123" s="108">
        <v>119</v>
      </c>
      <c r="E123" s="109">
        <v>0.87017361111111102</v>
      </c>
      <c r="F123" s="117">
        <v>0.90111111111111108</v>
      </c>
      <c r="G123" s="110">
        <v>16.024999999999999</v>
      </c>
      <c r="H123" s="111">
        <v>67.1531552</v>
      </c>
      <c r="I123" s="118">
        <v>91.522000000000006</v>
      </c>
      <c r="J123" s="70">
        <v>4.3540000000000001</v>
      </c>
      <c r="K123" s="70">
        <f t="shared" si="13"/>
        <v>52248</v>
      </c>
      <c r="L123" s="70">
        <f t="shared" si="14"/>
        <v>14.161740336700307</v>
      </c>
      <c r="M123" s="70">
        <v>76.5</v>
      </c>
      <c r="N123" s="70">
        <f t="shared" si="15"/>
        <v>28596.767695138009</v>
      </c>
      <c r="O123" s="70">
        <f t="shared" si="16"/>
        <v>197.16785003372974</v>
      </c>
      <c r="P123" s="98">
        <f t="shared" si="17"/>
        <v>3.0937500000000062E-2</v>
      </c>
      <c r="Q123" s="99">
        <f t="shared" si="18"/>
        <v>21.582491582491539</v>
      </c>
      <c r="R123" s="99">
        <f>AVERAGE(Q$5:Q123)</f>
        <v>37.652917534439226</v>
      </c>
      <c r="S123" s="100">
        <f t="shared" si="19"/>
        <v>16.024999999999999</v>
      </c>
      <c r="T123" s="101"/>
      <c r="U123" s="102">
        <f t="shared" si="12"/>
        <v>0.35729928128708804</v>
      </c>
      <c r="V123" s="103">
        <v>0.7</v>
      </c>
      <c r="W123" s="104"/>
    </row>
    <row r="124" spans="1:23" x14ac:dyDescent="0.2">
      <c r="A124" s="150" t="s">
        <v>65</v>
      </c>
      <c r="B124" s="116">
        <v>44430</v>
      </c>
      <c r="C124" s="94" t="s">
        <v>52</v>
      </c>
      <c r="D124" s="108">
        <v>120</v>
      </c>
      <c r="E124" s="109">
        <v>0.9092824074074074</v>
      </c>
      <c r="F124" s="117">
        <v>0.9375</v>
      </c>
      <c r="G124" s="110">
        <v>16.021000000000001</v>
      </c>
      <c r="H124" s="111">
        <v>62.277692799999997</v>
      </c>
      <c r="I124" s="118">
        <v>87.426000000000002</v>
      </c>
      <c r="J124" s="70">
        <v>3.2679999999999998</v>
      </c>
      <c r="K124" s="70">
        <f t="shared" si="13"/>
        <v>39216</v>
      </c>
      <c r="L124" s="70">
        <f t="shared" si="14"/>
        <v>15.522921698441341</v>
      </c>
      <c r="M124" s="70">
        <v>76.5</v>
      </c>
      <c r="N124" s="70">
        <f t="shared" si="15"/>
        <v>18945.374983090129</v>
      </c>
      <c r="O124" s="70">
        <f t="shared" si="16"/>
        <v>130.62381361841048</v>
      </c>
      <c r="P124" s="98">
        <f t="shared" si="17"/>
        <v>2.82175925925926E-2</v>
      </c>
      <c r="Q124" s="99">
        <f t="shared" si="18"/>
        <v>23.656931911402783</v>
      </c>
      <c r="R124" s="99">
        <f>AVERAGE(Q$5:Q124)</f>
        <v>37.536284320913914</v>
      </c>
      <c r="S124" s="100">
        <f t="shared" si="19"/>
        <v>16.021000000000001</v>
      </c>
      <c r="T124" s="101"/>
      <c r="U124" s="102">
        <f t="shared" si="12"/>
        <v>0.40999057751010176</v>
      </c>
      <c r="V124" s="103">
        <v>0.7</v>
      </c>
      <c r="W124" s="104"/>
    </row>
    <row r="125" spans="1:23" x14ac:dyDescent="0.2">
      <c r="A125" s="150" t="s">
        <v>65</v>
      </c>
      <c r="B125" s="116">
        <v>44430</v>
      </c>
      <c r="C125" s="94" t="s">
        <v>52</v>
      </c>
      <c r="D125" s="108">
        <v>121</v>
      </c>
      <c r="E125" s="109">
        <v>0.94457175925925929</v>
      </c>
      <c r="F125" s="117">
        <v>0.99526620370370367</v>
      </c>
      <c r="G125" s="110">
        <v>16.457999999999998</v>
      </c>
      <c r="H125" s="111">
        <v>28.861172799999999</v>
      </c>
      <c r="I125" s="118">
        <v>91.852000000000004</v>
      </c>
      <c r="J125" s="70">
        <v>3.4060000000000001</v>
      </c>
      <c r="K125" s="70">
        <f t="shared" si="13"/>
        <v>40872</v>
      </c>
      <c r="L125" s="70">
        <f t="shared" si="14"/>
        <v>8.8760654334246691</v>
      </c>
      <c r="M125" s="70">
        <v>76.5</v>
      </c>
      <c r="N125" s="70">
        <f t="shared" si="15"/>
        <v>35098.269868777919</v>
      </c>
      <c r="O125" s="70">
        <f t="shared" si="16"/>
        <v>241.99414716045524</v>
      </c>
      <c r="P125" s="98">
        <f t="shared" si="17"/>
        <v>5.0694444444444375E-2</v>
      </c>
      <c r="Q125" s="99">
        <f t="shared" si="18"/>
        <v>13.52712328767125</v>
      </c>
      <c r="R125" s="99">
        <f>AVERAGE(Q$5:Q125)</f>
        <v>37.337861502457365</v>
      </c>
      <c r="S125" s="100">
        <f t="shared" si="19"/>
        <v>16.457999999999998</v>
      </c>
      <c r="T125" s="101"/>
      <c r="U125" s="102">
        <f t="shared" si="12"/>
        <v>0.22313767087223402</v>
      </c>
      <c r="V125" s="103">
        <v>0.7</v>
      </c>
      <c r="W125" s="104"/>
    </row>
    <row r="126" spans="1:23" ht="12.75" customHeight="1" x14ac:dyDescent="0.2">
      <c r="A126" s="150" t="s">
        <v>65</v>
      </c>
      <c r="B126" s="116">
        <v>44431</v>
      </c>
      <c r="C126" s="94" t="s">
        <v>53</v>
      </c>
      <c r="D126" s="108">
        <v>122</v>
      </c>
      <c r="E126" s="109">
        <v>1.7824074074074072E-3</v>
      </c>
      <c r="F126" s="117">
        <v>7.6238425925925932E-2</v>
      </c>
      <c r="G126" s="110">
        <v>16.477</v>
      </c>
      <c r="H126" s="111">
        <v>66.262947199999999</v>
      </c>
      <c r="I126" s="118">
        <v>76.518000000000001</v>
      </c>
      <c r="J126" s="70">
        <v>2.3610000000000002</v>
      </c>
      <c r="K126" s="70">
        <f t="shared" si="13"/>
        <v>28332.000000000004</v>
      </c>
      <c r="L126" s="70">
        <f t="shared" si="14"/>
        <v>6.0503728415358307</v>
      </c>
      <c r="M126" s="70">
        <v>76.5</v>
      </c>
      <c r="N126" s="70">
        <f t="shared" si="15"/>
        <v>30280.373698849016</v>
      </c>
      <c r="O126" s="70">
        <f t="shared" si="16"/>
        <v>208.77590936387622</v>
      </c>
      <c r="P126" s="98">
        <f t="shared" si="17"/>
        <v>7.4456018518518519E-2</v>
      </c>
      <c r="Q126" s="99">
        <f t="shared" si="18"/>
        <v>9.2207679154360331</v>
      </c>
      <c r="R126" s="99">
        <f>AVERAGE(Q$5:Q126)</f>
        <v>37.107393522235881</v>
      </c>
      <c r="S126" s="100">
        <f t="shared" si="19"/>
        <v>16.477</v>
      </c>
      <c r="T126" s="101"/>
      <c r="U126" s="102">
        <f t="shared" si="12"/>
        <v>0.18258266653510785</v>
      </c>
      <c r="V126" s="103">
        <v>0.7</v>
      </c>
      <c r="W126" s="104"/>
    </row>
    <row r="127" spans="1:23" ht="12.75" customHeight="1" x14ac:dyDescent="0.2">
      <c r="A127" s="150" t="s">
        <v>65</v>
      </c>
      <c r="B127" s="116">
        <v>44431</v>
      </c>
      <c r="C127" s="94" t="s">
        <v>53</v>
      </c>
      <c r="D127" s="108">
        <v>123</v>
      </c>
      <c r="E127" s="109">
        <v>8.9942129629629622E-2</v>
      </c>
      <c r="F127" s="117">
        <v>0.16021990740740741</v>
      </c>
      <c r="G127" s="110">
        <v>16.504999999999999</v>
      </c>
      <c r="H127" s="111">
        <v>66.205173599999995</v>
      </c>
      <c r="I127" s="118">
        <v>84.617000000000004</v>
      </c>
      <c r="J127" s="70">
        <v>3.351</v>
      </c>
      <c r="K127" s="70">
        <f t="shared" si="13"/>
        <v>40212</v>
      </c>
      <c r="L127" s="70">
        <f t="shared" si="14"/>
        <v>6.4209799446640305</v>
      </c>
      <c r="M127" s="70">
        <v>76.5</v>
      </c>
      <c r="N127" s="70">
        <f t="shared" si="15"/>
        <v>44367.524149552635</v>
      </c>
      <c r="O127" s="70">
        <f t="shared" si="16"/>
        <v>305.90343080536951</v>
      </c>
      <c r="P127" s="98">
        <f t="shared" si="17"/>
        <v>7.0277777777777786E-2</v>
      </c>
      <c r="Q127" s="99">
        <f t="shared" si="18"/>
        <v>9.7855731225296427</v>
      </c>
      <c r="R127" s="99">
        <f>AVERAGE(Q$5:Q127)</f>
        <v>36.885264901100058</v>
      </c>
      <c r="S127" s="100">
        <f t="shared" si="19"/>
        <v>16.504999999999999</v>
      </c>
      <c r="T127" s="101"/>
      <c r="U127" s="102">
        <f t="shared" si="12"/>
        <v>0.17522041603019167</v>
      </c>
      <c r="V127" s="103">
        <v>0.7</v>
      </c>
      <c r="W127" s="104"/>
    </row>
    <row r="128" spans="1:23" ht="12.75" customHeight="1" x14ac:dyDescent="0.2">
      <c r="A128" s="150" t="s">
        <v>65</v>
      </c>
      <c r="B128" s="116">
        <v>44431</v>
      </c>
      <c r="C128" s="94" t="s">
        <v>53</v>
      </c>
      <c r="D128" s="108">
        <v>124</v>
      </c>
      <c r="E128" s="109">
        <v>0.16538194444444446</v>
      </c>
      <c r="F128" s="117">
        <v>0.19388888888888889</v>
      </c>
      <c r="G128" s="110">
        <v>11.03</v>
      </c>
      <c r="H128" s="111">
        <v>65.408931999999993</v>
      </c>
      <c r="I128" s="118">
        <v>86.527000000000001</v>
      </c>
      <c r="J128" s="70">
        <v>4.8949999999999996</v>
      </c>
      <c r="K128" s="70">
        <f t="shared" si="13"/>
        <v>58739.999999999993</v>
      </c>
      <c r="L128" s="70">
        <f t="shared" si="14"/>
        <v>10.578611020706459</v>
      </c>
      <c r="M128" s="70">
        <v>76.5</v>
      </c>
      <c r="N128" s="70">
        <f t="shared" si="15"/>
        <v>40296.675443571854</v>
      </c>
      <c r="O128" s="70">
        <f t="shared" si="16"/>
        <v>277.83590598132145</v>
      </c>
      <c r="P128" s="98">
        <f t="shared" si="17"/>
        <v>2.8506944444444432E-2</v>
      </c>
      <c r="Q128" s="99">
        <f t="shared" si="18"/>
        <v>16.121802679658959</v>
      </c>
      <c r="R128" s="99">
        <f>AVERAGE(Q$5:Q128)</f>
        <v>36.717817625120695</v>
      </c>
      <c r="S128" s="100">
        <f t="shared" si="19"/>
        <v>11.03</v>
      </c>
      <c r="T128" s="101"/>
      <c r="U128" s="102">
        <f t="shared" si="12"/>
        <v>0.28230464198526506</v>
      </c>
      <c r="V128" s="103">
        <v>0.7</v>
      </c>
      <c r="W128" s="104"/>
    </row>
    <row r="129" spans="1:23" x14ac:dyDescent="0.2">
      <c r="A129" s="150" t="s">
        <v>65</v>
      </c>
      <c r="B129" s="116">
        <v>44432</v>
      </c>
      <c r="C129" s="94" t="s">
        <v>52</v>
      </c>
      <c r="D129" s="108">
        <v>125</v>
      </c>
      <c r="E129" s="109">
        <v>0.29431712962962964</v>
      </c>
      <c r="F129" s="117">
        <v>0.30164351851851851</v>
      </c>
      <c r="G129" s="110">
        <v>8.0259999999999998</v>
      </c>
      <c r="H129" s="111">
        <v>2.2585656000000003</v>
      </c>
      <c r="I129" s="118">
        <v>95</v>
      </c>
      <c r="J129" s="70">
        <v>2.8879999999999999</v>
      </c>
      <c r="K129" s="70">
        <f t="shared" si="13"/>
        <v>34656</v>
      </c>
      <c r="L129" s="70">
        <f t="shared" si="14"/>
        <v>29.95111488909961</v>
      </c>
      <c r="M129" s="70">
        <v>76.5</v>
      </c>
      <c r="N129" s="70">
        <f t="shared" si="15"/>
        <v>9053.277908760645</v>
      </c>
      <c r="O129" s="70">
        <f t="shared" si="16"/>
        <v>62.420178394206545</v>
      </c>
      <c r="P129" s="98">
        <f t="shared" si="17"/>
        <v>7.3263888888888684E-3</v>
      </c>
      <c r="Q129" s="99">
        <f t="shared" si="18"/>
        <v>45.645497630331882</v>
      </c>
      <c r="R129" s="99">
        <f>AVERAGE(Q$5:Q129)</f>
        <v>36.789239065162384</v>
      </c>
      <c r="S129" s="100">
        <f t="shared" si="19"/>
        <v>8.0259999999999998</v>
      </c>
      <c r="T129" s="101"/>
      <c r="U129" s="102">
        <f t="shared" si="12"/>
        <v>0.7279983673099184</v>
      </c>
      <c r="V129" s="103">
        <v>0.7</v>
      </c>
      <c r="W129" s="104"/>
    </row>
    <row r="130" spans="1:23" ht="12.75" customHeight="1" x14ac:dyDescent="0.2">
      <c r="A130" s="150" t="s">
        <v>65</v>
      </c>
      <c r="B130" s="116">
        <v>44432</v>
      </c>
      <c r="C130" s="94" t="s">
        <v>53</v>
      </c>
      <c r="D130" s="108">
        <v>126</v>
      </c>
      <c r="E130" s="109">
        <v>0.53142361111111114</v>
      </c>
      <c r="F130" s="117">
        <v>0.5392824074074074</v>
      </c>
      <c r="G130" s="110">
        <v>16.46</v>
      </c>
      <c r="H130" s="111">
        <v>26.2752984</v>
      </c>
      <c r="I130" s="118">
        <v>90.418000000000006</v>
      </c>
      <c r="J130" s="70">
        <v>5.5960000000000001</v>
      </c>
      <c r="K130" s="70">
        <f t="shared" si="13"/>
        <v>67152</v>
      </c>
      <c r="L130" s="70">
        <f t="shared" si="14"/>
        <v>57.263462456553967</v>
      </c>
      <c r="M130" s="70">
        <v>76.5</v>
      </c>
      <c r="N130" s="70">
        <f t="shared" si="15"/>
        <v>9047.7800132716311</v>
      </c>
      <c r="O130" s="70">
        <f t="shared" si="16"/>
        <v>62.382271724304708</v>
      </c>
      <c r="P130" s="98">
        <f t="shared" si="17"/>
        <v>7.8587962962962665E-3</v>
      </c>
      <c r="Q130" s="99">
        <f t="shared" si="18"/>
        <v>87.269513991163805</v>
      </c>
      <c r="R130" s="99">
        <f>AVERAGE(Q$5:Q130)</f>
        <v>37.189876167749702</v>
      </c>
      <c r="S130" s="100">
        <f t="shared" si="19"/>
        <v>16.46</v>
      </c>
      <c r="T130" s="101"/>
      <c r="U130" s="102">
        <v>1</v>
      </c>
      <c r="V130" s="103">
        <v>0.7</v>
      </c>
      <c r="W130" s="104"/>
    </row>
    <row r="131" spans="1:23" ht="12.75" customHeight="1" x14ac:dyDescent="0.2">
      <c r="A131" s="150" t="s">
        <v>65</v>
      </c>
      <c r="B131" s="116">
        <v>44432</v>
      </c>
      <c r="C131" s="94" t="s">
        <v>53</v>
      </c>
      <c r="D131" s="108">
        <v>127</v>
      </c>
      <c r="E131" s="109">
        <v>0.54894675925925929</v>
      </c>
      <c r="F131" s="117">
        <v>0.55746527777777777</v>
      </c>
      <c r="G131" s="110">
        <v>16.998999999999999</v>
      </c>
      <c r="H131" s="111">
        <v>21.401184799999999</v>
      </c>
      <c r="I131" s="118">
        <v>91.114999999999995</v>
      </c>
      <c r="J131" s="70">
        <v>6.2009999999999996</v>
      </c>
      <c r="K131" s="70">
        <f t="shared" si="13"/>
        <v>74412</v>
      </c>
      <c r="L131" s="70">
        <f t="shared" si="14"/>
        <v>54.558586134782843</v>
      </c>
      <c r="M131" s="70">
        <v>76.5</v>
      </c>
      <c r="N131" s="70">
        <f t="shared" si="15"/>
        <v>10481.346232804461</v>
      </c>
      <c r="O131" s="70">
        <f t="shared" si="16"/>
        <v>72.266366752090875</v>
      </c>
      <c r="P131" s="98">
        <f t="shared" si="17"/>
        <v>8.5185185185184809E-3</v>
      </c>
      <c r="Q131" s="99">
        <f t="shared" si="18"/>
        <v>83.147282608696017</v>
      </c>
      <c r="R131" s="99">
        <f>AVERAGE(Q$5:Q131)</f>
        <v>37.551745509804391</v>
      </c>
      <c r="S131" s="100">
        <f t="shared" si="19"/>
        <v>16.998999999999999</v>
      </c>
      <c r="T131" s="101"/>
      <c r="U131" s="102">
        <v>1</v>
      </c>
      <c r="V131" s="103">
        <v>0.7</v>
      </c>
      <c r="W131" s="104"/>
    </row>
    <row r="132" spans="1:23" x14ac:dyDescent="0.2">
      <c r="A132" s="150" t="s">
        <v>65</v>
      </c>
      <c r="B132" s="116">
        <v>44432</v>
      </c>
      <c r="C132" s="94" t="s">
        <v>52</v>
      </c>
      <c r="D132" s="108">
        <v>128</v>
      </c>
      <c r="E132" s="109">
        <v>0.5682638888888889</v>
      </c>
      <c r="F132" s="117">
        <v>0.58349537037037036</v>
      </c>
      <c r="G132" s="110">
        <v>16.981000000000002</v>
      </c>
      <c r="H132" s="111">
        <v>18.594781600000001</v>
      </c>
      <c r="I132" s="118">
        <v>89.066000000000003</v>
      </c>
      <c r="J132" s="70">
        <v>6.0730000000000004</v>
      </c>
      <c r="K132" s="70">
        <f t="shared" si="13"/>
        <v>72876</v>
      </c>
      <c r="L132" s="70">
        <f t="shared" si="14"/>
        <v>30.48069886686935</v>
      </c>
      <c r="M132" s="70">
        <v>76.5</v>
      </c>
      <c r="N132" s="70">
        <f t="shared" si="15"/>
        <v>17724.209556858106</v>
      </c>
      <c r="O132" s="70">
        <f t="shared" si="16"/>
        <v>122.20417108424299</v>
      </c>
      <c r="P132" s="98">
        <f t="shared" si="17"/>
        <v>1.5231481481481457E-2</v>
      </c>
      <c r="Q132" s="99">
        <f t="shared" si="18"/>
        <v>46.452583586626218</v>
      </c>
      <c r="R132" s="99">
        <f>AVERAGE(Q$5:Q132)</f>
        <v>37.621283307279562</v>
      </c>
      <c r="S132" s="100">
        <f t="shared" si="19"/>
        <v>16.981000000000002</v>
      </c>
      <c r="T132" s="101"/>
      <c r="U132" s="102">
        <f t="shared" si="12"/>
        <v>0.79023086704218348</v>
      </c>
      <c r="V132" s="103">
        <v>0.7</v>
      </c>
      <c r="W132" s="104"/>
    </row>
    <row r="133" spans="1:23" ht="12.75" customHeight="1" x14ac:dyDescent="0.2">
      <c r="A133" s="150" t="s">
        <v>65</v>
      </c>
      <c r="B133" s="116">
        <v>44432</v>
      </c>
      <c r="C133" s="94" t="s">
        <v>53</v>
      </c>
      <c r="D133" s="108">
        <v>129</v>
      </c>
      <c r="E133" s="109">
        <v>0.59415509259259258</v>
      </c>
      <c r="F133" s="117">
        <v>0.6090740740740741</v>
      </c>
      <c r="G133" s="110">
        <v>17.032</v>
      </c>
      <c r="H133" s="111">
        <v>14.2134296</v>
      </c>
      <c r="I133" s="118">
        <v>89.224000000000004</v>
      </c>
      <c r="J133" s="70">
        <v>4.4729999999999999</v>
      </c>
      <c r="K133" s="70">
        <f t="shared" si="13"/>
        <v>53676</v>
      </c>
      <c r="L133" s="70">
        <f t="shared" si="14"/>
        <v>31.212623858494879</v>
      </c>
      <c r="M133" s="70">
        <v>76.5</v>
      </c>
      <c r="N133" s="70">
        <f t="shared" si="15"/>
        <v>12781.71268344553</v>
      </c>
      <c r="O133" s="70">
        <f t="shared" si="16"/>
        <v>88.126841341312897</v>
      </c>
      <c r="P133" s="98">
        <f t="shared" si="17"/>
        <v>1.4918981481481519E-2</v>
      </c>
      <c r="Q133" s="99">
        <f t="shared" si="18"/>
        <v>47.568037238169005</v>
      </c>
      <c r="R133" s="99">
        <f>AVERAGE(Q$5:Q133)</f>
        <v>37.698389926898862</v>
      </c>
      <c r="S133" s="100">
        <f t="shared" si="19"/>
        <v>17.032</v>
      </c>
      <c r="T133" s="101"/>
      <c r="U133" s="102">
        <f t="shared" ref="U133:U184" si="20">((((Q133/60)*1000)/I133)/Z$1)</f>
        <v>0.80777351042539525</v>
      </c>
      <c r="V133" s="103">
        <v>0.7</v>
      </c>
      <c r="W133" s="104"/>
    </row>
    <row r="134" spans="1:23" ht="12.75" customHeight="1" x14ac:dyDescent="0.2">
      <c r="A134" s="150" t="s">
        <v>65</v>
      </c>
      <c r="B134" s="116">
        <v>44432</v>
      </c>
      <c r="C134" s="94" t="s">
        <v>53</v>
      </c>
      <c r="D134" s="108">
        <v>130</v>
      </c>
      <c r="E134" s="109">
        <v>0.62001157407407403</v>
      </c>
      <c r="F134" s="117">
        <v>0.6272685185185185</v>
      </c>
      <c r="G134" s="110">
        <v>16.981999999999999</v>
      </c>
      <c r="H134" s="111">
        <v>22.908244</v>
      </c>
      <c r="I134" s="118">
        <v>91.058000000000007</v>
      </c>
      <c r="J134" s="70">
        <v>2.8879999999999999</v>
      </c>
      <c r="K134" s="70">
        <f t="shared" si="13"/>
        <v>34656</v>
      </c>
      <c r="L134" s="70">
        <f t="shared" si="14"/>
        <v>63.979205603827531</v>
      </c>
      <c r="M134" s="70">
        <v>76.5</v>
      </c>
      <c r="N134" s="70">
        <f t="shared" si="15"/>
        <v>4348.5299736620145</v>
      </c>
      <c r="O134" s="70">
        <f t="shared" si="16"/>
        <v>29.982070521205909</v>
      </c>
      <c r="P134" s="98">
        <f t="shared" si="17"/>
        <v>7.2569444444444686E-3</v>
      </c>
      <c r="Q134" s="99">
        <f t="shared" si="18"/>
        <v>97.504306220095359</v>
      </c>
      <c r="R134" s="99">
        <f>AVERAGE(Q$5:Q134)</f>
        <v>38.158435436846531</v>
      </c>
      <c r="S134" s="100">
        <f t="shared" si="19"/>
        <v>16.981999999999999</v>
      </c>
      <c r="T134" s="101"/>
      <c r="U134" s="102">
        <v>1</v>
      </c>
      <c r="V134" s="103">
        <v>0.7</v>
      </c>
      <c r="W134" s="104"/>
    </row>
    <row r="135" spans="1:23" x14ac:dyDescent="0.2">
      <c r="A135" s="150" t="s">
        <v>65</v>
      </c>
      <c r="B135" s="116">
        <v>44432</v>
      </c>
      <c r="C135" s="94" t="s">
        <v>52</v>
      </c>
      <c r="D135" s="108">
        <v>131</v>
      </c>
      <c r="E135" s="109">
        <v>0.9566203703703704</v>
      </c>
      <c r="F135" s="117">
        <v>0.96725694444444443</v>
      </c>
      <c r="G135" s="110">
        <v>17.010000000000002</v>
      </c>
      <c r="H135" s="111">
        <v>13.299617599999999</v>
      </c>
      <c r="I135" s="118">
        <v>87.253</v>
      </c>
      <c r="J135" s="70">
        <v>3.3140000000000001</v>
      </c>
      <c r="K135" s="70">
        <f t="shared" ref="K135:K198" si="21">J135*12000</f>
        <v>39768</v>
      </c>
      <c r="L135" s="70">
        <f t="shared" ref="L135:L198" si="22">Q135*0.656168</f>
        <v>43.72263726659429</v>
      </c>
      <c r="M135" s="70">
        <v>76.5</v>
      </c>
      <c r="N135" s="70">
        <f t="shared" ref="N135:N198" si="23">((H135*1000)/M135)+((6.28*I135*K135)/(L135*M135))</f>
        <v>6688.7245540748354</v>
      </c>
      <c r="O135" s="70">
        <f t="shared" ref="O135:O198" si="24">N135*0.00689476</f>
        <v>46.117150506453008</v>
      </c>
      <c r="P135" s="98">
        <f t="shared" si="17"/>
        <v>1.0636574074074034E-2</v>
      </c>
      <c r="Q135" s="99">
        <f t="shared" si="18"/>
        <v>66.633297062024198</v>
      </c>
      <c r="R135" s="99">
        <f>AVERAGE(Q$5:Q135)</f>
        <v>38.375800792763918</v>
      </c>
      <c r="S135" s="100">
        <f t="shared" si="19"/>
        <v>17.010000000000002</v>
      </c>
      <c r="T135" s="101"/>
      <c r="U135" s="102">
        <v>1</v>
      </c>
      <c r="V135" s="103">
        <v>0.7</v>
      </c>
      <c r="W135" s="104"/>
    </row>
    <row r="136" spans="1:23" ht="12.75" customHeight="1" x14ac:dyDescent="0.2">
      <c r="A136" s="150" t="s">
        <v>65</v>
      </c>
      <c r="B136" s="116">
        <v>44432</v>
      </c>
      <c r="C136" s="94" t="s">
        <v>53</v>
      </c>
      <c r="D136" s="108">
        <v>132</v>
      </c>
      <c r="E136" s="109">
        <v>0.98032407407407407</v>
      </c>
      <c r="F136" s="117">
        <v>0.98960648148148145</v>
      </c>
      <c r="G136" s="110">
        <v>17.042999999999999</v>
      </c>
      <c r="H136" s="111">
        <v>9.8012799999999997E-2</v>
      </c>
      <c r="I136" s="118">
        <v>90.028999999999996</v>
      </c>
      <c r="J136" s="70">
        <v>5.0640000000000001</v>
      </c>
      <c r="K136" s="70">
        <f t="shared" si="21"/>
        <v>60768</v>
      </c>
      <c r="L136" s="70">
        <f t="shared" si="22"/>
        <v>50.198324696259505</v>
      </c>
      <c r="M136" s="70">
        <v>76.5</v>
      </c>
      <c r="N136" s="70">
        <f t="shared" si="23"/>
        <v>8948.0528957542374</v>
      </c>
      <c r="O136" s="70">
        <f t="shared" si="24"/>
        <v>61.694677183530487</v>
      </c>
      <c r="P136" s="98">
        <f t="shared" si="17"/>
        <v>9.2824074074073781E-3</v>
      </c>
      <c r="Q136" s="99">
        <f t="shared" si="18"/>
        <v>76.502244389027666</v>
      </c>
      <c r="R136" s="99">
        <f>AVERAGE(Q$5:Q136)</f>
        <v>38.664637486675005</v>
      </c>
      <c r="S136" s="100">
        <f t="shared" si="19"/>
        <v>17.042999999999999</v>
      </c>
      <c r="T136" s="101"/>
      <c r="U136" s="102">
        <v>1</v>
      </c>
      <c r="V136" s="103">
        <v>0.7</v>
      </c>
      <c r="W136" s="104"/>
    </row>
    <row r="137" spans="1:23" x14ac:dyDescent="0.2">
      <c r="A137" s="150" t="s">
        <v>65</v>
      </c>
      <c r="B137" s="116">
        <v>44433</v>
      </c>
      <c r="C137" s="94" t="s">
        <v>52</v>
      </c>
      <c r="D137" s="108">
        <v>133</v>
      </c>
      <c r="E137" s="109">
        <v>0.99608796296296298</v>
      </c>
      <c r="F137" s="117">
        <v>1.0098263888888888</v>
      </c>
      <c r="G137" s="110">
        <v>17.018000000000001</v>
      </c>
      <c r="H137" s="111">
        <v>14.7338416</v>
      </c>
      <c r="I137" s="118">
        <v>93.066000000000003</v>
      </c>
      <c r="J137" s="70">
        <v>4.5279999999999996</v>
      </c>
      <c r="K137" s="70">
        <f t="shared" si="21"/>
        <v>54335.999999999993</v>
      </c>
      <c r="L137" s="70">
        <f t="shared" si="22"/>
        <v>33.866892406403061</v>
      </c>
      <c r="M137" s="70">
        <v>76.5</v>
      </c>
      <c r="N137" s="70">
        <f t="shared" si="23"/>
        <v>12450.08995358898</v>
      </c>
      <c r="O137" s="70">
        <f t="shared" si="24"/>
        <v>85.840382208407149</v>
      </c>
      <c r="P137" s="98">
        <f t="shared" si="17"/>
        <v>1.3738425925925779E-2</v>
      </c>
      <c r="Q137" s="99">
        <f t="shared" si="18"/>
        <v>51.613142375737709</v>
      </c>
      <c r="R137" s="99">
        <f>AVERAGE(Q$5:Q137)</f>
        <v>38.761994666292019</v>
      </c>
      <c r="S137" s="100">
        <f t="shared" si="19"/>
        <v>17.018000000000001</v>
      </c>
      <c r="T137" s="101"/>
      <c r="U137" s="102">
        <f t="shared" si="20"/>
        <v>0.84028249707014235</v>
      </c>
      <c r="V137" s="103">
        <v>0.7</v>
      </c>
      <c r="W137" s="104"/>
    </row>
    <row r="138" spans="1:23" ht="12.75" customHeight="1" x14ac:dyDescent="0.2">
      <c r="A138" s="150" t="s">
        <v>65</v>
      </c>
      <c r="B138" s="116">
        <v>44433</v>
      </c>
      <c r="C138" s="94" t="s">
        <v>53</v>
      </c>
      <c r="D138" s="108">
        <v>134</v>
      </c>
      <c r="E138" s="109">
        <v>1.6863425925925928E-2</v>
      </c>
      <c r="F138" s="117">
        <v>2.0937499999999998E-2</v>
      </c>
      <c r="G138" s="110">
        <v>10.019</v>
      </c>
      <c r="H138" s="111">
        <v>44.821298400000003</v>
      </c>
      <c r="I138" s="118">
        <v>65.981999999999999</v>
      </c>
      <c r="J138" s="70">
        <v>5.3070000000000004</v>
      </c>
      <c r="K138" s="70">
        <f t="shared" si="21"/>
        <v>63684.000000000007</v>
      </c>
      <c r="L138" s="70">
        <f t="shared" si="22"/>
        <v>67.235596281818246</v>
      </c>
      <c r="M138" s="70">
        <v>76.5</v>
      </c>
      <c r="N138" s="70">
        <f t="shared" si="23"/>
        <v>5716.3410262021007</v>
      </c>
      <c r="O138" s="70">
        <f t="shared" si="24"/>
        <v>39.412799453817193</v>
      </c>
      <c r="P138" s="98">
        <f t="shared" si="17"/>
        <v>4.0740740740740702E-3</v>
      </c>
      <c r="Q138" s="99">
        <f t="shared" si="18"/>
        <v>102.46704545454556</v>
      </c>
      <c r="R138" s="99">
        <f>AVERAGE(Q$5:Q138)</f>
        <v>39.237405493070035</v>
      </c>
      <c r="S138" s="100">
        <f t="shared" si="19"/>
        <v>10.019</v>
      </c>
      <c r="T138" s="101"/>
      <c r="U138" s="102">
        <v>1</v>
      </c>
      <c r="V138" s="103">
        <v>0.7</v>
      </c>
      <c r="W138" s="104"/>
    </row>
    <row r="139" spans="1:23" ht="12.75" customHeight="1" x14ac:dyDescent="0.2">
      <c r="A139" s="150" t="s">
        <v>65</v>
      </c>
      <c r="B139" s="116">
        <v>44433</v>
      </c>
      <c r="C139" s="94" t="s">
        <v>53</v>
      </c>
      <c r="D139" s="108">
        <v>135</v>
      </c>
      <c r="E139" s="109">
        <v>5.0567129629629635E-2</v>
      </c>
      <c r="F139" s="117">
        <v>5.2604166666666667E-2</v>
      </c>
      <c r="G139" s="110">
        <v>10.007</v>
      </c>
      <c r="H139" s="111">
        <v>25.169507199999998</v>
      </c>
      <c r="I139" s="118">
        <v>85.7</v>
      </c>
      <c r="J139" s="70">
        <v>4.4829999999999997</v>
      </c>
      <c r="K139" s="70">
        <f t="shared" si="21"/>
        <v>53795.999999999993</v>
      </c>
      <c r="L139" s="70">
        <f t="shared" si="22"/>
        <v>134.3101331454549</v>
      </c>
      <c r="M139" s="70">
        <v>76.5</v>
      </c>
      <c r="N139" s="70">
        <f t="shared" si="23"/>
        <v>3146.8785096526599</v>
      </c>
      <c r="O139" s="70">
        <f t="shared" si="24"/>
        <v>21.696972073212773</v>
      </c>
      <c r="P139" s="98">
        <f t="shared" si="17"/>
        <v>2.0370370370370317E-3</v>
      </c>
      <c r="Q139" s="99">
        <f t="shared" si="18"/>
        <v>204.6886363636369</v>
      </c>
      <c r="R139" s="99">
        <f>AVERAGE(Q$5:Q139)</f>
        <v>40.462970166185343</v>
      </c>
      <c r="S139" s="100">
        <f t="shared" si="19"/>
        <v>10.007</v>
      </c>
      <c r="T139" s="101"/>
      <c r="U139" s="102">
        <v>1</v>
      </c>
      <c r="V139" s="103">
        <v>0.7</v>
      </c>
      <c r="W139" s="104"/>
    </row>
    <row r="140" spans="1:23" ht="12.75" customHeight="1" x14ac:dyDescent="0.2">
      <c r="A140" s="150" t="s">
        <v>65</v>
      </c>
      <c r="B140" s="116">
        <v>44433</v>
      </c>
      <c r="C140" s="94" t="s">
        <v>52</v>
      </c>
      <c r="D140" s="108">
        <v>136</v>
      </c>
      <c r="E140" s="109">
        <v>6.7453703703703696E-2</v>
      </c>
      <c r="F140" s="117">
        <v>6.9467592592592595E-2</v>
      </c>
      <c r="G140" s="110">
        <v>10.01</v>
      </c>
      <c r="H140" s="111">
        <v>32.698059200000003</v>
      </c>
      <c r="I140" s="118">
        <v>88.813000000000002</v>
      </c>
      <c r="J140" s="70">
        <v>3.3140000000000001</v>
      </c>
      <c r="K140" s="70">
        <f t="shared" si="21"/>
        <v>39768</v>
      </c>
      <c r="L140" s="70">
        <f t="shared" si="22"/>
        <v>135.89465544827522</v>
      </c>
      <c r="M140" s="70">
        <v>76.5</v>
      </c>
      <c r="N140" s="70">
        <f t="shared" si="23"/>
        <v>2560.9918079758686</v>
      </c>
      <c r="O140" s="70">
        <f t="shared" si="24"/>
        <v>17.657423877959697</v>
      </c>
      <c r="P140" s="98">
        <f t="shared" si="17"/>
        <v>2.0138888888888984E-3</v>
      </c>
      <c r="Q140" s="99">
        <f t="shared" si="18"/>
        <v>207.1034482758611</v>
      </c>
      <c r="R140" s="99">
        <f>AVERAGE(Q$5:Q140)</f>
        <v>41.688267799344722</v>
      </c>
      <c r="S140" s="100">
        <f t="shared" si="19"/>
        <v>10.01</v>
      </c>
      <c r="T140" s="101"/>
      <c r="U140" s="102">
        <v>1</v>
      </c>
      <c r="V140" s="103">
        <v>0.7</v>
      </c>
      <c r="W140" s="104"/>
    </row>
    <row r="141" spans="1:23" ht="12.75" customHeight="1" x14ac:dyDescent="0.2">
      <c r="A141" s="150" t="s">
        <v>65</v>
      </c>
      <c r="B141" s="116">
        <v>44433</v>
      </c>
      <c r="C141" s="94" t="s">
        <v>53</v>
      </c>
      <c r="D141" s="108">
        <v>137</v>
      </c>
      <c r="E141" s="109">
        <v>9.6550925925925915E-2</v>
      </c>
      <c r="F141" s="117">
        <v>9.8379629629629636E-2</v>
      </c>
      <c r="G141" s="110">
        <v>10.026999999999999</v>
      </c>
      <c r="H141" s="111">
        <v>43.150584799999997</v>
      </c>
      <c r="I141" s="118">
        <v>90.75</v>
      </c>
      <c r="J141" s="70">
        <v>3.149</v>
      </c>
      <c r="K141" s="70">
        <f t="shared" si="21"/>
        <v>37788</v>
      </c>
      <c r="L141" s="70">
        <f t="shared" si="22"/>
        <v>149.91030082025171</v>
      </c>
      <c r="M141" s="70">
        <v>76.5</v>
      </c>
      <c r="N141" s="70">
        <f t="shared" si="23"/>
        <v>2441.937496462363</v>
      </c>
      <c r="O141" s="70">
        <f t="shared" si="24"/>
        <v>16.83657297310884</v>
      </c>
      <c r="P141" s="98">
        <f t="shared" si="17"/>
        <v>1.8287037037037213E-3</v>
      </c>
      <c r="Q141" s="99">
        <f t="shared" si="18"/>
        <v>228.46329113923829</v>
      </c>
      <c r="R141" s="99">
        <f>AVERAGE(Q$5:Q141)</f>
        <v>43.051589137592124</v>
      </c>
      <c r="S141" s="100">
        <f t="shared" si="19"/>
        <v>10.026999999999999</v>
      </c>
      <c r="T141" s="101"/>
      <c r="U141" s="102">
        <v>1</v>
      </c>
      <c r="V141" s="103">
        <v>0.7</v>
      </c>
      <c r="W141" s="104"/>
    </row>
    <row r="142" spans="1:23" ht="12.75" customHeight="1" x14ac:dyDescent="0.2">
      <c r="A142" s="150" t="s">
        <v>65</v>
      </c>
      <c r="B142" s="116">
        <v>44433</v>
      </c>
      <c r="C142" s="94" t="s">
        <v>53</v>
      </c>
      <c r="D142" s="108">
        <v>138</v>
      </c>
      <c r="E142" s="109">
        <v>0.27968750000000003</v>
      </c>
      <c r="F142" s="117">
        <v>0.28968749999999999</v>
      </c>
      <c r="G142" s="110">
        <v>16.972000000000001</v>
      </c>
      <c r="H142" s="111">
        <v>20.811759199999997</v>
      </c>
      <c r="I142" s="118">
        <v>90.218999999999994</v>
      </c>
      <c r="J142" s="70">
        <v>8.84</v>
      </c>
      <c r="K142" s="70">
        <f t="shared" si="21"/>
        <v>106080</v>
      </c>
      <c r="L142" s="70">
        <f t="shared" si="22"/>
        <v>46.402013733333547</v>
      </c>
      <c r="M142" s="70">
        <v>76.5</v>
      </c>
      <c r="N142" s="70">
        <f t="shared" si="23"/>
        <v>17203.450326788381</v>
      </c>
      <c r="O142" s="70">
        <f t="shared" si="24"/>
        <v>118.61366117512746</v>
      </c>
      <c r="P142" s="98">
        <f t="shared" si="17"/>
        <v>9.9999999999999534E-3</v>
      </c>
      <c r="Q142" s="99">
        <f t="shared" si="18"/>
        <v>70.716666666666995</v>
      </c>
      <c r="R142" s="99">
        <f>AVERAGE(Q$5:Q142)</f>
        <v>43.252060713889769</v>
      </c>
      <c r="S142" s="100">
        <f t="shared" si="19"/>
        <v>16.972000000000001</v>
      </c>
      <c r="T142" s="101"/>
      <c r="U142" s="102">
        <v>1</v>
      </c>
      <c r="V142" s="103">
        <v>0.7</v>
      </c>
      <c r="W142" s="104"/>
    </row>
    <row r="143" spans="1:23" x14ac:dyDescent="0.2">
      <c r="A143" s="150" t="s">
        <v>65</v>
      </c>
      <c r="B143" s="116">
        <v>44433</v>
      </c>
      <c r="C143" s="94" t="s">
        <v>52</v>
      </c>
      <c r="D143" s="108">
        <v>139</v>
      </c>
      <c r="E143" s="109">
        <v>0.29646990740740742</v>
      </c>
      <c r="F143" s="117">
        <v>0.30380787037037038</v>
      </c>
      <c r="G143" s="110">
        <v>16.984000000000002</v>
      </c>
      <c r="H143" s="111">
        <v>22.8718264</v>
      </c>
      <c r="I143" s="118">
        <v>89.474000000000004</v>
      </c>
      <c r="J143" s="70">
        <v>5.5730000000000004</v>
      </c>
      <c r="K143" s="70">
        <f t="shared" si="21"/>
        <v>66876</v>
      </c>
      <c r="L143" s="70">
        <f t="shared" si="22"/>
        <v>63.280262339432184</v>
      </c>
      <c r="M143" s="70">
        <v>76.5</v>
      </c>
      <c r="N143" s="70">
        <f t="shared" si="23"/>
        <v>8061.3970975734283</v>
      </c>
      <c r="O143" s="70">
        <f t="shared" si="24"/>
        <v>55.58139825246537</v>
      </c>
      <c r="P143" s="98">
        <f t="shared" si="17"/>
        <v>7.3379629629629628E-3</v>
      </c>
      <c r="Q143" s="99">
        <f t="shared" si="18"/>
        <v>96.439116719242918</v>
      </c>
      <c r="R143" s="99">
        <f>AVERAGE(Q$5:Q143)</f>
        <v>43.634701404575758</v>
      </c>
      <c r="S143" s="100">
        <f t="shared" si="19"/>
        <v>16.984000000000002</v>
      </c>
      <c r="T143" s="101"/>
      <c r="U143" s="102">
        <v>1</v>
      </c>
      <c r="V143" s="103">
        <v>0.7</v>
      </c>
      <c r="W143" s="104"/>
    </row>
    <row r="144" spans="1:23" ht="12.75" customHeight="1" x14ac:dyDescent="0.2">
      <c r="A144" s="150" t="s">
        <v>65</v>
      </c>
      <c r="B144" s="116">
        <v>44433</v>
      </c>
      <c r="C144" s="94" t="s">
        <v>53</v>
      </c>
      <c r="D144" s="108">
        <v>140</v>
      </c>
      <c r="E144" s="109">
        <v>0.33331018518518518</v>
      </c>
      <c r="F144" s="117">
        <v>0.34278935185185189</v>
      </c>
      <c r="G144" s="110">
        <v>16.965</v>
      </c>
      <c r="H144" s="111">
        <v>54.919539200000003</v>
      </c>
      <c r="I144" s="118">
        <v>92.396000000000001</v>
      </c>
      <c r="J144" s="70">
        <v>5.5780000000000003</v>
      </c>
      <c r="K144" s="70">
        <f t="shared" si="21"/>
        <v>66936</v>
      </c>
      <c r="L144" s="70">
        <f t="shared" si="22"/>
        <v>48.931385142856946</v>
      </c>
      <c r="M144" s="70">
        <v>76.5</v>
      </c>
      <c r="N144" s="70">
        <f t="shared" si="23"/>
        <v>11093.75104417468</v>
      </c>
      <c r="O144" s="70">
        <f t="shared" si="24"/>
        <v>76.48875094933382</v>
      </c>
      <c r="P144" s="98">
        <f t="shared" si="17"/>
        <v>9.4791666666667052E-3</v>
      </c>
      <c r="Q144" s="99">
        <f t="shared" si="18"/>
        <v>74.571428571428271</v>
      </c>
      <c r="R144" s="99">
        <f>AVERAGE(Q$5:Q144)</f>
        <v>43.855678027196134</v>
      </c>
      <c r="S144" s="100">
        <f t="shared" si="19"/>
        <v>16.965</v>
      </c>
      <c r="T144" s="101"/>
      <c r="U144" s="102">
        <v>1</v>
      </c>
      <c r="V144" s="103">
        <v>0.7</v>
      </c>
      <c r="W144" s="104"/>
    </row>
    <row r="145" spans="1:23" ht="12.75" customHeight="1" x14ac:dyDescent="0.2">
      <c r="A145" s="150" t="s">
        <v>65</v>
      </c>
      <c r="B145" s="116">
        <v>44433</v>
      </c>
      <c r="C145" s="94" t="s">
        <v>53</v>
      </c>
      <c r="D145" s="108">
        <v>141</v>
      </c>
      <c r="E145" s="109">
        <v>0.34956018518518522</v>
      </c>
      <c r="F145" s="117">
        <v>0.35675925925925928</v>
      </c>
      <c r="G145" s="110">
        <v>16.992000000000001</v>
      </c>
      <c r="H145" s="111">
        <v>22.915437600000001</v>
      </c>
      <c r="I145" s="118">
        <v>91.659000000000006</v>
      </c>
      <c r="J145" s="70">
        <v>3.222</v>
      </c>
      <c r="K145" s="70">
        <f t="shared" si="21"/>
        <v>38664</v>
      </c>
      <c r="L145" s="70">
        <f t="shared" si="22"/>
        <v>64.531485468810487</v>
      </c>
      <c r="M145" s="70">
        <v>76.5</v>
      </c>
      <c r="N145" s="70">
        <f t="shared" si="23"/>
        <v>4807.8028935055936</v>
      </c>
      <c r="O145" s="70">
        <f t="shared" si="24"/>
        <v>33.148647078026627</v>
      </c>
      <c r="P145" s="98">
        <f t="shared" si="17"/>
        <v>7.1990740740740522E-3</v>
      </c>
      <c r="Q145" s="99">
        <f t="shared" si="18"/>
        <v>98.345980707395796</v>
      </c>
      <c r="R145" s="99">
        <f>AVERAGE(Q$5:Q145)</f>
        <v>44.242134074573435</v>
      </c>
      <c r="S145" s="100">
        <f t="shared" si="19"/>
        <v>16.992000000000001</v>
      </c>
      <c r="T145" s="101"/>
      <c r="U145" s="102">
        <v>1</v>
      </c>
      <c r="V145" s="103">
        <v>0.7</v>
      </c>
      <c r="W145" s="104"/>
    </row>
    <row r="146" spans="1:23" ht="12.75" customHeight="1" x14ac:dyDescent="0.2">
      <c r="A146" s="150" t="s">
        <v>65</v>
      </c>
      <c r="B146" s="116">
        <v>44433</v>
      </c>
      <c r="C146" s="94" t="s">
        <v>53</v>
      </c>
      <c r="D146" s="108">
        <v>142</v>
      </c>
      <c r="E146" s="109">
        <v>0.36086805555555551</v>
      </c>
      <c r="F146" s="117">
        <v>0.37121527777777774</v>
      </c>
      <c r="G146" s="110">
        <v>16.995000000000001</v>
      </c>
      <c r="H146" s="111">
        <v>23.574101600000002</v>
      </c>
      <c r="I146" s="118">
        <v>91.266000000000005</v>
      </c>
      <c r="J146" s="70">
        <v>6.8659999999999997</v>
      </c>
      <c r="K146" s="70">
        <f t="shared" si="21"/>
        <v>82392</v>
      </c>
      <c r="L146" s="70">
        <f t="shared" si="22"/>
        <v>44.905671785234865</v>
      </c>
      <c r="M146" s="70">
        <v>76.5</v>
      </c>
      <c r="N146" s="70">
        <f t="shared" si="23"/>
        <v>14054.62452046985</v>
      </c>
      <c r="O146" s="70">
        <f t="shared" si="24"/>
        <v>96.903262958754695</v>
      </c>
      <c r="P146" s="98">
        <f t="shared" si="17"/>
        <v>1.034722222222223E-2</v>
      </c>
      <c r="Q146" s="99">
        <f t="shared" si="18"/>
        <v>68.436241610738207</v>
      </c>
      <c r="R146" s="99">
        <f>AVERAGE(Q$5:Q146)</f>
        <v>44.412515113560509</v>
      </c>
      <c r="S146" s="100">
        <f t="shared" si="19"/>
        <v>16.995000000000001</v>
      </c>
      <c r="T146" s="101"/>
      <c r="U146" s="102">
        <v>1</v>
      </c>
      <c r="V146" s="103">
        <v>0.7</v>
      </c>
      <c r="W146" s="104"/>
    </row>
    <row r="147" spans="1:23" ht="12.75" customHeight="1" x14ac:dyDescent="0.2">
      <c r="A147" s="150" t="s">
        <v>65</v>
      </c>
      <c r="B147" s="116">
        <v>44433</v>
      </c>
      <c r="C147" s="94" t="s">
        <v>53</v>
      </c>
      <c r="D147" s="108">
        <v>143</v>
      </c>
      <c r="E147" s="109">
        <v>0.37646990740740738</v>
      </c>
      <c r="F147" s="117">
        <v>0.38362268518518516</v>
      </c>
      <c r="G147" s="110">
        <v>16.991</v>
      </c>
      <c r="H147" s="111">
        <v>19.5701888</v>
      </c>
      <c r="I147" s="118">
        <v>91.866</v>
      </c>
      <c r="J147" s="70">
        <v>6.9020000000000001</v>
      </c>
      <c r="K147" s="70">
        <f t="shared" si="21"/>
        <v>82824</v>
      </c>
      <c r="L147" s="70">
        <f t="shared" si="22"/>
        <v>64.945342648543615</v>
      </c>
      <c r="M147" s="70">
        <v>76.5</v>
      </c>
      <c r="N147" s="70">
        <f t="shared" si="23"/>
        <v>9873.2975161788636</v>
      </c>
      <c r="O147" s="70">
        <f t="shared" si="24"/>
        <v>68.07401678264938</v>
      </c>
      <c r="P147" s="98">
        <f t="shared" si="17"/>
        <v>7.1527777777777857E-3</v>
      </c>
      <c r="Q147" s="99">
        <f t="shared" si="18"/>
        <v>98.976699029126095</v>
      </c>
      <c r="R147" s="99">
        <f>AVERAGE(Q$5:Q147)</f>
        <v>44.794082833249782</v>
      </c>
      <c r="S147" s="100">
        <f t="shared" si="19"/>
        <v>16.991</v>
      </c>
      <c r="T147" s="101"/>
      <c r="U147" s="102">
        <v>1</v>
      </c>
      <c r="V147" s="103">
        <v>0.7</v>
      </c>
      <c r="W147" s="104"/>
    </row>
    <row r="148" spans="1:23" ht="12.75" customHeight="1" x14ac:dyDescent="0.2">
      <c r="A148" s="150" t="s">
        <v>65</v>
      </c>
      <c r="B148" s="116">
        <v>44433</v>
      </c>
      <c r="C148" s="94" t="s">
        <v>53</v>
      </c>
      <c r="D148" s="108">
        <v>144</v>
      </c>
      <c r="E148" s="109">
        <v>0.39006944444444441</v>
      </c>
      <c r="F148" s="117">
        <v>0.39936342592592594</v>
      </c>
      <c r="G148" s="110">
        <v>16.960999999999999</v>
      </c>
      <c r="H148" s="111">
        <v>22.712892799999999</v>
      </c>
      <c r="I148" s="118">
        <v>89.218000000000004</v>
      </c>
      <c r="J148" s="70">
        <v>4.1390000000000002</v>
      </c>
      <c r="K148" s="70">
        <f t="shared" si="21"/>
        <v>49668</v>
      </c>
      <c r="L148" s="70">
        <f t="shared" si="22"/>
        <v>49.89458980423386</v>
      </c>
      <c r="M148" s="70">
        <v>76.5</v>
      </c>
      <c r="N148" s="70">
        <f t="shared" si="23"/>
        <v>7587.679122086608</v>
      </c>
      <c r="O148" s="70">
        <f t="shared" si="24"/>
        <v>52.315226503797859</v>
      </c>
      <c r="P148" s="98">
        <f t="shared" si="17"/>
        <v>9.293981481481528E-3</v>
      </c>
      <c r="Q148" s="99">
        <f t="shared" si="18"/>
        <v>76.03935242839313</v>
      </c>
      <c r="R148" s="99">
        <f>AVERAGE(Q$5:Q148)</f>
        <v>45.011063872104941</v>
      </c>
      <c r="S148" s="100">
        <f t="shared" si="19"/>
        <v>16.960999999999999</v>
      </c>
      <c r="T148" s="101"/>
      <c r="U148" s="102">
        <v>1</v>
      </c>
      <c r="V148" s="103">
        <v>0.7</v>
      </c>
      <c r="W148" s="104"/>
    </row>
    <row r="149" spans="1:23" ht="12.75" customHeight="1" x14ac:dyDescent="0.2">
      <c r="A149" s="150" t="s">
        <v>65</v>
      </c>
      <c r="B149" s="116">
        <v>44433</v>
      </c>
      <c r="C149" s="94" t="s">
        <v>53</v>
      </c>
      <c r="D149" s="108">
        <v>145</v>
      </c>
      <c r="E149" s="109">
        <v>0.40369212962962964</v>
      </c>
      <c r="F149" s="117">
        <v>0.41468750000000004</v>
      </c>
      <c r="G149" s="110">
        <v>16.960999999999999</v>
      </c>
      <c r="H149" s="111">
        <v>29.687087999999999</v>
      </c>
      <c r="I149" s="118">
        <v>91.216999999999999</v>
      </c>
      <c r="J149" s="70">
        <v>5.2480000000000002</v>
      </c>
      <c r="K149" s="70">
        <f t="shared" si="21"/>
        <v>62976</v>
      </c>
      <c r="L149" s="70">
        <f t="shared" si="22"/>
        <v>42.174058539789335</v>
      </c>
      <c r="M149" s="70">
        <v>76.5</v>
      </c>
      <c r="N149" s="70">
        <f t="shared" si="23"/>
        <v>11569.659226470641</v>
      </c>
      <c r="O149" s="70">
        <f t="shared" si="24"/>
        <v>79.770023648300722</v>
      </c>
      <c r="P149" s="98">
        <f t="shared" si="17"/>
        <v>1.0995370370370405E-2</v>
      </c>
      <c r="Q149" s="99">
        <f t="shared" si="18"/>
        <v>64.273263157894533</v>
      </c>
      <c r="R149" s="99">
        <f>AVERAGE(Q$5:Q149)</f>
        <v>45.143906625800042</v>
      </c>
      <c r="S149" s="100">
        <f t="shared" si="19"/>
        <v>16.960999999999999</v>
      </c>
      <c r="T149" s="101"/>
      <c r="U149" s="102">
        <v>1</v>
      </c>
      <c r="V149" s="103">
        <v>0.7</v>
      </c>
      <c r="W149" s="104"/>
    </row>
    <row r="150" spans="1:23" x14ac:dyDescent="0.2">
      <c r="A150" s="150" t="s">
        <v>65</v>
      </c>
      <c r="B150" s="116">
        <v>44433</v>
      </c>
      <c r="C150" s="120" t="s">
        <v>52</v>
      </c>
      <c r="D150" s="108">
        <v>146</v>
      </c>
      <c r="E150" s="109">
        <v>0.42546296296296293</v>
      </c>
      <c r="F150" s="117">
        <v>0.43476851851851855</v>
      </c>
      <c r="G150" s="110">
        <v>16.978999999999999</v>
      </c>
      <c r="H150" s="111">
        <v>23.0705496</v>
      </c>
      <c r="I150" s="118">
        <v>91.052000000000007</v>
      </c>
      <c r="J150" s="70">
        <v>6.43</v>
      </c>
      <c r="K150" s="70">
        <f t="shared" si="21"/>
        <v>77160</v>
      </c>
      <c r="L150" s="70">
        <f t="shared" si="22"/>
        <v>49.885417038805606</v>
      </c>
      <c r="M150" s="70">
        <v>76.5</v>
      </c>
      <c r="N150" s="70">
        <f t="shared" si="23"/>
        <v>11862.866210881222</v>
      </c>
      <c r="O150" s="70">
        <f t="shared" si="24"/>
        <v>81.791615436135416</v>
      </c>
      <c r="P150" s="98">
        <f t="shared" si="17"/>
        <v>9.3055555555556224E-3</v>
      </c>
      <c r="Q150" s="99">
        <f t="shared" si="18"/>
        <v>76.025373134327808</v>
      </c>
      <c r="R150" s="99">
        <f>AVERAGE(Q$5:Q150)</f>
        <v>45.355423519694071</v>
      </c>
      <c r="S150" s="100">
        <f t="shared" si="19"/>
        <v>16.978999999999999</v>
      </c>
      <c r="T150" s="101"/>
      <c r="U150" s="102">
        <v>1</v>
      </c>
      <c r="V150" s="103">
        <v>0.7</v>
      </c>
      <c r="W150" s="104"/>
    </row>
    <row r="151" spans="1:23" ht="12.75" customHeight="1" x14ac:dyDescent="0.2">
      <c r="A151" s="150" t="s">
        <v>65</v>
      </c>
      <c r="B151" s="116">
        <v>44433</v>
      </c>
      <c r="C151" s="120" t="s">
        <v>53</v>
      </c>
      <c r="D151" s="108">
        <v>147</v>
      </c>
      <c r="E151" s="109">
        <v>0.43858796296296299</v>
      </c>
      <c r="F151" s="117">
        <v>0.45108796296296294</v>
      </c>
      <c r="G151" s="110">
        <v>17.013000000000002</v>
      </c>
      <c r="H151" s="111">
        <v>18.530713600000002</v>
      </c>
      <c r="I151" s="118">
        <v>91.272000000000006</v>
      </c>
      <c r="J151" s="70">
        <v>6.8150000000000004</v>
      </c>
      <c r="K151" s="70">
        <f t="shared" si="21"/>
        <v>81780</v>
      </c>
      <c r="L151" s="70">
        <f t="shared" si="22"/>
        <v>37.211287280000136</v>
      </c>
      <c r="M151" s="70">
        <v>76.5</v>
      </c>
      <c r="N151" s="70">
        <f t="shared" si="23"/>
        <v>16708.992762128852</v>
      </c>
      <c r="O151" s="70">
        <f t="shared" si="24"/>
        <v>115.20449493661552</v>
      </c>
      <c r="P151" s="98">
        <f t="shared" si="17"/>
        <v>1.2499999999999956E-2</v>
      </c>
      <c r="Q151" s="99">
        <f t="shared" si="18"/>
        <v>56.710000000000207</v>
      </c>
      <c r="R151" s="99">
        <f>AVERAGE(Q$5:Q151)</f>
        <v>45.432665536566901</v>
      </c>
      <c r="S151" s="100">
        <f t="shared" si="19"/>
        <v>17.013000000000002</v>
      </c>
      <c r="T151" s="101"/>
      <c r="U151" s="102">
        <f t="shared" si="20"/>
        <v>0.94140856368045778</v>
      </c>
      <c r="V151" s="103">
        <v>0.7</v>
      </c>
      <c r="W151" s="104"/>
    </row>
    <row r="152" spans="1:23" ht="12.75" customHeight="1" x14ac:dyDescent="0.2">
      <c r="A152" s="150" t="s">
        <v>65</v>
      </c>
      <c r="B152" s="116">
        <v>44433</v>
      </c>
      <c r="C152" s="120" t="s">
        <v>53</v>
      </c>
      <c r="D152" s="108">
        <v>148</v>
      </c>
      <c r="E152" s="109">
        <v>0.45469907407407412</v>
      </c>
      <c r="F152" s="117">
        <v>0.47041666666666665</v>
      </c>
      <c r="G152" s="110">
        <v>16.998000000000001</v>
      </c>
      <c r="H152" s="111">
        <v>29.761946399999999</v>
      </c>
      <c r="I152" s="118">
        <v>89.644999999999996</v>
      </c>
      <c r="J152" s="70">
        <v>6.7690000000000001</v>
      </c>
      <c r="K152" s="70">
        <f t="shared" si="21"/>
        <v>81228</v>
      </c>
      <c r="L152" s="70">
        <f t="shared" si="22"/>
        <v>29.567567886892601</v>
      </c>
      <c r="M152" s="70">
        <v>76.5</v>
      </c>
      <c r="N152" s="70">
        <f t="shared" si="23"/>
        <v>20605.939220109332</v>
      </c>
      <c r="O152" s="70">
        <f t="shared" si="24"/>
        <v>142.07300549724101</v>
      </c>
      <c r="P152" s="98">
        <f t="shared" si="17"/>
        <v>1.5717592592592533E-2</v>
      </c>
      <c r="Q152" s="99">
        <f t="shared" si="18"/>
        <v>45.060972017673222</v>
      </c>
      <c r="R152" s="99">
        <f>AVERAGE(Q$5:Q152)</f>
        <v>45.430154093871678</v>
      </c>
      <c r="S152" s="100">
        <f t="shared" si="19"/>
        <v>16.998000000000001</v>
      </c>
      <c r="T152" s="101"/>
      <c r="U152" s="102">
        <f t="shared" si="20"/>
        <v>0.76160633640222675</v>
      </c>
      <c r="V152" s="103">
        <v>0.7</v>
      </c>
      <c r="W152" s="104"/>
    </row>
    <row r="153" spans="1:23" x14ac:dyDescent="0.2">
      <c r="A153" s="150" t="s">
        <v>65</v>
      </c>
      <c r="B153" s="116">
        <v>44433</v>
      </c>
      <c r="C153" s="120" t="s">
        <v>52</v>
      </c>
      <c r="D153" s="108">
        <v>149</v>
      </c>
      <c r="E153" s="109">
        <v>0.47548611111111111</v>
      </c>
      <c r="F153" s="117">
        <v>0.48561342592592593</v>
      </c>
      <c r="G153" s="110">
        <v>16.98</v>
      </c>
      <c r="H153" s="111">
        <v>22.6139808</v>
      </c>
      <c r="I153" s="118">
        <v>87.626000000000005</v>
      </c>
      <c r="J153" s="70">
        <v>4.7389999999999999</v>
      </c>
      <c r="K153" s="70">
        <f t="shared" si="21"/>
        <v>56868</v>
      </c>
      <c r="L153" s="70">
        <f t="shared" si="22"/>
        <v>45.84027143314281</v>
      </c>
      <c r="M153" s="70">
        <v>76.5</v>
      </c>
      <c r="N153" s="70">
        <f t="shared" si="23"/>
        <v>9219.45159935228</v>
      </c>
      <c r="O153" s="70">
        <f t="shared" si="24"/>
        <v>63.565906109150127</v>
      </c>
      <c r="P153" s="98">
        <f t="shared" si="17"/>
        <v>1.0127314814814825E-2</v>
      </c>
      <c r="Q153" s="99">
        <f t="shared" si="18"/>
        <v>69.860571428571362</v>
      </c>
      <c r="R153" s="99">
        <f>AVERAGE(Q$5:Q153)</f>
        <v>45.594116626319327</v>
      </c>
      <c r="S153" s="100">
        <f t="shared" si="19"/>
        <v>16.98</v>
      </c>
      <c r="T153" s="101"/>
      <c r="U153" s="102">
        <v>1</v>
      </c>
      <c r="V153" s="103">
        <v>0.7</v>
      </c>
      <c r="W153" s="104"/>
    </row>
    <row r="154" spans="1:23" ht="12.75" customHeight="1" x14ac:dyDescent="0.2">
      <c r="A154" s="150" t="s">
        <v>65</v>
      </c>
      <c r="B154" s="116">
        <v>44433</v>
      </c>
      <c r="C154" s="120" t="s">
        <v>52</v>
      </c>
      <c r="D154" s="108">
        <v>150</v>
      </c>
      <c r="E154" s="109">
        <v>0.48981481481481487</v>
      </c>
      <c r="F154" s="117">
        <v>0.4967361111111111</v>
      </c>
      <c r="G154" s="110">
        <v>16.972999999999999</v>
      </c>
      <c r="H154" s="111">
        <v>22.631515200000003</v>
      </c>
      <c r="I154" s="118">
        <v>89.703999999999994</v>
      </c>
      <c r="J154" s="70">
        <v>5.7290000000000001</v>
      </c>
      <c r="K154" s="70">
        <f t="shared" si="21"/>
        <v>68748</v>
      </c>
      <c r="L154" s="70">
        <f t="shared" si="22"/>
        <v>67.0463245324421</v>
      </c>
      <c r="M154" s="70">
        <v>76.5</v>
      </c>
      <c r="N154" s="70">
        <f t="shared" si="23"/>
        <v>7846.674076123938</v>
      </c>
      <c r="O154" s="70">
        <f t="shared" si="24"/>
        <v>54.10093455309628</v>
      </c>
      <c r="P154" s="98">
        <f t="shared" si="17"/>
        <v>6.921296296296231E-3</v>
      </c>
      <c r="Q154" s="99">
        <f t="shared" si="18"/>
        <v>102.17859531772672</v>
      </c>
      <c r="R154" s="99">
        <f>AVERAGE(Q$5:Q154)</f>
        <v>45.971346484262043</v>
      </c>
      <c r="S154" s="100">
        <f t="shared" si="19"/>
        <v>16.972999999999999</v>
      </c>
      <c r="T154" s="101"/>
      <c r="U154" s="102">
        <v>1</v>
      </c>
      <c r="V154" s="103">
        <v>0.7</v>
      </c>
      <c r="W154" s="104"/>
    </row>
    <row r="155" spans="1:23" ht="12.75" customHeight="1" x14ac:dyDescent="0.2">
      <c r="A155" s="150" t="s">
        <v>65</v>
      </c>
      <c r="B155" s="116">
        <v>44433</v>
      </c>
      <c r="C155" s="120" t="s">
        <v>53</v>
      </c>
      <c r="D155" s="108">
        <v>151</v>
      </c>
      <c r="E155" s="109">
        <v>0.5022685185185185</v>
      </c>
      <c r="F155" s="117">
        <v>0.5140393518518519</v>
      </c>
      <c r="G155" s="110">
        <v>16.997</v>
      </c>
      <c r="H155" s="111">
        <v>22.805959999999999</v>
      </c>
      <c r="I155" s="118">
        <v>91.183999999999997</v>
      </c>
      <c r="J155" s="70">
        <v>5.5229999999999997</v>
      </c>
      <c r="K155" s="70">
        <f t="shared" si="21"/>
        <v>66276</v>
      </c>
      <c r="L155" s="70">
        <f t="shared" si="22"/>
        <v>39.479247773451114</v>
      </c>
      <c r="M155" s="70">
        <v>76.5</v>
      </c>
      <c r="N155" s="70">
        <f t="shared" si="23"/>
        <v>12864.325827575187</v>
      </c>
      <c r="O155" s="70">
        <f t="shared" si="24"/>
        <v>88.696439142932292</v>
      </c>
      <c r="P155" s="98">
        <f t="shared" si="17"/>
        <v>1.1770833333333397E-2</v>
      </c>
      <c r="Q155" s="99">
        <f t="shared" si="18"/>
        <v>60.166371681415605</v>
      </c>
      <c r="R155" s="99">
        <f>AVERAGE(Q$5:Q155)</f>
        <v>46.065353273647162</v>
      </c>
      <c r="S155" s="100">
        <f t="shared" si="19"/>
        <v>16.997</v>
      </c>
      <c r="T155" s="101"/>
      <c r="U155" s="102">
        <f t="shared" si="20"/>
        <v>0.99974961851055077</v>
      </c>
      <c r="V155" s="103">
        <v>0.7</v>
      </c>
      <c r="W155" s="104"/>
    </row>
    <row r="156" spans="1:23" ht="12.75" customHeight="1" x14ac:dyDescent="0.2">
      <c r="A156" s="150" t="s">
        <v>65</v>
      </c>
      <c r="B156" s="116">
        <v>44433</v>
      </c>
      <c r="C156" s="120" t="s">
        <v>53</v>
      </c>
      <c r="D156" s="108">
        <v>152</v>
      </c>
      <c r="E156" s="109">
        <v>0.59788194444444442</v>
      </c>
      <c r="F156" s="117">
        <v>0.61033564814814811</v>
      </c>
      <c r="G156" s="110">
        <v>16.957999999999998</v>
      </c>
      <c r="H156" s="111">
        <v>35.979240000000004</v>
      </c>
      <c r="I156" s="118">
        <v>89.572000000000003</v>
      </c>
      <c r="J156" s="70">
        <v>3.7410000000000001</v>
      </c>
      <c r="K156" s="70">
        <f t="shared" si="21"/>
        <v>44892</v>
      </c>
      <c r="L156" s="70">
        <f t="shared" si="22"/>
        <v>37.228874533829035</v>
      </c>
      <c r="M156" s="70">
        <v>76.5</v>
      </c>
      <c r="N156" s="70">
        <f t="shared" si="23"/>
        <v>9336.9660752611799</v>
      </c>
      <c r="O156" s="70">
        <f t="shared" si="24"/>
        <v>64.376140217067771</v>
      </c>
      <c r="P156" s="98">
        <f t="shared" si="17"/>
        <v>1.2453703703703689E-2</v>
      </c>
      <c r="Q156" s="99">
        <f t="shared" si="18"/>
        <v>56.73680297397776</v>
      </c>
      <c r="R156" s="99">
        <f>AVERAGE(Q$5:Q156)</f>
        <v>46.13556017957039</v>
      </c>
      <c r="S156" s="100">
        <f t="shared" si="19"/>
        <v>16.957999999999998</v>
      </c>
      <c r="T156" s="101"/>
      <c r="U156" s="102">
        <f t="shared" si="20"/>
        <v>0.9597290781815232</v>
      </c>
      <c r="V156" s="103">
        <v>0.7</v>
      </c>
      <c r="W156" s="104"/>
    </row>
    <row r="157" spans="1:23" ht="12.75" customHeight="1" x14ac:dyDescent="0.2">
      <c r="A157" s="150" t="s">
        <v>65</v>
      </c>
      <c r="B157" s="116">
        <v>44433</v>
      </c>
      <c r="C157" s="120" t="s">
        <v>53</v>
      </c>
      <c r="D157" s="108">
        <v>153</v>
      </c>
      <c r="E157" s="109">
        <v>0.6154398148148148</v>
      </c>
      <c r="F157" s="117">
        <v>0.63283564814814819</v>
      </c>
      <c r="G157" s="110">
        <v>17.015999999999998</v>
      </c>
      <c r="H157" s="111">
        <v>24.021228799999999</v>
      </c>
      <c r="I157" s="118">
        <v>88.813000000000002</v>
      </c>
      <c r="J157" s="70">
        <v>4.093</v>
      </c>
      <c r="K157" s="70">
        <f t="shared" si="21"/>
        <v>49116</v>
      </c>
      <c r="L157" s="70">
        <f t="shared" si="22"/>
        <v>26.743364522155598</v>
      </c>
      <c r="M157" s="70">
        <v>76.5</v>
      </c>
      <c r="N157" s="70">
        <f t="shared" si="23"/>
        <v>13704.037478147446</v>
      </c>
      <c r="O157" s="70">
        <f t="shared" si="24"/>
        <v>94.486049442831884</v>
      </c>
      <c r="P157" s="98">
        <f t="shared" si="17"/>
        <v>1.7395833333333388E-2</v>
      </c>
      <c r="Q157" s="99">
        <f t="shared" si="18"/>
        <v>40.756886227544776</v>
      </c>
      <c r="R157" s="99">
        <f>AVERAGE(Q$5:Q157)</f>
        <v>46.100405447857803</v>
      </c>
      <c r="S157" s="100">
        <f t="shared" si="19"/>
        <v>17.015999999999998</v>
      </c>
      <c r="T157" s="101"/>
      <c r="U157" s="102">
        <f t="shared" si="20"/>
        <v>0.69531327531467679</v>
      </c>
      <c r="V157" s="103">
        <v>0.7</v>
      </c>
      <c r="W157" s="104"/>
    </row>
    <row r="158" spans="1:23" x14ac:dyDescent="0.2">
      <c r="A158" s="150" t="s">
        <v>65</v>
      </c>
      <c r="B158" s="116">
        <v>44433</v>
      </c>
      <c r="C158" s="120" t="s">
        <v>52</v>
      </c>
      <c r="D158" s="108">
        <v>154</v>
      </c>
      <c r="E158" s="109">
        <v>0.6408449074074074</v>
      </c>
      <c r="F158" s="117">
        <v>0.65325231481481483</v>
      </c>
      <c r="G158" s="110">
        <v>16.989999999999998</v>
      </c>
      <c r="H158" s="111">
        <v>52.955236800000002</v>
      </c>
      <c r="I158" s="118">
        <v>88.37</v>
      </c>
      <c r="J158" s="70">
        <v>4.0519999999999996</v>
      </c>
      <c r="K158" s="70">
        <f t="shared" si="21"/>
        <v>48623.999999999993</v>
      </c>
      <c r="L158" s="70">
        <f t="shared" si="22"/>
        <v>37.438301820895468</v>
      </c>
      <c r="M158" s="70">
        <v>76.5</v>
      </c>
      <c r="N158" s="70">
        <f t="shared" si="23"/>
        <v>10114.106109761717</v>
      </c>
      <c r="O158" s="70">
        <f t="shared" si="24"/>
        <v>69.73433424134069</v>
      </c>
      <c r="P158" s="98">
        <f t="shared" si="17"/>
        <v>1.2407407407407423E-2</v>
      </c>
      <c r="Q158" s="99">
        <f t="shared" si="18"/>
        <v>57.055970149253653</v>
      </c>
      <c r="R158" s="99">
        <f>AVERAGE(Q$5:Q158)</f>
        <v>46.171545478386349</v>
      </c>
      <c r="S158" s="100">
        <f t="shared" si="19"/>
        <v>16.989999999999998</v>
      </c>
      <c r="T158" s="101"/>
      <c r="U158" s="102">
        <f t="shared" si="20"/>
        <v>0.97825551227884233</v>
      </c>
      <c r="V158" s="103">
        <v>0.7</v>
      </c>
      <c r="W158" s="104"/>
    </row>
    <row r="159" spans="1:23" x14ac:dyDescent="0.2">
      <c r="A159" s="150" t="s">
        <v>65</v>
      </c>
      <c r="B159" s="116">
        <v>44433</v>
      </c>
      <c r="C159" s="120" t="s">
        <v>52</v>
      </c>
      <c r="D159" s="108">
        <v>155</v>
      </c>
      <c r="E159" s="109">
        <v>0.65775462962962961</v>
      </c>
      <c r="F159" s="117">
        <v>0.67730324074074078</v>
      </c>
      <c r="G159" s="110">
        <v>16.972000000000001</v>
      </c>
      <c r="H159" s="111">
        <v>66.991523999999998</v>
      </c>
      <c r="I159" s="118">
        <v>86.727000000000004</v>
      </c>
      <c r="J159" s="70">
        <v>3.9449999999999998</v>
      </c>
      <c r="K159" s="70">
        <f t="shared" si="21"/>
        <v>47340</v>
      </c>
      <c r="L159" s="70">
        <f t="shared" si="22"/>
        <v>23.736731714387144</v>
      </c>
      <c r="M159" s="70">
        <v>76.5</v>
      </c>
      <c r="N159" s="70">
        <f t="shared" si="23"/>
        <v>15074.775038962265</v>
      </c>
      <c r="O159" s="70">
        <f t="shared" si="24"/>
        <v>103.93695594763547</v>
      </c>
      <c r="P159" s="98">
        <f t="shared" si="17"/>
        <v>1.9548611111111169E-2</v>
      </c>
      <c r="Q159" s="99">
        <f t="shared" si="18"/>
        <v>36.174777975133111</v>
      </c>
      <c r="R159" s="99">
        <f>AVERAGE(Q$5:Q159)</f>
        <v>46.107050204171813</v>
      </c>
      <c r="S159" s="100">
        <f t="shared" si="19"/>
        <v>16.972000000000001</v>
      </c>
      <c r="T159" s="101"/>
      <c r="U159" s="102">
        <f t="shared" si="20"/>
        <v>0.63198622873260435</v>
      </c>
      <c r="V159" s="103">
        <v>0.7</v>
      </c>
      <c r="W159" s="104"/>
    </row>
    <row r="160" spans="1:23" ht="12.75" customHeight="1" x14ac:dyDescent="0.2">
      <c r="A160" s="150" t="s">
        <v>65</v>
      </c>
      <c r="B160" s="116">
        <v>44433</v>
      </c>
      <c r="C160" s="120" t="s">
        <v>53</v>
      </c>
      <c r="D160" s="108">
        <v>156</v>
      </c>
      <c r="E160" s="109">
        <v>0.68200231481481488</v>
      </c>
      <c r="F160" s="117">
        <v>0.6890856481481481</v>
      </c>
      <c r="G160" s="110">
        <v>17.024000000000001</v>
      </c>
      <c r="H160" s="111">
        <v>64.792530400000004</v>
      </c>
      <c r="I160" s="118">
        <v>88.757999999999996</v>
      </c>
      <c r="J160" s="70">
        <v>4.53</v>
      </c>
      <c r="K160" s="70">
        <f t="shared" si="21"/>
        <v>54360</v>
      </c>
      <c r="L160" s="70">
        <f t="shared" si="22"/>
        <v>65.709435482353996</v>
      </c>
      <c r="M160" s="70">
        <v>76.5</v>
      </c>
      <c r="N160" s="70">
        <f t="shared" si="23"/>
        <v>6874.7416669004988</v>
      </c>
      <c r="O160" s="70">
        <f t="shared" si="24"/>
        <v>47.399693855278883</v>
      </c>
      <c r="P160" s="98">
        <f t="shared" si="17"/>
        <v>7.0833333333332194E-3</v>
      </c>
      <c r="Q160" s="99">
        <f t="shared" si="18"/>
        <v>100.14117647058985</v>
      </c>
      <c r="R160" s="99">
        <f>AVERAGE(Q$5:Q160)</f>
        <v>46.453422808443726</v>
      </c>
      <c r="S160" s="100">
        <f t="shared" si="19"/>
        <v>17.024000000000001</v>
      </c>
      <c r="T160" s="101"/>
      <c r="U160" s="102">
        <v>1</v>
      </c>
      <c r="V160" s="103">
        <v>0.7</v>
      </c>
      <c r="W160" s="104"/>
    </row>
    <row r="161" spans="1:23" x14ac:dyDescent="0.2">
      <c r="A161" s="150" t="s">
        <v>65</v>
      </c>
      <c r="B161" s="116">
        <v>44433</v>
      </c>
      <c r="C161" s="120" t="s">
        <v>52</v>
      </c>
      <c r="D161" s="108">
        <v>157</v>
      </c>
      <c r="E161" s="109">
        <v>0.6953125</v>
      </c>
      <c r="F161" s="117">
        <v>0.70319444444444434</v>
      </c>
      <c r="G161" s="110">
        <v>16.998000000000001</v>
      </c>
      <c r="H161" s="111">
        <v>61.655895999999998</v>
      </c>
      <c r="I161" s="118">
        <v>89.055999999999997</v>
      </c>
      <c r="J161" s="70">
        <v>4.5599999999999996</v>
      </c>
      <c r="K161" s="70">
        <f t="shared" si="21"/>
        <v>54719.999999999993</v>
      </c>
      <c r="L161" s="70">
        <f t="shared" si="22"/>
        <v>58.961464303084448</v>
      </c>
      <c r="M161" s="70">
        <v>76.5</v>
      </c>
      <c r="N161" s="70">
        <f t="shared" si="23"/>
        <v>7590.7933430413896</v>
      </c>
      <c r="O161" s="70">
        <f t="shared" si="24"/>
        <v>52.336698309868048</v>
      </c>
      <c r="P161" s="98">
        <f t="shared" si="17"/>
        <v>7.8819444444443443E-3</v>
      </c>
      <c r="Q161" s="99">
        <f t="shared" si="18"/>
        <v>89.857268722468106</v>
      </c>
      <c r="R161" s="99">
        <f>AVERAGE(Q$5:Q161)</f>
        <v>46.729880425730499</v>
      </c>
      <c r="S161" s="100">
        <f t="shared" si="19"/>
        <v>16.998000000000001</v>
      </c>
      <c r="T161" s="101"/>
      <c r="U161" s="102">
        <v>1</v>
      </c>
      <c r="V161" s="103">
        <v>0.7</v>
      </c>
      <c r="W161" s="104"/>
    </row>
    <row r="162" spans="1:23" ht="12.75" customHeight="1" x14ac:dyDescent="0.2">
      <c r="A162" s="150" t="s">
        <v>65</v>
      </c>
      <c r="B162" s="116">
        <v>44433</v>
      </c>
      <c r="C162" s="120" t="s">
        <v>53</v>
      </c>
      <c r="D162" s="108">
        <v>158</v>
      </c>
      <c r="E162" s="109">
        <v>0.70917824074074076</v>
      </c>
      <c r="F162" s="117">
        <v>0.71428240740740734</v>
      </c>
      <c r="G162" s="110">
        <v>16.978000000000002</v>
      </c>
      <c r="H162" s="111">
        <v>28.019296800000003</v>
      </c>
      <c r="I162" s="118">
        <v>89.748999999999995</v>
      </c>
      <c r="J162" s="70">
        <v>3.8849999999999998</v>
      </c>
      <c r="K162" s="70">
        <f t="shared" si="21"/>
        <v>46620</v>
      </c>
      <c r="L162" s="70">
        <f t="shared" si="22"/>
        <v>90.942206563266922</v>
      </c>
      <c r="M162" s="70">
        <v>76.5</v>
      </c>
      <c r="N162" s="70">
        <f t="shared" si="23"/>
        <v>4143.1576849588391</v>
      </c>
      <c r="O162" s="70">
        <f t="shared" si="24"/>
        <v>28.566077879946803</v>
      </c>
      <c r="P162" s="98">
        <f t="shared" si="17"/>
        <v>5.1041666666665764E-3</v>
      </c>
      <c r="Q162" s="99">
        <f t="shared" si="18"/>
        <v>138.59591836734941</v>
      </c>
      <c r="R162" s="99">
        <f>AVERAGE(Q$5:Q162)</f>
        <v>47.311311045614168</v>
      </c>
      <c r="S162" s="100">
        <f t="shared" si="19"/>
        <v>16.978000000000002</v>
      </c>
      <c r="T162" s="101"/>
      <c r="U162" s="102">
        <v>1</v>
      </c>
      <c r="V162" s="103">
        <v>0.7</v>
      </c>
      <c r="W162" s="104"/>
    </row>
    <row r="163" spans="1:23" ht="12.75" customHeight="1" x14ac:dyDescent="0.2">
      <c r="A163" s="150" t="s">
        <v>65</v>
      </c>
      <c r="B163" s="116">
        <v>44433</v>
      </c>
      <c r="C163" s="120" t="s">
        <v>53</v>
      </c>
      <c r="D163" s="108">
        <v>159</v>
      </c>
      <c r="E163" s="109">
        <v>0.91251157407407402</v>
      </c>
      <c r="F163" s="117">
        <v>0.91767361111111112</v>
      </c>
      <c r="G163" s="110">
        <v>17.016999999999999</v>
      </c>
      <c r="H163" s="111">
        <v>52.174956000000002</v>
      </c>
      <c r="I163" s="118">
        <v>92.21</v>
      </c>
      <c r="J163" s="70">
        <v>4.29</v>
      </c>
      <c r="K163" s="70">
        <f t="shared" si="21"/>
        <v>51480</v>
      </c>
      <c r="L163" s="70">
        <f t="shared" si="22"/>
        <v>90.129235608967434</v>
      </c>
      <c r="M163" s="70">
        <v>76.5</v>
      </c>
      <c r="N163" s="70">
        <f t="shared" si="23"/>
        <v>5005.6611382428291</v>
      </c>
      <c r="O163" s="70">
        <f t="shared" si="24"/>
        <v>34.51283218951113</v>
      </c>
      <c r="P163" s="98">
        <f t="shared" si="17"/>
        <v>5.1620370370371038E-3</v>
      </c>
      <c r="Q163" s="99">
        <f t="shared" si="18"/>
        <v>137.35695067264396</v>
      </c>
      <c r="R163" s="99">
        <f>AVERAGE(Q$5:Q163)</f>
        <v>47.877635823142654</v>
      </c>
      <c r="S163" s="100">
        <f t="shared" si="19"/>
        <v>17.016999999999999</v>
      </c>
      <c r="T163" s="101"/>
      <c r="U163" s="102">
        <v>1</v>
      </c>
      <c r="V163" s="103">
        <v>0.7</v>
      </c>
      <c r="W163" s="104"/>
    </row>
    <row r="164" spans="1:23" ht="12.75" customHeight="1" x14ac:dyDescent="0.2">
      <c r="A164" s="150" t="s">
        <v>65</v>
      </c>
      <c r="B164" s="116">
        <v>44433</v>
      </c>
      <c r="C164" s="120" t="s">
        <v>53</v>
      </c>
      <c r="D164" s="108">
        <v>160</v>
      </c>
      <c r="E164" s="109">
        <v>0.94685185185185183</v>
      </c>
      <c r="F164" s="117">
        <v>0.95592592592592596</v>
      </c>
      <c r="G164" s="110">
        <v>16.97</v>
      </c>
      <c r="H164" s="111">
        <v>22.556881600000001</v>
      </c>
      <c r="I164" s="118">
        <v>91.771000000000001</v>
      </c>
      <c r="J164" s="70">
        <v>4.62</v>
      </c>
      <c r="K164" s="70">
        <f t="shared" si="21"/>
        <v>55440</v>
      </c>
      <c r="L164" s="70">
        <f t="shared" si="22"/>
        <v>51.130887061224207</v>
      </c>
      <c r="M164" s="70">
        <v>76.5</v>
      </c>
      <c r="N164" s="70">
        <f t="shared" si="23"/>
        <v>8463.3847761882844</v>
      </c>
      <c r="O164" s="70">
        <f t="shared" si="24"/>
        <v>58.353006819471936</v>
      </c>
      <c r="P164" s="98">
        <f t="shared" si="17"/>
        <v>9.0740740740741233E-3</v>
      </c>
      <c r="Q164" s="99">
        <f t="shared" si="18"/>
        <v>77.923469387754679</v>
      </c>
      <c r="R164" s="99">
        <f>AVERAGE(Q$5:Q164)</f>
        <v>48.065422282921482</v>
      </c>
      <c r="S164" s="100">
        <f t="shared" si="19"/>
        <v>16.97</v>
      </c>
      <c r="T164" s="101"/>
      <c r="U164" s="102">
        <v>1</v>
      </c>
      <c r="V164" s="103">
        <v>0.7</v>
      </c>
      <c r="W164" s="104"/>
    </row>
    <row r="165" spans="1:23" x14ac:dyDescent="0.2">
      <c r="A165" s="150" t="s">
        <v>65</v>
      </c>
      <c r="B165" s="116">
        <v>44433</v>
      </c>
      <c r="C165" s="120" t="s">
        <v>52</v>
      </c>
      <c r="D165" s="108">
        <v>161</v>
      </c>
      <c r="E165" s="109">
        <v>0.96572916666666664</v>
      </c>
      <c r="F165" s="117">
        <v>0.97783564814814816</v>
      </c>
      <c r="G165" s="110">
        <v>16.97</v>
      </c>
      <c r="H165" s="111">
        <v>23.746073600000003</v>
      </c>
      <c r="I165" s="118">
        <v>90.763999999999996</v>
      </c>
      <c r="J165" s="70">
        <v>4.665</v>
      </c>
      <c r="K165" s="70">
        <f t="shared" si="21"/>
        <v>55980</v>
      </c>
      <c r="L165" s="70">
        <f t="shared" si="22"/>
        <v>38.323724145315346</v>
      </c>
      <c r="M165" s="70">
        <v>76.5</v>
      </c>
      <c r="N165" s="70">
        <f t="shared" si="23"/>
        <v>11194.117771195639</v>
      </c>
      <c r="O165" s="70">
        <f t="shared" si="24"/>
        <v>77.180755444128835</v>
      </c>
      <c r="P165" s="98">
        <f t="shared" si="17"/>
        <v>1.2106481481481524E-2</v>
      </c>
      <c r="Q165" s="99">
        <f t="shared" si="18"/>
        <v>58.405353728489274</v>
      </c>
      <c r="R165" s="99">
        <f>AVERAGE(Q$5:Q165)</f>
        <v>48.129645459602024</v>
      </c>
      <c r="S165" s="100">
        <f t="shared" si="19"/>
        <v>16.97</v>
      </c>
      <c r="T165" s="101"/>
      <c r="U165" s="102">
        <f t="shared" si="20"/>
        <v>0.97497862803182678</v>
      </c>
      <c r="V165" s="103">
        <v>0.7</v>
      </c>
      <c r="W165" s="104"/>
    </row>
    <row r="166" spans="1:23" ht="12.75" customHeight="1" x14ac:dyDescent="0.2">
      <c r="A166" s="150" t="s">
        <v>65</v>
      </c>
      <c r="B166" s="116">
        <v>44433</v>
      </c>
      <c r="C166" s="120" t="s">
        <v>52</v>
      </c>
      <c r="D166" s="108">
        <v>162</v>
      </c>
      <c r="E166" s="109">
        <v>0.98274305555555552</v>
      </c>
      <c r="F166" s="117">
        <v>0.98379629629629628</v>
      </c>
      <c r="G166" s="110">
        <v>3</v>
      </c>
      <c r="H166" s="111">
        <v>11.6334</v>
      </c>
      <c r="I166" s="118">
        <v>61.877000000000002</v>
      </c>
      <c r="J166" s="70">
        <v>4.2300000000000004</v>
      </c>
      <c r="K166" s="70">
        <f t="shared" si="21"/>
        <v>50760.000000000007</v>
      </c>
      <c r="L166" s="70">
        <f t="shared" si="22"/>
        <v>77.874883516482285</v>
      </c>
      <c r="M166" s="70">
        <v>76.5</v>
      </c>
      <c r="N166" s="70">
        <f t="shared" si="23"/>
        <v>3463.0132627281619</v>
      </c>
      <c r="O166" s="70">
        <f t="shared" si="24"/>
        <v>23.876645323327619</v>
      </c>
      <c r="P166" s="98">
        <f t="shared" si="17"/>
        <v>1.0532407407407574E-3</v>
      </c>
      <c r="Q166" s="99">
        <f t="shared" si="18"/>
        <v>118.68131868131681</v>
      </c>
      <c r="R166" s="99">
        <f>AVERAGE(Q$5:Q166)</f>
        <v>48.565149615291624</v>
      </c>
      <c r="S166" s="100">
        <f t="shared" si="19"/>
        <v>3</v>
      </c>
      <c r="T166" s="101"/>
      <c r="U166" s="102">
        <v>1</v>
      </c>
      <c r="V166" s="103">
        <v>0.7</v>
      </c>
      <c r="W166" s="104"/>
    </row>
    <row r="167" spans="1:23" x14ac:dyDescent="0.2">
      <c r="A167" s="150" t="s">
        <v>65</v>
      </c>
      <c r="B167" s="116">
        <v>44434</v>
      </c>
      <c r="C167" s="120" t="s">
        <v>52</v>
      </c>
      <c r="D167" s="108">
        <v>163</v>
      </c>
      <c r="E167" s="109">
        <v>2.3263888888888887E-3</v>
      </c>
      <c r="F167" s="117">
        <v>1.1041666666666667E-2</v>
      </c>
      <c r="G167" s="110">
        <v>10.5</v>
      </c>
      <c r="H167" s="111">
        <v>26.4850368</v>
      </c>
      <c r="I167" s="118">
        <v>91.516000000000005</v>
      </c>
      <c r="J167" s="70">
        <v>4.3499999999999996</v>
      </c>
      <c r="K167" s="70">
        <f t="shared" si="21"/>
        <v>52199.999999999993</v>
      </c>
      <c r="L167" s="70">
        <f t="shared" si="22"/>
        <v>32.939110756972106</v>
      </c>
      <c r="M167" s="70">
        <v>76.5</v>
      </c>
      <c r="N167" s="70">
        <f t="shared" si="23"/>
        <v>12251.880454600383</v>
      </c>
      <c r="O167" s="70">
        <f t="shared" si="24"/>
        <v>84.473775283160535</v>
      </c>
      <c r="P167" s="98">
        <f t="shared" si="17"/>
        <v>8.7152777777777784E-3</v>
      </c>
      <c r="Q167" s="99">
        <f t="shared" si="18"/>
        <v>50.199203187250994</v>
      </c>
      <c r="R167" s="99">
        <f>AVERAGE(Q$5:Q167)</f>
        <v>48.575174483831255</v>
      </c>
      <c r="S167" s="100">
        <f t="shared" si="19"/>
        <v>10.5</v>
      </c>
      <c r="T167" s="101"/>
      <c r="U167" s="102">
        <f t="shared" si="20"/>
        <v>0.83110492994189111</v>
      </c>
      <c r="V167" s="103">
        <v>0.7</v>
      </c>
      <c r="W167" s="104"/>
    </row>
    <row r="168" spans="1:23" ht="12.75" customHeight="1" x14ac:dyDescent="0.2">
      <c r="A168" s="150" t="s">
        <v>65</v>
      </c>
      <c r="B168" s="116">
        <v>44434</v>
      </c>
      <c r="C168" s="120" t="s">
        <v>53</v>
      </c>
      <c r="D168" s="108">
        <v>164</v>
      </c>
      <c r="E168" s="109">
        <v>2.7627314814814813E-2</v>
      </c>
      <c r="F168" s="117">
        <v>3.6435185185185189E-2</v>
      </c>
      <c r="G168" s="110">
        <v>10.006</v>
      </c>
      <c r="H168" s="111">
        <v>22.774038400000002</v>
      </c>
      <c r="I168" s="118">
        <v>89.42</v>
      </c>
      <c r="J168" s="70">
        <v>4.0049999999999999</v>
      </c>
      <c r="K168" s="70">
        <f t="shared" si="21"/>
        <v>48060</v>
      </c>
      <c r="L168" s="70">
        <f t="shared" si="22"/>
        <v>31.059423428120873</v>
      </c>
      <c r="M168" s="70">
        <v>76.5</v>
      </c>
      <c r="N168" s="70">
        <f t="shared" si="23"/>
        <v>11656.259185967476</v>
      </c>
      <c r="O168" s="70">
        <f t="shared" si="24"/>
        <v>80.367109585041106</v>
      </c>
      <c r="P168" s="98">
        <f t="shared" si="17"/>
        <v>8.8078703703703756E-3</v>
      </c>
      <c r="Q168" s="99">
        <f t="shared" si="18"/>
        <v>47.334559789750301</v>
      </c>
      <c r="R168" s="99">
        <f>AVERAGE(Q$5:Q168)</f>
        <v>48.56760976008686</v>
      </c>
      <c r="S168" s="100">
        <f t="shared" si="19"/>
        <v>10.006</v>
      </c>
      <c r="T168" s="101"/>
      <c r="U168" s="102">
        <f t="shared" si="20"/>
        <v>0.80204685735260739</v>
      </c>
      <c r="V168" s="103">
        <v>0.7</v>
      </c>
      <c r="W168" s="104"/>
    </row>
    <row r="169" spans="1:23" ht="12.75" customHeight="1" x14ac:dyDescent="0.2">
      <c r="A169" s="150" t="s">
        <v>65</v>
      </c>
      <c r="B169" s="116">
        <v>44434</v>
      </c>
      <c r="C169" s="120" t="s">
        <v>53</v>
      </c>
      <c r="D169" s="108">
        <v>165</v>
      </c>
      <c r="E169" s="109">
        <v>5.5219907407407405E-2</v>
      </c>
      <c r="F169" s="117">
        <v>6.4247685185185185E-2</v>
      </c>
      <c r="G169" s="110">
        <v>10.016999999999999</v>
      </c>
      <c r="H169" s="111">
        <v>24.054948800000002</v>
      </c>
      <c r="I169" s="118">
        <v>90.036000000000001</v>
      </c>
      <c r="J169" s="70">
        <v>4.62</v>
      </c>
      <c r="K169" s="70">
        <f t="shared" si="21"/>
        <v>55440</v>
      </c>
      <c r="L169" s="70">
        <f t="shared" si="22"/>
        <v>30.336160873846143</v>
      </c>
      <c r="M169" s="70">
        <v>76.5</v>
      </c>
      <c r="N169" s="70">
        <f t="shared" si="23"/>
        <v>13822.006842085279</v>
      </c>
      <c r="O169" s="70">
        <f t="shared" si="24"/>
        <v>95.299419894535887</v>
      </c>
      <c r="P169" s="98">
        <f t="shared" si="17"/>
        <v>9.0277777777777804E-3</v>
      </c>
      <c r="Q169" s="99">
        <f t="shared" si="18"/>
        <v>46.232307692307678</v>
      </c>
      <c r="R169" s="99">
        <f>AVERAGE(Q$5:Q169)</f>
        <v>48.553456414221529</v>
      </c>
      <c r="S169" s="100">
        <f t="shared" si="19"/>
        <v>10.016999999999999</v>
      </c>
      <c r="T169" s="101"/>
      <c r="U169" s="102">
        <f t="shared" si="20"/>
        <v>0.77801047413202518</v>
      </c>
      <c r="V169" s="103">
        <v>0.7</v>
      </c>
      <c r="W169" s="104"/>
    </row>
    <row r="170" spans="1:23" ht="12.75" customHeight="1" x14ac:dyDescent="0.2">
      <c r="A170" s="150" t="s">
        <v>65</v>
      </c>
      <c r="B170" s="116">
        <v>44434</v>
      </c>
      <c r="C170" s="120" t="s">
        <v>53</v>
      </c>
      <c r="D170" s="108">
        <v>166</v>
      </c>
      <c r="E170" s="109">
        <v>8.0462962962962958E-2</v>
      </c>
      <c r="F170" s="117">
        <v>9.0486111111111114E-2</v>
      </c>
      <c r="G170" s="110">
        <v>10.006</v>
      </c>
      <c r="H170" s="111">
        <v>22.698505599999997</v>
      </c>
      <c r="I170" s="118">
        <v>90.034000000000006</v>
      </c>
      <c r="J170" s="70">
        <v>4.53</v>
      </c>
      <c r="K170" s="70">
        <f t="shared" si="21"/>
        <v>54360</v>
      </c>
      <c r="L170" s="70">
        <f t="shared" si="22"/>
        <v>27.293558000923767</v>
      </c>
      <c r="M170" s="70">
        <v>76.5</v>
      </c>
      <c r="N170" s="70">
        <f t="shared" si="23"/>
        <v>15017.262863669366</v>
      </c>
      <c r="O170" s="70">
        <f t="shared" si="24"/>
        <v>103.54042330191299</v>
      </c>
      <c r="P170" s="98">
        <f t="shared" si="17"/>
        <v>1.0023148148148156E-2</v>
      </c>
      <c r="Q170" s="99">
        <f t="shared" si="18"/>
        <v>41.595381062355628</v>
      </c>
      <c r="R170" s="99">
        <f>AVERAGE(Q$5:Q170)</f>
        <v>48.511540297644025</v>
      </c>
      <c r="S170" s="100">
        <f t="shared" si="19"/>
        <v>10.006</v>
      </c>
      <c r="T170" s="101"/>
      <c r="U170" s="102">
        <f t="shared" si="20"/>
        <v>0.69999449807775682</v>
      </c>
      <c r="V170" s="103">
        <v>0.7</v>
      </c>
      <c r="W170" s="104"/>
    </row>
    <row r="171" spans="1:23" ht="12.75" customHeight="1" x14ac:dyDescent="0.2">
      <c r="A171" s="150" t="s">
        <v>65</v>
      </c>
      <c r="B171" s="116">
        <v>44434</v>
      </c>
      <c r="C171" s="120" t="s">
        <v>52</v>
      </c>
      <c r="D171" s="108">
        <v>167</v>
      </c>
      <c r="E171" s="109">
        <v>0.11914351851851852</v>
      </c>
      <c r="F171" s="117">
        <v>0.12284722222222222</v>
      </c>
      <c r="G171" s="110">
        <v>10.544</v>
      </c>
      <c r="H171" s="111">
        <v>18.101795200000002</v>
      </c>
      <c r="I171" s="118">
        <v>91.844999999999999</v>
      </c>
      <c r="J171" s="70">
        <v>4.0049999999999999</v>
      </c>
      <c r="K171" s="70">
        <f t="shared" si="21"/>
        <v>48060</v>
      </c>
      <c r="L171" s="70">
        <f t="shared" si="22"/>
        <v>77.834648160000171</v>
      </c>
      <c r="M171" s="70">
        <v>76.5</v>
      </c>
      <c r="N171" s="70">
        <f t="shared" si="23"/>
        <v>4892.1054352351866</v>
      </c>
      <c r="O171" s="70">
        <f t="shared" si="24"/>
        <v>33.729892870642153</v>
      </c>
      <c r="P171" s="98">
        <f t="shared" si="17"/>
        <v>3.7037037037036952E-3</v>
      </c>
      <c r="Q171" s="99">
        <f t="shared" si="18"/>
        <v>118.62000000000027</v>
      </c>
      <c r="R171" s="99">
        <f>AVERAGE(Q$5:Q171)</f>
        <v>48.931351433586279</v>
      </c>
      <c r="S171" s="100">
        <f t="shared" si="19"/>
        <v>10.544</v>
      </c>
      <c r="T171" s="101"/>
      <c r="U171" s="102">
        <v>1</v>
      </c>
      <c r="V171" s="103">
        <v>0.7</v>
      </c>
      <c r="W171" s="104"/>
    </row>
    <row r="172" spans="1:23" ht="12.75" customHeight="1" x14ac:dyDescent="0.2">
      <c r="A172" s="150" t="s">
        <v>65</v>
      </c>
      <c r="B172" s="116">
        <v>44434</v>
      </c>
      <c r="C172" s="120" t="s">
        <v>53</v>
      </c>
      <c r="D172" s="108">
        <v>168</v>
      </c>
      <c r="E172" s="109">
        <v>0.13519675925925925</v>
      </c>
      <c r="F172" s="117">
        <v>0.13938657407407407</v>
      </c>
      <c r="G172" s="110">
        <v>10.475</v>
      </c>
      <c r="H172" s="111">
        <v>14.6875328</v>
      </c>
      <c r="I172" s="118">
        <v>90.997</v>
      </c>
      <c r="J172" s="70">
        <v>3.99</v>
      </c>
      <c r="K172" s="70">
        <f t="shared" si="21"/>
        <v>47880</v>
      </c>
      <c r="L172" s="70">
        <f t="shared" si="22"/>
        <v>68.35385436464091</v>
      </c>
      <c r="M172" s="70">
        <v>76.5</v>
      </c>
      <c r="N172" s="70">
        <f t="shared" si="23"/>
        <v>5424.5803908194657</v>
      </c>
      <c r="O172" s="70">
        <f t="shared" si="24"/>
        <v>37.401179895406415</v>
      </c>
      <c r="P172" s="98">
        <f t="shared" si="17"/>
        <v>4.1898148148148129E-3</v>
      </c>
      <c r="Q172" s="99">
        <f t="shared" si="18"/>
        <v>104.17127071823209</v>
      </c>
      <c r="R172" s="99">
        <f>AVERAGE(Q$5:Q172)</f>
        <v>49.260160476947263</v>
      </c>
      <c r="S172" s="100">
        <f t="shared" si="19"/>
        <v>10.475</v>
      </c>
      <c r="T172" s="101"/>
      <c r="U172" s="102">
        <v>1</v>
      </c>
      <c r="V172" s="103">
        <v>0.7</v>
      </c>
      <c r="W172" s="104"/>
    </row>
    <row r="173" spans="1:23" ht="12.75" customHeight="1" x14ac:dyDescent="0.2">
      <c r="A173" s="150" t="s">
        <v>65</v>
      </c>
      <c r="B173" s="116">
        <v>44434</v>
      </c>
      <c r="C173" s="120" t="s">
        <v>53</v>
      </c>
      <c r="D173" s="108">
        <v>169</v>
      </c>
      <c r="E173" s="109">
        <v>0.15167824074074074</v>
      </c>
      <c r="F173" s="117">
        <v>0.15618055555555554</v>
      </c>
      <c r="G173" s="110">
        <v>12.01</v>
      </c>
      <c r="H173" s="111">
        <v>22.6807464</v>
      </c>
      <c r="I173" s="118">
        <v>91.234999999999999</v>
      </c>
      <c r="J173" s="70">
        <v>3.9</v>
      </c>
      <c r="K173" s="70">
        <f t="shared" si="21"/>
        <v>46800</v>
      </c>
      <c r="L173" s="70">
        <f t="shared" si="22"/>
        <v>72.930796010282904</v>
      </c>
      <c r="M173" s="70">
        <v>76.5</v>
      </c>
      <c r="N173" s="70">
        <f t="shared" si="23"/>
        <v>5102.6000592057444</v>
      </c>
      <c r="O173" s="70">
        <f t="shared" si="24"/>
        <v>35.181202784209397</v>
      </c>
      <c r="P173" s="98">
        <f t="shared" si="17"/>
        <v>4.5023148148148062E-3</v>
      </c>
      <c r="Q173" s="99">
        <f t="shared" si="18"/>
        <v>111.14652956298221</v>
      </c>
      <c r="R173" s="99">
        <f>AVERAGE(Q$5:Q173)</f>
        <v>49.626352010000723</v>
      </c>
      <c r="S173" s="100">
        <f t="shared" si="19"/>
        <v>12.01</v>
      </c>
      <c r="T173" s="101"/>
      <c r="U173" s="102">
        <v>1</v>
      </c>
      <c r="V173" s="103">
        <v>0.7</v>
      </c>
      <c r="W173" s="104"/>
    </row>
    <row r="174" spans="1:23" x14ac:dyDescent="0.2">
      <c r="A174" s="150" t="s">
        <v>65</v>
      </c>
      <c r="B174" s="116">
        <v>44434</v>
      </c>
      <c r="C174" s="120" t="s">
        <v>52</v>
      </c>
      <c r="D174" s="108">
        <v>170</v>
      </c>
      <c r="E174" s="109">
        <v>0.17131944444444444</v>
      </c>
      <c r="F174" s="117">
        <v>0.17770833333333333</v>
      </c>
      <c r="G174" s="110">
        <v>10.032</v>
      </c>
      <c r="H174" s="111">
        <v>22.6751264</v>
      </c>
      <c r="I174" s="118">
        <v>91.620999999999995</v>
      </c>
      <c r="J174" s="70">
        <v>4.6929999999999996</v>
      </c>
      <c r="K174" s="70">
        <f t="shared" si="21"/>
        <v>56315.999999999993</v>
      </c>
      <c r="L174" s="70">
        <f t="shared" si="22"/>
        <v>42.930504626086957</v>
      </c>
      <c r="M174" s="70">
        <v>76.5</v>
      </c>
      <c r="N174" s="70">
        <f t="shared" si="23"/>
        <v>10162.814253533666</v>
      </c>
      <c r="O174" s="70">
        <f t="shared" si="24"/>
        <v>70.070165202693786</v>
      </c>
      <c r="P174" s="98">
        <f t="shared" si="17"/>
        <v>6.3888888888888884E-3</v>
      </c>
      <c r="Q174" s="99">
        <f t="shared" si="18"/>
        <v>65.426086956521743</v>
      </c>
      <c r="R174" s="99">
        <f>AVERAGE(Q$5:Q174)</f>
        <v>49.719291627333199</v>
      </c>
      <c r="S174" s="100">
        <f t="shared" si="19"/>
        <v>10.032</v>
      </c>
      <c r="T174" s="101"/>
      <c r="U174" s="102">
        <v>1</v>
      </c>
      <c r="V174" s="103">
        <v>0.7</v>
      </c>
      <c r="W174" s="104"/>
    </row>
    <row r="175" spans="1:23" ht="12.75" customHeight="1" x14ac:dyDescent="0.2">
      <c r="A175" s="150" t="s">
        <v>65</v>
      </c>
      <c r="B175" s="116">
        <v>44434</v>
      </c>
      <c r="C175" s="120" t="s">
        <v>52</v>
      </c>
      <c r="D175" s="108">
        <v>171</v>
      </c>
      <c r="E175" s="109">
        <v>0.2013773148148148</v>
      </c>
      <c r="F175" s="117">
        <v>0.20542824074074073</v>
      </c>
      <c r="G175" s="110">
        <v>10</v>
      </c>
      <c r="H175" s="111">
        <v>22.613081600000001</v>
      </c>
      <c r="I175" s="118">
        <v>90.168000000000006</v>
      </c>
      <c r="J175" s="70">
        <v>6.9619999999999997</v>
      </c>
      <c r="K175" s="70">
        <f t="shared" si="21"/>
        <v>83544</v>
      </c>
      <c r="L175" s="70">
        <f t="shared" si="22"/>
        <v>67.491565714285642</v>
      </c>
      <c r="M175" s="70">
        <v>76.5</v>
      </c>
      <c r="N175" s="70">
        <f t="shared" si="23"/>
        <v>9458.1468810695405</v>
      </c>
      <c r="O175" s="70">
        <f t="shared" si="24"/>
        <v>65.211652789723018</v>
      </c>
      <c r="P175" s="98">
        <f t="shared" ref="P175:P238" si="25">F175-E175</f>
        <v>4.05092592592593E-3</v>
      </c>
      <c r="Q175" s="99">
        <f t="shared" ref="Q175:Q238" si="26">G175/(P175*24)</f>
        <v>102.85714285714275</v>
      </c>
      <c r="R175" s="99">
        <f>AVERAGE(Q$5:Q175)</f>
        <v>50.030039295343784</v>
      </c>
      <c r="S175" s="100">
        <f t="shared" ref="S175:S238" si="27">G175</f>
        <v>10</v>
      </c>
      <c r="T175" s="101"/>
      <c r="U175" s="102">
        <v>1</v>
      </c>
      <c r="V175" s="103">
        <v>0.7</v>
      </c>
      <c r="W175" s="104"/>
    </row>
    <row r="176" spans="1:23" ht="12.75" customHeight="1" x14ac:dyDescent="0.2">
      <c r="A176" s="150" t="s">
        <v>65</v>
      </c>
      <c r="B176" s="116">
        <v>44434</v>
      </c>
      <c r="C176" s="120" t="s">
        <v>53</v>
      </c>
      <c r="D176" s="121">
        <v>172</v>
      </c>
      <c r="E176" s="109">
        <v>0.21921296296296297</v>
      </c>
      <c r="F176" s="117">
        <v>0.23756944444444442</v>
      </c>
      <c r="G176" s="110">
        <v>10.010999999999999</v>
      </c>
      <c r="H176" s="111">
        <v>22.704799999999999</v>
      </c>
      <c r="I176" s="118">
        <v>91.912999999999997</v>
      </c>
      <c r="J176" s="70">
        <v>6.87</v>
      </c>
      <c r="K176" s="70">
        <f t="shared" si="21"/>
        <v>82440</v>
      </c>
      <c r="L176" s="70">
        <f t="shared" si="22"/>
        <v>14.910486918537227</v>
      </c>
      <c r="M176" s="70">
        <v>76.5</v>
      </c>
      <c r="N176" s="70">
        <f t="shared" si="23"/>
        <v>42014.586071906291</v>
      </c>
      <c r="O176" s="70">
        <f t="shared" si="24"/>
        <v>289.68048746513659</v>
      </c>
      <c r="P176" s="98">
        <f t="shared" si="25"/>
        <v>1.8356481481481446E-2</v>
      </c>
      <c r="Q176" s="99">
        <f t="shared" si="26"/>
        <v>22.723581336696132</v>
      </c>
      <c r="R176" s="99">
        <f>AVERAGE(Q$5:Q176)</f>
        <v>49.871280818840027</v>
      </c>
      <c r="S176" s="100">
        <f t="shared" si="27"/>
        <v>10.010999999999999</v>
      </c>
      <c r="T176" s="101"/>
      <c r="U176" s="102">
        <f t="shared" si="20"/>
        <v>0.37458976088218027</v>
      </c>
      <c r="V176" s="103">
        <v>0.7</v>
      </c>
      <c r="W176" s="104"/>
    </row>
    <row r="177" spans="1:23" x14ac:dyDescent="0.2">
      <c r="A177" s="150" t="s">
        <v>65</v>
      </c>
      <c r="B177" s="116">
        <v>44434</v>
      </c>
      <c r="C177" s="120" t="s">
        <v>52</v>
      </c>
      <c r="D177" s="108">
        <v>173</v>
      </c>
      <c r="E177" s="109">
        <v>0.30151620370370369</v>
      </c>
      <c r="F177" s="117">
        <v>0.30975694444444446</v>
      </c>
      <c r="G177" s="110">
        <v>6.024</v>
      </c>
      <c r="H177" s="111">
        <v>22.698505599999997</v>
      </c>
      <c r="I177" s="118">
        <v>92.497</v>
      </c>
      <c r="J177" s="70">
        <v>1.0578000000000001E-2</v>
      </c>
      <c r="K177" s="70">
        <f t="shared" si="21"/>
        <v>126.93600000000001</v>
      </c>
      <c r="L177" s="70">
        <f t="shared" si="22"/>
        <v>19.985845105617905</v>
      </c>
      <c r="M177" s="70">
        <v>76.5</v>
      </c>
      <c r="N177" s="70">
        <f t="shared" si="23"/>
        <v>344.93925833481245</v>
      </c>
      <c r="O177" s="70">
        <f t="shared" si="24"/>
        <v>2.3782734007965316</v>
      </c>
      <c r="P177" s="98">
        <f t="shared" si="25"/>
        <v>8.2407407407407707E-3</v>
      </c>
      <c r="Q177" s="99">
        <f t="shared" si="26"/>
        <v>30.458426966292024</v>
      </c>
      <c r="R177" s="99">
        <f>AVERAGE(Q$5:Q177)</f>
        <v>49.759067790790617</v>
      </c>
      <c r="S177" s="100">
        <f t="shared" si="27"/>
        <v>6.024</v>
      </c>
      <c r="T177" s="101"/>
      <c r="U177" s="102">
        <f t="shared" si="20"/>
        <v>0.49892571399190383</v>
      </c>
      <c r="V177" s="103">
        <v>0.7</v>
      </c>
      <c r="W177" s="104"/>
    </row>
    <row r="178" spans="1:23" ht="12.75" customHeight="1" x14ac:dyDescent="0.2">
      <c r="A178" s="150" t="s">
        <v>65</v>
      </c>
      <c r="B178" s="116">
        <v>44434</v>
      </c>
      <c r="C178" s="120" t="s">
        <v>53</v>
      </c>
      <c r="D178" s="108">
        <v>174</v>
      </c>
      <c r="E178" s="109">
        <v>0.31878472222222221</v>
      </c>
      <c r="F178" s="117">
        <v>0.3263888888888889</v>
      </c>
      <c r="G178" s="110">
        <v>10.032</v>
      </c>
      <c r="H178" s="111">
        <v>22.940390400000002</v>
      </c>
      <c r="I178" s="118">
        <v>91.114999999999995</v>
      </c>
      <c r="J178" s="70">
        <v>4.194</v>
      </c>
      <c r="K178" s="70">
        <f t="shared" si="21"/>
        <v>50328</v>
      </c>
      <c r="L178" s="70">
        <f t="shared" si="22"/>
        <v>36.069465073972495</v>
      </c>
      <c r="M178" s="70">
        <v>76.5</v>
      </c>
      <c r="N178" s="70">
        <f t="shared" si="23"/>
        <v>10736.45083262251</v>
      </c>
      <c r="O178" s="70">
        <f t="shared" si="24"/>
        <v>74.025251742732365</v>
      </c>
      <c r="P178" s="98">
        <f t="shared" si="25"/>
        <v>7.6041666666666896E-3</v>
      </c>
      <c r="Q178" s="99">
        <f t="shared" si="26"/>
        <v>54.969863013698465</v>
      </c>
      <c r="R178" s="99">
        <f>AVERAGE(Q$5:Q178)</f>
        <v>49.789014889772844</v>
      </c>
      <c r="S178" s="100">
        <f t="shared" si="27"/>
        <v>10.032</v>
      </c>
      <c r="T178" s="101"/>
      <c r="U178" s="102">
        <f t="shared" si="20"/>
        <v>0.91409396074056382</v>
      </c>
      <c r="V178" s="103">
        <v>0.7</v>
      </c>
      <c r="W178" s="104"/>
    </row>
    <row r="179" spans="1:23" ht="12.75" customHeight="1" x14ac:dyDescent="0.2">
      <c r="A179" s="150" t="s">
        <v>65</v>
      </c>
      <c r="B179" s="116">
        <v>44434</v>
      </c>
      <c r="C179" s="120" t="s">
        <v>52</v>
      </c>
      <c r="D179" s="108">
        <v>175</v>
      </c>
      <c r="E179" s="109">
        <v>0.42456018518518518</v>
      </c>
      <c r="F179" s="117">
        <v>0.42751157407407409</v>
      </c>
      <c r="G179" s="110">
        <v>11</v>
      </c>
      <c r="H179" s="111">
        <v>49.394179999999999</v>
      </c>
      <c r="I179" s="118">
        <v>92.275999999999996</v>
      </c>
      <c r="J179" s="70">
        <v>8.0749999999999993</v>
      </c>
      <c r="K179" s="70">
        <f t="shared" si="21"/>
        <v>96899.999999999985</v>
      </c>
      <c r="L179" s="70">
        <f t="shared" si="22"/>
        <v>101.89903058823468</v>
      </c>
      <c r="M179" s="70">
        <v>76.5</v>
      </c>
      <c r="N179" s="70">
        <f t="shared" si="23"/>
        <v>7849.1280034936053</v>
      </c>
      <c r="O179" s="70">
        <f t="shared" si="24"/>
        <v>54.117853793367566</v>
      </c>
      <c r="P179" s="98">
        <f t="shared" si="25"/>
        <v>2.9513888888889062E-3</v>
      </c>
      <c r="Q179" s="99">
        <f t="shared" si="26"/>
        <v>155.2941176470579</v>
      </c>
      <c r="R179" s="99">
        <f>AVERAGE(Q$5:Q179)</f>
        <v>50.391901191243043</v>
      </c>
      <c r="S179" s="100">
        <f t="shared" si="27"/>
        <v>11</v>
      </c>
      <c r="T179" s="101"/>
      <c r="U179" s="102">
        <v>1</v>
      </c>
      <c r="V179" s="103">
        <v>0.7</v>
      </c>
      <c r="W179" s="104"/>
    </row>
    <row r="180" spans="1:23" ht="12.75" customHeight="1" x14ac:dyDescent="0.2">
      <c r="A180" s="150" t="s">
        <v>65</v>
      </c>
      <c r="B180" s="116">
        <v>44434</v>
      </c>
      <c r="C180" s="120" t="s">
        <v>53</v>
      </c>
      <c r="D180" s="108">
        <v>176</v>
      </c>
      <c r="E180" s="109">
        <v>0.43798611111111113</v>
      </c>
      <c r="F180" s="117">
        <v>0.45423611111111112</v>
      </c>
      <c r="G180" s="110">
        <v>16</v>
      </c>
      <c r="H180" s="111">
        <v>4.5847959999999999</v>
      </c>
      <c r="I180" s="118">
        <v>91.713999999999999</v>
      </c>
      <c r="J180" s="70">
        <v>5.1890000000000001</v>
      </c>
      <c r="K180" s="70">
        <f t="shared" si="21"/>
        <v>62268</v>
      </c>
      <c r="L180" s="70">
        <f t="shared" si="22"/>
        <v>26.919712820512839</v>
      </c>
      <c r="M180" s="70">
        <v>76.5</v>
      </c>
      <c r="N180" s="70">
        <f t="shared" si="23"/>
        <v>17475.126823274244</v>
      </c>
      <c r="O180" s="70">
        <f t="shared" si="24"/>
        <v>120.48680541603832</v>
      </c>
      <c r="P180" s="98">
        <f t="shared" si="25"/>
        <v>1.6249999999999987E-2</v>
      </c>
      <c r="Q180" s="99">
        <f t="shared" si="26"/>
        <v>41.025641025641058</v>
      </c>
      <c r="R180" s="99">
        <f>AVERAGE(Q$5:Q180)</f>
        <v>50.338683803938487</v>
      </c>
      <c r="S180" s="100">
        <f t="shared" si="27"/>
        <v>16</v>
      </c>
      <c r="T180" s="101"/>
      <c r="U180" s="102">
        <f t="shared" si="20"/>
        <v>0.67775979850472357</v>
      </c>
      <c r="V180" s="103">
        <v>0.7</v>
      </c>
      <c r="W180" s="104"/>
    </row>
    <row r="181" spans="1:23" ht="12.75" customHeight="1" x14ac:dyDescent="0.2">
      <c r="A181" s="150" t="s">
        <v>65</v>
      </c>
      <c r="B181" s="116">
        <v>44434</v>
      </c>
      <c r="C181" s="120" t="s">
        <v>53</v>
      </c>
      <c r="D181" s="108">
        <v>177</v>
      </c>
      <c r="E181" s="109">
        <v>0.46494212962962966</v>
      </c>
      <c r="F181" s="117">
        <v>0.47174768518518517</v>
      </c>
      <c r="G181" s="110">
        <v>15.984999999999999</v>
      </c>
      <c r="H181" s="111">
        <v>25.3938576</v>
      </c>
      <c r="I181" s="118">
        <v>92.569000000000003</v>
      </c>
      <c r="J181" s="70">
        <v>4.7069999999999999</v>
      </c>
      <c r="K181" s="70">
        <f t="shared" si="21"/>
        <v>56484</v>
      </c>
      <c r="L181" s="70">
        <f t="shared" si="22"/>
        <v>64.217421306122887</v>
      </c>
      <c r="M181" s="70">
        <v>76.5</v>
      </c>
      <c r="N181" s="70">
        <f t="shared" si="23"/>
        <v>7015.9446459453502</v>
      </c>
      <c r="O181" s="70">
        <f t="shared" si="24"/>
        <v>48.373254507078158</v>
      </c>
      <c r="P181" s="98">
        <f t="shared" si="25"/>
        <v>6.8055555555555092E-3</v>
      </c>
      <c r="Q181" s="99">
        <f t="shared" si="26"/>
        <v>97.86734693877618</v>
      </c>
      <c r="R181" s="99">
        <f>AVERAGE(Q$5:Q181)</f>
        <v>50.607207324474288</v>
      </c>
      <c r="S181" s="100">
        <f t="shared" si="27"/>
        <v>15.984999999999999</v>
      </c>
      <c r="T181" s="101"/>
      <c r="U181" s="102">
        <v>1</v>
      </c>
      <c r="V181" s="103">
        <v>0.7</v>
      </c>
      <c r="W181" s="104"/>
    </row>
    <row r="182" spans="1:23" ht="12.75" customHeight="1" x14ac:dyDescent="0.2">
      <c r="A182" s="150" t="s">
        <v>65</v>
      </c>
      <c r="B182" s="116">
        <v>44434</v>
      </c>
      <c r="C182" s="120" t="s">
        <v>53</v>
      </c>
      <c r="D182" s="108">
        <v>178</v>
      </c>
      <c r="E182" s="109">
        <v>0.4760300925925926</v>
      </c>
      <c r="F182" s="117">
        <v>0.48122685185185188</v>
      </c>
      <c r="G182" s="110">
        <v>16.006</v>
      </c>
      <c r="H182" s="111">
        <v>19.830956799999999</v>
      </c>
      <c r="I182" s="118">
        <v>91.463999999999999</v>
      </c>
      <c r="J182" s="70">
        <v>5.1289999999999996</v>
      </c>
      <c r="K182" s="70">
        <f t="shared" si="21"/>
        <v>61547.999999999993</v>
      </c>
      <c r="L182" s="70">
        <f t="shared" si="22"/>
        <v>84.208129240088809</v>
      </c>
      <c r="M182" s="70">
        <v>76.5</v>
      </c>
      <c r="N182" s="70">
        <f t="shared" si="23"/>
        <v>5747.1551831150864</v>
      </c>
      <c r="O182" s="70">
        <f t="shared" si="24"/>
        <v>39.625255670334575</v>
      </c>
      <c r="P182" s="98">
        <f t="shared" si="25"/>
        <v>5.196759259259276E-3</v>
      </c>
      <c r="Q182" s="99">
        <f t="shared" si="26"/>
        <v>128.33318485523344</v>
      </c>
      <c r="R182" s="99">
        <f>AVERAGE(Q$5:Q182)</f>
        <v>51.043870119590913</v>
      </c>
      <c r="S182" s="100">
        <f t="shared" si="27"/>
        <v>16.006</v>
      </c>
      <c r="T182" s="101"/>
      <c r="U182" s="102">
        <v>1</v>
      </c>
      <c r="V182" s="103">
        <v>0.7</v>
      </c>
      <c r="W182" s="104"/>
    </row>
    <row r="183" spans="1:23" ht="12.75" customHeight="1" x14ac:dyDescent="0.2">
      <c r="A183" s="150" t="s">
        <v>65</v>
      </c>
      <c r="B183" s="116">
        <v>44434</v>
      </c>
      <c r="C183" s="120" t="s">
        <v>53</v>
      </c>
      <c r="D183" s="108">
        <v>179</v>
      </c>
      <c r="E183" s="109">
        <v>0.48435185185185187</v>
      </c>
      <c r="F183" s="117">
        <v>0.48898148148148146</v>
      </c>
      <c r="G183" s="110">
        <v>15.997</v>
      </c>
      <c r="H183" s="111">
        <v>52.255884000000002</v>
      </c>
      <c r="I183" s="118">
        <v>89.55</v>
      </c>
      <c r="J183" s="70">
        <v>5.1740000000000004</v>
      </c>
      <c r="K183" s="70">
        <f t="shared" si="21"/>
        <v>62088.000000000007</v>
      </c>
      <c r="L183" s="70">
        <f t="shared" si="22"/>
        <v>94.470475464000714</v>
      </c>
      <c r="M183" s="70">
        <v>76.5</v>
      </c>
      <c r="N183" s="70">
        <f t="shared" si="23"/>
        <v>5514.5098509713462</v>
      </c>
      <c r="O183" s="70">
        <f t="shared" si="24"/>
        <v>38.021221940083194</v>
      </c>
      <c r="P183" s="98">
        <f t="shared" si="25"/>
        <v>4.6296296296295947E-3</v>
      </c>
      <c r="Q183" s="99">
        <f t="shared" si="26"/>
        <v>143.97300000000109</v>
      </c>
      <c r="R183" s="99">
        <f>AVERAGE(Q$5:Q183)</f>
        <v>51.563027269760809</v>
      </c>
      <c r="S183" s="100">
        <f t="shared" si="27"/>
        <v>15.997</v>
      </c>
      <c r="T183" s="101"/>
      <c r="U183" s="102">
        <v>1</v>
      </c>
      <c r="V183" s="103">
        <v>0.7</v>
      </c>
      <c r="W183" s="104"/>
    </row>
    <row r="184" spans="1:23" ht="12.75" customHeight="1" x14ac:dyDescent="0.2">
      <c r="A184" s="150" t="s">
        <v>65</v>
      </c>
      <c r="B184" s="116">
        <v>44434</v>
      </c>
      <c r="C184" s="120" t="s">
        <v>53</v>
      </c>
      <c r="D184" s="108">
        <v>180</v>
      </c>
      <c r="E184" s="109">
        <v>0.4924074074074074</v>
      </c>
      <c r="F184" s="117">
        <v>0.50790509259259264</v>
      </c>
      <c r="G184" s="110">
        <v>15.984</v>
      </c>
      <c r="H184" s="111">
        <v>13.966149600000001</v>
      </c>
      <c r="I184" s="118">
        <v>93.959000000000003</v>
      </c>
      <c r="J184" s="70">
        <v>3.5110000000000001</v>
      </c>
      <c r="K184" s="70">
        <f t="shared" si="21"/>
        <v>42132</v>
      </c>
      <c r="L184" s="70">
        <f t="shared" si="22"/>
        <v>28.198268501269506</v>
      </c>
      <c r="M184" s="70">
        <v>76.5</v>
      </c>
      <c r="N184" s="70">
        <f t="shared" si="23"/>
        <v>11707.173808542446</v>
      </c>
      <c r="O184" s="70">
        <f t="shared" si="24"/>
        <v>80.718153688186106</v>
      </c>
      <c r="P184" s="98">
        <f t="shared" si="25"/>
        <v>1.5497685185185239E-2</v>
      </c>
      <c r="Q184" s="99">
        <f t="shared" si="26"/>
        <v>42.974159820761614</v>
      </c>
      <c r="R184" s="99">
        <f>AVERAGE(Q$5:Q184)</f>
        <v>51.515311339488591</v>
      </c>
      <c r="S184" s="100">
        <f t="shared" si="27"/>
        <v>15.984</v>
      </c>
      <c r="T184" s="101"/>
      <c r="U184" s="102">
        <f t="shared" si="20"/>
        <v>0.69298697692387445</v>
      </c>
      <c r="V184" s="103">
        <v>0.7</v>
      </c>
      <c r="W184" s="104"/>
    </row>
    <row r="185" spans="1:23" ht="12.75" customHeight="1" x14ac:dyDescent="0.2">
      <c r="A185" s="150" t="s">
        <v>65</v>
      </c>
      <c r="B185" s="116">
        <v>44434</v>
      </c>
      <c r="C185" s="120" t="s">
        <v>53</v>
      </c>
      <c r="D185" s="108">
        <v>181</v>
      </c>
      <c r="E185" s="109">
        <v>0.51268518518518513</v>
      </c>
      <c r="F185" s="117">
        <v>0.51818287037037036</v>
      </c>
      <c r="G185" s="110">
        <v>16.007999999999999</v>
      </c>
      <c r="H185" s="111">
        <v>9.9215479999999996</v>
      </c>
      <c r="I185" s="118">
        <v>92.697999999999993</v>
      </c>
      <c r="J185" s="70">
        <v>4.7670000000000003</v>
      </c>
      <c r="K185" s="70">
        <f t="shared" si="21"/>
        <v>57204.000000000007</v>
      </c>
      <c r="L185" s="70">
        <f t="shared" si="22"/>
        <v>79.608788291367759</v>
      </c>
      <c r="M185" s="70">
        <v>76.5</v>
      </c>
      <c r="N185" s="70">
        <f t="shared" si="23"/>
        <v>5597.7620712322741</v>
      </c>
      <c r="O185" s="70">
        <f t="shared" si="24"/>
        <v>38.595226018249434</v>
      </c>
      <c r="P185" s="98">
        <f t="shared" si="25"/>
        <v>5.4976851851852304E-3</v>
      </c>
      <c r="Q185" s="99">
        <f t="shared" si="26"/>
        <v>121.32378947368321</v>
      </c>
      <c r="R185" s="99">
        <f>AVERAGE(Q$5:Q185)</f>
        <v>51.900993539125025</v>
      </c>
      <c r="S185" s="100">
        <f t="shared" si="27"/>
        <v>16.007999999999999</v>
      </c>
      <c r="T185" s="101"/>
      <c r="U185" s="102">
        <v>1</v>
      </c>
      <c r="V185" s="103">
        <v>0.7</v>
      </c>
      <c r="W185" s="104"/>
    </row>
    <row r="186" spans="1:23" ht="12.75" customHeight="1" x14ac:dyDescent="0.2">
      <c r="A186" s="150" t="s">
        <v>65</v>
      </c>
      <c r="B186" s="116">
        <v>44434</v>
      </c>
      <c r="C186" s="120" t="s">
        <v>53</v>
      </c>
      <c r="D186" s="108">
        <v>182</v>
      </c>
      <c r="E186" s="109">
        <v>0.53508101851851853</v>
      </c>
      <c r="F186" s="117">
        <v>0.53995370370370377</v>
      </c>
      <c r="G186" s="110">
        <v>16.497</v>
      </c>
      <c r="H186" s="111">
        <v>47.536882399999996</v>
      </c>
      <c r="I186" s="118">
        <v>89.5</v>
      </c>
      <c r="J186" s="70">
        <v>3.2869999999999999</v>
      </c>
      <c r="K186" s="70">
        <f t="shared" si="21"/>
        <v>39444</v>
      </c>
      <c r="L186" s="70">
        <f t="shared" si="22"/>
        <v>92.563640345842103</v>
      </c>
      <c r="M186" s="70">
        <v>76.5</v>
      </c>
      <c r="N186" s="70">
        <f t="shared" si="23"/>
        <v>3752.2436005629793</v>
      </c>
      <c r="O186" s="70">
        <f t="shared" si="24"/>
        <v>25.870819087417605</v>
      </c>
      <c r="P186" s="98">
        <f t="shared" si="25"/>
        <v>4.8726851851852437E-3</v>
      </c>
      <c r="Q186" s="99">
        <f t="shared" si="26"/>
        <v>141.06698337291991</v>
      </c>
      <c r="R186" s="99">
        <f>AVERAGE(Q$5:Q186)</f>
        <v>52.390916560189837</v>
      </c>
      <c r="S186" s="100">
        <f t="shared" si="27"/>
        <v>16.497</v>
      </c>
      <c r="T186" s="101"/>
      <c r="U186" s="102">
        <v>1</v>
      </c>
      <c r="V186" s="103">
        <v>0.7</v>
      </c>
      <c r="W186" s="104"/>
    </row>
    <row r="187" spans="1:23" ht="12.75" customHeight="1" x14ac:dyDescent="0.2">
      <c r="A187" s="150" t="s">
        <v>65</v>
      </c>
      <c r="B187" s="116">
        <v>44434</v>
      </c>
      <c r="C187" s="120" t="s">
        <v>52</v>
      </c>
      <c r="D187" s="108">
        <v>183</v>
      </c>
      <c r="E187" s="109">
        <v>0.54420138888888892</v>
      </c>
      <c r="F187" s="117">
        <v>0.54973379629629626</v>
      </c>
      <c r="G187" s="110">
        <v>16.483000000000001</v>
      </c>
      <c r="H187" s="111">
        <v>34.635160800000001</v>
      </c>
      <c r="I187" s="118">
        <v>92.162000000000006</v>
      </c>
      <c r="J187" s="70">
        <v>2.4980000000000002</v>
      </c>
      <c r="K187" s="70">
        <f t="shared" si="21"/>
        <v>29976.000000000004</v>
      </c>
      <c r="L187" s="70">
        <f t="shared" si="22"/>
        <v>81.456530791632687</v>
      </c>
      <c r="M187" s="70">
        <v>76.5</v>
      </c>
      <c r="N187" s="70">
        <f t="shared" si="23"/>
        <v>3236.9307922848557</v>
      </c>
      <c r="O187" s="70">
        <f t="shared" si="24"/>
        <v>22.31786094941393</v>
      </c>
      <c r="P187" s="98">
        <f t="shared" si="25"/>
        <v>5.532407407407347E-3</v>
      </c>
      <c r="Q187" s="99">
        <f t="shared" si="26"/>
        <v>124.13974895397625</v>
      </c>
      <c r="R187" s="99">
        <f>AVERAGE(Q$5:Q187)</f>
        <v>52.782986682560256</v>
      </c>
      <c r="S187" s="100">
        <f t="shared" si="27"/>
        <v>16.483000000000001</v>
      </c>
      <c r="T187" s="101"/>
      <c r="U187" s="102">
        <v>1</v>
      </c>
      <c r="V187" s="103">
        <v>0.7</v>
      </c>
      <c r="W187" s="104"/>
    </row>
    <row r="188" spans="1:23" ht="12.75" customHeight="1" x14ac:dyDescent="0.2">
      <c r="A188" s="150" t="s">
        <v>65</v>
      </c>
      <c r="B188" s="116">
        <v>44434</v>
      </c>
      <c r="C188" s="120" t="s">
        <v>53</v>
      </c>
      <c r="D188" s="108">
        <v>184</v>
      </c>
      <c r="E188" s="109">
        <v>0.55457175925925928</v>
      </c>
      <c r="F188" s="117">
        <v>0.55929398148148146</v>
      </c>
      <c r="G188" s="110">
        <v>16.489000000000001</v>
      </c>
      <c r="H188" s="111">
        <v>22.9669168</v>
      </c>
      <c r="I188" s="118">
        <v>92.11</v>
      </c>
      <c r="J188" s="70">
        <v>7.4610000000000003</v>
      </c>
      <c r="K188" s="70">
        <f t="shared" si="21"/>
        <v>89532</v>
      </c>
      <c r="L188" s="70">
        <f t="shared" si="22"/>
        <v>95.46665428235373</v>
      </c>
      <c r="M188" s="70">
        <v>76.5</v>
      </c>
      <c r="N188" s="70">
        <f t="shared" si="23"/>
        <v>7391.6144613994256</v>
      </c>
      <c r="O188" s="70">
        <f t="shared" si="24"/>
        <v>50.963407723878305</v>
      </c>
      <c r="P188" s="98">
        <f t="shared" si="25"/>
        <v>4.7222222222221832E-3</v>
      </c>
      <c r="Q188" s="99">
        <f t="shared" si="26"/>
        <v>145.49117647058944</v>
      </c>
      <c r="R188" s="99">
        <f>AVERAGE(Q$5:Q188)</f>
        <v>53.286835540103894</v>
      </c>
      <c r="S188" s="100">
        <f t="shared" si="27"/>
        <v>16.489000000000001</v>
      </c>
      <c r="T188" s="101"/>
      <c r="U188" s="102">
        <v>1</v>
      </c>
      <c r="V188" s="103">
        <v>0.7</v>
      </c>
      <c r="W188" s="104"/>
    </row>
    <row r="189" spans="1:23" ht="12.75" customHeight="1" x14ac:dyDescent="0.2">
      <c r="A189" s="150" t="s">
        <v>65</v>
      </c>
      <c r="B189" s="116">
        <v>44434</v>
      </c>
      <c r="C189" s="120" t="s">
        <v>53</v>
      </c>
      <c r="D189" s="108">
        <v>185</v>
      </c>
      <c r="E189" s="109">
        <v>0.56509259259259259</v>
      </c>
      <c r="F189" s="117">
        <v>0.57040509259259264</v>
      </c>
      <c r="G189" s="110">
        <v>16.477</v>
      </c>
      <c r="H189" s="111">
        <v>20.113080800000002</v>
      </c>
      <c r="I189" s="118">
        <v>93.516000000000005</v>
      </c>
      <c r="J189" s="70">
        <v>5.6970000000000001</v>
      </c>
      <c r="K189" s="70">
        <f t="shared" si="21"/>
        <v>68364</v>
      </c>
      <c r="L189" s="70">
        <f t="shared" si="22"/>
        <v>84.797491262744245</v>
      </c>
      <c r="M189" s="70">
        <v>76.5</v>
      </c>
      <c r="N189" s="70">
        <f t="shared" si="23"/>
        <v>6452.0316610738737</v>
      </c>
      <c r="O189" s="70">
        <f t="shared" si="24"/>
        <v>44.485209815505698</v>
      </c>
      <c r="P189" s="98">
        <f t="shared" si="25"/>
        <v>5.3125000000000533E-3</v>
      </c>
      <c r="Q189" s="99">
        <f t="shared" si="26"/>
        <v>129.23137254901832</v>
      </c>
      <c r="R189" s="99">
        <f>AVERAGE(Q$5:Q189)</f>
        <v>53.697346550962891</v>
      </c>
      <c r="S189" s="100">
        <f t="shared" si="27"/>
        <v>16.477</v>
      </c>
      <c r="T189" s="101"/>
      <c r="U189" s="102">
        <v>1</v>
      </c>
      <c r="V189" s="103">
        <v>0.7</v>
      </c>
      <c r="W189" s="104"/>
    </row>
    <row r="190" spans="1:23" ht="12.75" customHeight="1" x14ac:dyDescent="0.2">
      <c r="A190" s="150" t="s">
        <v>65</v>
      </c>
      <c r="B190" s="116">
        <v>44434</v>
      </c>
      <c r="C190" s="120" t="s">
        <v>53</v>
      </c>
      <c r="D190" s="108">
        <v>186</v>
      </c>
      <c r="E190" s="109">
        <v>0.57568287037037036</v>
      </c>
      <c r="F190" s="117">
        <v>0.57947916666666666</v>
      </c>
      <c r="G190" s="110">
        <v>16.518999999999998</v>
      </c>
      <c r="H190" s="111">
        <v>13.783836800000001</v>
      </c>
      <c r="I190" s="118">
        <v>92.284999999999997</v>
      </c>
      <c r="J190" s="70">
        <v>8.4369999999999994</v>
      </c>
      <c r="K190" s="70">
        <f t="shared" si="21"/>
        <v>101243.99999999999</v>
      </c>
      <c r="L190" s="70">
        <f t="shared" si="22"/>
        <v>118.96725942439019</v>
      </c>
      <c r="M190" s="70">
        <v>76.5</v>
      </c>
      <c r="N190" s="70">
        <f t="shared" si="23"/>
        <v>6627.3811761023371</v>
      </c>
      <c r="O190" s="70">
        <f t="shared" si="24"/>
        <v>45.694202637743345</v>
      </c>
      <c r="P190" s="98">
        <f t="shared" si="25"/>
        <v>3.7962962962962976E-3</v>
      </c>
      <c r="Q190" s="99">
        <f t="shared" si="26"/>
        <v>181.30609756097553</v>
      </c>
      <c r="R190" s="99">
        <f>AVERAGE(Q$5:Q190)</f>
        <v>54.383415104780163</v>
      </c>
      <c r="S190" s="100">
        <f t="shared" si="27"/>
        <v>16.518999999999998</v>
      </c>
      <c r="T190" s="101"/>
      <c r="U190" s="102">
        <v>1</v>
      </c>
      <c r="V190" s="103">
        <v>0.7</v>
      </c>
      <c r="W190" s="104"/>
    </row>
    <row r="191" spans="1:23" ht="12.75" customHeight="1" x14ac:dyDescent="0.2">
      <c r="A191" s="150" t="s">
        <v>65</v>
      </c>
      <c r="B191" s="116">
        <v>44434</v>
      </c>
      <c r="C191" s="120" t="s">
        <v>53</v>
      </c>
      <c r="D191" s="108">
        <v>187</v>
      </c>
      <c r="E191" s="109">
        <v>0.58454861111111112</v>
      </c>
      <c r="F191" s="117">
        <v>0.59008101851851846</v>
      </c>
      <c r="G191" s="110">
        <v>16.5</v>
      </c>
      <c r="H191" s="111">
        <v>22.481123999999998</v>
      </c>
      <c r="I191" s="118">
        <v>93.346000000000004</v>
      </c>
      <c r="J191" s="70">
        <v>4.1749999999999998</v>
      </c>
      <c r="K191" s="70">
        <f t="shared" si="21"/>
        <v>50100</v>
      </c>
      <c r="L191" s="70">
        <f t="shared" si="22"/>
        <v>81.540542259415119</v>
      </c>
      <c r="M191" s="70">
        <v>76.5</v>
      </c>
      <c r="N191" s="70">
        <f t="shared" si="23"/>
        <v>5002.1050381483083</v>
      </c>
      <c r="O191" s="70">
        <f t="shared" si="24"/>
        <v>34.488313732823428</v>
      </c>
      <c r="P191" s="98">
        <f t="shared" si="25"/>
        <v>5.532407407407347E-3</v>
      </c>
      <c r="Q191" s="99">
        <f t="shared" si="26"/>
        <v>124.2677824267796</v>
      </c>
      <c r="R191" s="99">
        <f>AVERAGE(Q$5:Q191)</f>
        <v>54.757128299015456</v>
      </c>
      <c r="S191" s="100">
        <f t="shared" si="27"/>
        <v>16.5</v>
      </c>
      <c r="T191" s="101"/>
      <c r="U191" s="102">
        <v>1</v>
      </c>
      <c r="V191" s="103">
        <v>0.7</v>
      </c>
      <c r="W191" s="104"/>
    </row>
    <row r="192" spans="1:23" x14ac:dyDescent="0.2">
      <c r="A192" s="150" t="s">
        <v>65</v>
      </c>
      <c r="B192" s="116">
        <v>44434</v>
      </c>
      <c r="C192" s="120" t="s">
        <v>52</v>
      </c>
      <c r="D192" s="108">
        <v>188</v>
      </c>
      <c r="E192" s="109">
        <v>0.59545138888888893</v>
      </c>
      <c r="F192" s="117">
        <v>0.60326388888888893</v>
      </c>
      <c r="G192" s="110">
        <v>16</v>
      </c>
      <c r="H192" s="111">
        <v>67.20620799999999</v>
      </c>
      <c r="I192" s="118">
        <v>64.545000000000002</v>
      </c>
      <c r="J192" s="70">
        <v>10.582000000000001</v>
      </c>
      <c r="K192" s="70">
        <f t="shared" si="21"/>
        <v>126984.00000000001</v>
      </c>
      <c r="L192" s="70">
        <f t="shared" si="22"/>
        <v>55.993002666666662</v>
      </c>
      <c r="M192" s="70">
        <v>76.5</v>
      </c>
      <c r="N192" s="70">
        <f t="shared" si="23"/>
        <v>12894.959085475999</v>
      </c>
      <c r="O192" s="70">
        <f t="shared" si="24"/>
        <v>88.907648104176502</v>
      </c>
      <c r="P192" s="98">
        <f t="shared" si="25"/>
        <v>7.8125E-3</v>
      </c>
      <c r="Q192" s="99">
        <f t="shared" si="26"/>
        <v>85.333333333333329</v>
      </c>
      <c r="R192" s="99">
        <f>AVERAGE(Q$5:Q192)</f>
        <v>54.91976768749587</v>
      </c>
      <c r="S192" s="100">
        <f t="shared" si="27"/>
        <v>16</v>
      </c>
      <c r="T192" s="101"/>
      <c r="U192" s="102">
        <v>1</v>
      </c>
      <c r="V192" s="103">
        <v>0.7</v>
      </c>
      <c r="W192" s="104"/>
    </row>
    <row r="193" spans="1:23" ht="12.75" customHeight="1" x14ac:dyDescent="0.2">
      <c r="A193" s="150" t="s">
        <v>65</v>
      </c>
      <c r="B193" s="116">
        <v>44434</v>
      </c>
      <c r="C193" s="120" t="s">
        <v>53</v>
      </c>
      <c r="D193" s="108">
        <v>189</v>
      </c>
      <c r="E193" s="109">
        <v>0.60863425925925929</v>
      </c>
      <c r="F193" s="117">
        <v>0.61344907407407401</v>
      </c>
      <c r="G193" s="110">
        <v>16.5</v>
      </c>
      <c r="H193" s="111">
        <v>64.772523200000009</v>
      </c>
      <c r="I193" s="118">
        <v>77.927000000000007</v>
      </c>
      <c r="J193" s="70">
        <v>5.33</v>
      </c>
      <c r="K193" s="70">
        <f t="shared" si="21"/>
        <v>63960</v>
      </c>
      <c r="L193" s="70">
        <f t="shared" si="22"/>
        <v>93.693219230771135</v>
      </c>
      <c r="M193" s="70">
        <v>76.5</v>
      </c>
      <c r="N193" s="70">
        <f t="shared" si="23"/>
        <v>5213.7325084723634</v>
      </c>
      <c r="O193" s="70">
        <f t="shared" si="24"/>
        <v>35.947434350114911</v>
      </c>
      <c r="P193" s="98">
        <f t="shared" si="25"/>
        <v>4.8148148148147163E-3</v>
      </c>
      <c r="Q193" s="99">
        <f t="shared" si="26"/>
        <v>142.78846153846445</v>
      </c>
      <c r="R193" s="99">
        <f>AVERAGE(Q$5:Q193)</f>
        <v>55.384681411575066</v>
      </c>
      <c r="S193" s="100">
        <f t="shared" si="27"/>
        <v>16.5</v>
      </c>
      <c r="T193" s="101"/>
      <c r="U193" s="102">
        <v>1</v>
      </c>
      <c r="V193" s="103">
        <v>0.7</v>
      </c>
      <c r="W193" s="104"/>
    </row>
    <row r="194" spans="1:23" ht="12.75" customHeight="1" x14ac:dyDescent="0.2">
      <c r="A194" s="150" t="s">
        <v>65</v>
      </c>
      <c r="B194" s="116">
        <v>44434</v>
      </c>
      <c r="C194" s="120" t="s">
        <v>53</v>
      </c>
      <c r="D194" s="108">
        <v>190</v>
      </c>
      <c r="E194" s="109">
        <v>0.61827546296296299</v>
      </c>
      <c r="F194" s="117">
        <v>0.62836805555555553</v>
      </c>
      <c r="G194" s="110">
        <v>16.451000000000001</v>
      </c>
      <c r="H194" s="111">
        <v>57.314558400000003</v>
      </c>
      <c r="I194" s="118">
        <v>61.874000000000002</v>
      </c>
      <c r="J194" s="70">
        <v>5.4269999999999996</v>
      </c>
      <c r="K194" s="70">
        <f t="shared" si="21"/>
        <v>65123.999999999993</v>
      </c>
      <c r="L194" s="70">
        <f t="shared" si="22"/>
        <v>44.564943996330499</v>
      </c>
      <c r="M194" s="70">
        <v>76.5</v>
      </c>
      <c r="N194" s="70">
        <f t="shared" si="23"/>
        <v>8171.7765316681525</v>
      </c>
      <c r="O194" s="70">
        <f t="shared" si="24"/>
        <v>56.342437959484307</v>
      </c>
      <c r="P194" s="98">
        <f t="shared" si="25"/>
        <v>1.0092592592592542E-2</v>
      </c>
      <c r="Q194" s="99">
        <f t="shared" si="26"/>
        <v>67.916972477064562</v>
      </c>
      <c r="R194" s="99">
        <f>AVERAGE(Q$5:Q194)</f>
        <v>55.450640838235543</v>
      </c>
      <c r="S194" s="100">
        <f t="shared" si="27"/>
        <v>16.451000000000001</v>
      </c>
      <c r="T194" s="101"/>
      <c r="U194" s="102">
        <v>1</v>
      </c>
      <c r="V194" s="103">
        <v>0.7</v>
      </c>
      <c r="W194" s="104"/>
    </row>
    <row r="195" spans="1:23" ht="12.75" customHeight="1" x14ac:dyDescent="0.2">
      <c r="A195" s="150" t="s">
        <v>65</v>
      </c>
      <c r="B195" s="116">
        <v>44434</v>
      </c>
      <c r="C195" s="120" t="s">
        <v>53</v>
      </c>
      <c r="D195" s="108">
        <v>191</v>
      </c>
      <c r="E195" s="109">
        <v>0.63300925925925922</v>
      </c>
      <c r="F195" s="117">
        <v>0.64356481481481487</v>
      </c>
      <c r="G195" s="110">
        <v>16.512</v>
      </c>
      <c r="H195" s="111">
        <v>66.03252719999999</v>
      </c>
      <c r="I195" s="118">
        <v>89.629000000000005</v>
      </c>
      <c r="J195" s="70">
        <v>5.2430000000000003</v>
      </c>
      <c r="K195" s="70">
        <f t="shared" si="21"/>
        <v>62916.000000000007</v>
      </c>
      <c r="L195" s="70">
        <f t="shared" si="22"/>
        <v>42.768339536841722</v>
      </c>
      <c r="M195" s="70">
        <v>76.5</v>
      </c>
      <c r="N195" s="70">
        <f t="shared" si="23"/>
        <v>11687.112729197217</v>
      </c>
      <c r="O195" s="70">
        <f t="shared" si="24"/>
        <v>80.579837360759797</v>
      </c>
      <c r="P195" s="98">
        <f t="shared" si="25"/>
        <v>1.0555555555555651E-2</v>
      </c>
      <c r="Q195" s="99">
        <f t="shared" si="26"/>
        <v>65.178947368420467</v>
      </c>
      <c r="R195" s="99">
        <f>AVERAGE(Q$5:Q195)</f>
        <v>55.501574380278399</v>
      </c>
      <c r="S195" s="100">
        <f t="shared" si="27"/>
        <v>16.512</v>
      </c>
      <c r="T195" s="101"/>
      <c r="U195" s="102">
        <v>1</v>
      </c>
      <c r="V195" s="103">
        <v>0.7</v>
      </c>
      <c r="W195" s="104"/>
    </row>
    <row r="196" spans="1:23" ht="12.75" customHeight="1" x14ac:dyDescent="0.2">
      <c r="A196" s="150" t="s">
        <v>65</v>
      </c>
      <c r="B196" s="116">
        <v>44434</v>
      </c>
      <c r="C196" s="120" t="s">
        <v>52</v>
      </c>
      <c r="D196" s="108">
        <v>192</v>
      </c>
      <c r="E196" s="109">
        <v>0.64769675925925929</v>
      </c>
      <c r="F196" s="117">
        <v>0.65097222222222217</v>
      </c>
      <c r="G196" s="110">
        <v>11.023999999999999</v>
      </c>
      <c r="H196" s="111">
        <v>65.448496800000001</v>
      </c>
      <c r="I196" s="118">
        <v>87.703000000000003</v>
      </c>
      <c r="J196" s="70">
        <v>5.1609999999999996</v>
      </c>
      <c r="K196" s="70">
        <f t="shared" si="21"/>
        <v>61931.999999999993</v>
      </c>
      <c r="L196" s="70">
        <f t="shared" si="22"/>
        <v>92.017476025443941</v>
      </c>
      <c r="M196" s="70">
        <v>76.5</v>
      </c>
      <c r="N196" s="70">
        <f t="shared" si="23"/>
        <v>5701.2462047612235</v>
      </c>
      <c r="O196" s="70">
        <f t="shared" si="24"/>
        <v>39.30872428273949</v>
      </c>
      <c r="P196" s="98">
        <f t="shared" si="25"/>
        <v>3.2754629629628829E-3</v>
      </c>
      <c r="Q196" s="99">
        <f t="shared" si="26"/>
        <v>140.23462897526844</v>
      </c>
      <c r="R196" s="99">
        <f>AVERAGE(Q$5:Q196)</f>
        <v>55.942892372960635</v>
      </c>
      <c r="S196" s="100">
        <f t="shared" si="27"/>
        <v>11.023999999999999</v>
      </c>
      <c r="T196" s="101"/>
      <c r="U196" s="102">
        <v>1</v>
      </c>
      <c r="V196" s="103">
        <v>0.7</v>
      </c>
      <c r="W196" s="104"/>
    </row>
    <row r="197" spans="1:23" ht="12.75" customHeight="1" x14ac:dyDescent="0.2">
      <c r="A197" s="150" t="s">
        <v>65</v>
      </c>
      <c r="B197" s="116">
        <v>44434</v>
      </c>
      <c r="C197" s="120" t="s">
        <v>53</v>
      </c>
      <c r="D197" s="108">
        <v>193</v>
      </c>
      <c r="E197" s="109">
        <v>0.65457175925925926</v>
      </c>
      <c r="F197" s="117">
        <v>0.65570601851851851</v>
      </c>
      <c r="G197" s="110">
        <v>5</v>
      </c>
      <c r="H197" s="111">
        <v>49.547268800000005</v>
      </c>
      <c r="I197" s="118">
        <v>86.832999999999998</v>
      </c>
      <c r="J197" s="70">
        <v>6.0220000000000002</v>
      </c>
      <c r="K197" s="70">
        <f t="shared" si="21"/>
        <v>72264</v>
      </c>
      <c r="L197" s="70">
        <f t="shared" si="22"/>
        <v>120.5206530612253</v>
      </c>
      <c r="M197" s="70">
        <v>76.5</v>
      </c>
      <c r="N197" s="70">
        <f t="shared" si="23"/>
        <v>4921.7654600382175</v>
      </c>
      <c r="O197" s="70">
        <f t="shared" si="24"/>
        <v>33.934391623253099</v>
      </c>
      <c r="P197" s="98">
        <f t="shared" si="25"/>
        <v>1.1342592592592515E-3</v>
      </c>
      <c r="Q197" s="99">
        <f t="shared" si="26"/>
        <v>183.67346938775634</v>
      </c>
      <c r="R197" s="99">
        <f>AVERAGE(Q$5:Q197)</f>
        <v>56.604708834177195</v>
      </c>
      <c r="S197" s="100">
        <f t="shared" si="27"/>
        <v>5</v>
      </c>
      <c r="T197" s="101"/>
      <c r="U197" s="102">
        <v>1</v>
      </c>
      <c r="V197" s="103">
        <v>0.7</v>
      </c>
      <c r="W197" s="104"/>
    </row>
    <row r="198" spans="1:23" x14ac:dyDescent="0.2">
      <c r="A198" s="150" t="s">
        <v>65</v>
      </c>
      <c r="B198" s="116">
        <v>44434</v>
      </c>
      <c r="C198" s="120" t="s">
        <v>52</v>
      </c>
      <c r="D198" s="108">
        <v>194</v>
      </c>
      <c r="E198" s="109">
        <v>0.69103009259259263</v>
      </c>
      <c r="F198" s="117">
        <v>0.69851851851851843</v>
      </c>
      <c r="G198" s="110">
        <v>17.004999999999999</v>
      </c>
      <c r="H198" s="111">
        <v>23.419664000000001</v>
      </c>
      <c r="I198" s="118">
        <v>94.28</v>
      </c>
      <c r="J198" s="70">
        <v>5.2519999999999998</v>
      </c>
      <c r="K198" s="70">
        <f t="shared" si="21"/>
        <v>63024</v>
      </c>
      <c r="L198" s="70">
        <f t="shared" si="22"/>
        <v>62.085460006183403</v>
      </c>
      <c r="M198" s="70">
        <v>76.5</v>
      </c>
      <c r="N198" s="70">
        <f t="shared" si="23"/>
        <v>8162.7249262588839</v>
      </c>
      <c r="O198" s="70">
        <f t="shared" si="24"/>
        <v>56.280029312572701</v>
      </c>
      <c r="P198" s="98">
        <f t="shared" si="25"/>
        <v>7.4884259259258013E-3</v>
      </c>
      <c r="Q198" s="99">
        <f t="shared" si="26"/>
        <v>94.618238021639897</v>
      </c>
      <c r="R198" s="99">
        <f>AVERAGE(Q$5:Q198)</f>
        <v>56.800654860916694</v>
      </c>
      <c r="S198" s="100">
        <f t="shared" si="27"/>
        <v>17.004999999999999</v>
      </c>
      <c r="T198" s="101"/>
      <c r="U198" s="102">
        <v>1</v>
      </c>
      <c r="V198" s="103">
        <v>0.7</v>
      </c>
      <c r="W198" s="104"/>
    </row>
    <row r="199" spans="1:23" ht="12.75" customHeight="1" x14ac:dyDescent="0.2">
      <c r="A199" s="150" t="s">
        <v>65</v>
      </c>
      <c r="B199" s="116">
        <v>44434</v>
      </c>
      <c r="C199" s="120" t="s">
        <v>53</v>
      </c>
      <c r="D199" s="108">
        <v>195</v>
      </c>
      <c r="E199" s="109">
        <v>0.70274305555555561</v>
      </c>
      <c r="F199" s="117">
        <v>0.70870370370370372</v>
      </c>
      <c r="G199" s="110">
        <v>16.975000000000001</v>
      </c>
      <c r="H199" s="111">
        <v>36.699948800000001</v>
      </c>
      <c r="I199" s="118">
        <v>90.983000000000004</v>
      </c>
      <c r="J199" s="70">
        <v>4.923</v>
      </c>
      <c r="K199" s="70">
        <f t="shared" ref="K199:K232" si="28">J199*12000</f>
        <v>59076</v>
      </c>
      <c r="L199" s="70">
        <f t="shared" ref="L199:L232" si="29">Q199*0.656168</f>
        <v>77.861022291262529</v>
      </c>
      <c r="M199" s="70">
        <v>76.5</v>
      </c>
      <c r="N199" s="70">
        <f t="shared" ref="N199:N232" si="30">((H199*1000)/M199)+((6.28*I199*K199)/(L199*M199))</f>
        <v>6146.6886861327239</v>
      </c>
      <c r="O199" s="70">
        <f t="shared" ref="O199:O232" si="31">N199*0.00689476</f>
        <v>42.379943285600461</v>
      </c>
      <c r="P199" s="98">
        <f t="shared" si="25"/>
        <v>5.9606481481481177E-3</v>
      </c>
      <c r="Q199" s="99">
        <f t="shared" si="26"/>
        <v>118.66019417475789</v>
      </c>
      <c r="R199" s="99">
        <f>AVERAGE(Q$5:Q199)</f>
        <v>57.117883267654335</v>
      </c>
      <c r="S199" s="100">
        <f t="shared" si="27"/>
        <v>16.975000000000001</v>
      </c>
      <c r="T199" s="101"/>
      <c r="U199" s="102">
        <v>1</v>
      </c>
      <c r="V199" s="103">
        <v>0.7</v>
      </c>
      <c r="W199" s="104"/>
    </row>
    <row r="200" spans="1:23" ht="12.75" customHeight="1" x14ac:dyDescent="0.2">
      <c r="A200" s="150" t="s">
        <v>65</v>
      </c>
      <c r="B200" s="116">
        <v>44434</v>
      </c>
      <c r="C200" s="120" t="s">
        <v>53</v>
      </c>
      <c r="D200" s="108">
        <v>196</v>
      </c>
      <c r="E200" s="109">
        <v>0.7139699074074074</v>
      </c>
      <c r="F200" s="117">
        <v>0.71881944444444434</v>
      </c>
      <c r="G200" s="110">
        <v>17.047999999999998</v>
      </c>
      <c r="H200" s="111">
        <v>37.919263999999998</v>
      </c>
      <c r="I200" s="118">
        <v>94.74</v>
      </c>
      <c r="J200" s="70">
        <v>5.77</v>
      </c>
      <c r="K200" s="70">
        <f t="shared" si="28"/>
        <v>69240</v>
      </c>
      <c r="L200" s="70">
        <f t="shared" si="29"/>
        <v>96.111855442483943</v>
      </c>
      <c r="M200" s="70">
        <v>76.5</v>
      </c>
      <c r="N200" s="70">
        <f t="shared" si="30"/>
        <v>6098.5613720143729</v>
      </c>
      <c r="O200" s="70">
        <f t="shared" si="31"/>
        <v>42.048117005309813</v>
      </c>
      <c r="P200" s="98">
        <f t="shared" si="25"/>
        <v>4.8495370370369439E-3</v>
      </c>
      <c r="Q200" s="99">
        <f t="shared" si="26"/>
        <v>146.47446300716271</v>
      </c>
      <c r="R200" s="99">
        <f>AVERAGE(Q$5:Q200)</f>
        <v>57.573784184692641</v>
      </c>
      <c r="S200" s="100">
        <f t="shared" si="27"/>
        <v>17.047999999999998</v>
      </c>
      <c r="T200" s="101"/>
      <c r="U200" s="102">
        <v>1</v>
      </c>
      <c r="V200" s="103">
        <v>0.7</v>
      </c>
      <c r="W200" s="104"/>
    </row>
    <row r="201" spans="1:23" ht="12.75" customHeight="1" x14ac:dyDescent="0.2">
      <c r="A201" s="150" t="s">
        <v>65</v>
      </c>
      <c r="B201" s="116">
        <v>44434</v>
      </c>
      <c r="C201" s="120" t="s">
        <v>53</v>
      </c>
      <c r="D201" s="108">
        <v>197</v>
      </c>
      <c r="E201" s="109">
        <v>0.78362268518518519</v>
      </c>
      <c r="F201" s="117">
        <v>0.79185185185185192</v>
      </c>
      <c r="G201" s="110">
        <v>16.024000000000001</v>
      </c>
      <c r="H201" s="111">
        <v>21.193020000000001</v>
      </c>
      <c r="I201" s="118">
        <v>91.105000000000004</v>
      </c>
      <c r="J201" s="70">
        <v>5.5279999999999996</v>
      </c>
      <c r="K201" s="70">
        <f t="shared" si="28"/>
        <v>66336</v>
      </c>
      <c r="L201" s="70">
        <f t="shared" si="29"/>
        <v>53.237650794936293</v>
      </c>
      <c r="M201" s="70">
        <v>76.5</v>
      </c>
      <c r="N201" s="70">
        <f t="shared" si="30"/>
        <v>9596.065267532309</v>
      </c>
      <c r="O201" s="70">
        <f t="shared" si="31"/>
        <v>66.162566963971059</v>
      </c>
      <c r="P201" s="98">
        <f t="shared" si="25"/>
        <v>8.2291666666667318E-3</v>
      </c>
      <c r="Q201" s="99">
        <f t="shared" si="26"/>
        <v>81.13417721518924</v>
      </c>
      <c r="R201" s="99">
        <f>AVERAGE(Q$5:Q201)</f>
        <v>57.693380088400751</v>
      </c>
      <c r="S201" s="100">
        <f t="shared" si="27"/>
        <v>16.024000000000001</v>
      </c>
      <c r="T201" s="101"/>
      <c r="U201" s="102">
        <v>1</v>
      </c>
      <c r="V201" s="103">
        <v>0.7</v>
      </c>
      <c r="W201" s="104"/>
    </row>
    <row r="202" spans="1:23" x14ac:dyDescent="0.2">
      <c r="A202" s="150" t="s">
        <v>65</v>
      </c>
      <c r="B202" s="116">
        <v>44434</v>
      </c>
      <c r="C202" s="120" t="s">
        <v>52</v>
      </c>
      <c r="D202" s="108">
        <v>198</v>
      </c>
      <c r="E202" s="109">
        <v>0.79646990740740742</v>
      </c>
      <c r="F202" s="117">
        <v>0.80451388888888886</v>
      </c>
      <c r="G202" s="110">
        <v>16.016999999999999</v>
      </c>
      <c r="H202" s="111">
        <v>22.584981599999999</v>
      </c>
      <c r="I202" s="118">
        <v>90.423000000000002</v>
      </c>
      <c r="J202" s="70">
        <v>7.2869999999999999</v>
      </c>
      <c r="K202" s="70">
        <f t="shared" si="28"/>
        <v>87444</v>
      </c>
      <c r="L202" s="70">
        <f t="shared" si="29"/>
        <v>54.439473786475077</v>
      </c>
      <c r="M202" s="70">
        <v>76.5</v>
      </c>
      <c r="N202" s="70">
        <f t="shared" si="30"/>
        <v>12218.439178828368</v>
      </c>
      <c r="O202" s="70">
        <f t="shared" si="31"/>
        <v>84.243205712618675</v>
      </c>
      <c r="P202" s="98">
        <f t="shared" si="25"/>
        <v>8.0439814814814437E-3</v>
      </c>
      <c r="Q202" s="99">
        <f t="shared" si="26"/>
        <v>82.965755395683843</v>
      </c>
      <c r="R202" s="99">
        <f>AVERAGE(Q$5:Q202)</f>
        <v>57.821018347528444</v>
      </c>
      <c r="S202" s="100">
        <f t="shared" si="27"/>
        <v>16.016999999999999</v>
      </c>
      <c r="T202" s="101"/>
      <c r="U202" s="102">
        <v>1</v>
      </c>
      <c r="V202" s="103">
        <v>0.7</v>
      </c>
      <c r="W202" s="104"/>
    </row>
    <row r="203" spans="1:23" ht="12.75" customHeight="1" x14ac:dyDescent="0.2">
      <c r="A203" s="150" t="s">
        <v>65</v>
      </c>
      <c r="B203" s="116">
        <v>44434</v>
      </c>
      <c r="C203" s="120" t="s">
        <v>53</v>
      </c>
      <c r="D203" s="108">
        <v>199</v>
      </c>
      <c r="E203" s="109">
        <v>0.80886574074074069</v>
      </c>
      <c r="F203" s="117">
        <v>0.8160532407407407</v>
      </c>
      <c r="G203" s="110">
        <v>16.047000000000001</v>
      </c>
      <c r="H203" s="111">
        <v>27.9678176</v>
      </c>
      <c r="I203" s="118">
        <v>91.942999999999998</v>
      </c>
      <c r="J203" s="70">
        <v>6.3659999999999997</v>
      </c>
      <c r="K203" s="70">
        <f t="shared" si="28"/>
        <v>76392</v>
      </c>
      <c r="L203" s="70">
        <f t="shared" si="29"/>
        <v>61.040741426086839</v>
      </c>
      <c r="M203" s="70">
        <v>76.5</v>
      </c>
      <c r="N203" s="70">
        <f t="shared" si="30"/>
        <v>9811.527523168259</v>
      </c>
      <c r="O203" s="70">
        <f t="shared" si="31"/>
        <v>67.648127505639579</v>
      </c>
      <c r="P203" s="98">
        <f t="shared" si="25"/>
        <v>7.1875000000000133E-3</v>
      </c>
      <c r="Q203" s="99">
        <f t="shared" si="26"/>
        <v>93.026086956521567</v>
      </c>
      <c r="R203" s="99">
        <f>AVERAGE(Q$5:Q203)</f>
        <v>57.997928240035939</v>
      </c>
      <c r="S203" s="100">
        <f t="shared" si="27"/>
        <v>16.047000000000001</v>
      </c>
      <c r="T203" s="101"/>
      <c r="U203" s="102">
        <v>1</v>
      </c>
      <c r="V203" s="103">
        <v>0.7</v>
      </c>
      <c r="W203" s="104"/>
    </row>
    <row r="204" spans="1:23" ht="12.75" customHeight="1" x14ac:dyDescent="0.2">
      <c r="A204" s="150" t="s">
        <v>65</v>
      </c>
      <c r="B204" s="116">
        <v>44434</v>
      </c>
      <c r="C204" s="120" t="s">
        <v>53</v>
      </c>
      <c r="D204" s="108">
        <v>200</v>
      </c>
      <c r="E204" s="109">
        <v>0.82049768518518518</v>
      </c>
      <c r="F204" s="117">
        <v>0.82771990740740742</v>
      </c>
      <c r="G204" s="110">
        <v>16.004000000000001</v>
      </c>
      <c r="H204" s="111">
        <v>22.5335024</v>
      </c>
      <c r="I204" s="118">
        <v>89.930999999999997</v>
      </c>
      <c r="J204" s="70">
        <v>7.2910000000000004</v>
      </c>
      <c r="K204" s="70">
        <f t="shared" si="28"/>
        <v>87492</v>
      </c>
      <c r="L204" s="70">
        <f t="shared" si="29"/>
        <v>60.584496184615226</v>
      </c>
      <c r="M204" s="70">
        <v>76.5</v>
      </c>
      <c r="N204" s="70">
        <f t="shared" si="30"/>
        <v>10955.961406796818</v>
      </c>
      <c r="O204" s="70">
        <f t="shared" si="31"/>
        <v>75.538724469126421</v>
      </c>
      <c r="P204" s="98">
        <f t="shared" si="25"/>
        <v>7.222222222222241E-3</v>
      </c>
      <c r="Q204" s="99">
        <f t="shared" si="26"/>
        <v>92.330769230768993</v>
      </c>
      <c r="R204" s="99">
        <f>AVERAGE(Q$5:Q204)</f>
        <v>58.169592444989611</v>
      </c>
      <c r="S204" s="100">
        <f t="shared" si="27"/>
        <v>16.004000000000001</v>
      </c>
      <c r="T204" s="101"/>
      <c r="U204" s="102">
        <v>1</v>
      </c>
      <c r="V204" s="103">
        <v>0.7</v>
      </c>
      <c r="W204" s="104"/>
    </row>
    <row r="205" spans="1:23" x14ac:dyDescent="0.2">
      <c r="A205" s="150" t="s">
        <v>65</v>
      </c>
      <c r="B205" s="116">
        <v>44434</v>
      </c>
      <c r="C205" s="120" t="s">
        <v>52</v>
      </c>
      <c r="D205" s="108">
        <v>201</v>
      </c>
      <c r="E205" s="109">
        <v>0.83168981481481474</v>
      </c>
      <c r="F205" s="117">
        <v>0.83906249999999993</v>
      </c>
      <c r="G205" s="110">
        <v>16.021000000000001</v>
      </c>
      <c r="H205" s="111">
        <v>16.9076576</v>
      </c>
      <c r="I205" s="118">
        <v>92.069000000000003</v>
      </c>
      <c r="J205" s="70">
        <v>6.5540000000000003</v>
      </c>
      <c r="K205" s="70">
        <f t="shared" si="28"/>
        <v>78648</v>
      </c>
      <c r="L205" s="70">
        <f t="shared" si="29"/>
        <v>59.411119467503887</v>
      </c>
      <c r="M205" s="70">
        <v>76.5</v>
      </c>
      <c r="N205" s="70">
        <f t="shared" si="30"/>
        <v>10226.34892784564</v>
      </c>
      <c r="O205" s="70">
        <f t="shared" si="31"/>
        <v>70.508221533753002</v>
      </c>
      <c r="P205" s="98">
        <f t="shared" si="25"/>
        <v>7.3726851851851904E-3</v>
      </c>
      <c r="Q205" s="99">
        <f t="shared" si="26"/>
        <v>90.542543171114545</v>
      </c>
      <c r="R205" s="99">
        <f>AVERAGE(Q$5:Q205)</f>
        <v>58.330651901338491</v>
      </c>
      <c r="S205" s="100">
        <f t="shared" si="27"/>
        <v>16.021000000000001</v>
      </c>
      <c r="T205" s="101"/>
      <c r="U205" s="102">
        <v>1</v>
      </c>
      <c r="V205" s="103">
        <v>0.7</v>
      </c>
      <c r="W205" s="104"/>
    </row>
    <row r="206" spans="1:23" ht="12.75" customHeight="1" x14ac:dyDescent="0.2">
      <c r="A206" s="150" t="s">
        <v>65</v>
      </c>
      <c r="B206" s="116">
        <v>44434</v>
      </c>
      <c r="C206" s="120" t="s">
        <v>53</v>
      </c>
      <c r="D206" s="108">
        <v>202</v>
      </c>
      <c r="E206" s="109">
        <v>0.84307870370370364</v>
      </c>
      <c r="F206" s="117">
        <v>0.84990740740740733</v>
      </c>
      <c r="G206" s="110">
        <v>16.001999999999999</v>
      </c>
      <c r="H206" s="111">
        <v>13.2135192</v>
      </c>
      <c r="I206" s="118">
        <v>92.195999999999998</v>
      </c>
      <c r="J206" s="70">
        <v>5.3579999999999997</v>
      </c>
      <c r="K206" s="70">
        <f t="shared" si="28"/>
        <v>64295.999999999993</v>
      </c>
      <c r="L206" s="70">
        <f t="shared" si="29"/>
        <v>64.067798660339037</v>
      </c>
      <c r="M206" s="70">
        <v>76.5</v>
      </c>
      <c r="N206" s="70">
        <f t="shared" si="30"/>
        <v>7768.19203893947</v>
      </c>
      <c r="O206" s="70">
        <f t="shared" si="31"/>
        <v>53.559819742398297</v>
      </c>
      <c r="P206" s="98">
        <f t="shared" si="25"/>
        <v>6.8287037037036979E-3</v>
      </c>
      <c r="Q206" s="99">
        <f t="shared" si="26"/>
        <v>97.639322033898381</v>
      </c>
      <c r="R206" s="99">
        <f>AVERAGE(Q$5:Q206)</f>
        <v>58.525249278232344</v>
      </c>
      <c r="S206" s="100">
        <f t="shared" si="27"/>
        <v>16.001999999999999</v>
      </c>
      <c r="T206" s="101"/>
      <c r="U206" s="102">
        <v>1</v>
      </c>
      <c r="V206" s="103">
        <v>0.7</v>
      </c>
      <c r="W206" s="104"/>
    </row>
    <row r="207" spans="1:23" x14ac:dyDescent="0.2">
      <c r="A207" s="150" t="s">
        <v>65</v>
      </c>
      <c r="B207" s="116">
        <v>44434</v>
      </c>
      <c r="C207" s="120" t="s">
        <v>52</v>
      </c>
      <c r="D207" s="108">
        <v>203</v>
      </c>
      <c r="E207" s="109">
        <v>0.85333333333333339</v>
      </c>
      <c r="F207" s="117">
        <v>0.86031250000000004</v>
      </c>
      <c r="G207" s="110">
        <v>16</v>
      </c>
      <c r="H207" s="111">
        <v>15.601794400000001</v>
      </c>
      <c r="I207" s="118">
        <v>93.778999999999996</v>
      </c>
      <c r="J207" s="70">
        <v>6.6539999999999999</v>
      </c>
      <c r="K207" s="70">
        <f t="shared" si="28"/>
        <v>79848</v>
      </c>
      <c r="L207" s="70">
        <f t="shared" si="29"/>
        <v>62.678734328358381</v>
      </c>
      <c r="M207" s="70">
        <v>76.5</v>
      </c>
      <c r="N207" s="70">
        <f t="shared" si="30"/>
        <v>10011.203700421451</v>
      </c>
      <c r="O207" s="70">
        <f t="shared" si="31"/>
        <v>69.024846825517798</v>
      </c>
      <c r="P207" s="98">
        <f t="shared" si="25"/>
        <v>6.9791666666666474E-3</v>
      </c>
      <c r="Q207" s="99">
        <f t="shared" si="26"/>
        <v>95.522388059701754</v>
      </c>
      <c r="R207" s="99">
        <f>AVERAGE(Q$5:Q207)</f>
        <v>58.707501193412</v>
      </c>
      <c r="S207" s="100">
        <f t="shared" si="27"/>
        <v>16</v>
      </c>
      <c r="T207" s="101"/>
      <c r="U207" s="102">
        <v>1</v>
      </c>
      <c r="V207" s="103">
        <v>0.7</v>
      </c>
      <c r="W207" s="104"/>
    </row>
    <row r="208" spans="1:23" ht="12.75" customHeight="1" x14ac:dyDescent="0.2">
      <c r="A208" s="150" t="s">
        <v>65</v>
      </c>
      <c r="B208" s="116">
        <v>44434</v>
      </c>
      <c r="C208" s="120" t="s">
        <v>53</v>
      </c>
      <c r="D208" s="108">
        <v>204</v>
      </c>
      <c r="E208" s="109">
        <v>0.87219907407407404</v>
      </c>
      <c r="F208" s="117">
        <v>0.88004629629629638</v>
      </c>
      <c r="G208" s="110">
        <v>16</v>
      </c>
      <c r="H208" s="111">
        <v>16.422089600000003</v>
      </c>
      <c r="I208" s="118">
        <v>90.536000000000001</v>
      </c>
      <c r="J208" s="70">
        <v>6.1</v>
      </c>
      <c r="K208" s="70">
        <f t="shared" si="28"/>
        <v>73200</v>
      </c>
      <c r="L208" s="70">
        <f t="shared" si="29"/>
        <v>55.745246017698285</v>
      </c>
      <c r="M208" s="70">
        <v>76.5</v>
      </c>
      <c r="N208" s="70">
        <f t="shared" si="30"/>
        <v>9974.059695390064</v>
      </c>
      <c r="O208" s="70">
        <f t="shared" si="31"/>
        <v>68.768747825387592</v>
      </c>
      <c r="P208" s="98">
        <f t="shared" si="25"/>
        <v>7.8472222222223387E-3</v>
      </c>
      <c r="Q208" s="99">
        <f t="shared" si="26"/>
        <v>84.95575221238812</v>
      </c>
      <c r="R208" s="99">
        <f>AVERAGE(Q$5:Q208)</f>
        <v>58.83616909056385</v>
      </c>
      <c r="S208" s="100">
        <f t="shared" si="27"/>
        <v>16</v>
      </c>
      <c r="T208" s="101"/>
      <c r="U208" s="102">
        <v>1</v>
      </c>
      <c r="V208" s="103">
        <v>0.7</v>
      </c>
      <c r="W208" s="104"/>
    </row>
    <row r="209" spans="1:23" x14ac:dyDescent="0.2">
      <c r="A209" s="150" t="s">
        <v>65</v>
      </c>
      <c r="B209" s="116">
        <v>44434</v>
      </c>
      <c r="C209" s="120" t="s">
        <v>52</v>
      </c>
      <c r="D209" s="108">
        <v>205</v>
      </c>
      <c r="E209" s="109">
        <v>0.88827546296296289</v>
      </c>
      <c r="F209" s="117">
        <v>0.89569444444444446</v>
      </c>
      <c r="G209" s="110">
        <v>16.486999999999998</v>
      </c>
      <c r="H209" s="111">
        <v>20.419483200000002</v>
      </c>
      <c r="I209" s="118">
        <v>91.832999999999998</v>
      </c>
      <c r="J209" s="70">
        <v>6.7190000000000003</v>
      </c>
      <c r="K209" s="70">
        <f t="shared" si="28"/>
        <v>80628</v>
      </c>
      <c r="L209" s="70">
        <f t="shared" si="29"/>
        <v>60.757676345709108</v>
      </c>
      <c r="M209" s="70">
        <v>76.5</v>
      </c>
      <c r="N209" s="70">
        <f t="shared" si="30"/>
        <v>10271.106291419368</v>
      </c>
      <c r="O209" s="70">
        <f t="shared" si="31"/>
        <v>70.816812813826601</v>
      </c>
      <c r="P209" s="98">
        <f t="shared" si="25"/>
        <v>7.418981481481568E-3</v>
      </c>
      <c r="Q209" s="99">
        <f t="shared" si="26"/>
        <v>92.594695787830418</v>
      </c>
      <c r="R209" s="99">
        <f>AVERAGE(Q$5:Q209)</f>
        <v>59.000844830550513</v>
      </c>
      <c r="S209" s="100">
        <f t="shared" si="27"/>
        <v>16.486999999999998</v>
      </c>
      <c r="T209" s="101"/>
      <c r="U209" s="102">
        <v>1</v>
      </c>
      <c r="V209" s="103">
        <v>0.7</v>
      </c>
      <c r="W209" s="104"/>
    </row>
    <row r="210" spans="1:23" ht="12.75" customHeight="1" x14ac:dyDescent="0.2">
      <c r="A210" s="150" t="s">
        <v>65</v>
      </c>
      <c r="B210" s="116">
        <v>44434</v>
      </c>
      <c r="C210" s="120" t="s">
        <v>53</v>
      </c>
      <c r="D210" s="108">
        <v>206</v>
      </c>
      <c r="E210" s="109">
        <v>0.89908564814814806</v>
      </c>
      <c r="F210" s="117">
        <v>0.90618055555555566</v>
      </c>
      <c r="G210" s="110">
        <v>16.472999999999999</v>
      </c>
      <c r="H210" s="111">
        <v>8.8216015999999993</v>
      </c>
      <c r="I210" s="118">
        <v>92.335999999999999</v>
      </c>
      <c r="J210" s="70">
        <v>6.8609999999999998</v>
      </c>
      <c r="K210" s="70">
        <f t="shared" si="28"/>
        <v>82332</v>
      </c>
      <c r="L210" s="70">
        <f t="shared" si="29"/>
        <v>63.478955416637831</v>
      </c>
      <c r="M210" s="70">
        <v>76.5</v>
      </c>
      <c r="N210" s="70">
        <f t="shared" si="30"/>
        <v>9946.5519100105448</v>
      </c>
      <c r="O210" s="70">
        <f t="shared" si="31"/>
        <v>68.579088247064306</v>
      </c>
      <c r="P210" s="98">
        <f t="shared" si="25"/>
        <v>7.0949074074075913E-3</v>
      </c>
      <c r="Q210" s="99">
        <f t="shared" si="26"/>
        <v>96.741924959214458</v>
      </c>
      <c r="R210" s="99">
        <f>AVERAGE(Q$5:Q210)</f>
        <v>59.184053957388684</v>
      </c>
      <c r="S210" s="100">
        <f t="shared" si="27"/>
        <v>16.472999999999999</v>
      </c>
      <c r="T210" s="101"/>
      <c r="U210" s="102">
        <v>1</v>
      </c>
      <c r="V210" s="103">
        <v>0.7</v>
      </c>
      <c r="W210" s="104"/>
    </row>
    <row r="211" spans="1:23" x14ac:dyDescent="0.2">
      <c r="A211" s="150" t="s">
        <v>65</v>
      </c>
      <c r="B211" s="116">
        <v>44434</v>
      </c>
      <c r="C211" s="120" t="s">
        <v>52</v>
      </c>
      <c r="D211" s="108">
        <v>207</v>
      </c>
      <c r="E211" s="109">
        <v>0.90998842592592588</v>
      </c>
      <c r="F211" s="117">
        <v>0.9174768518518519</v>
      </c>
      <c r="G211" s="110">
        <v>16.501000000000001</v>
      </c>
      <c r="H211" s="111">
        <v>8.8222759999999987</v>
      </c>
      <c r="I211" s="118">
        <v>92.811999999999998</v>
      </c>
      <c r="J211" s="70">
        <v>5.3120000000000003</v>
      </c>
      <c r="K211" s="70">
        <f t="shared" si="28"/>
        <v>63744</v>
      </c>
      <c r="L211" s="70">
        <f t="shared" si="29"/>
        <v>60.245349930138325</v>
      </c>
      <c r="M211" s="70">
        <v>76.5</v>
      </c>
      <c r="N211" s="70">
        <f t="shared" si="30"/>
        <v>8176.8658710607424</v>
      </c>
      <c r="O211" s="70">
        <f t="shared" si="31"/>
        <v>56.377527733154764</v>
      </c>
      <c r="P211" s="98">
        <f t="shared" si="25"/>
        <v>7.4884259259260233E-3</v>
      </c>
      <c r="Q211" s="99">
        <f t="shared" si="26"/>
        <v>91.813910355485675</v>
      </c>
      <c r="R211" s="99">
        <f>AVERAGE(Q$5:Q211)</f>
        <v>59.341686113901233</v>
      </c>
      <c r="S211" s="100">
        <f t="shared" si="27"/>
        <v>16.501000000000001</v>
      </c>
      <c r="T211" s="101"/>
      <c r="U211" s="102">
        <v>1</v>
      </c>
      <c r="V211" s="103">
        <v>0.7</v>
      </c>
      <c r="W211" s="104"/>
    </row>
    <row r="212" spans="1:23" ht="12.75" customHeight="1" x14ac:dyDescent="0.2">
      <c r="A212" s="150" t="s">
        <v>65</v>
      </c>
      <c r="B212" s="116">
        <v>44434</v>
      </c>
      <c r="C212" s="120" t="s">
        <v>53</v>
      </c>
      <c r="D212" s="108">
        <v>208</v>
      </c>
      <c r="E212" s="109">
        <v>0.93516203703703704</v>
      </c>
      <c r="F212" s="117">
        <v>0.94296296296296289</v>
      </c>
      <c r="G212" s="110">
        <v>16.478000000000002</v>
      </c>
      <c r="H212" s="111">
        <v>13.9376</v>
      </c>
      <c r="I212" s="118">
        <v>93.269000000000005</v>
      </c>
      <c r="J212" s="70">
        <v>5.3849999999999998</v>
      </c>
      <c r="K212" s="70">
        <f t="shared" si="28"/>
        <v>64620</v>
      </c>
      <c r="L212" s="70">
        <f t="shared" si="29"/>
        <v>57.751351178635581</v>
      </c>
      <c r="M212" s="70">
        <v>76.5</v>
      </c>
      <c r="N212" s="70">
        <f t="shared" si="30"/>
        <v>8749.41900923914</v>
      </c>
      <c r="O212" s="70">
        <f t="shared" si="31"/>
        <v>60.325144208141651</v>
      </c>
      <c r="P212" s="98">
        <f t="shared" si="25"/>
        <v>7.8009259259258501E-3</v>
      </c>
      <c r="Q212" s="99">
        <f t="shared" si="26"/>
        <v>88.013056379822828</v>
      </c>
      <c r="R212" s="99">
        <f>AVERAGE(Q$5:Q212)</f>
        <v>59.479529240179701</v>
      </c>
      <c r="S212" s="100">
        <f t="shared" si="27"/>
        <v>16.478000000000002</v>
      </c>
      <c r="T212" s="101"/>
      <c r="U212" s="102">
        <v>1</v>
      </c>
      <c r="V212" s="103">
        <v>0.7</v>
      </c>
      <c r="W212" s="104"/>
    </row>
    <row r="213" spans="1:23" ht="12.75" customHeight="1" x14ac:dyDescent="0.2">
      <c r="A213" s="150" t="s">
        <v>65</v>
      </c>
      <c r="B213" s="116">
        <v>44434</v>
      </c>
      <c r="C213" s="120" t="s">
        <v>53</v>
      </c>
      <c r="D213" s="108">
        <v>209</v>
      </c>
      <c r="E213" s="109">
        <v>0.93516203703703704</v>
      </c>
      <c r="F213" s="117">
        <v>0.94296296296296289</v>
      </c>
      <c r="G213" s="110">
        <v>16.478000000000002</v>
      </c>
      <c r="H213" s="111">
        <v>5.0762087999999999</v>
      </c>
      <c r="I213" s="118">
        <v>93.269000000000005</v>
      </c>
      <c r="J213" s="70">
        <v>5.8070000000000004</v>
      </c>
      <c r="K213" s="70">
        <f t="shared" si="28"/>
        <v>69684</v>
      </c>
      <c r="L213" s="70">
        <f t="shared" si="29"/>
        <v>57.751351178635581</v>
      </c>
      <c r="M213" s="70">
        <v>76.5</v>
      </c>
      <c r="N213" s="70">
        <f t="shared" si="30"/>
        <v>9304.9617843485703</v>
      </c>
      <c r="O213" s="70">
        <f t="shared" si="31"/>
        <v>64.155478312255141</v>
      </c>
      <c r="P213" s="98">
        <f t="shared" si="25"/>
        <v>7.8009259259258501E-3</v>
      </c>
      <c r="Q213" s="99">
        <f t="shared" si="26"/>
        <v>88.013056379822828</v>
      </c>
      <c r="R213" s="99">
        <f>AVERAGE(Q$5:Q213)</f>
        <v>59.616053293479432</v>
      </c>
      <c r="S213" s="100">
        <f t="shared" si="27"/>
        <v>16.478000000000002</v>
      </c>
      <c r="T213" s="101"/>
      <c r="U213" s="102">
        <v>1</v>
      </c>
      <c r="V213" s="103">
        <v>0.7</v>
      </c>
      <c r="W213" s="104"/>
    </row>
    <row r="214" spans="1:23" ht="12.75" customHeight="1" x14ac:dyDescent="0.2">
      <c r="A214" s="150" t="s">
        <v>65</v>
      </c>
      <c r="B214" s="116">
        <v>44434</v>
      </c>
      <c r="C214" s="120" t="s">
        <v>53</v>
      </c>
      <c r="D214" s="108">
        <v>210</v>
      </c>
      <c r="E214" s="109">
        <v>0.94680555555555557</v>
      </c>
      <c r="F214" s="117">
        <v>0.95464120370370376</v>
      </c>
      <c r="G214" s="110">
        <v>16.489999999999998</v>
      </c>
      <c r="H214" s="111">
        <v>9.1088960000000014</v>
      </c>
      <c r="I214" s="118">
        <v>93.131</v>
      </c>
      <c r="J214" s="70">
        <v>6.4939999999999998</v>
      </c>
      <c r="K214" s="70">
        <f t="shared" si="28"/>
        <v>77928</v>
      </c>
      <c r="L214" s="70">
        <f t="shared" si="29"/>
        <v>57.537307462333516</v>
      </c>
      <c r="M214" s="70">
        <v>76.5</v>
      </c>
      <c r="N214" s="70">
        <f t="shared" si="30"/>
        <v>10473.745493293563</v>
      </c>
      <c r="O214" s="70">
        <f t="shared" si="31"/>
        <v>72.213961477340732</v>
      </c>
      <c r="P214" s="98">
        <f t="shared" si="25"/>
        <v>7.8356481481481888E-3</v>
      </c>
      <c r="Q214" s="99">
        <f t="shared" si="26"/>
        <v>87.686853766616963</v>
      </c>
      <c r="R214" s="99">
        <f>AVERAGE(Q$5:Q214)</f>
        <v>59.749723771922945</v>
      </c>
      <c r="S214" s="100">
        <f t="shared" si="27"/>
        <v>16.489999999999998</v>
      </c>
      <c r="T214" s="101"/>
      <c r="U214" s="102">
        <v>1</v>
      </c>
      <c r="V214" s="103">
        <v>0.7</v>
      </c>
      <c r="W214" s="104"/>
    </row>
    <row r="215" spans="1:23" ht="12.75" customHeight="1" x14ac:dyDescent="0.2">
      <c r="A215" s="150" t="s">
        <v>65</v>
      </c>
      <c r="B215" s="116">
        <v>44434</v>
      </c>
      <c r="C215" s="120" t="s">
        <v>53</v>
      </c>
      <c r="D215" s="108">
        <v>211</v>
      </c>
      <c r="E215" s="109">
        <v>0.95776620370370369</v>
      </c>
      <c r="F215" s="117">
        <v>0.96550925925925923</v>
      </c>
      <c r="G215" s="110">
        <v>16.983000000000001</v>
      </c>
      <c r="H215" s="111">
        <v>11.0152</v>
      </c>
      <c r="I215" s="118">
        <v>93.840999999999994</v>
      </c>
      <c r="J215" s="70">
        <v>7.415</v>
      </c>
      <c r="K215" s="70">
        <f t="shared" si="28"/>
        <v>88980</v>
      </c>
      <c r="L215" s="70">
        <f t="shared" si="29"/>
        <v>59.96610481076241</v>
      </c>
      <c r="M215" s="70">
        <v>76.5</v>
      </c>
      <c r="N215" s="70">
        <f t="shared" si="30"/>
        <v>11574.809847806167</v>
      </c>
      <c r="O215" s="70">
        <f t="shared" si="31"/>
        <v>79.805535946260051</v>
      </c>
      <c r="P215" s="98">
        <f t="shared" si="25"/>
        <v>7.7430555555555447E-3</v>
      </c>
      <c r="Q215" s="99">
        <f t="shared" si="26"/>
        <v>91.388340807175013</v>
      </c>
      <c r="R215" s="99">
        <f>AVERAGE(Q$5:Q215)</f>
        <v>59.899669824222713</v>
      </c>
      <c r="S215" s="100">
        <f t="shared" si="27"/>
        <v>16.983000000000001</v>
      </c>
      <c r="T215" s="101"/>
      <c r="U215" s="102">
        <v>1</v>
      </c>
      <c r="V215" s="103">
        <v>0.7</v>
      </c>
      <c r="W215" s="104"/>
    </row>
    <row r="216" spans="1:23" ht="12.75" customHeight="1" x14ac:dyDescent="0.2">
      <c r="A216" s="150" t="s">
        <v>65</v>
      </c>
      <c r="B216" s="116">
        <v>44434</v>
      </c>
      <c r="C216" s="120" t="s">
        <v>53</v>
      </c>
      <c r="D216" s="108">
        <v>212</v>
      </c>
      <c r="E216" s="109">
        <v>0.96888888888888891</v>
      </c>
      <c r="F216" s="117">
        <v>0.9765625</v>
      </c>
      <c r="G216" s="110">
        <v>17.013999999999999</v>
      </c>
      <c r="H216" s="111">
        <v>12.364000000000001</v>
      </c>
      <c r="I216" s="118">
        <v>67.091999999999999</v>
      </c>
      <c r="J216" s="70">
        <v>5.5869999999999997</v>
      </c>
      <c r="K216" s="70">
        <f t="shared" si="28"/>
        <v>67044</v>
      </c>
      <c r="L216" s="70">
        <f t="shared" si="29"/>
        <v>60.619234490497902</v>
      </c>
      <c r="M216" s="70">
        <v>76.5</v>
      </c>
      <c r="N216" s="70">
        <f t="shared" si="30"/>
        <v>6253.03911517506</v>
      </c>
      <c r="O216" s="70">
        <f t="shared" si="31"/>
        <v>43.113203969744397</v>
      </c>
      <c r="P216" s="98">
        <f t="shared" si="25"/>
        <v>7.6736111111110894E-3</v>
      </c>
      <c r="Q216" s="99">
        <f t="shared" si="26"/>
        <v>92.383710407240073</v>
      </c>
      <c r="R216" s="99">
        <f>AVERAGE(Q$5:Q216)</f>
        <v>60.052896430746387</v>
      </c>
      <c r="S216" s="100">
        <f t="shared" si="27"/>
        <v>17.013999999999999</v>
      </c>
      <c r="T216" s="101"/>
      <c r="U216" s="102">
        <v>1</v>
      </c>
      <c r="V216" s="103">
        <v>0.7</v>
      </c>
      <c r="W216" s="104"/>
    </row>
    <row r="217" spans="1:23" ht="12.75" customHeight="1" x14ac:dyDescent="0.2">
      <c r="A217" s="150" t="s">
        <v>65</v>
      </c>
      <c r="B217" s="116">
        <v>44435</v>
      </c>
      <c r="C217" s="120" t="s">
        <v>53</v>
      </c>
      <c r="D217" s="108">
        <v>213</v>
      </c>
      <c r="E217" s="109">
        <v>0.99613425925925936</v>
      </c>
      <c r="F217" s="117">
        <v>1.0216087962962963</v>
      </c>
      <c r="G217" s="110">
        <v>16.501999999999999</v>
      </c>
      <c r="H217" s="111">
        <v>15.995644</v>
      </c>
      <c r="I217" s="118">
        <v>93.085999999999999</v>
      </c>
      <c r="J217" s="70">
        <v>5.2480000000000002</v>
      </c>
      <c r="K217" s="70">
        <f t="shared" si="28"/>
        <v>62976</v>
      </c>
      <c r="L217" s="70">
        <f t="shared" si="29"/>
        <v>17.710633171104103</v>
      </c>
      <c r="M217" s="70">
        <v>76.5</v>
      </c>
      <c r="N217" s="70">
        <f t="shared" si="30"/>
        <v>27381.215753598743</v>
      </c>
      <c r="O217" s="70">
        <f t="shared" si="31"/>
        <v>188.78691112928246</v>
      </c>
      <c r="P217" s="98">
        <f t="shared" si="25"/>
        <v>2.5474537037036948E-2</v>
      </c>
      <c r="Q217" s="99">
        <f t="shared" si="26"/>
        <v>26.991004089050524</v>
      </c>
      <c r="R217" s="99">
        <f>AVERAGE(Q$5:Q217)</f>
        <v>59.897676278907433</v>
      </c>
      <c r="S217" s="100">
        <f t="shared" si="27"/>
        <v>16.501999999999999</v>
      </c>
      <c r="T217" s="101"/>
      <c r="U217" s="102">
        <f t="shared" ref="U217:U243" si="32">((((Q217/60)*1000)/I217)/Z$1)</f>
        <v>0.43932987496493181</v>
      </c>
      <c r="V217" s="103">
        <v>0.7</v>
      </c>
      <c r="W217" s="104"/>
    </row>
    <row r="218" spans="1:23" ht="12.75" customHeight="1" x14ac:dyDescent="0.2">
      <c r="A218" s="150" t="s">
        <v>65</v>
      </c>
      <c r="B218" s="116">
        <v>44435</v>
      </c>
      <c r="C218" s="120" t="s">
        <v>53</v>
      </c>
      <c r="D218" s="108">
        <v>214</v>
      </c>
      <c r="E218" s="109">
        <v>2.8078703703703703E-2</v>
      </c>
      <c r="F218" s="117">
        <v>3.5439814814814813E-2</v>
      </c>
      <c r="G218" s="110">
        <v>16.515999999999998</v>
      </c>
      <c r="H218" s="111">
        <v>17.2480048</v>
      </c>
      <c r="I218" s="118">
        <v>90.37</v>
      </c>
      <c r="J218" s="70">
        <v>5.056</v>
      </c>
      <c r="K218" s="70">
        <f t="shared" si="28"/>
        <v>60672</v>
      </c>
      <c r="L218" s="70">
        <f t="shared" si="29"/>
        <v>61.343041630188672</v>
      </c>
      <c r="M218" s="70">
        <v>76.5</v>
      </c>
      <c r="N218" s="70">
        <f t="shared" si="30"/>
        <v>7562.9198786725374</v>
      </c>
      <c r="O218" s="70">
        <f t="shared" si="31"/>
        <v>52.144517462676262</v>
      </c>
      <c r="P218" s="98">
        <f t="shared" si="25"/>
        <v>7.3611111111111099E-3</v>
      </c>
      <c r="Q218" s="99">
        <f t="shared" si="26"/>
        <v>93.486792452830187</v>
      </c>
      <c r="R218" s="99">
        <f>AVERAGE(Q$5:Q218)</f>
        <v>60.054634765701465</v>
      </c>
      <c r="S218" s="100">
        <f t="shared" si="27"/>
        <v>16.515999999999998</v>
      </c>
      <c r="T218" s="101"/>
      <c r="U218" s="102">
        <v>1</v>
      </c>
      <c r="V218" s="103">
        <v>0.7</v>
      </c>
      <c r="W218" s="104"/>
    </row>
    <row r="219" spans="1:23" ht="12.75" customHeight="1" x14ac:dyDescent="0.2">
      <c r="A219" s="150" t="s">
        <v>65</v>
      </c>
      <c r="B219" s="116">
        <v>44435</v>
      </c>
      <c r="C219" s="120" t="s">
        <v>53</v>
      </c>
      <c r="D219" s="108">
        <v>215</v>
      </c>
      <c r="E219" s="109">
        <v>3.9039351851851853E-2</v>
      </c>
      <c r="F219" s="117">
        <v>4.8263888888888884E-2</v>
      </c>
      <c r="G219" s="110">
        <v>16.466999999999999</v>
      </c>
      <c r="H219" s="111">
        <v>22.695133599999998</v>
      </c>
      <c r="I219" s="118">
        <v>88.965999999999994</v>
      </c>
      <c r="J219" s="70">
        <v>2.4620000000000002</v>
      </c>
      <c r="K219" s="70">
        <f t="shared" si="28"/>
        <v>29544.000000000004</v>
      </c>
      <c r="L219" s="70">
        <f t="shared" si="29"/>
        <v>48.806055761104169</v>
      </c>
      <c r="M219" s="70">
        <v>76.5</v>
      </c>
      <c r="N219" s="70">
        <f t="shared" si="30"/>
        <v>4717.6413477902433</v>
      </c>
      <c r="O219" s="70">
        <f t="shared" si="31"/>
        <v>32.527004859090255</v>
      </c>
      <c r="P219" s="98">
        <f t="shared" si="25"/>
        <v>9.2245370370370311E-3</v>
      </c>
      <c r="Q219" s="99">
        <f t="shared" si="26"/>
        <v>74.3804265997491</v>
      </c>
      <c r="R219" s="99">
        <f>AVERAGE(Q$5:Q219)</f>
        <v>60.12126635562727</v>
      </c>
      <c r="S219" s="100">
        <f t="shared" si="27"/>
        <v>16.466999999999999</v>
      </c>
      <c r="T219" s="101"/>
      <c r="U219" s="102">
        <v>1</v>
      </c>
      <c r="V219" s="103">
        <v>0.7</v>
      </c>
      <c r="W219" s="104"/>
    </row>
    <row r="220" spans="1:23" ht="12.75" customHeight="1" x14ac:dyDescent="0.2">
      <c r="A220" s="150" t="s">
        <v>65</v>
      </c>
      <c r="B220" s="116">
        <v>44435</v>
      </c>
      <c r="C220" s="120" t="s">
        <v>53</v>
      </c>
      <c r="D220" s="108">
        <v>216</v>
      </c>
      <c r="E220" s="109">
        <v>5.4131944444444441E-2</v>
      </c>
      <c r="F220" s="117">
        <v>6.157407407407408E-2</v>
      </c>
      <c r="G220" s="110">
        <v>16.498999999999999</v>
      </c>
      <c r="H220" s="111">
        <v>15.736000000000001</v>
      </c>
      <c r="I220" s="118">
        <v>92.180999999999997</v>
      </c>
      <c r="J220" s="70">
        <v>6.1689999999999996</v>
      </c>
      <c r="K220" s="70">
        <f t="shared" si="28"/>
        <v>74028</v>
      </c>
      <c r="L220" s="70">
        <f t="shared" si="29"/>
        <v>60.612779152721536</v>
      </c>
      <c r="M220" s="70">
        <v>76.5</v>
      </c>
      <c r="N220" s="70">
        <f t="shared" si="30"/>
        <v>9447.81593346724</v>
      </c>
      <c r="O220" s="70">
        <f t="shared" si="31"/>
        <v>65.140423385432584</v>
      </c>
      <c r="P220" s="98">
        <f t="shared" si="25"/>
        <v>7.4421296296296388E-3</v>
      </c>
      <c r="Q220" s="99">
        <f t="shared" si="26"/>
        <v>92.373872472783702</v>
      </c>
      <c r="R220" s="99">
        <f>AVERAGE(Q$5:Q220)</f>
        <v>60.270583976540038</v>
      </c>
      <c r="S220" s="100">
        <f t="shared" si="27"/>
        <v>16.498999999999999</v>
      </c>
      <c r="T220" s="101"/>
      <c r="U220" s="102">
        <v>1</v>
      </c>
      <c r="V220" s="103">
        <v>0.7</v>
      </c>
      <c r="W220" s="104"/>
    </row>
    <row r="221" spans="1:23" ht="12.75" customHeight="1" x14ac:dyDescent="0.2">
      <c r="A221" s="150" t="s">
        <v>65</v>
      </c>
      <c r="B221" s="116">
        <v>44435</v>
      </c>
      <c r="C221" s="120" t="s">
        <v>53</v>
      </c>
      <c r="D221" s="108">
        <v>217</v>
      </c>
      <c r="E221" s="109">
        <v>9.5011574074074068E-2</v>
      </c>
      <c r="F221" s="117">
        <v>0.10203703703703704</v>
      </c>
      <c r="G221" s="110">
        <v>16.513999999999999</v>
      </c>
      <c r="H221" s="111">
        <v>22.610608800000001</v>
      </c>
      <c r="I221" s="118">
        <v>92.274000000000001</v>
      </c>
      <c r="J221" s="70">
        <v>5.665</v>
      </c>
      <c r="K221" s="70">
        <f t="shared" si="28"/>
        <v>67980</v>
      </c>
      <c r="L221" s="70">
        <f t="shared" si="29"/>
        <v>64.26598034135084</v>
      </c>
      <c r="M221" s="70">
        <v>76.5</v>
      </c>
      <c r="N221" s="70">
        <f t="shared" si="30"/>
        <v>8308.239464061091</v>
      </c>
      <c r="O221" s="70">
        <f t="shared" si="31"/>
        <v>57.283317127229843</v>
      </c>
      <c r="P221" s="98">
        <f t="shared" si="25"/>
        <v>7.0254629629629695E-3</v>
      </c>
      <c r="Q221" s="99">
        <f t="shared" si="26"/>
        <v>97.941350906095451</v>
      </c>
      <c r="R221" s="99">
        <f>AVERAGE(Q$5:Q221)</f>
        <v>60.444181980823707</v>
      </c>
      <c r="S221" s="100">
        <f t="shared" si="27"/>
        <v>16.513999999999999</v>
      </c>
      <c r="T221" s="122"/>
      <c r="U221" s="102">
        <v>1</v>
      </c>
      <c r="V221" s="103">
        <v>0.7</v>
      </c>
      <c r="W221" s="123"/>
    </row>
    <row r="222" spans="1:23" x14ac:dyDescent="0.2">
      <c r="A222" s="150" t="s">
        <v>65</v>
      </c>
      <c r="B222" s="116">
        <v>44435</v>
      </c>
      <c r="C222" s="120" t="s">
        <v>52</v>
      </c>
      <c r="D222" s="108">
        <v>218</v>
      </c>
      <c r="E222" s="109">
        <v>0.10653935185185186</v>
      </c>
      <c r="F222" s="117">
        <v>0.13266203703703702</v>
      </c>
      <c r="G222" s="110">
        <v>16.48</v>
      </c>
      <c r="H222" s="111">
        <v>27.663888</v>
      </c>
      <c r="I222" s="118">
        <v>77.39</v>
      </c>
      <c r="J222" s="70">
        <v>5.5780000000000003</v>
      </c>
      <c r="K222" s="70">
        <f t="shared" si="28"/>
        <v>66936</v>
      </c>
      <c r="L222" s="70">
        <f t="shared" si="29"/>
        <v>17.248176829419595</v>
      </c>
      <c r="M222" s="70">
        <v>76.5</v>
      </c>
      <c r="N222" s="70">
        <f t="shared" si="30"/>
        <v>25016.313371007469</v>
      </c>
      <c r="O222" s="70">
        <f t="shared" si="31"/>
        <v>172.48147677788745</v>
      </c>
      <c r="P222" s="98">
        <f t="shared" si="25"/>
        <v>2.6122685185185165E-2</v>
      </c>
      <c r="Q222" s="99">
        <f t="shared" si="26"/>
        <v>26.286220646876405</v>
      </c>
      <c r="R222" s="99">
        <f>AVERAGE(Q$5:Q222)</f>
        <v>60.287494084796421</v>
      </c>
      <c r="S222" s="100">
        <f t="shared" si="27"/>
        <v>16.48</v>
      </c>
      <c r="T222" s="122"/>
      <c r="U222" s="102">
        <f t="shared" si="32"/>
        <v>0.51463505673500221</v>
      </c>
      <c r="V222" s="103">
        <v>0.7</v>
      </c>
      <c r="W222" s="123"/>
    </row>
    <row r="223" spans="1:23" ht="12.75" customHeight="1" x14ac:dyDescent="0.2">
      <c r="A223" s="150" t="s">
        <v>65</v>
      </c>
      <c r="B223" s="116">
        <v>44435</v>
      </c>
      <c r="C223" s="120" t="s">
        <v>53</v>
      </c>
      <c r="D223" s="108">
        <v>219</v>
      </c>
      <c r="E223" s="109">
        <v>0.13728009259259258</v>
      </c>
      <c r="F223" s="117">
        <v>0.14905092592592592</v>
      </c>
      <c r="G223" s="110">
        <v>16.457999999999998</v>
      </c>
      <c r="H223" s="111">
        <v>39.038767999999997</v>
      </c>
      <c r="I223" s="118">
        <v>91.757000000000005</v>
      </c>
      <c r="J223" s="70">
        <v>4.67</v>
      </c>
      <c r="K223" s="70">
        <f t="shared" si="28"/>
        <v>56040</v>
      </c>
      <c r="L223" s="70">
        <f t="shared" si="29"/>
        <v>38.227302456637133</v>
      </c>
      <c r="M223" s="70">
        <v>76.5</v>
      </c>
      <c r="N223" s="70">
        <f t="shared" si="30"/>
        <v>11552.670350324181</v>
      </c>
      <c r="O223" s="70">
        <f t="shared" si="31"/>
        <v>79.652889424601142</v>
      </c>
      <c r="P223" s="98">
        <f t="shared" si="25"/>
        <v>1.1770833333333341E-2</v>
      </c>
      <c r="Q223" s="99">
        <f t="shared" si="26"/>
        <v>58.25840707964597</v>
      </c>
      <c r="R223" s="99">
        <f>AVERAGE(Q$5:Q223)</f>
        <v>60.278228847329984</v>
      </c>
      <c r="S223" s="100">
        <f t="shared" si="27"/>
        <v>16.457999999999998</v>
      </c>
      <c r="T223" s="122"/>
      <c r="U223" s="102">
        <f t="shared" si="32"/>
        <v>0.96200086922021588</v>
      </c>
      <c r="V223" s="103">
        <v>0.7</v>
      </c>
      <c r="W223" s="123"/>
    </row>
    <row r="224" spans="1:23" ht="12.75" customHeight="1" x14ac:dyDescent="0.2">
      <c r="A224" s="150" t="s">
        <v>65</v>
      </c>
      <c r="B224" s="116">
        <v>44435</v>
      </c>
      <c r="C224" s="120" t="s">
        <v>53</v>
      </c>
      <c r="D224" s="108">
        <v>220</v>
      </c>
      <c r="E224" s="109">
        <v>0.1822337962962963</v>
      </c>
      <c r="F224" s="117">
        <v>0.20148148148148148</v>
      </c>
      <c r="G224" s="110">
        <v>16.459</v>
      </c>
      <c r="H224" s="111">
        <v>53.476997599999997</v>
      </c>
      <c r="I224" s="118">
        <v>90.012</v>
      </c>
      <c r="J224" s="70">
        <v>5.34</v>
      </c>
      <c r="K224" s="70">
        <f t="shared" si="28"/>
        <v>64080</v>
      </c>
      <c r="L224" s="70">
        <f t="shared" si="29"/>
        <v>23.379151415033071</v>
      </c>
      <c r="M224" s="70">
        <v>76.5</v>
      </c>
      <c r="N224" s="70">
        <f t="shared" si="30"/>
        <v>20952.186406323501</v>
      </c>
      <c r="O224" s="70">
        <f t="shared" si="31"/>
        <v>144.46029674686301</v>
      </c>
      <c r="P224" s="98">
        <f t="shared" si="25"/>
        <v>1.9247685185185187E-2</v>
      </c>
      <c r="Q224" s="99">
        <f t="shared" si="26"/>
        <v>35.62982561635598</v>
      </c>
      <c r="R224" s="99">
        <f>AVERAGE(Q$5:Q224)</f>
        <v>60.166190650825548</v>
      </c>
      <c r="S224" s="100">
        <f t="shared" si="27"/>
        <v>16.459</v>
      </c>
      <c r="T224" s="122"/>
      <c r="U224" s="102">
        <f t="shared" si="32"/>
        <v>0.59974874758038965</v>
      </c>
      <c r="V224" s="103">
        <v>0.7</v>
      </c>
      <c r="W224" s="123"/>
    </row>
    <row r="225" spans="1:23" x14ac:dyDescent="0.2">
      <c r="A225" s="150" t="s">
        <v>65</v>
      </c>
      <c r="B225" s="116">
        <v>44435</v>
      </c>
      <c r="C225" s="120" t="s">
        <v>52</v>
      </c>
      <c r="D225" s="108">
        <v>221</v>
      </c>
      <c r="E225" s="109">
        <v>0.2056597222222222</v>
      </c>
      <c r="F225" s="117">
        <v>0.22738425925925929</v>
      </c>
      <c r="G225" s="110">
        <v>16.481999999999999</v>
      </c>
      <c r="H225" s="111">
        <v>46.3636512</v>
      </c>
      <c r="I225" s="118">
        <v>90.686999999999998</v>
      </c>
      <c r="J225" s="70">
        <v>3.69</v>
      </c>
      <c r="K225" s="70">
        <f t="shared" si="28"/>
        <v>44280</v>
      </c>
      <c r="L225" s="70">
        <f t="shared" si="29"/>
        <v>20.742599634310022</v>
      </c>
      <c r="M225" s="70">
        <v>76.5</v>
      </c>
      <c r="N225" s="70">
        <f t="shared" si="30"/>
        <v>16498.394341482239</v>
      </c>
      <c r="O225" s="70">
        <f t="shared" si="31"/>
        <v>113.75246936987807</v>
      </c>
      <c r="P225" s="98">
        <f t="shared" si="25"/>
        <v>2.1724537037037084E-2</v>
      </c>
      <c r="Q225" s="99">
        <f t="shared" si="26"/>
        <v>31.611720831113409</v>
      </c>
      <c r="R225" s="99">
        <f>AVERAGE(Q$5:Q225)</f>
        <v>60.036984905034998</v>
      </c>
      <c r="S225" s="100">
        <f t="shared" si="27"/>
        <v>16.481999999999999</v>
      </c>
      <c r="T225" s="122"/>
      <c r="U225" s="102">
        <f t="shared" si="32"/>
        <v>0.5281522898961063</v>
      </c>
      <c r="V225" s="103">
        <v>0.7</v>
      </c>
      <c r="W225" s="123"/>
    </row>
    <row r="226" spans="1:23" ht="12.75" customHeight="1" x14ac:dyDescent="0.2">
      <c r="A226" s="150" t="s">
        <v>65</v>
      </c>
      <c r="B226" s="116">
        <v>44435</v>
      </c>
      <c r="C226" s="120" t="s">
        <v>53</v>
      </c>
      <c r="D226" s="108">
        <f>D225+1</f>
        <v>222</v>
      </c>
      <c r="E226" s="109">
        <v>2.8078703703703703E-2</v>
      </c>
      <c r="F226" s="117">
        <v>3.5439814814814813E-2</v>
      </c>
      <c r="G226" s="110">
        <v>16.515999999999998</v>
      </c>
      <c r="H226" s="111">
        <v>17.2480048</v>
      </c>
      <c r="I226" s="118">
        <v>90.37</v>
      </c>
      <c r="J226" s="70">
        <v>4.8499999999999996</v>
      </c>
      <c r="K226" s="70">
        <f t="shared" si="28"/>
        <v>58199.999999999993</v>
      </c>
      <c r="L226" s="70">
        <f t="shared" si="29"/>
        <v>61.343041630188672</v>
      </c>
      <c r="M226" s="70">
        <v>76.5</v>
      </c>
      <c r="N226" s="70">
        <f t="shared" si="30"/>
        <v>7263.9649958976534</v>
      </c>
      <c r="O226" s="70">
        <f t="shared" si="31"/>
        <v>50.083295295115306</v>
      </c>
      <c r="P226" s="98">
        <f t="shared" si="25"/>
        <v>7.3611111111111099E-3</v>
      </c>
      <c r="Q226" s="99">
        <f t="shared" si="26"/>
        <v>93.486792452830187</v>
      </c>
      <c r="R226" s="99">
        <f>AVERAGE(Q$5:Q226)</f>
        <v>60.187659713808848</v>
      </c>
      <c r="S226" s="100">
        <f t="shared" si="27"/>
        <v>16.515999999999998</v>
      </c>
      <c r="T226" s="122"/>
      <c r="U226" s="102">
        <v>1</v>
      </c>
      <c r="V226" s="103">
        <v>0.7</v>
      </c>
      <c r="W226" s="123"/>
    </row>
    <row r="227" spans="1:23" ht="12.75" customHeight="1" x14ac:dyDescent="0.2">
      <c r="A227" s="150" t="s">
        <v>65</v>
      </c>
      <c r="B227" s="116">
        <v>44435</v>
      </c>
      <c r="C227" s="120" t="s">
        <v>53</v>
      </c>
      <c r="D227" s="108">
        <f t="shared" ref="D227:D244" si="33">D226+1</f>
        <v>223</v>
      </c>
      <c r="E227" s="109">
        <v>3.9039351851851853E-2</v>
      </c>
      <c r="F227" s="117">
        <v>4.8263888888888884E-2</v>
      </c>
      <c r="G227" s="110">
        <v>16.466999999999999</v>
      </c>
      <c r="H227" s="111">
        <v>22.695133599999998</v>
      </c>
      <c r="I227" s="118">
        <v>88.965999999999994</v>
      </c>
      <c r="J227" s="70">
        <v>3.92</v>
      </c>
      <c r="K227" s="70">
        <f t="shared" si="28"/>
        <v>47040</v>
      </c>
      <c r="L227" s="70">
        <f t="shared" si="29"/>
        <v>48.806055761104169</v>
      </c>
      <c r="M227" s="70">
        <v>76.5</v>
      </c>
      <c r="N227" s="70">
        <f t="shared" si="30"/>
        <v>7335.74798419128</v>
      </c>
      <c r="O227" s="70">
        <f t="shared" si="31"/>
        <v>50.578221771482667</v>
      </c>
      <c r="P227" s="98">
        <f t="shared" si="25"/>
        <v>9.2245370370370311E-3</v>
      </c>
      <c r="Q227" s="99">
        <f t="shared" si="26"/>
        <v>74.3804265997491</v>
      </c>
      <c r="R227" s="99">
        <f>AVERAGE(Q$5:Q227)</f>
        <v>60.251304408364639</v>
      </c>
      <c r="S227" s="100">
        <f t="shared" si="27"/>
        <v>16.466999999999999</v>
      </c>
      <c r="T227" s="122"/>
      <c r="U227" s="102">
        <v>1</v>
      </c>
      <c r="V227" s="103">
        <v>0.7</v>
      </c>
      <c r="W227" s="123"/>
    </row>
    <row r="228" spans="1:23" ht="12.75" customHeight="1" x14ac:dyDescent="0.2">
      <c r="A228" s="150" t="s">
        <v>65</v>
      </c>
      <c r="B228" s="116">
        <v>44435</v>
      </c>
      <c r="C228" s="120" t="s">
        <v>53</v>
      </c>
      <c r="D228" s="108">
        <f t="shared" si="33"/>
        <v>224</v>
      </c>
      <c r="E228" s="109">
        <v>5.4131944444444441E-2</v>
      </c>
      <c r="F228" s="117">
        <v>6.157407407407408E-2</v>
      </c>
      <c r="G228" s="110">
        <v>16.498999999999999</v>
      </c>
      <c r="H228" s="111">
        <v>15.736000000000001</v>
      </c>
      <c r="I228" s="118">
        <v>92.180999999999997</v>
      </c>
      <c r="J228" s="70">
        <v>4.79</v>
      </c>
      <c r="K228" s="70">
        <f t="shared" si="28"/>
        <v>57480</v>
      </c>
      <c r="L228" s="70">
        <f t="shared" si="29"/>
        <v>60.612779152721536</v>
      </c>
      <c r="M228" s="70">
        <v>76.5</v>
      </c>
      <c r="N228" s="70">
        <f t="shared" si="30"/>
        <v>7381.8605479009384</v>
      </c>
      <c r="O228" s="70">
        <f t="shared" si="31"/>
        <v>50.89615683124547</v>
      </c>
      <c r="P228" s="98">
        <f t="shared" si="25"/>
        <v>7.4421296296296388E-3</v>
      </c>
      <c r="Q228" s="99">
        <f t="shared" si="26"/>
        <v>92.373872472783702</v>
      </c>
      <c r="R228" s="99">
        <f>AVERAGE(Q$5:Q228)</f>
        <v>60.394708730080801</v>
      </c>
      <c r="S228" s="100">
        <f t="shared" si="27"/>
        <v>16.498999999999999</v>
      </c>
      <c r="T228" s="122"/>
      <c r="U228" s="102">
        <v>1</v>
      </c>
      <c r="V228" s="103">
        <v>0.7</v>
      </c>
      <c r="W228" s="123"/>
    </row>
    <row r="229" spans="1:23" ht="12.75" customHeight="1" x14ac:dyDescent="0.2">
      <c r="A229" s="150" t="s">
        <v>65</v>
      </c>
      <c r="B229" s="116">
        <v>44435</v>
      </c>
      <c r="C229" s="120" t="s">
        <v>53</v>
      </c>
      <c r="D229" s="108">
        <f t="shared" si="33"/>
        <v>225</v>
      </c>
      <c r="E229" s="109">
        <v>9.5011574074074068E-2</v>
      </c>
      <c r="F229" s="117">
        <v>0.10203703703703704</v>
      </c>
      <c r="G229" s="110">
        <v>16.513999999999999</v>
      </c>
      <c r="H229" s="111">
        <v>22.610608800000001</v>
      </c>
      <c r="I229" s="118">
        <v>92.274000000000001</v>
      </c>
      <c r="J229" s="70">
        <v>5.98</v>
      </c>
      <c r="K229" s="70">
        <f t="shared" si="28"/>
        <v>71760</v>
      </c>
      <c r="L229" s="70">
        <f t="shared" si="29"/>
        <v>64.26598034135084</v>
      </c>
      <c r="M229" s="70">
        <v>76.5</v>
      </c>
      <c r="N229" s="70">
        <f t="shared" si="30"/>
        <v>8753.7810217584829</v>
      </c>
      <c r="O229" s="70">
        <f t="shared" si="31"/>
        <v>60.355219237579519</v>
      </c>
      <c r="P229" s="98">
        <f t="shared" si="25"/>
        <v>7.0254629629629695E-3</v>
      </c>
      <c r="Q229" s="99">
        <f t="shared" si="26"/>
        <v>97.941350906095451</v>
      </c>
      <c r="R229" s="99">
        <f>AVERAGE(Q$5:Q229)</f>
        <v>60.561582695307528</v>
      </c>
      <c r="S229" s="100">
        <f t="shared" si="27"/>
        <v>16.513999999999999</v>
      </c>
      <c r="T229" s="122"/>
      <c r="U229" s="102">
        <v>1</v>
      </c>
      <c r="V229" s="103">
        <v>0.7</v>
      </c>
      <c r="W229" s="123"/>
    </row>
    <row r="230" spans="1:23" x14ac:dyDescent="0.2">
      <c r="A230" s="150" t="s">
        <v>65</v>
      </c>
      <c r="B230" s="116">
        <v>44435</v>
      </c>
      <c r="C230" s="120" t="s">
        <v>52</v>
      </c>
      <c r="D230" s="108">
        <f t="shared" si="33"/>
        <v>226</v>
      </c>
      <c r="E230" s="109">
        <v>0.10653935185185186</v>
      </c>
      <c r="F230" s="117">
        <v>0.13266203703703702</v>
      </c>
      <c r="G230" s="110">
        <v>16.48</v>
      </c>
      <c r="H230" s="111">
        <v>27.663888</v>
      </c>
      <c r="I230" s="118">
        <v>77.39</v>
      </c>
      <c r="J230" s="70">
        <v>5.25</v>
      </c>
      <c r="K230" s="70">
        <f t="shared" si="28"/>
        <v>63000</v>
      </c>
      <c r="L230" s="70">
        <f t="shared" si="29"/>
        <v>17.248176829419595</v>
      </c>
      <c r="M230" s="70">
        <v>76.5</v>
      </c>
      <c r="N230" s="70">
        <f t="shared" si="30"/>
        <v>23566.557256670989</v>
      </c>
      <c r="O230" s="70">
        <f t="shared" si="31"/>
        <v>162.48575631100485</v>
      </c>
      <c r="P230" s="98">
        <f t="shared" si="25"/>
        <v>2.6122685185185165E-2</v>
      </c>
      <c r="Q230" s="99">
        <f t="shared" si="26"/>
        <v>26.286220646876405</v>
      </c>
      <c r="R230" s="99">
        <f>AVERAGE(Q$5:Q230)</f>
        <v>60.409921801287922</v>
      </c>
      <c r="S230" s="100">
        <f t="shared" si="27"/>
        <v>16.48</v>
      </c>
      <c r="T230" s="122"/>
      <c r="U230" s="102">
        <f t="shared" si="32"/>
        <v>0.51463505673500221</v>
      </c>
      <c r="V230" s="103">
        <v>0.7</v>
      </c>
      <c r="W230" s="123"/>
    </row>
    <row r="231" spans="1:23" ht="12.75" customHeight="1" x14ac:dyDescent="0.2">
      <c r="A231" s="150" t="s">
        <v>65</v>
      </c>
      <c r="B231" s="116">
        <v>44435</v>
      </c>
      <c r="C231" s="120" t="s">
        <v>53</v>
      </c>
      <c r="D231" s="108">
        <f t="shared" si="33"/>
        <v>227</v>
      </c>
      <c r="E231" s="109">
        <v>0.13728009259259258</v>
      </c>
      <c r="F231" s="117">
        <v>0.14905092592592592</v>
      </c>
      <c r="G231" s="110">
        <v>16.457999999999998</v>
      </c>
      <c r="H231" s="111">
        <v>39.038767999999997</v>
      </c>
      <c r="I231" s="118">
        <v>91.757000000000005</v>
      </c>
      <c r="J231" s="70">
        <v>5.26</v>
      </c>
      <c r="K231" s="70">
        <f t="shared" si="28"/>
        <v>63120</v>
      </c>
      <c r="L231" s="70">
        <f t="shared" si="29"/>
        <v>38.227302456637133</v>
      </c>
      <c r="M231" s="70">
        <v>76.5</v>
      </c>
      <c r="N231" s="70">
        <f t="shared" si="30"/>
        <v>12947.743626112853</v>
      </c>
      <c r="O231" s="70">
        <f t="shared" si="31"/>
        <v>89.271584843577855</v>
      </c>
      <c r="P231" s="98">
        <f t="shared" si="25"/>
        <v>1.1770833333333341E-2</v>
      </c>
      <c r="Q231" s="99">
        <f t="shared" si="26"/>
        <v>58.25840707964597</v>
      </c>
      <c r="R231" s="99">
        <f>AVERAGE(Q$5:Q231)</f>
        <v>60.400443762866594</v>
      </c>
      <c r="S231" s="100">
        <f t="shared" si="27"/>
        <v>16.457999999999998</v>
      </c>
      <c r="T231" s="122"/>
      <c r="U231" s="102">
        <f t="shared" si="32"/>
        <v>0.96200086922021588</v>
      </c>
      <c r="V231" s="103">
        <v>0.7</v>
      </c>
      <c r="W231" s="123"/>
    </row>
    <row r="232" spans="1:23" ht="12.75" customHeight="1" x14ac:dyDescent="0.2">
      <c r="A232" s="150" t="s">
        <v>65</v>
      </c>
      <c r="B232" s="116">
        <v>44435</v>
      </c>
      <c r="C232" s="120" t="s">
        <v>53</v>
      </c>
      <c r="D232" s="108">
        <f t="shared" si="33"/>
        <v>228</v>
      </c>
      <c r="E232" s="109">
        <v>0.1822337962962963</v>
      </c>
      <c r="F232" s="117">
        <v>0.20148148148148148</v>
      </c>
      <c r="G232" s="110">
        <v>16.459</v>
      </c>
      <c r="H232" s="111">
        <v>53.476997599999997</v>
      </c>
      <c r="I232" s="118">
        <v>90.012</v>
      </c>
      <c r="J232" s="70">
        <v>5.35</v>
      </c>
      <c r="K232" s="70">
        <f t="shared" si="28"/>
        <v>64199.999999999993</v>
      </c>
      <c r="L232" s="70">
        <f t="shared" si="29"/>
        <v>23.379151415033071</v>
      </c>
      <c r="M232" s="70">
        <v>76.5</v>
      </c>
      <c r="N232" s="70">
        <f t="shared" si="30"/>
        <v>20990.113636072681</v>
      </c>
      <c r="O232" s="70">
        <f t="shared" si="31"/>
        <v>144.72179589344847</v>
      </c>
      <c r="P232" s="98">
        <f t="shared" si="25"/>
        <v>1.9247685185185187E-2</v>
      </c>
      <c r="Q232" s="99">
        <f t="shared" si="26"/>
        <v>35.62982561635598</v>
      </c>
      <c r="R232" s="99">
        <f>AVERAGE(Q$5:Q232)</f>
        <v>60.291800700820488</v>
      </c>
      <c r="S232" s="100">
        <f t="shared" si="27"/>
        <v>16.459</v>
      </c>
      <c r="T232" s="122"/>
      <c r="U232" s="102">
        <f t="shared" si="32"/>
        <v>0.59974874758038965</v>
      </c>
      <c r="V232" s="103">
        <v>0.7</v>
      </c>
      <c r="W232" s="123"/>
    </row>
    <row r="233" spans="1:23" x14ac:dyDescent="0.2">
      <c r="A233" s="150" t="s">
        <v>65</v>
      </c>
      <c r="B233" s="116">
        <v>44435</v>
      </c>
      <c r="C233" s="120" t="s">
        <v>52</v>
      </c>
      <c r="D233" s="108">
        <f t="shared" si="33"/>
        <v>229</v>
      </c>
      <c r="E233" s="109">
        <v>0.2056597222222222</v>
      </c>
      <c r="F233" s="117">
        <v>0.22738425925925929</v>
      </c>
      <c r="G233" s="110">
        <v>16.481999999999999</v>
      </c>
      <c r="H233" s="111">
        <v>46.3636512</v>
      </c>
      <c r="I233" s="118">
        <v>90.686999999999998</v>
      </c>
      <c r="J233" s="124"/>
      <c r="K233" s="70">
        <f t="shared" ref="K233:K244" si="34">J233*12000</f>
        <v>0</v>
      </c>
      <c r="L233" s="70">
        <f t="shared" ref="L233:L244" si="35">Q233*0.656168</f>
        <v>20.742599634310022</v>
      </c>
      <c r="M233" s="70">
        <v>77.5</v>
      </c>
      <c r="N233" s="70">
        <f t="shared" ref="N233:N244" si="36">((H233*1000)/M233)+((6.28*I233*K233)/(L233*M233))</f>
        <v>598.24066064516126</v>
      </c>
      <c r="O233" s="70">
        <f t="shared" ref="O233:O244" si="37">N233*0.00689476</f>
        <v>4.1247257773898323</v>
      </c>
      <c r="P233" s="98">
        <f t="shared" si="25"/>
        <v>2.1724537037037084E-2</v>
      </c>
      <c r="Q233" s="99">
        <f t="shared" si="26"/>
        <v>31.611720831113409</v>
      </c>
      <c r="R233" s="99">
        <f>AVERAGE(Q$5:Q233)</f>
        <v>60.166560177371991</v>
      </c>
      <c r="S233" s="100">
        <f t="shared" si="27"/>
        <v>16.481999999999999</v>
      </c>
      <c r="T233" s="122"/>
      <c r="U233" s="102">
        <f t="shared" si="32"/>
        <v>0.5281522898961063</v>
      </c>
      <c r="V233" s="103">
        <v>0.7</v>
      </c>
      <c r="W233" s="123"/>
    </row>
    <row r="234" spans="1:23" ht="12.75" customHeight="1" x14ac:dyDescent="0.2">
      <c r="A234" s="150" t="s">
        <v>65</v>
      </c>
      <c r="B234" s="116">
        <v>44435</v>
      </c>
      <c r="C234" s="120" t="s">
        <v>53</v>
      </c>
      <c r="D234" s="108">
        <f t="shared" si="33"/>
        <v>230</v>
      </c>
      <c r="E234" s="125">
        <v>0.88452546296296297</v>
      </c>
      <c r="F234" s="126">
        <v>0.90265046296296303</v>
      </c>
      <c r="G234" s="110">
        <v>17</v>
      </c>
      <c r="H234" s="111">
        <v>21.5808</v>
      </c>
      <c r="I234" s="118">
        <v>61.56</v>
      </c>
      <c r="J234" s="124">
        <v>5.39</v>
      </c>
      <c r="K234" s="70">
        <f t="shared" si="34"/>
        <v>64679.999999999993</v>
      </c>
      <c r="L234" s="70">
        <f t="shared" si="35"/>
        <v>25.643347126436701</v>
      </c>
      <c r="M234" s="70">
        <v>78.5</v>
      </c>
      <c r="N234" s="70">
        <f t="shared" si="36"/>
        <v>12696.696503252782</v>
      </c>
      <c r="O234" s="70">
        <f t="shared" si="37"/>
        <v>87.540675182767146</v>
      </c>
      <c r="P234" s="98">
        <f t="shared" si="25"/>
        <v>1.8125000000000058E-2</v>
      </c>
      <c r="Q234" s="99">
        <f t="shared" si="26"/>
        <v>39.080459770114821</v>
      </c>
      <c r="R234" s="99">
        <f>AVERAGE(Q$5:Q234)</f>
        <v>60.074881479949134</v>
      </c>
      <c r="S234" s="100">
        <f t="shared" si="27"/>
        <v>17</v>
      </c>
      <c r="T234" s="122"/>
      <c r="U234" s="102">
        <f t="shared" si="32"/>
        <v>0.96187163472234083</v>
      </c>
      <c r="V234" s="103">
        <v>0.7</v>
      </c>
      <c r="W234" s="123"/>
    </row>
    <row r="235" spans="1:23" ht="12.75" customHeight="1" x14ac:dyDescent="0.2">
      <c r="A235" s="150" t="s">
        <v>65</v>
      </c>
      <c r="B235" s="116">
        <v>44436</v>
      </c>
      <c r="C235" s="120" t="s">
        <v>53</v>
      </c>
      <c r="D235" s="108">
        <f t="shared" si="33"/>
        <v>231</v>
      </c>
      <c r="E235" s="125">
        <v>8.0254629629629634E-2</v>
      </c>
      <c r="F235" s="126">
        <v>0.10436342592592592</v>
      </c>
      <c r="G235" s="110">
        <v>17.010000000000002</v>
      </c>
      <c r="H235" s="111">
        <v>61.768295999999992</v>
      </c>
      <c r="I235" s="118">
        <v>64.62</v>
      </c>
      <c r="J235" s="124">
        <v>5.77</v>
      </c>
      <c r="K235" s="70">
        <f t="shared" si="34"/>
        <v>69240</v>
      </c>
      <c r="L235" s="70">
        <f t="shared" si="35"/>
        <v>19.290016153624592</v>
      </c>
      <c r="M235" s="70">
        <v>79.5</v>
      </c>
      <c r="N235" s="70">
        <f t="shared" si="36"/>
        <v>19099.426211572118</v>
      </c>
      <c r="O235" s="70">
        <f t="shared" si="37"/>
        <v>131.68595986649896</v>
      </c>
      <c r="P235" s="98">
        <f t="shared" si="25"/>
        <v>2.4108796296296281E-2</v>
      </c>
      <c r="Q235" s="99">
        <f t="shared" si="26"/>
        <v>29.397983677388403</v>
      </c>
      <c r="R235" s="99">
        <f>AVERAGE(Q$5:Q235)</f>
        <v>59.942081056561427</v>
      </c>
      <c r="S235" s="100">
        <f t="shared" si="27"/>
        <v>17.010000000000002</v>
      </c>
      <c r="T235" s="122"/>
      <c r="U235" s="102">
        <f t="shared" si="32"/>
        <v>0.68929742357156532</v>
      </c>
      <c r="V235" s="103">
        <v>0.7</v>
      </c>
      <c r="W235" s="123"/>
    </row>
    <row r="236" spans="1:23" ht="12.75" customHeight="1" x14ac:dyDescent="0.2">
      <c r="A236" s="150" t="s">
        <v>65</v>
      </c>
      <c r="B236" s="116">
        <v>44436</v>
      </c>
      <c r="C236" s="120" t="s">
        <v>53</v>
      </c>
      <c r="D236" s="108">
        <f t="shared" si="33"/>
        <v>232</v>
      </c>
      <c r="E236" s="125">
        <v>0.56596064814814817</v>
      </c>
      <c r="F236" s="126">
        <v>0.59266203703703701</v>
      </c>
      <c r="G236" s="110">
        <v>16.5</v>
      </c>
      <c r="H236" s="111">
        <v>57.249815999999996</v>
      </c>
      <c r="I236" s="118">
        <v>87.74</v>
      </c>
      <c r="J236" s="124">
        <v>5.22</v>
      </c>
      <c r="K236" s="70">
        <f t="shared" si="34"/>
        <v>62640</v>
      </c>
      <c r="L236" s="70">
        <f t="shared" si="35"/>
        <v>16.894832769830977</v>
      </c>
      <c r="M236" s="70">
        <v>80.5</v>
      </c>
      <c r="N236" s="70">
        <f t="shared" si="36"/>
        <v>26089.286065478544</v>
      </c>
      <c r="O236" s="70">
        <f t="shared" si="37"/>
        <v>179.87936599281883</v>
      </c>
      <c r="P236" s="98">
        <f t="shared" si="25"/>
        <v>2.6701388888888844E-2</v>
      </c>
      <c r="Q236" s="99">
        <f t="shared" si="26"/>
        <v>25.747724317295233</v>
      </c>
      <c r="R236" s="99">
        <f>AVERAGE(Q$5:Q236)</f>
        <v>59.794691587857692</v>
      </c>
      <c r="S236" s="100">
        <f t="shared" si="27"/>
        <v>16.5</v>
      </c>
      <c r="T236" s="122"/>
      <c r="U236" s="102">
        <f t="shared" si="32"/>
        <v>0.44462848770291075</v>
      </c>
      <c r="V236" s="103">
        <v>0.7</v>
      </c>
      <c r="W236" s="123"/>
    </row>
    <row r="237" spans="1:23" x14ac:dyDescent="0.2">
      <c r="A237" s="150" t="s">
        <v>65</v>
      </c>
      <c r="B237" s="116">
        <v>44436</v>
      </c>
      <c r="C237" s="120" t="s">
        <v>52</v>
      </c>
      <c r="D237" s="108">
        <f t="shared" si="33"/>
        <v>233</v>
      </c>
      <c r="E237" s="125">
        <v>0.92531249999999998</v>
      </c>
      <c r="F237" s="126">
        <v>0.96497685185185178</v>
      </c>
      <c r="G237" s="110">
        <v>20.04</v>
      </c>
      <c r="H237" s="111">
        <v>52.578471999999998</v>
      </c>
      <c r="I237" s="118">
        <v>89.5</v>
      </c>
      <c r="J237" s="124">
        <v>5.43</v>
      </c>
      <c r="K237" s="70">
        <f t="shared" si="34"/>
        <v>65160</v>
      </c>
      <c r="L237" s="70">
        <f t="shared" si="35"/>
        <v>13.813418206011105</v>
      </c>
      <c r="M237" s="70">
        <v>81.5</v>
      </c>
      <c r="N237" s="70">
        <f t="shared" si="36"/>
        <v>33176.701804102042</v>
      </c>
      <c r="O237" s="70">
        <f t="shared" si="37"/>
        <v>228.7453965308506</v>
      </c>
      <c r="P237" s="98">
        <f t="shared" si="25"/>
        <v>3.9664351851851798E-2</v>
      </c>
      <c r="Q237" s="99">
        <f t="shared" si="26"/>
        <v>21.051648672308168</v>
      </c>
      <c r="R237" s="99">
        <f>AVERAGE(Q$5:Q237)</f>
        <v>59.628412433713699</v>
      </c>
      <c r="S237" s="100">
        <f t="shared" si="27"/>
        <v>20.04</v>
      </c>
      <c r="T237" s="122"/>
      <c r="U237" s="102">
        <f t="shared" si="32"/>
        <v>0.35638477522106266</v>
      </c>
      <c r="V237" s="103">
        <v>0.7</v>
      </c>
      <c r="W237" s="123"/>
    </row>
    <row r="238" spans="1:23" ht="12.75" customHeight="1" x14ac:dyDescent="0.2">
      <c r="A238" s="150" t="s">
        <v>65</v>
      </c>
      <c r="B238" s="116">
        <v>44437</v>
      </c>
      <c r="C238" s="120" t="s">
        <v>53</v>
      </c>
      <c r="D238" s="108">
        <f t="shared" si="33"/>
        <v>234</v>
      </c>
      <c r="E238" s="125">
        <v>9.2719907407407418E-2</v>
      </c>
      <c r="F238" s="126">
        <v>0.12584490740740742</v>
      </c>
      <c r="G238" s="110">
        <v>19</v>
      </c>
      <c r="H238" s="111">
        <v>13.263199999999999</v>
      </c>
      <c r="I238" s="118">
        <v>91.55</v>
      </c>
      <c r="J238" s="124">
        <v>5.28</v>
      </c>
      <c r="K238" s="70">
        <f t="shared" si="34"/>
        <v>63360</v>
      </c>
      <c r="L238" s="70">
        <f t="shared" si="35"/>
        <v>15.682002515723269</v>
      </c>
      <c r="M238" s="70">
        <v>82.5</v>
      </c>
      <c r="N238" s="70">
        <f t="shared" si="36"/>
        <v>28317.2028139664</v>
      </c>
      <c r="O238" s="70">
        <f t="shared" si="37"/>
        <v>195.24031727362296</v>
      </c>
      <c r="P238" s="98">
        <f t="shared" si="25"/>
        <v>3.3125000000000002E-2</v>
      </c>
      <c r="Q238" s="99">
        <f t="shared" si="26"/>
        <v>23.89937106918239</v>
      </c>
      <c r="R238" s="99">
        <f>AVERAGE(Q$5:Q238)</f>
        <v>59.475724222754167</v>
      </c>
      <c r="S238" s="100">
        <f t="shared" si="27"/>
        <v>19</v>
      </c>
      <c r="T238" s="122"/>
      <c r="U238" s="102">
        <f t="shared" si="32"/>
        <v>0.39553433409765137</v>
      </c>
      <c r="V238" s="103">
        <v>0.7</v>
      </c>
      <c r="W238" s="123"/>
    </row>
    <row r="239" spans="1:23" x14ac:dyDescent="0.2">
      <c r="A239" s="150" t="s">
        <v>65</v>
      </c>
      <c r="B239" s="116">
        <v>44437</v>
      </c>
      <c r="C239" s="120" t="s">
        <v>52</v>
      </c>
      <c r="D239" s="108">
        <f t="shared" si="33"/>
        <v>235</v>
      </c>
      <c r="E239" s="125">
        <v>0.33133101851851854</v>
      </c>
      <c r="F239" s="126">
        <v>0.34578703703703706</v>
      </c>
      <c r="G239" s="110">
        <v>18.02</v>
      </c>
      <c r="H239" s="111">
        <v>20.360135999999997</v>
      </c>
      <c r="I239" s="118">
        <v>85.64</v>
      </c>
      <c r="J239" s="124">
        <v>6.15</v>
      </c>
      <c r="K239" s="70">
        <f t="shared" si="34"/>
        <v>73800</v>
      </c>
      <c r="L239" s="70">
        <f t="shared" si="35"/>
        <v>34.08080904403522</v>
      </c>
      <c r="M239" s="70">
        <v>83.5</v>
      </c>
      <c r="N239" s="70">
        <f t="shared" si="36"/>
        <v>14191.331481128362</v>
      </c>
      <c r="O239" s="70">
        <f t="shared" si="37"/>
        <v>97.845824642824581</v>
      </c>
      <c r="P239" s="98">
        <f t="shared" ref="P239:P301" si="38">F239-E239</f>
        <v>1.4456018518518521E-2</v>
      </c>
      <c r="Q239" s="99">
        <f t="shared" ref="Q239:Q301" si="39">G239/(P239*24)</f>
        <v>51.939151321056833</v>
      </c>
      <c r="R239" s="99">
        <f>AVERAGE(Q$5:Q239)</f>
        <v>59.443653699768227</v>
      </c>
      <c r="S239" s="100">
        <f t="shared" ref="S239:S301" si="40">G239</f>
        <v>18.02</v>
      </c>
      <c r="T239" s="122"/>
      <c r="U239" s="102">
        <f t="shared" si="32"/>
        <v>0.91891270223941024</v>
      </c>
      <c r="V239" s="103">
        <v>0.7</v>
      </c>
      <c r="W239" s="123"/>
    </row>
    <row r="240" spans="1:23" x14ac:dyDescent="0.2">
      <c r="A240" s="150" t="s">
        <v>65</v>
      </c>
      <c r="B240" s="116">
        <v>44437</v>
      </c>
      <c r="C240" s="120" t="s">
        <v>52</v>
      </c>
      <c r="D240" s="108">
        <f t="shared" si="33"/>
        <v>236</v>
      </c>
      <c r="E240" s="125">
        <v>0.5083333333333333</v>
      </c>
      <c r="F240" s="126">
        <v>0.53015046296296298</v>
      </c>
      <c r="G240" s="110">
        <v>17.03</v>
      </c>
      <c r="H240" s="111">
        <v>6.9687999999999999</v>
      </c>
      <c r="I240" s="118">
        <v>93.3</v>
      </c>
      <c r="J240" s="124">
        <v>6.11</v>
      </c>
      <c r="K240" s="70">
        <f t="shared" si="34"/>
        <v>73320</v>
      </c>
      <c r="L240" s="70">
        <f t="shared" si="35"/>
        <v>21.341298537930996</v>
      </c>
      <c r="M240" s="70">
        <v>84.5</v>
      </c>
      <c r="N240" s="70">
        <f t="shared" si="36"/>
        <v>23904.908370199326</v>
      </c>
      <c r="O240" s="70">
        <f t="shared" si="37"/>
        <v>164.81860603451551</v>
      </c>
      <c r="P240" s="98">
        <f t="shared" si="38"/>
        <v>2.1817129629629672E-2</v>
      </c>
      <c r="Q240" s="99">
        <f t="shared" si="39"/>
        <v>32.524137931034424</v>
      </c>
      <c r="R240" s="99">
        <f>AVERAGE(Q$5:Q240)</f>
        <v>59.329587954985449</v>
      </c>
      <c r="S240" s="100">
        <f t="shared" si="40"/>
        <v>17.03</v>
      </c>
      <c r="T240" s="122"/>
      <c r="U240" s="102">
        <f t="shared" si="32"/>
        <v>0.52817788708685609</v>
      </c>
      <c r="V240" s="103">
        <v>0.7</v>
      </c>
      <c r="W240" s="123"/>
    </row>
    <row r="241" spans="1:23" ht="12.75" customHeight="1" x14ac:dyDescent="0.2">
      <c r="A241" s="150" t="s">
        <v>65</v>
      </c>
      <c r="B241" s="116">
        <v>44437</v>
      </c>
      <c r="C241" s="120" t="s">
        <v>53</v>
      </c>
      <c r="D241" s="108">
        <f t="shared" si="33"/>
        <v>237</v>
      </c>
      <c r="E241" s="125">
        <v>0.53443287037037035</v>
      </c>
      <c r="F241" s="126">
        <v>0.55269675925925921</v>
      </c>
      <c r="G241" s="110">
        <v>17.04</v>
      </c>
      <c r="H241" s="111">
        <v>26.076799999999999</v>
      </c>
      <c r="I241" s="118">
        <v>81.510000000000005</v>
      </c>
      <c r="J241" s="124">
        <v>4.33</v>
      </c>
      <c r="K241" s="70">
        <f t="shared" si="34"/>
        <v>51960</v>
      </c>
      <c r="L241" s="70">
        <f t="shared" si="35"/>
        <v>25.508219133079891</v>
      </c>
      <c r="M241" s="70">
        <v>85.5</v>
      </c>
      <c r="N241" s="70">
        <f t="shared" si="36"/>
        <v>12500.31812620189</v>
      </c>
      <c r="O241" s="70">
        <f t="shared" si="37"/>
        <v>86.186693403811745</v>
      </c>
      <c r="P241" s="98">
        <f t="shared" si="38"/>
        <v>1.8263888888888857E-2</v>
      </c>
      <c r="Q241" s="99">
        <f t="shared" si="39"/>
        <v>38.874524714828965</v>
      </c>
      <c r="R241" s="99">
        <f>AVERAGE(Q$5:Q241)</f>
        <v>59.243279671271708</v>
      </c>
      <c r="S241" s="100">
        <f t="shared" si="40"/>
        <v>17.04</v>
      </c>
      <c r="T241" s="122"/>
      <c r="U241" s="102">
        <f t="shared" si="32"/>
        <v>0.72262047629086146</v>
      </c>
      <c r="V241" s="103">
        <v>0.7</v>
      </c>
      <c r="W241" s="123"/>
    </row>
    <row r="242" spans="1:23" ht="12.75" customHeight="1" x14ac:dyDescent="0.2">
      <c r="A242" s="150" t="s">
        <v>65</v>
      </c>
      <c r="B242" s="116">
        <v>44437</v>
      </c>
      <c r="C242" s="120" t="s">
        <v>53</v>
      </c>
      <c r="D242" s="108">
        <f t="shared" si="33"/>
        <v>238</v>
      </c>
      <c r="E242" s="125">
        <v>0.6020833333333333</v>
      </c>
      <c r="F242" s="126">
        <v>0.61936342592592586</v>
      </c>
      <c r="G242" s="110">
        <v>16.97</v>
      </c>
      <c r="H242" s="111">
        <v>25.514800000000001</v>
      </c>
      <c r="I242" s="118">
        <v>94.04</v>
      </c>
      <c r="J242" s="124">
        <v>6.68</v>
      </c>
      <c r="K242" s="70">
        <f t="shared" si="34"/>
        <v>80160</v>
      </c>
      <c r="L242" s="70">
        <f t="shared" si="35"/>
        <v>26.849708945746873</v>
      </c>
      <c r="M242" s="70">
        <v>86.5</v>
      </c>
      <c r="N242" s="70">
        <f t="shared" si="36"/>
        <v>20678.258768211512</v>
      </c>
      <c r="O242" s="70">
        <f t="shared" si="37"/>
        <v>142.57163142471398</v>
      </c>
      <c r="P242" s="98">
        <f t="shared" si="38"/>
        <v>1.7280092592592555E-2</v>
      </c>
      <c r="Q242" s="99">
        <f t="shared" si="39"/>
        <v>40.918955123911672</v>
      </c>
      <c r="R242" s="99">
        <f>AVERAGE(Q$5:Q242)</f>
        <v>59.166286710988686</v>
      </c>
      <c r="S242" s="100">
        <f t="shared" si="40"/>
        <v>16.97</v>
      </c>
      <c r="T242" s="122"/>
      <c r="U242" s="102">
        <f t="shared" si="32"/>
        <v>0.65927708267132723</v>
      </c>
      <c r="V242" s="103">
        <v>0.7</v>
      </c>
      <c r="W242" s="123"/>
    </row>
    <row r="243" spans="1:23" ht="12.75" customHeight="1" x14ac:dyDescent="0.2">
      <c r="A243" s="150" t="s">
        <v>65</v>
      </c>
      <c r="B243" s="116">
        <v>44437</v>
      </c>
      <c r="C243" s="120" t="s">
        <v>53</v>
      </c>
      <c r="D243" s="108">
        <f t="shared" si="33"/>
        <v>239</v>
      </c>
      <c r="E243" s="125">
        <v>0.89462962962962955</v>
      </c>
      <c r="F243" s="126">
        <v>0.93453703703703705</v>
      </c>
      <c r="G243" s="110">
        <v>16.98</v>
      </c>
      <c r="H243" s="111">
        <v>66.37894399999999</v>
      </c>
      <c r="I243" s="118">
        <v>70.290000000000006</v>
      </c>
      <c r="J243" s="124">
        <v>5.68</v>
      </c>
      <c r="K243" s="70">
        <f t="shared" si="34"/>
        <v>68160</v>
      </c>
      <c r="L243" s="70">
        <f t="shared" si="35"/>
        <v>11.632899508120623</v>
      </c>
      <c r="M243" s="70">
        <v>87.5</v>
      </c>
      <c r="N243" s="70">
        <f t="shared" si="36"/>
        <v>30317.41244411654</v>
      </c>
      <c r="O243" s="70">
        <f t="shared" si="37"/>
        <v>209.03128262319694</v>
      </c>
      <c r="P243" s="98">
        <f t="shared" si="38"/>
        <v>3.9907407407407502E-2</v>
      </c>
      <c r="Q243" s="99">
        <f t="shared" si="39"/>
        <v>17.728538283062605</v>
      </c>
      <c r="R243" s="99">
        <f>AVERAGE(Q$5:Q243)</f>
        <v>58.992907010453436</v>
      </c>
      <c r="S243" s="100">
        <f t="shared" si="40"/>
        <v>16.98</v>
      </c>
      <c r="T243" s="122"/>
      <c r="U243" s="102">
        <f t="shared" si="32"/>
        <v>0.3821513962299608</v>
      </c>
      <c r="V243" s="103">
        <v>0.7</v>
      </c>
      <c r="W243" s="123"/>
    </row>
    <row r="244" spans="1:23" ht="12.75" customHeight="1" x14ac:dyDescent="0.2">
      <c r="A244" s="150" t="s">
        <v>65</v>
      </c>
      <c r="B244" s="127">
        <v>44438</v>
      </c>
      <c r="C244" s="128" t="s">
        <v>53</v>
      </c>
      <c r="D244" s="129">
        <f t="shared" si="33"/>
        <v>240</v>
      </c>
      <c r="E244" s="130">
        <v>0.2258449074074074</v>
      </c>
      <c r="F244" s="131">
        <v>0.2328935185185185</v>
      </c>
      <c r="G244" s="132">
        <v>16.510000000000002</v>
      </c>
      <c r="H244" s="133">
        <v>15.832664000000001</v>
      </c>
      <c r="I244" s="134">
        <v>91.23</v>
      </c>
      <c r="J244" s="135">
        <v>6.96</v>
      </c>
      <c r="K244" s="71">
        <f t="shared" si="34"/>
        <v>83520</v>
      </c>
      <c r="L244" s="71">
        <f t="shared" si="35"/>
        <v>64.03941091625623</v>
      </c>
      <c r="M244" s="71">
        <v>88.5</v>
      </c>
      <c r="N244" s="71">
        <f t="shared" si="36"/>
        <v>8621.9082454812724</v>
      </c>
      <c r="O244" s="71">
        <f t="shared" si="37"/>
        <v>59.445988094614457</v>
      </c>
      <c r="P244" s="136">
        <f t="shared" si="38"/>
        <v>7.0486111111111027E-3</v>
      </c>
      <c r="Q244" s="137">
        <f t="shared" si="39"/>
        <v>97.596059113300612</v>
      </c>
      <c r="R244" s="137">
        <f>AVERAGE(Q$5:Q244)</f>
        <v>59.153753477548634</v>
      </c>
      <c r="S244" s="138">
        <f t="shared" si="40"/>
        <v>16.510000000000002</v>
      </c>
      <c r="T244" s="139"/>
      <c r="U244" s="102">
        <v>1</v>
      </c>
      <c r="V244" s="140">
        <v>0.7</v>
      </c>
      <c r="W244" s="141"/>
    </row>
    <row r="245" spans="1:23" x14ac:dyDescent="0.2">
      <c r="A245" s="150" t="s">
        <v>64</v>
      </c>
      <c r="B245" s="93">
        <v>44376</v>
      </c>
      <c r="C245" s="142" t="s">
        <v>52</v>
      </c>
      <c r="D245" s="95">
        <v>1</v>
      </c>
      <c r="E245" s="96">
        <v>0.50011574074074072</v>
      </c>
      <c r="F245" s="96">
        <v>0.64321759259259259</v>
      </c>
      <c r="G245" s="70">
        <v>17</v>
      </c>
      <c r="H245" s="70">
        <v>36.988591999999997</v>
      </c>
      <c r="I245" s="97">
        <v>42.57</v>
      </c>
      <c r="J245" s="70">
        <v>4.4000000000000004</v>
      </c>
      <c r="K245" s="70">
        <f>J245*12000</f>
        <v>52800.000000000007</v>
      </c>
      <c r="L245" s="70">
        <f>Q245*0.656168</f>
        <v>3.2479360724684567</v>
      </c>
      <c r="M245" s="70">
        <v>76.5</v>
      </c>
      <c r="N245" s="70">
        <f>((H245*1000)/M245)+((6.28*I245*K245)/(L245*M245))</f>
        <v>57293.971376581852</v>
      </c>
      <c r="O245" s="70">
        <f>N245*0.00689476</f>
        <v>395.02818208840148</v>
      </c>
      <c r="P245" s="98">
        <f t="shared" si="38"/>
        <v>0.14310185185185187</v>
      </c>
      <c r="Q245" s="99">
        <f t="shared" si="39"/>
        <v>4.9498544160465867</v>
      </c>
      <c r="R245" s="99">
        <f>AVERAGE(Q$5:Q245)</f>
        <v>58.928841033310036</v>
      </c>
      <c r="S245" s="100">
        <f t="shared" si="40"/>
        <v>17</v>
      </c>
      <c r="T245" s="101"/>
      <c r="U245" s="102">
        <f t="shared" ref="U245:U307" si="41">((((Q245/60)*1000)/I245)/Z$1)</f>
        <v>0.17617522711422137</v>
      </c>
      <c r="V245" s="103">
        <v>0.7</v>
      </c>
      <c r="W245" s="104"/>
    </row>
    <row r="246" spans="1:23" x14ac:dyDescent="0.2">
      <c r="A246" s="150" t="s">
        <v>64</v>
      </c>
      <c r="B246" s="93">
        <v>44377</v>
      </c>
      <c r="C246" s="142" t="s">
        <v>52</v>
      </c>
      <c r="D246" s="95">
        <v>2</v>
      </c>
      <c r="E246" s="96">
        <v>8.6597222222222214E-2</v>
      </c>
      <c r="F246" s="96">
        <v>0.12858796296296296</v>
      </c>
      <c r="G246" s="70">
        <v>17</v>
      </c>
      <c r="H246" s="70">
        <v>54.522991999999995</v>
      </c>
      <c r="I246" s="97">
        <v>78.08</v>
      </c>
      <c r="J246" s="70">
        <v>4.5199999999999996</v>
      </c>
      <c r="K246" s="70">
        <f t="shared" ref="K246:K309" si="42">J246*12000</f>
        <v>54239.999999999993</v>
      </c>
      <c r="L246" s="70">
        <f t="shared" ref="L246:L309" si="43">Q246*0.656168</f>
        <v>11.068765600882028</v>
      </c>
      <c r="M246" s="70">
        <v>76.5</v>
      </c>
      <c r="N246" s="70">
        <f t="shared" ref="N246:N309" si="44">((H246*1000)/M246)+((6.28*I246*K246)/(L246*M246))</f>
        <v>32122.036626640023</v>
      </c>
      <c r="O246" s="70">
        <f t="shared" ref="O246:O309" si="45">N246*0.00689476</f>
        <v>221.47373325189255</v>
      </c>
      <c r="P246" s="98">
        <f t="shared" si="38"/>
        <v>4.1990740740740745E-2</v>
      </c>
      <c r="Q246" s="99">
        <f t="shared" si="39"/>
        <v>16.868798235942666</v>
      </c>
      <c r="R246" s="99">
        <f>AVERAGE(Q$5:Q246)</f>
        <v>58.755039203568849</v>
      </c>
      <c r="S246" s="100">
        <f t="shared" si="40"/>
        <v>17</v>
      </c>
      <c r="T246" s="101"/>
      <c r="U246" s="102">
        <f t="shared" si="41"/>
        <v>0.32734099905191771</v>
      </c>
      <c r="V246" s="103">
        <v>0.7</v>
      </c>
      <c r="W246" s="104"/>
    </row>
    <row r="247" spans="1:23" x14ac:dyDescent="0.2">
      <c r="A247" s="150" t="s">
        <v>64</v>
      </c>
      <c r="B247" s="93">
        <v>44377</v>
      </c>
      <c r="C247" s="142" t="s">
        <v>53</v>
      </c>
      <c r="D247" s="95">
        <v>3</v>
      </c>
      <c r="E247" s="96">
        <v>0.456087962962963</v>
      </c>
      <c r="F247" s="96">
        <v>0.49494212962962963</v>
      </c>
      <c r="G247" s="70">
        <v>6.5</v>
      </c>
      <c r="H247" s="70">
        <v>49.516696000000003</v>
      </c>
      <c r="I247" s="97">
        <v>88.72</v>
      </c>
      <c r="J247" s="70">
        <v>4.38</v>
      </c>
      <c r="K247" s="70">
        <f t="shared" si="42"/>
        <v>52560</v>
      </c>
      <c r="L247" s="70">
        <f t="shared" si="43"/>
        <v>4.5738252010723892</v>
      </c>
      <c r="M247" s="70">
        <v>76.5</v>
      </c>
      <c r="N247" s="70">
        <f t="shared" si="44"/>
        <v>84341.510363104695</v>
      </c>
      <c r="O247" s="70">
        <f t="shared" si="45"/>
        <v>581.51447199111976</v>
      </c>
      <c r="P247" s="98">
        <f t="shared" si="38"/>
        <v>3.8854166666666634E-2</v>
      </c>
      <c r="Q247" s="99">
        <f t="shared" si="39"/>
        <v>6.9705093833780216</v>
      </c>
      <c r="R247" s="99">
        <f>AVERAGE(Q$5:Q247)</f>
        <v>58.541934142580409</v>
      </c>
      <c r="S247" s="100">
        <f t="shared" si="40"/>
        <v>6.5</v>
      </c>
      <c r="T247" s="101"/>
      <c r="U247" s="102">
        <f t="shared" si="41"/>
        <v>0.11904168004512018</v>
      </c>
      <c r="V247" s="103">
        <v>0.7</v>
      </c>
      <c r="W247" s="104"/>
    </row>
    <row r="248" spans="1:23" x14ac:dyDescent="0.2">
      <c r="A248" s="150" t="s">
        <v>64</v>
      </c>
      <c r="B248" s="93">
        <v>44378</v>
      </c>
      <c r="C248" s="142" t="s">
        <v>53</v>
      </c>
      <c r="D248" s="95">
        <v>4</v>
      </c>
      <c r="E248" s="96">
        <v>0.94912037037037045</v>
      </c>
      <c r="F248" s="96">
        <v>1.0205902777777778</v>
      </c>
      <c r="G248" s="70">
        <v>17</v>
      </c>
      <c r="H248" s="70">
        <v>46.686464000000001</v>
      </c>
      <c r="I248" s="97">
        <v>62.57</v>
      </c>
      <c r="J248" s="70">
        <v>3.51</v>
      </c>
      <c r="K248" s="70">
        <f t="shared" si="42"/>
        <v>42120</v>
      </c>
      <c r="L248" s="70">
        <f t="shared" si="43"/>
        <v>6.5032358866396827</v>
      </c>
      <c r="M248" s="70">
        <v>76.5</v>
      </c>
      <c r="N248" s="70">
        <f t="shared" si="44"/>
        <v>33878.014471398652</v>
      </c>
      <c r="O248" s="70">
        <f t="shared" si="45"/>
        <v>233.58077905682057</v>
      </c>
      <c r="P248" s="98">
        <f t="shared" si="38"/>
        <v>7.1469907407407329E-2</v>
      </c>
      <c r="Q248" s="99">
        <f t="shared" si="39"/>
        <v>9.9109311740890789</v>
      </c>
      <c r="R248" s="99">
        <f>AVERAGE(Q$5:Q248)</f>
        <v>58.34262675336528</v>
      </c>
      <c r="S248" s="100">
        <f t="shared" si="40"/>
        <v>17</v>
      </c>
      <c r="T248" s="101"/>
      <c r="U248" s="102">
        <f t="shared" si="41"/>
        <v>0.23999620241303266</v>
      </c>
      <c r="V248" s="103">
        <v>0.7</v>
      </c>
      <c r="W248" s="104"/>
    </row>
    <row r="249" spans="1:23" x14ac:dyDescent="0.2">
      <c r="A249" s="150" t="s">
        <v>64</v>
      </c>
      <c r="B249" s="93">
        <v>44379</v>
      </c>
      <c r="C249" s="142" t="s">
        <v>52</v>
      </c>
      <c r="D249" s="95">
        <v>5</v>
      </c>
      <c r="E249" s="96">
        <v>0.5332986111111111</v>
      </c>
      <c r="F249" s="96">
        <v>0.61052083333333329</v>
      </c>
      <c r="G249" s="70">
        <v>17</v>
      </c>
      <c r="H249" s="70">
        <v>67.577128000000002</v>
      </c>
      <c r="I249" s="97">
        <v>61.85</v>
      </c>
      <c r="J249" s="70">
        <v>4.03</v>
      </c>
      <c r="K249" s="70">
        <f t="shared" si="42"/>
        <v>48360</v>
      </c>
      <c r="L249" s="70">
        <f t="shared" si="43"/>
        <v>6.0188071942446069</v>
      </c>
      <c r="M249" s="70">
        <v>76.5</v>
      </c>
      <c r="N249" s="70">
        <f t="shared" si="44"/>
        <v>41679.003274985727</v>
      </c>
      <c r="O249" s="70">
        <f t="shared" si="45"/>
        <v>287.36672462024057</v>
      </c>
      <c r="P249" s="98">
        <f t="shared" si="38"/>
        <v>7.7222222222222192E-2</v>
      </c>
      <c r="Q249" s="99">
        <f t="shared" si="39"/>
        <v>9.1726618705036014</v>
      </c>
      <c r="R249" s="99">
        <f>AVERAGE(Q$5:Q249)</f>
        <v>58.141933019149512</v>
      </c>
      <c r="S249" s="100">
        <f t="shared" si="40"/>
        <v>17</v>
      </c>
      <c r="T249" s="101"/>
      <c r="U249" s="102">
        <f t="shared" si="41"/>
        <v>0.22470448716355804</v>
      </c>
      <c r="V249" s="103">
        <v>0.7</v>
      </c>
      <c r="W249" s="104"/>
    </row>
    <row r="250" spans="1:23" x14ac:dyDescent="0.2">
      <c r="A250" s="150" t="s">
        <v>64</v>
      </c>
      <c r="B250" s="93">
        <v>44380</v>
      </c>
      <c r="C250" s="142" t="s">
        <v>53</v>
      </c>
      <c r="D250" s="95">
        <v>6</v>
      </c>
      <c r="E250" s="96">
        <v>0.16663194444444443</v>
      </c>
      <c r="F250" s="96">
        <v>0.19549768518518518</v>
      </c>
      <c r="G250" s="70">
        <v>6</v>
      </c>
      <c r="H250" s="70">
        <v>63.105856000000003</v>
      </c>
      <c r="I250" s="97">
        <v>70.33</v>
      </c>
      <c r="J250" s="70">
        <v>4.62</v>
      </c>
      <c r="K250" s="70">
        <f t="shared" si="42"/>
        <v>55440</v>
      </c>
      <c r="L250" s="70">
        <f t="shared" si="43"/>
        <v>5.682930553327985</v>
      </c>
      <c r="M250" s="70">
        <v>76.5</v>
      </c>
      <c r="N250" s="70">
        <f t="shared" si="44"/>
        <v>57148.421479228935</v>
      </c>
      <c r="O250" s="70">
        <f t="shared" si="45"/>
        <v>394.02465047812848</v>
      </c>
      <c r="P250" s="98">
        <f t="shared" si="38"/>
        <v>2.8865740740740747E-2</v>
      </c>
      <c r="Q250" s="99">
        <f t="shared" si="39"/>
        <v>8.6607858861267015</v>
      </c>
      <c r="R250" s="99">
        <f>AVERAGE(Q$5:Q250)</f>
        <v>57.940790144625026</v>
      </c>
      <c r="S250" s="100">
        <f t="shared" si="40"/>
        <v>6</v>
      </c>
      <c r="T250" s="101"/>
      <c r="U250" s="102">
        <f t="shared" si="41"/>
        <v>0.18658329102470822</v>
      </c>
      <c r="V250" s="103">
        <v>0.7</v>
      </c>
      <c r="W250" s="104"/>
    </row>
    <row r="251" spans="1:23" x14ac:dyDescent="0.2">
      <c r="A251" s="150" t="s">
        <v>64</v>
      </c>
      <c r="B251" s="93">
        <v>44380</v>
      </c>
      <c r="C251" s="142" t="s">
        <v>53</v>
      </c>
      <c r="D251" s="95">
        <v>7</v>
      </c>
      <c r="E251" s="96">
        <v>0.30321759259259257</v>
      </c>
      <c r="F251" s="96">
        <v>0.37362268518518515</v>
      </c>
      <c r="G251" s="70">
        <v>14</v>
      </c>
      <c r="H251" s="70">
        <v>68.134631999999996</v>
      </c>
      <c r="I251" s="97">
        <v>61.65</v>
      </c>
      <c r="J251" s="70">
        <v>5.01</v>
      </c>
      <c r="K251" s="70">
        <f t="shared" si="42"/>
        <v>60120</v>
      </c>
      <c r="L251" s="70">
        <f t="shared" si="43"/>
        <v>5.4366048331415424</v>
      </c>
      <c r="M251" s="70">
        <v>76.5</v>
      </c>
      <c r="N251" s="70">
        <f t="shared" si="44"/>
        <v>56856.420229503157</v>
      </c>
      <c r="O251" s="70">
        <f t="shared" si="45"/>
        <v>392.01137194156917</v>
      </c>
      <c r="P251" s="98">
        <f t="shared" si="38"/>
        <v>7.0405092592592589E-2</v>
      </c>
      <c r="Q251" s="99">
        <f t="shared" si="39"/>
        <v>8.2853855005753747</v>
      </c>
      <c r="R251" s="99">
        <f>AVERAGE(Q$5:Q251)</f>
        <v>57.739756117726046</v>
      </c>
      <c r="S251" s="100">
        <f t="shared" si="40"/>
        <v>14</v>
      </c>
      <c r="T251" s="101"/>
      <c r="U251" s="102">
        <f t="shared" si="41"/>
        <v>0.20362715968874576</v>
      </c>
      <c r="V251" s="103">
        <v>0.7</v>
      </c>
      <c r="W251" s="104"/>
    </row>
    <row r="252" spans="1:23" x14ac:dyDescent="0.2">
      <c r="A252" s="150" t="s">
        <v>64</v>
      </c>
      <c r="B252" s="93">
        <v>44381</v>
      </c>
      <c r="C252" s="142" t="s">
        <v>53</v>
      </c>
      <c r="D252" s="95">
        <v>8</v>
      </c>
      <c r="E252" s="96">
        <v>0.69836805555555559</v>
      </c>
      <c r="F252" s="96">
        <v>0.71994212962962967</v>
      </c>
      <c r="G252" s="70">
        <v>13</v>
      </c>
      <c r="H252" s="70">
        <v>36.804256000000002</v>
      </c>
      <c r="I252" s="97">
        <v>86.43</v>
      </c>
      <c r="J252" s="70">
        <v>4.75</v>
      </c>
      <c r="K252" s="70">
        <f t="shared" si="42"/>
        <v>57000</v>
      </c>
      <c r="L252" s="70">
        <f t="shared" si="43"/>
        <v>16.474604291845491</v>
      </c>
      <c r="M252" s="70">
        <v>76.5</v>
      </c>
      <c r="N252" s="70">
        <f t="shared" si="44"/>
        <v>25029.467136954059</v>
      </c>
      <c r="O252" s="70">
        <f t="shared" si="45"/>
        <v>172.57216883718536</v>
      </c>
      <c r="P252" s="98">
        <f t="shared" si="38"/>
        <v>2.1574074074074079E-2</v>
      </c>
      <c r="Q252" s="99">
        <f t="shared" si="39"/>
        <v>25.107296137339052</v>
      </c>
      <c r="R252" s="99">
        <f>AVERAGE(Q$5:Q252)</f>
        <v>57.608173617805129</v>
      </c>
      <c r="S252" s="100">
        <f t="shared" si="40"/>
        <v>13</v>
      </c>
      <c r="T252" s="101"/>
      <c r="U252" s="102">
        <f t="shared" si="41"/>
        <v>0.44014066624837495</v>
      </c>
      <c r="V252" s="103">
        <v>0.7</v>
      </c>
      <c r="W252" s="104"/>
    </row>
    <row r="253" spans="1:23" x14ac:dyDescent="0.2">
      <c r="A253" s="150" t="s">
        <v>64</v>
      </c>
      <c r="B253" s="93">
        <v>44381</v>
      </c>
      <c r="C253" s="142" t="s">
        <v>53</v>
      </c>
      <c r="D253" s="95">
        <v>9</v>
      </c>
      <c r="E253" s="96">
        <v>0.82237268518518514</v>
      </c>
      <c r="F253" s="96">
        <v>0.83278935185185177</v>
      </c>
      <c r="G253" s="70">
        <v>12</v>
      </c>
      <c r="H253" s="70">
        <v>40.08184</v>
      </c>
      <c r="I253" s="97">
        <v>86.82</v>
      </c>
      <c r="J253" s="70">
        <v>5.1100000000000003</v>
      </c>
      <c r="K253" s="70">
        <f t="shared" si="42"/>
        <v>61320.000000000007</v>
      </c>
      <c r="L253" s="70">
        <f t="shared" si="43"/>
        <v>31.496064000000111</v>
      </c>
      <c r="M253" s="70">
        <v>76.5</v>
      </c>
      <c r="N253" s="70">
        <f t="shared" si="44"/>
        <v>14399.931589118729</v>
      </c>
      <c r="O253" s="70">
        <f t="shared" si="45"/>
        <v>99.284072323392238</v>
      </c>
      <c r="P253" s="98">
        <f t="shared" si="38"/>
        <v>1.041666666666663E-2</v>
      </c>
      <c r="Q253" s="99">
        <f t="shared" si="39"/>
        <v>48.000000000000171</v>
      </c>
      <c r="R253" s="99">
        <f>AVERAGE(Q$5:Q253)</f>
        <v>57.569586575163342</v>
      </c>
      <c r="S253" s="100">
        <f t="shared" si="40"/>
        <v>12</v>
      </c>
      <c r="T253" s="101"/>
      <c r="U253" s="102">
        <f t="shared" si="41"/>
        <v>0.83767879206718487</v>
      </c>
      <c r="V253" s="103">
        <v>0.7</v>
      </c>
      <c r="W253" s="104"/>
    </row>
    <row r="254" spans="1:23" x14ac:dyDescent="0.2">
      <c r="A254" s="150" t="s">
        <v>64</v>
      </c>
      <c r="B254" s="93">
        <v>44381</v>
      </c>
      <c r="C254" s="142" t="s">
        <v>53</v>
      </c>
      <c r="D254" s="95">
        <v>10</v>
      </c>
      <c r="E254" s="96">
        <v>0.91501157407407396</v>
      </c>
      <c r="F254" s="96">
        <v>0.93018518518518523</v>
      </c>
      <c r="G254" s="70">
        <v>13</v>
      </c>
      <c r="H254" s="70">
        <v>68.231296</v>
      </c>
      <c r="I254" s="97">
        <v>90.84</v>
      </c>
      <c r="J254" s="70">
        <v>6.71</v>
      </c>
      <c r="K254" s="70">
        <f t="shared" si="42"/>
        <v>80520</v>
      </c>
      <c r="L254" s="70">
        <f t="shared" si="43"/>
        <v>23.423846224256057</v>
      </c>
      <c r="M254" s="70">
        <v>76.5</v>
      </c>
      <c r="N254" s="70">
        <f t="shared" si="44"/>
        <v>26526.178691105411</v>
      </c>
      <c r="O254" s="70">
        <f t="shared" si="45"/>
        <v>182.89163579228594</v>
      </c>
      <c r="P254" s="98">
        <f t="shared" si="38"/>
        <v>1.5173611111111263E-2</v>
      </c>
      <c r="Q254" s="99">
        <f t="shared" si="39"/>
        <v>35.697940503432136</v>
      </c>
      <c r="R254" s="99">
        <f>AVERAGE(Q$5:Q254)</f>
        <v>57.482099990876421</v>
      </c>
      <c r="S254" s="100">
        <f t="shared" si="40"/>
        <v>13</v>
      </c>
      <c r="T254" s="101"/>
      <c r="U254" s="102">
        <f t="shared" si="41"/>
        <v>0.59541819288379394</v>
      </c>
      <c r="V254" s="103">
        <v>0.7</v>
      </c>
      <c r="W254" s="104"/>
    </row>
    <row r="255" spans="1:23" x14ac:dyDescent="0.2">
      <c r="A255" s="150" t="s">
        <v>64</v>
      </c>
      <c r="B255" s="93">
        <v>44382</v>
      </c>
      <c r="C255" s="142" t="s">
        <v>53</v>
      </c>
      <c r="D255" s="95">
        <v>11</v>
      </c>
      <c r="E255" s="96">
        <v>0.19499999999999998</v>
      </c>
      <c r="F255" s="96">
        <v>0.21309027777777778</v>
      </c>
      <c r="G255" s="70">
        <v>13.5</v>
      </c>
      <c r="H255" s="70">
        <v>38.822959999999995</v>
      </c>
      <c r="I255" s="97">
        <v>89.89</v>
      </c>
      <c r="J255" s="70">
        <v>4.8099999999999996</v>
      </c>
      <c r="K255" s="70">
        <f t="shared" si="42"/>
        <v>57719.999999999993</v>
      </c>
      <c r="L255" s="70">
        <f t="shared" si="43"/>
        <v>20.402920537427995</v>
      </c>
      <c r="M255" s="70">
        <v>76.5</v>
      </c>
      <c r="N255" s="70">
        <f t="shared" si="44"/>
        <v>21383.311103893451</v>
      </c>
      <c r="O255" s="70">
        <f t="shared" si="45"/>
        <v>147.43279806668042</v>
      </c>
      <c r="P255" s="98">
        <f t="shared" si="38"/>
        <v>1.8090277777777802E-2</v>
      </c>
      <c r="Q255" s="99">
        <f t="shared" si="39"/>
        <v>31.094049904030669</v>
      </c>
      <c r="R255" s="99">
        <f>AVERAGE(Q$5:Q255)</f>
        <v>57.376968317223643</v>
      </c>
      <c r="S255" s="100">
        <f t="shared" si="40"/>
        <v>13.5</v>
      </c>
      <c r="T255" s="101"/>
      <c r="U255" s="102">
        <f t="shared" si="41"/>
        <v>0.52410943179762914</v>
      </c>
      <c r="V255" s="103">
        <v>0.7</v>
      </c>
      <c r="W255" s="104"/>
    </row>
    <row r="256" spans="1:23" x14ac:dyDescent="0.2">
      <c r="A256" s="150" t="s">
        <v>64</v>
      </c>
      <c r="B256" s="93">
        <v>44384</v>
      </c>
      <c r="C256" s="142" t="s">
        <v>53</v>
      </c>
      <c r="D256" s="95">
        <v>12</v>
      </c>
      <c r="E256" s="96">
        <v>0.33938657407407408</v>
      </c>
      <c r="F256" s="96">
        <v>0.35474537037037041</v>
      </c>
      <c r="G256" s="70">
        <v>17</v>
      </c>
      <c r="H256" s="70">
        <v>40.088584000000004</v>
      </c>
      <c r="I256" s="97">
        <v>87.49</v>
      </c>
      <c r="J256" s="70">
        <v>4.8099999999999996</v>
      </c>
      <c r="K256" s="70">
        <f t="shared" si="42"/>
        <v>57719.999999999993</v>
      </c>
      <c r="L256" s="70">
        <f t="shared" si="43"/>
        <v>30.261855011303627</v>
      </c>
      <c r="M256" s="70">
        <v>76.5</v>
      </c>
      <c r="N256" s="70">
        <f t="shared" si="44"/>
        <v>14222.987588916183</v>
      </c>
      <c r="O256" s="70">
        <f t="shared" si="45"/>
        <v>98.064085908555739</v>
      </c>
      <c r="P256" s="98">
        <f t="shared" si="38"/>
        <v>1.5358796296296329E-2</v>
      </c>
      <c r="Q256" s="99">
        <f t="shared" si="39"/>
        <v>46.119065561416633</v>
      </c>
      <c r="R256" s="99">
        <f>AVERAGE(Q$5:Q256)</f>
        <v>57.3322940999387</v>
      </c>
      <c r="S256" s="100">
        <f t="shared" si="40"/>
        <v>17</v>
      </c>
      <c r="T256" s="101"/>
      <c r="U256" s="102">
        <f t="shared" si="41"/>
        <v>0.79868981669622208</v>
      </c>
      <c r="V256" s="103">
        <v>0.7</v>
      </c>
      <c r="W256" s="104"/>
    </row>
    <row r="257" spans="1:23" x14ac:dyDescent="0.2">
      <c r="A257" s="150" t="s">
        <v>64</v>
      </c>
      <c r="B257" s="93">
        <v>44384</v>
      </c>
      <c r="C257" s="142" t="s">
        <v>53</v>
      </c>
      <c r="D257" s="95">
        <v>13</v>
      </c>
      <c r="E257" s="96">
        <v>0.90613425925925928</v>
      </c>
      <c r="F257" s="96">
        <v>0.93387731481481484</v>
      </c>
      <c r="G257" s="70">
        <v>17</v>
      </c>
      <c r="H257" s="70">
        <v>29.693832</v>
      </c>
      <c r="I257" s="97">
        <v>91</v>
      </c>
      <c r="J257" s="70">
        <v>3.45</v>
      </c>
      <c r="K257" s="70">
        <f t="shared" si="42"/>
        <v>41400</v>
      </c>
      <c r="L257" s="70">
        <f t="shared" si="43"/>
        <v>16.75322553191489</v>
      </c>
      <c r="M257" s="70">
        <v>76.5</v>
      </c>
      <c r="N257" s="70">
        <f t="shared" si="44"/>
        <v>18848.571666521562</v>
      </c>
      <c r="O257" s="70">
        <f t="shared" si="45"/>
        <v>129.95637798346621</v>
      </c>
      <c r="P257" s="98">
        <f t="shared" si="38"/>
        <v>2.7743055555555562E-2</v>
      </c>
      <c r="Q257" s="99">
        <f t="shared" si="39"/>
        <v>25.531914893617014</v>
      </c>
      <c r="R257" s="99">
        <f>AVERAGE(Q$5:Q257)</f>
        <v>57.206600901494745</v>
      </c>
      <c r="S257" s="100">
        <f t="shared" si="40"/>
        <v>17</v>
      </c>
      <c r="T257" s="101"/>
      <c r="U257" s="102">
        <f t="shared" si="41"/>
        <v>0.42510680808553136</v>
      </c>
      <c r="V257" s="103">
        <v>0.7</v>
      </c>
      <c r="W257" s="104"/>
    </row>
    <row r="258" spans="1:23" x14ac:dyDescent="0.2">
      <c r="A258" s="150" t="s">
        <v>64</v>
      </c>
      <c r="B258" s="93">
        <v>44385</v>
      </c>
      <c r="C258" s="142" t="s">
        <v>53</v>
      </c>
      <c r="D258" s="95">
        <v>14</v>
      </c>
      <c r="E258" s="96">
        <v>7.1597222222222215E-2</v>
      </c>
      <c r="F258" s="96">
        <v>8.7372685185185192E-2</v>
      </c>
      <c r="G258" s="70">
        <v>17</v>
      </c>
      <c r="H258" s="70">
        <v>26.132999999999999</v>
      </c>
      <c r="I258" s="97">
        <v>93.58</v>
      </c>
      <c r="J258" s="70">
        <v>4</v>
      </c>
      <c r="K258" s="70">
        <f t="shared" si="42"/>
        <v>48000</v>
      </c>
      <c r="L258" s="70">
        <f t="shared" si="43"/>
        <v>29.462569038884787</v>
      </c>
      <c r="M258" s="70">
        <v>76.5</v>
      </c>
      <c r="N258" s="70">
        <f t="shared" si="44"/>
        <v>12857.213578419505</v>
      </c>
      <c r="O258" s="70">
        <f t="shared" si="45"/>
        <v>88.647401891943659</v>
      </c>
      <c r="P258" s="98">
        <f t="shared" si="38"/>
        <v>1.5775462962962977E-2</v>
      </c>
      <c r="Q258" s="99">
        <f t="shared" si="39"/>
        <v>44.900953778429894</v>
      </c>
      <c r="R258" s="99">
        <f>AVERAGE(Q$5:Q258)</f>
        <v>57.158153471876375</v>
      </c>
      <c r="S258" s="100">
        <f t="shared" si="40"/>
        <v>17</v>
      </c>
      <c r="T258" s="101"/>
      <c r="U258" s="102">
        <f t="shared" si="41"/>
        <v>0.72699025592152389</v>
      </c>
      <c r="V258" s="103">
        <v>0.7</v>
      </c>
      <c r="W258" s="104"/>
    </row>
    <row r="259" spans="1:23" x14ac:dyDescent="0.2">
      <c r="A259" s="150" t="s">
        <v>64</v>
      </c>
      <c r="B259" s="93">
        <v>44385</v>
      </c>
      <c r="C259" s="142" t="s">
        <v>53</v>
      </c>
      <c r="D259" s="95">
        <v>15</v>
      </c>
      <c r="E259" s="96">
        <v>0.96861111111111109</v>
      </c>
      <c r="F259" s="96">
        <v>0.98850694444444442</v>
      </c>
      <c r="G259" s="70">
        <v>17.5</v>
      </c>
      <c r="H259" s="70">
        <v>39.875023999999996</v>
      </c>
      <c r="I259" s="97">
        <v>88.22</v>
      </c>
      <c r="J259" s="70">
        <v>4.03</v>
      </c>
      <c r="K259" s="70">
        <f t="shared" si="42"/>
        <v>48360</v>
      </c>
      <c r="L259" s="70">
        <f t="shared" si="43"/>
        <v>24.048041884816751</v>
      </c>
      <c r="M259" s="70">
        <v>76.5</v>
      </c>
      <c r="N259" s="70">
        <f t="shared" si="44"/>
        <v>15084.945842683021</v>
      </c>
      <c r="O259" s="70">
        <f t="shared" si="45"/>
        <v>104.00708119829719</v>
      </c>
      <c r="P259" s="98">
        <f t="shared" si="38"/>
        <v>1.9895833333333335E-2</v>
      </c>
      <c r="Q259" s="99">
        <f t="shared" si="39"/>
        <v>36.64921465968586</v>
      </c>
      <c r="R259" s="99">
        <f>AVERAGE(Q$5:Q259)</f>
        <v>57.077726260848181</v>
      </c>
      <c r="S259" s="100">
        <f t="shared" si="40"/>
        <v>17.5</v>
      </c>
      <c r="T259" s="101"/>
      <c r="U259" s="102">
        <f t="shared" si="41"/>
        <v>0.62943905147059798</v>
      </c>
      <c r="V259" s="103">
        <v>0.7</v>
      </c>
      <c r="W259" s="104"/>
    </row>
    <row r="260" spans="1:23" x14ac:dyDescent="0.2">
      <c r="A260" s="150" t="s">
        <v>64</v>
      </c>
      <c r="B260" s="93">
        <v>44386</v>
      </c>
      <c r="C260" s="142" t="s">
        <v>53</v>
      </c>
      <c r="D260" s="95">
        <v>16</v>
      </c>
      <c r="E260" s="96">
        <v>0.16368055555555555</v>
      </c>
      <c r="F260" s="96">
        <v>0.19393518518518518</v>
      </c>
      <c r="G260" s="70">
        <v>17.5</v>
      </c>
      <c r="H260" s="70">
        <v>32.103687999999998</v>
      </c>
      <c r="I260" s="97">
        <v>69.61</v>
      </c>
      <c r="J260" s="70">
        <v>4.21</v>
      </c>
      <c r="K260" s="70">
        <f t="shared" si="42"/>
        <v>50520</v>
      </c>
      <c r="L260" s="70">
        <f t="shared" si="43"/>
        <v>15.814301453710787</v>
      </c>
      <c r="M260" s="70">
        <v>76.5</v>
      </c>
      <c r="N260" s="70">
        <f t="shared" si="44"/>
        <v>18674.712118550557</v>
      </c>
      <c r="O260" s="70">
        <f t="shared" si="45"/>
        <v>128.75765812649763</v>
      </c>
      <c r="P260" s="98">
        <f t="shared" si="38"/>
        <v>3.0254629629629631E-2</v>
      </c>
      <c r="Q260" s="99">
        <f t="shared" si="39"/>
        <v>24.100994644223412</v>
      </c>
      <c r="R260" s="99">
        <f>AVERAGE(Q$5:Q260)</f>
        <v>56.948910902970738</v>
      </c>
      <c r="S260" s="100">
        <f t="shared" si="40"/>
        <v>17.5</v>
      </c>
      <c r="T260" s="101"/>
      <c r="U260" s="102">
        <f t="shared" si="41"/>
        <v>0.52458926234526149</v>
      </c>
      <c r="V260" s="103">
        <v>0.7</v>
      </c>
      <c r="W260" s="104"/>
    </row>
    <row r="261" spans="1:23" x14ac:dyDescent="0.2">
      <c r="A261" s="150" t="s">
        <v>64</v>
      </c>
      <c r="B261" s="93">
        <v>44386</v>
      </c>
      <c r="C261" s="142" t="s">
        <v>53</v>
      </c>
      <c r="D261" s="95">
        <v>17</v>
      </c>
      <c r="E261" s="96">
        <v>0.34431712962962963</v>
      </c>
      <c r="F261" s="96">
        <v>0.35574074074074075</v>
      </c>
      <c r="G261" s="70">
        <v>18.5</v>
      </c>
      <c r="H261" s="70">
        <v>6.8384160000000005</v>
      </c>
      <c r="I261" s="97">
        <v>91.1</v>
      </c>
      <c r="J261" s="70">
        <v>2.12</v>
      </c>
      <c r="K261" s="70">
        <f t="shared" si="42"/>
        <v>25440</v>
      </c>
      <c r="L261" s="70">
        <f t="shared" si="43"/>
        <v>44.276381762917893</v>
      </c>
      <c r="M261" s="70">
        <v>76.5</v>
      </c>
      <c r="N261" s="70">
        <f t="shared" si="44"/>
        <v>4386.3536139062116</v>
      </c>
      <c r="O261" s="70">
        <f t="shared" si="45"/>
        <v>30.242855443015991</v>
      </c>
      <c r="P261" s="98">
        <f t="shared" si="38"/>
        <v>1.142361111111112E-2</v>
      </c>
      <c r="Q261" s="99">
        <f t="shared" si="39"/>
        <v>67.47720364741636</v>
      </c>
      <c r="R261" s="99">
        <f>AVERAGE(Q$5:Q261)</f>
        <v>56.989877022598932</v>
      </c>
      <c r="S261" s="100">
        <f t="shared" si="40"/>
        <v>18.5</v>
      </c>
      <c r="T261" s="101"/>
      <c r="U261" s="102">
        <v>1</v>
      </c>
      <c r="V261" s="103">
        <v>0.7</v>
      </c>
      <c r="W261" s="104"/>
    </row>
    <row r="262" spans="1:23" x14ac:dyDescent="0.2">
      <c r="A262" s="150" t="s">
        <v>64</v>
      </c>
      <c r="B262" s="93">
        <v>44386</v>
      </c>
      <c r="C262" s="142" t="s">
        <v>53</v>
      </c>
      <c r="D262" s="95">
        <v>18</v>
      </c>
      <c r="E262" s="96">
        <v>0.40035879629629628</v>
      </c>
      <c r="F262" s="96">
        <v>0.41829861111111111</v>
      </c>
      <c r="G262" s="70">
        <v>18</v>
      </c>
      <c r="H262" s="70">
        <v>27.792023999999998</v>
      </c>
      <c r="I262" s="97">
        <v>52.5</v>
      </c>
      <c r="J262" s="70">
        <v>1.19</v>
      </c>
      <c r="K262" s="70">
        <f t="shared" si="42"/>
        <v>14280</v>
      </c>
      <c r="L262" s="70">
        <f t="shared" si="43"/>
        <v>27.432055741935468</v>
      </c>
      <c r="M262" s="70">
        <v>76.5</v>
      </c>
      <c r="N262" s="70">
        <f t="shared" si="44"/>
        <v>2606.8011003210777</v>
      </c>
      <c r="O262" s="70">
        <f t="shared" si="45"/>
        <v>17.973267954449753</v>
      </c>
      <c r="P262" s="98">
        <f t="shared" si="38"/>
        <v>1.7939814814814825E-2</v>
      </c>
      <c r="Q262" s="99">
        <f t="shared" si="39"/>
        <v>41.806451612903203</v>
      </c>
      <c r="R262" s="99">
        <f>AVERAGE(Q$5:Q262)</f>
        <v>56.931026536514842</v>
      </c>
      <c r="S262" s="100">
        <f t="shared" si="40"/>
        <v>18</v>
      </c>
      <c r="T262" s="101"/>
      <c r="U262" s="102">
        <v>1</v>
      </c>
      <c r="V262" s="103">
        <v>0.7</v>
      </c>
      <c r="W262" s="104"/>
    </row>
    <row r="263" spans="1:23" x14ac:dyDescent="0.2">
      <c r="A263" s="150" t="s">
        <v>64</v>
      </c>
      <c r="B263" s="93">
        <v>44386</v>
      </c>
      <c r="C263" s="142" t="s">
        <v>53</v>
      </c>
      <c r="D263" s="95">
        <v>19</v>
      </c>
      <c r="E263" s="96">
        <v>0.5895717592592592</v>
      </c>
      <c r="F263" s="96">
        <v>0.60238425925925931</v>
      </c>
      <c r="G263" s="70">
        <v>18.5</v>
      </c>
      <c r="H263" s="70">
        <v>11.619911999999999</v>
      </c>
      <c r="I263" s="97">
        <v>48.83</v>
      </c>
      <c r="J263" s="70">
        <v>1.4</v>
      </c>
      <c r="K263" s="70">
        <f t="shared" si="42"/>
        <v>16800</v>
      </c>
      <c r="L263" s="70">
        <f t="shared" si="43"/>
        <v>39.476773983739484</v>
      </c>
      <c r="M263" s="70">
        <v>76.5</v>
      </c>
      <c r="N263" s="70">
        <f t="shared" si="44"/>
        <v>1857.7903080763131</v>
      </c>
      <c r="O263" s="70">
        <f t="shared" si="45"/>
        <v>12.809018304512239</v>
      </c>
      <c r="P263" s="98">
        <f t="shared" si="38"/>
        <v>1.2812500000000115E-2</v>
      </c>
      <c r="Q263" s="99">
        <f t="shared" si="39"/>
        <v>60.162601626015721</v>
      </c>
      <c r="R263" s="99">
        <f>AVERAGE(Q$5:Q263)</f>
        <v>56.943503660412532</v>
      </c>
      <c r="S263" s="100">
        <f t="shared" si="40"/>
        <v>18.5</v>
      </c>
      <c r="T263" s="101"/>
      <c r="U263" s="102">
        <v>1</v>
      </c>
      <c r="V263" s="103">
        <v>0.7</v>
      </c>
      <c r="W263" s="104"/>
    </row>
    <row r="264" spans="1:23" x14ac:dyDescent="0.2">
      <c r="A264" s="150" t="s">
        <v>64</v>
      </c>
      <c r="B264" s="93">
        <v>44386</v>
      </c>
      <c r="C264" s="142" t="s">
        <v>53</v>
      </c>
      <c r="D264" s="95">
        <v>20</v>
      </c>
      <c r="E264" s="96">
        <v>0.92952546296296301</v>
      </c>
      <c r="F264" s="96">
        <v>0.93608796296296293</v>
      </c>
      <c r="G264" s="70">
        <v>17</v>
      </c>
      <c r="H264" s="70">
        <v>53.792392</v>
      </c>
      <c r="I264" s="97">
        <v>86.9</v>
      </c>
      <c r="J264" s="70">
        <v>3.27</v>
      </c>
      <c r="K264" s="70">
        <f t="shared" si="42"/>
        <v>39240</v>
      </c>
      <c r="L264" s="70">
        <f t="shared" si="43"/>
        <v>70.824482539683444</v>
      </c>
      <c r="M264" s="70">
        <v>76.5</v>
      </c>
      <c r="N264" s="70">
        <f t="shared" si="44"/>
        <v>4655.5929399663519</v>
      </c>
      <c r="O264" s="70">
        <f t="shared" si="45"/>
        <v>32.099195978762403</v>
      </c>
      <c r="P264" s="98">
        <f t="shared" si="38"/>
        <v>6.5624999999999156E-3</v>
      </c>
      <c r="Q264" s="99">
        <f t="shared" si="39"/>
        <v>107.93650793650933</v>
      </c>
      <c r="R264" s="99">
        <f>AVERAGE(Q$5:Q264)</f>
        <v>57.139630599935977</v>
      </c>
      <c r="S264" s="100">
        <f t="shared" si="40"/>
        <v>17</v>
      </c>
      <c r="T264" s="101"/>
      <c r="U264" s="102">
        <v>1</v>
      </c>
      <c r="V264" s="103">
        <v>0.7</v>
      </c>
      <c r="W264" s="104"/>
    </row>
    <row r="265" spans="1:23" x14ac:dyDescent="0.2">
      <c r="A265" s="150" t="s">
        <v>64</v>
      </c>
      <c r="B265" s="93">
        <v>44387</v>
      </c>
      <c r="C265" s="142" t="s">
        <v>53</v>
      </c>
      <c r="D265" s="95">
        <v>21</v>
      </c>
      <c r="E265" s="96">
        <v>0.62476851851851845</v>
      </c>
      <c r="F265" s="96">
        <v>0.63277777777777777</v>
      </c>
      <c r="G265" s="70">
        <v>17</v>
      </c>
      <c r="H265" s="70">
        <v>33.391791999999995</v>
      </c>
      <c r="I265" s="97">
        <v>91.17</v>
      </c>
      <c r="J265" s="70">
        <v>3.59</v>
      </c>
      <c r="K265" s="70">
        <f t="shared" si="42"/>
        <v>43080</v>
      </c>
      <c r="L265" s="70">
        <f t="shared" si="43"/>
        <v>58.031042774565982</v>
      </c>
      <c r="M265" s="70">
        <v>76.5</v>
      </c>
      <c r="N265" s="70">
        <f t="shared" si="44"/>
        <v>5992.5355444506549</v>
      </c>
      <c r="O265" s="70">
        <f t="shared" si="45"/>
        <v>41.317094370456594</v>
      </c>
      <c r="P265" s="98">
        <f t="shared" si="38"/>
        <v>8.009259259259327E-3</v>
      </c>
      <c r="Q265" s="99">
        <f t="shared" si="39"/>
        <v>88.439306358380762</v>
      </c>
      <c r="R265" s="99">
        <f>AVERAGE(Q$5:Q265)</f>
        <v>57.259552729278681</v>
      </c>
      <c r="S265" s="100">
        <f t="shared" si="40"/>
        <v>17</v>
      </c>
      <c r="T265" s="101"/>
      <c r="U265" s="102">
        <v>1</v>
      </c>
      <c r="V265" s="103">
        <v>0.7</v>
      </c>
      <c r="W265" s="104"/>
    </row>
    <row r="266" spans="1:23" x14ac:dyDescent="0.2">
      <c r="A266" s="150" t="s">
        <v>64</v>
      </c>
      <c r="B266" s="93">
        <v>44388</v>
      </c>
      <c r="C266" s="142" t="s">
        <v>53</v>
      </c>
      <c r="D266" s="95">
        <v>22</v>
      </c>
      <c r="E266" s="96">
        <v>0.71594907407407404</v>
      </c>
      <c r="F266" s="96">
        <v>0.7337731481481482</v>
      </c>
      <c r="G266" s="70">
        <v>15</v>
      </c>
      <c r="H266" s="70">
        <v>55.318784000000001</v>
      </c>
      <c r="I266" s="97">
        <v>81.03</v>
      </c>
      <c r="J266" s="70">
        <v>7.4</v>
      </c>
      <c r="K266" s="70">
        <f t="shared" si="42"/>
        <v>88800</v>
      </c>
      <c r="L266" s="70">
        <f t="shared" si="43"/>
        <v>23.008488311688204</v>
      </c>
      <c r="M266" s="70">
        <v>76.5</v>
      </c>
      <c r="N266" s="70">
        <f t="shared" si="44"/>
        <v>26395.6665727375</v>
      </c>
      <c r="O266" s="70">
        <f t="shared" si="45"/>
        <v>181.9917860590476</v>
      </c>
      <c r="P266" s="98">
        <f t="shared" si="38"/>
        <v>1.7824074074074159E-2</v>
      </c>
      <c r="Q266" s="99">
        <f t="shared" si="39"/>
        <v>35.0649350649349</v>
      </c>
      <c r="R266" s="99">
        <f>AVERAGE(Q$5:Q266)</f>
        <v>57.17484044811706</v>
      </c>
      <c r="S266" s="100">
        <f t="shared" si="40"/>
        <v>15</v>
      </c>
      <c r="T266" s="101"/>
      <c r="U266" s="102">
        <f t="shared" si="41"/>
        <v>0.65566690722356669</v>
      </c>
      <c r="V266" s="103">
        <v>0.7</v>
      </c>
      <c r="W266" s="104"/>
    </row>
    <row r="267" spans="1:23" x14ac:dyDescent="0.2">
      <c r="A267" s="150" t="s">
        <v>64</v>
      </c>
      <c r="B267" s="93">
        <v>44388</v>
      </c>
      <c r="C267" s="142" t="s">
        <v>53</v>
      </c>
      <c r="D267" s="95">
        <v>23</v>
      </c>
      <c r="E267" s="96">
        <v>0.83149305555555564</v>
      </c>
      <c r="F267" s="96">
        <v>0.83827546296296296</v>
      </c>
      <c r="G267" s="70">
        <v>6</v>
      </c>
      <c r="H267" s="70">
        <v>66.219335999999998</v>
      </c>
      <c r="I267" s="97">
        <v>82.94</v>
      </c>
      <c r="J267" s="70">
        <v>6.36</v>
      </c>
      <c r="K267" s="70">
        <f t="shared" si="42"/>
        <v>76320</v>
      </c>
      <c r="L267" s="70">
        <f t="shared" si="43"/>
        <v>24.186397269624884</v>
      </c>
      <c r="M267" s="70">
        <v>76.5</v>
      </c>
      <c r="N267" s="70">
        <f t="shared" si="44"/>
        <v>22350.31844170429</v>
      </c>
      <c r="O267" s="70">
        <f t="shared" si="45"/>
        <v>154.10008157912506</v>
      </c>
      <c r="P267" s="98">
        <f t="shared" si="38"/>
        <v>6.7824074074073204E-3</v>
      </c>
      <c r="Q267" s="99">
        <f t="shared" si="39"/>
        <v>36.860068259386139</v>
      </c>
      <c r="R267" s="99">
        <f>AVERAGE(Q$5:Q267)</f>
        <v>57.097597968312002</v>
      </c>
      <c r="S267" s="100">
        <f t="shared" si="40"/>
        <v>6</v>
      </c>
      <c r="T267" s="101"/>
      <c r="U267" s="102">
        <f t="shared" si="41"/>
        <v>0.67336132471421728</v>
      </c>
      <c r="V267" s="103">
        <v>0.7</v>
      </c>
      <c r="W267" s="104"/>
    </row>
    <row r="268" spans="1:23" x14ac:dyDescent="0.2">
      <c r="A268" s="150" t="s">
        <v>64</v>
      </c>
      <c r="B268" s="93">
        <v>44388</v>
      </c>
      <c r="C268" s="142" t="s">
        <v>53</v>
      </c>
      <c r="D268" s="95">
        <v>24</v>
      </c>
      <c r="E268" s="96">
        <v>0.92896990740740737</v>
      </c>
      <c r="F268" s="96">
        <v>0.93744212962962958</v>
      </c>
      <c r="G268" s="70">
        <v>6</v>
      </c>
      <c r="H268" s="70">
        <v>66.167631999999998</v>
      </c>
      <c r="I268" s="97">
        <v>87.35</v>
      </c>
      <c r="J268" s="70">
        <v>6.01</v>
      </c>
      <c r="K268" s="70">
        <f t="shared" si="42"/>
        <v>72120</v>
      </c>
      <c r="L268" s="70">
        <f t="shared" si="43"/>
        <v>19.362334426229527</v>
      </c>
      <c r="M268" s="70">
        <v>76.5</v>
      </c>
      <c r="N268" s="70">
        <f t="shared" si="44"/>
        <v>27574.028054339105</v>
      </c>
      <c r="O268" s="70">
        <f t="shared" si="45"/>
        <v>190.11630566793508</v>
      </c>
      <c r="P268" s="98">
        <f t="shared" si="38"/>
        <v>8.4722222222222143E-3</v>
      </c>
      <c r="Q268" s="99">
        <f t="shared" si="39"/>
        <v>29.508196721311503</v>
      </c>
      <c r="R268" s="99">
        <f>AVERAGE(Q$5:Q268)</f>
        <v>56.993092660558212</v>
      </c>
      <c r="S268" s="100">
        <f t="shared" si="40"/>
        <v>6</v>
      </c>
      <c r="T268" s="101"/>
      <c r="U268" s="102">
        <f t="shared" si="41"/>
        <v>0.51184188862832392</v>
      </c>
      <c r="V268" s="103">
        <v>0.7</v>
      </c>
      <c r="W268" s="104"/>
    </row>
    <row r="269" spans="1:23" x14ac:dyDescent="0.2">
      <c r="A269" s="150" t="s">
        <v>64</v>
      </c>
      <c r="B269" s="93">
        <v>44389</v>
      </c>
      <c r="C269" s="142" t="s">
        <v>52</v>
      </c>
      <c r="D269" s="95">
        <v>25</v>
      </c>
      <c r="E269" s="96">
        <v>3.8773148148148143E-3</v>
      </c>
      <c r="F269" s="96">
        <v>7.5231481481481477E-3</v>
      </c>
      <c r="G269" s="70">
        <v>3</v>
      </c>
      <c r="H269" s="70">
        <v>45.980592000000001</v>
      </c>
      <c r="I269" s="97">
        <v>83.74</v>
      </c>
      <c r="J269" s="70">
        <v>8.0299999999999994</v>
      </c>
      <c r="K269" s="70">
        <f t="shared" si="42"/>
        <v>96359.999999999985</v>
      </c>
      <c r="L269" s="70">
        <f t="shared" si="43"/>
        <v>22.49718857142857</v>
      </c>
      <c r="M269" s="70">
        <v>76.5</v>
      </c>
      <c r="N269" s="70">
        <f t="shared" si="44"/>
        <v>30045.250022679826</v>
      </c>
      <c r="O269" s="70">
        <f t="shared" si="45"/>
        <v>207.15478804637195</v>
      </c>
      <c r="P269" s="98">
        <f t="shared" si="38"/>
        <v>3.6458333333333334E-3</v>
      </c>
      <c r="Q269" s="99">
        <f t="shared" si="39"/>
        <v>34.285714285714285</v>
      </c>
      <c r="R269" s="99">
        <f>AVERAGE(Q$5:Q269)</f>
        <v>56.907404440275776</v>
      </c>
      <c r="S269" s="100">
        <f t="shared" si="40"/>
        <v>3</v>
      </c>
      <c r="T269" s="101"/>
      <c r="U269" s="102">
        <f t="shared" si="41"/>
        <v>0.62034931870136079</v>
      </c>
      <c r="V269" s="103">
        <v>0.7</v>
      </c>
      <c r="W269" s="104"/>
    </row>
    <row r="270" spans="1:23" x14ac:dyDescent="0.2">
      <c r="A270" s="150" t="s">
        <v>64</v>
      </c>
      <c r="B270" s="93">
        <v>44389</v>
      </c>
      <c r="C270" s="142" t="s">
        <v>53</v>
      </c>
      <c r="D270" s="95">
        <v>26</v>
      </c>
      <c r="E270" s="96">
        <v>0.83315972222222223</v>
      </c>
      <c r="F270" s="96">
        <v>0.84475694444444438</v>
      </c>
      <c r="G270" s="70">
        <v>16</v>
      </c>
      <c r="H270" s="70">
        <v>10.534127999999999</v>
      </c>
      <c r="I270" s="97">
        <v>90.45</v>
      </c>
      <c r="J270" s="70">
        <v>2.2599999999999998</v>
      </c>
      <c r="K270" s="70">
        <f t="shared" si="42"/>
        <v>27119.999999999996</v>
      </c>
      <c r="L270" s="70">
        <f t="shared" si="43"/>
        <v>37.719837125748739</v>
      </c>
      <c r="M270" s="70">
        <v>76.5</v>
      </c>
      <c r="N270" s="70">
        <f t="shared" si="44"/>
        <v>5476.292095996424</v>
      </c>
      <c r="O270" s="70">
        <f t="shared" si="45"/>
        <v>37.757719691792303</v>
      </c>
      <c r="P270" s="98">
        <f t="shared" si="38"/>
        <v>1.1597222222222148E-2</v>
      </c>
      <c r="Q270" s="99">
        <f t="shared" si="39"/>
        <v>57.485029940120128</v>
      </c>
      <c r="R270" s="99">
        <f>AVERAGE(Q$5:Q270)</f>
        <v>56.909575964711287</v>
      </c>
      <c r="S270" s="100">
        <f t="shared" si="40"/>
        <v>16</v>
      </c>
      <c r="T270" s="101"/>
      <c r="U270" s="102">
        <f t="shared" si="41"/>
        <v>0.96294671323718328</v>
      </c>
      <c r="V270" s="103">
        <v>0.7</v>
      </c>
      <c r="W270" s="104"/>
    </row>
    <row r="271" spans="1:23" x14ac:dyDescent="0.2">
      <c r="A271" s="150" t="s">
        <v>64</v>
      </c>
      <c r="B271" s="93">
        <v>44390</v>
      </c>
      <c r="C271" s="108" t="s">
        <v>53</v>
      </c>
      <c r="D271" s="95">
        <v>27</v>
      </c>
      <c r="E271" s="96">
        <v>0.21618055555555557</v>
      </c>
      <c r="F271" s="96">
        <v>0.23082175925925927</v>
      </c>
      <c r="G271" s="70">
        <v>16</v>
      </c>
      <c r="H271" s="70">
        <v>57.690424</v>
      </c>
      <c r="I271" s="97">
        <v>88.88</v>
      </c>
      <c r="J271" s="70">
        <v>6.66</v>
      </c>
      <c r="K271" s="70">
        <f t="shared" si="42"/>
        <v>79920</v>
      </c>
      <c r="L271" s="70">
        <f t="shared" si="43"/>
        <v>29.877689169960487</v>
      </c>
      <c r="M271" s="70">
        <v>76.5</v>
      </c>
      <c r="N271" s="70">
        <f t="shared" si="44"/>
        <v>20271.018157378305</v>
      </c>
      <c r="O271" s="70">
        <f t="shared" si="45"/>
        <v>139.76380515076565</v>
      </c>
      <c r="P271" s="98">
        <f t="shared" si="38"/>
        <v>1.4641203703703698E-2</v>
      </c>
      <c r="Q271" s="99">
        <f t="shared" si="39"/>
        <v>45.533596837944685</v>
      </c>
      <c r="R271" s="99">
        <f>AVERAGE(Q$5:Q271)</f>
        <v>56.866969301315152</v>
      </c>
      <c r="S271" s="100">
        <f t="shared" si="40"/>
        <v>16</v>
      </c>
      <c r="T271" s="101"/>
      <c r="U271" s="102">
        <f t="shared" si="41"/>
        <v>0.77621847703994296</v>
      </c>
      <c r="V271" s="103">
        <v>0.7</v>
      </c>
      <c r="W271" s="104"/>
    </row>
    <row r="272" spans="1:23" x14ac:dyDescent="0.2">
      <c r="A272" s="150" t="s">
        <v>64</v>
      </c>
      <c r="B272" s="93">
        <v>44391</v>
      </c>
      <c r="C272" s="108" t="s">
        <v>53</v>
      </c>
      <c r="D272" s="95">
        <v>28</v>
      </c>
      <c r="E272" s="96">
        <v>2.3495370370370371E-2</v>
      </c>
      <c r="F272" s="96">
        <v>4.449074074074074E-2</v>
      </c>
      <c r="G272" s="70">
        <v>12</v>
      </c>
      <c r="H272" s="70">
        <v>66.219335999999998</v>
      </c>
      <c r="I272" s="97">
        <v>85.58</v>
      </c>
      <c r="J272" s="70">
        <v>6.6</v>
      </c>
      <c r="K272" s="70">
        <f t="shared" si="42"/>
        <v>79200</v>
      </c>
      <c r="L272" s="70">
        <f t="shared" si="43"/>
        <v>15.626492613009923</v>
      </c>
      <c r="M272" s="70">
        <v>76.5</v>
      </c>
      <c r="N272" s="70">
        <f t="shared" si="44"/>
        <v>36472.511945525614</v>
      </c>
      <c r="O272" s="70">
        <f t="shared" si="45"/>
        <v>251.46921646153217</v>
      </c>
      <c r="P272" s="98">
        <f t="shared" si="38"/>
        <v>2.0995370370370369E-2</v>
      </c>
      <c r="Q272" s="99">
        <f t="shared" si="39"/>
        <v>23.814773980154357</v>
      </c>
      <c r="R272" s="99">
        <f>AVERAGE(Q$5:Q272)</f>
        <v>56.743640214295901</v>
      </c>
      <c r="S272" s="100">
        <f t="shared" si="40"/>
        <v>12</v>
      </c>
      <c r="T272" s="101"/>
      <c r="U272" s="102">
        <f t="shared" si="41"/>
        <v>0.42162877867517817</v>
      </c>
      <c r="V272" s="103">
        <v>0.7</v>
      </c>
      <c r="W272" s="104"/>
    </row>
    <row r="273" spans="1:23" x14ac:dyDescent="0.2">
      <c r="A273" s="150" t="s">
        <v>64</v>
      </c>
      <c r="B273" s="93">
        <v>44391</v>
      </c>
      <c r="C273" s="108" t="s">
        <v>53</v>
      </c>
      <c r="D273" s="95">
        <v>29</v>
      </c>
      <c r="E273" s="96">
        <v>0.30729166666666669</v>
      </c>
      <c r="F273" s="96">
        <v>0.30833333333333335</v>
      </c>
      <c r="G273" s="70">
        <v>0.5</v>
      </c>
      <c r="H273" s="70">
        <v>2.8482159999999999</v>
      </c>
      <c r="I273" s="97">
        <v>72.84</v>
      </c>
      <c r="J273" s="70">
        <v>5.47</v>
      </c>
      <c r="K273" s="70">
        <f t="shared" si="42"/>
        <v>65640</v>
      </c>
      <c r="L273" s="70">
        <f t="shared" si="43"/>
        <v>13.123360000000046</v>
      </c>
      <c r="M273" s="70">
        <v>76.5</v>
      </c>
      <c r="N273" s="70">
        <f t="shared" si="44"/>
        <v>29945.527950563173</v>
      </c>
      <c r="O273" s="70">
        <f t="shared" si="45"/>
        <v>206.46722829242495</v>
      </c>
      <c r="P273" s="98">
        <f t="shared" si="38"/>
        <v>1.041666666666663E-3</v>
      </c>
      <c r="Q273" s="99">
        <f t="shared" si="39"/>
        <v>20.000000000000071</v>
      </c>
      <c r="R273" s="99">
        <f>AVERAGE(Q$5:Q273)</f>
        <v>56.607046756250192</v>
      </c>
      <c r="S273" s="100">
        <f t="shared" si="40"/>
        <v>0.5</v>
      </c>
      <c r="T273" s="101"/>
      <c r="U273" s="102">
        <f t="shared" si="41"/>
        <v>0.41602183282578814</v>
      </c>
      <c r="V273" s="103">
        <v>0.7</v>
      </c>
      <c r="W273" s="104"/>
    </row>
    <row r="274" spans="1:23" x14ac:dyDescent="0.2">
      <c r="A274" s="150" t="s">
        <v>64</v>
      </c>
      <c r="B274" s="93">
        <v>44391</v>
      </c>
      <c r="C274" s="108" t="s">
        <v>53</v>
      </c>
      <c r="D274" s="95">
        <v>30</v>
      </c>
      <c r="E274" s="96">
        <v>0.88835648148148139</v>
      </c>
      <c r="F274" s="96">
        <v>0.90517361111111105</v>
      </c>
      <c r="G274" s="70">
        <v>16</v>
      </c>
      <c r="H274" s="70">
        <v>40.025640000000003</v>
      </c>
      <c r="I274" s="97">
        <v>88.95</v>
      </c>
      <c r="J274" s="70">
        <v>4.6500000000000004</v>
      </c>
      <c r="K274" s="70">
        <f t="shared" si="42"/>
        <v>55800.000000000007</v>
      </c>
      <c r="L274" s="70">
        <f t="shared" si="43"/>
        <v>26.011890433585624</v>
      </c>
      <c r="M274" s="70">
        <v>76.5</v>
      </c>
      <c r="N274" s="70">
        <f t="shared" si="44"/>
        <v>16187.346936816315</v>
      </c>
      <c r="O274" s="70">
        <f t="shared" si="45"/>
        <v>111.60787216608365</v>
      </c>
      <c r="P274" s="98">
        <f t="shared" si="38"/>
        <v>1.6817129629629668E-2</v>
      </c>
      <c r="Q274" s="99">
        <f t="shared" si="39"/>
        <v>39.64211975223666</v>
      </c>
      <c r="R274" s="99">
        <f>AVERAGE(Q$5:Q274)</f>
        <v>56.544213693272361</v>
      </c>
      <c r="S274" s="100">
        <f t="shared" si="40"/>
        <v>16</v>
      </c>
      <c r="T274" s="101"/>
      <c r="U274" s="102">
        <f t="shared" si="41"/>
        <v>0.67525371339425722</v>
      </c>
      <c r="V274" s="103">
        <v>0.7</v>
      </c>
      <c r="W274" s="104"/>
    </row>
    <row r="275" spans="1:23" x14ac:dyDescent="0.2">
      <c r="A275" s="150" t="s">
        <v>64</v>
      </c>
      <c r="B275" s="93">
        <v>44392</v>
      </c>
      <c r="C275" s="108" t="s">
        <v>53</v>
      </c>
      <c r="D275" s="95">
        <v>31</v>
      </c>
      <c r="E275" s="96">
        <v>0.72753472222222226</v>
      </c>
      <c r="F275" s="96">
        <v>0.73929398148148151</v>
      </c>
      <c r="G275" s="70">
        <v>17</v>
      </c>
      <c r="H275" s="70">
        <v>5.015288</v>
      </c>
      <c r="I275" s="97">
        <v>91.7</v>
      </c>
      <c r="J275" s="70">
        <v>2.54</v>
      </c>
      <c r="K275" s="70">
        <f t="shared" si="42"/>
        <v>30480</v>
      </c>
      <c r="L275" s="70">
        <f t="shared" si="43"/>
        <v>39.525080314960668</v>
      </c>
      <c r="M275" s="70">
        <v>76.5</v>
      </c>
      <c r="N275" s="70">
        <f t="shared" si="44"/>
        <v>5870.6598607198239</v>
      </c>
      <c r="O275" s="70">
        <f t="shared" si="45"/>
        <v>40.476790781296614</v>
      </c>
      <c r="P275" s="98">
        <f t="shared" si="38"/>
        <v>1.1759259259259247E-2</v>
      </c>
      <c r="Q275" s="99">
        <f t="shared" si="39"/>
        <v>60.236220472441005</v>
      </c>
      <c r="R275" s="99">
        <f>AVERAGE(Q$5:Q275)</f>
        <v>56.557837334523903</v>
      </c>
      <c r="S275" s="100">
        <f t="shared" si="40"/>
        <v>17</v>
      </c>
      <c r="T275" s="101"/>
      <c r="U275" s="102">
        <f t="shared" si="41"/>
        <v>0.99527808850403188</v>
      </c>
      <c r="V275" s="103">
        <v>0.7</v>
      </c>
      <c r="W275" s="104"/>
    </row>
    <row r="276" spans="1:23" x14ac:dyDescent="0.2">
      <c r="A276" s="150" t="s">
        <v>64</v>
      </c>
      <c r="B276" s="93">
        <v>44392</v>
      </c>
      <c r="C276" s="108" t="s">
        <v>52</v>
      </c>
      <c r="D276" s="95">
        <v>32</v>
      </c>
      <c r="E276" s="96">
        <v>0.43479166666666669</v>
      </c>
      <c r="F276" s="96">
        <v>0.4456134259259259</v>
      </c>
      <c r="G276" s="70">
        <v>17</v>
      </c>
      <c r="H276" s="70">
        <v>10.046312</v>
      </c>
      <c r="I276" s="97">
        <v>91.31</v>
      </c>
      <c r="J276" s="70">
        <v>2.79</v>
      </c>
      <c r="K276" s="70">
        <f t="shared" si="42"/>
        <v>33480</v>
      </c>
      <c r="L276" s="70">
        <f t="shared" si="43"/>
        <v>42.949178181818368</v>
      </c>
      <c r="M276" s="70">
        <v>76.5</v>
      </c>
      <c r="N276" s="70">
        <f t="shared" si="44"/>
        <v>5974.4757829119399</v>
      </c>
      <c r="O276" s="70">
        <f t="shared" si="45"/>
        <v>41.192576648989927</v>
      </c>
      <c r="P276" s="98">
        <f t="shared" si="38"/>
        <v>1.0821759259259212E-2</v>
      </c>
      <c r="Q276" s="99">
        <f t="shared" si="39"/>
        <v>65.454545454545737</v>
      </c>
      <c r="R276" s="99">
        <f>AVERAGE(Q$5:Q276)</f>
        <v>56.59054582025928</v>
      </c>
      <c r="S276" s="100">
        <f t="shared" si="40"/>
        <v>17</v>
      </c>
      <c r="T276" s="101"/>
      <c r="U276" s="102">
        <v>1</v>
      </c>
      <c r="V276" s="103">
        <v>0.7</v>
      </c>
      <c r="W276" s="104"/>
    </row>
    <row r="277" spans="1:23" x14ac:dyDescent="0.2">
      <c r="A277" s="150" t="s">
        <v>64</v>
      </c>
      <c r="B277" s="93">
        <v>44393</v>
      </c>
      <c r="C277" s="108" t="s">
        <v>53</v>
      </c>
      <c r="D277" s="95">
        <v>33</v>
      </c>
      <c r="E277" s="96">
        <v>0.95163194444444443</v>
      </c>
      <c r="F277" s="96">
        <v>0.98635416666666664</v>
      </c>
      <c r="G277" s="70">
        <v>17</v>
      </c>
      <c r="H277" s="70">
        <v>28.180928000000002</v>
      </c>
      <c r="I277" s="97">
        <v>90.57</v>
      </c>
      <c r="J277" s="70">
        <v>4.0599999999999996</v>
      </c>
      <c r="K277" s="70">
        <f t="shared" si="42"/>
        <v>48719.999999999993</v>
      </c>
      <c r="L277" s="70">
        <f t="shared" si="43"/>
        <v>13.385827200000003</v>
      </c>
      <c r="M277" s="70">
        <v>76.5</v>
      </c>
      <c r="N277" s="70">
        <f t="shared" si="44"/>
        <v>27429.428013892608</v>
      </c>
      <c r="O277" s="70">
        <f t="shared" si="45"/>
        <v>189.11932309306619</v>
      </c>
      <c r="P277" s="98">
        <f t="shared" si="38"/>
        <v>3.472222222222221E-2</v>
      </c>
      <c r="Q277" s="99">
        <f t="shared" si="39"/>
        <v>20.400000000000006</v>
      </c>
      <c r="R277" s="99">
        <f>AVERAGE(Q$5:Q277)</f>
        <v>56.45797971835357</v>
      </c>
      <c r="S277" s="100">
        <f t="shared" si="40"/>
        <v>17</v>
      </c>
      <c r="T277" s="101"/>
      <c r="U277" s="102">
        <f t="shared" si="41"/>
        <v>0.34127294809639969</v>
      </c>
      <c r="V277" s="103">
        <v>0.7</v>
      </c>
      <c r="W277" s="104"/>
    </row>
    <row r="278" spans="1:23" x14ac:dyDescent="0.2">
      <c r="A278" s="150" t="s">
        <v>64</v>
      </c>
      <c r="B278" s="93">
        <v>44394</v>
      </c>
      <c r="C278" s="108" t="s">
        <v>53</v>
      </c>
      <c r="D278" s="95">
        <v>34</v>
      </c>
      <c r="E278" s="96">
        <v>0.18729166666666666</v>
      </c>
      <c r="F278" s="96">
        <v>0.21207175925925925</v>
      </c>
      <c r="G278" s="70">
        <v>17.5</v>
      </c>
      <c r="H278" s="70">
        <v>60.453216000000005</v>
      </c>
      <c r="I278" s="97">
        <v>83.11</v>
      </c>
      <c r="J278" s="70">
        <v>6.91</v>
      </c>
      <c r="K278" s="70">
        <f t="shared" si="42"/>
        <v>82920</v>
      </c>
      <c r="L278" s="70">
        <f t="shared" si="43"/>
        <v>19.308072863148062</v>
      </c>
      <c r="M278" s="70">
        <v>76.5</v>
      </c>
      <c r="N278" s="70">
        <f t="shared" si="44"/>
        <v>30090.523830301099</v>
      </c>
      <c r="O278" s="70">
        <f t="shared" si="45"/>
        <v>207.46694008420681</v>
      </c>
      <c r="P278" s="98">
        <f t="shared" si="38"/>
        <v>2.478009259259259E-2</v>
      </c>
      <c r="Q278" s="99">
        <f t="shared" si="39"/>
        <v>29.425502101821582</v>
      </c>
      <c r="R278" s="99">
        <f>AVERAGE(Q$5:Q278)</f>
        <v>56.359321040920968</v>
      </c>
      <c r="S278" s="100">
        <f t="shared" si="40"/>
        <v>17.5</v>
      </c>
      <c r="T278" s="101"/>
      <c r="U278" s="102">
        <f t="shared" si="41"/>
        <v>0.5364468065656246</v>
      </c>
      <c r="V278" s="103">
        <v>0.7</v>
      </c>
      <c r="W278" s="104"/>
    </row>
    <row r="279" spans="1:23" x14ac:dyDescent="0.2">
      <c r="A279" s="150" t="s">
        <v>64</v>
      </c>
      <c r="B279" s="93">
        <v>44394</v>
      </c>
      <c r="C279" s="108" t="s">
        <v>53</v>
      </c>
      <c r="D279" s="95">
        <v>35</v>
      </c>
      <c r="E279" s="96">
        <v>0.31640046296296293</v>
      </c>
      <c r="F279" s="96">
        <v>0.3216087962962963</v>
      </c>
      <c r="G279" s="70">
        <v>11</v>
      </c>
      <c r="H279" s="70">
        <v>12.674224000000001</v>
      </c>
      <c r="I279" s="97">
        <v>92.34</v>
      </c>
      <c r="J279" s="70">
        <v>2.36</v>
      </c>
      <c r="K279" s="70">
        <f t="shared" si="42"/>
        <v>28320</v>
      </c>
      <c r="L279" s="70">
        <f t="shared" si="43"/>
        <v>57.742783999999588</v>
      </c>
      <c r="M279" s="70">
        <v>76.5</v>
      </c>
      <c r="N279" s="70">
        <f t="shared" si="44"/>
        <v>3883.4554629585982</v>
      </c>
      <c r="O279" s="70">
        <f t="shared" si="45"/>
        <v>26.775493387788423</v>
      </c>
      <c r="P279" s="98">
        <f t="shared" si="38"/>
        <v>5.2083333333333703E-3</v>
      </c>
      <c r="Q279" s="99">
        <f t="shared" si="39"/>
        <v>87.999999999999375</v>
      </c>
      <c r="R279" s="99">
        <f>AVERAGE(Q$5:Q279)</f>
        <v>56.474378055317622</v>
      </c>
      <c r="S279" s="100">
        <f t="shared" si="40"/>
        <v>11</v>
      </c>
      <c r="T279" s="101"/>
      <c r="U279" s="102">
        <v>1</v>
      </c>
      <c r="V279" s="103">
        <v>0.7</v>
      </c>
      <c r="W279" s="104"/>
    </row>
    <row r="280" spans="1:23" x14ac:dyDescent="0.2">
      <c r="A280" s="150" t="s">
        <v>64</v>
      </c>
      <c r="B280" s="93">
        <v>44394</v>
      </c>
      <c r="C280" s="108" t="s">
        <v>52</v>
      </c>
      <c r="D280" s="95">
        <v>36</v>
      </c>
      <c r="E280" s="96">
        <v>0.60704861111111108</v>
      </c>
      <c r="F280" s="96">
        <v>0.65148148148148144</v>
      </c>
      <c r="G280" s="70">
        <v>16</v>
      </c>
      <c r="H280" s="70">
        <v>65.272928000000007</v>
      </c>
      <c r="I280" s="97">
        <v>74.849999999999994</v>
      </c>
      <c r="J280" s="70">
        <v>5.03</v>
      </c>
      <c r="K280" s="70">
        <f t="shared" si="42"/>
        <v>60360</v>
      </c>
      <c r="L280" s="70">
        <f t="shared" si="43"/>
        <v>9.8450838239124803</v>
      </c>
      <c r="M280" s="70">
        <v>76.5</v>
      </c>
      <c r="N280" s="70">
        <f t="shared" si="44"/>
        <v>38525.340533454233</v>
      </c>
      <c r="O280" s="70">
        <f t="shared" si="45"/>
        <v>265.6229768964389</v>
      </c>
      <c r="P280" s="98">
        <f t="shared" si="38"/>
        <v>4.4432870370370359E-2</v>
      </c>
      <c r="Q280" s="99">
        <f t="shared" si="39"/>
        <v>15.003907267517587</v>
      </c>
      <c r="R280" s="99">
        <f>AVERAGE(Q$5:Q280)</f>
        <v>56.324122726376316</v>
      </c>
      <c r="S280" s="100">
        <f t="shared" si="40"/>
        <v>16</v>
      </c>
      <c r="T280" s="101"/>
      <c r="U280" s="102">
        <f t="shared" si="41"/>
        <v>0.30371667106976757</v>
      </c>
      <c r="V280" s="103">
        <v>0.7</v>
      </c>
      <c r="W280" s="104"/>
    </row>
    <row r="281" spans="1:23" x14ac:dyDescent="0.2">
      <c r="A281" s="150" t="s">
        <v>64</v>
      </c>
      <c r="B281" s="93">
        <v>44394</v>
      </c>
      <c r="C281" s="108" t="s">
        <v>53</v>
      </c>
      <c r="D281" s="95">
        <v>37</v>
      </c>
      <c r="E281" s="96">
        <v>0.91049768518518526</v>
      </c>
      <c r="F281" s="96">
        <v>0.91824074074074069</v>
      </c>
      <c r="G281" s="70">
        <v>1</v>
      </c>
      <c r="H281" s="70">
        <v>58.785200000000003</v>
      </c>
      <c r="I281" s="97">
        <v>67.45</v>
      </c>
      <c r="J281" s="70">
        <v>4.9400000000000004</v>
      </c>
      <c r="K281" s="70">
        <f t="shared" si="42"/>
        <v>59280.000000000007</v>
      </c>
      <c r="L281" s="70">
        <f t="shared" si="43"/>
        <v>3.5309488789238221</v>
      </c>
      <c r="M281" s="70">
        <v>76.5</v>
      </c>
      <c r="N281" s="70">
        <f t="shared" si="44"/>
        <v>93728.607927714824</v>
      </c>
      <c r="O281" s="70">
        <f t="shared" si="45"/>
        <v>646.23625679569102</v>
      </c>
      <c r="P281" s="98">
        <f t="shared" si="38"/>
        <v>7.7430555555554337E-3</v>
      </c>
      <c r="Q281" s="99">
        <f t="shared" si="39"/>
        <v>5.381165919282596</v>
      </c>
      <c r="R281" s="99">
        <f>AVERAGE(Q$5:Q281)</f>
        <v>56.140213135014967</v>
      </c>
      <c r="S281" s="100">
        <f t="shared" si="40"/>
        <v>1</v>
      </c>
      <c r="T281" s="101"/>
      <c r="U281" s="102">
        <f t="shared" si="41"/>
        <v>0.12087889838224938</v>
      </c>
      <c r="V281" s="103">
        <v>0.7</v>
      </c>
      <c r="W281" s="104"/>
    </row>
    <row r="282" spans="1:23" x14ac:dyDescent="0.2">
      <c r="A282" s="150" t="s">
        <v>64</v>
      </c>
      <c r="B282" s="93">
        <v>44394</v>
      </c>
      <c r="C282" s="108" t="s">
        <v>53</v>
      </c>
      <c r="D282" s="95">
        <v>38</v>
      </c>
      <c r="E282" s="96">
        <v>0.93623842592592599</v>
      </c>
      <c r="F282" s="96">
        <v>0.9394097222222223</v>
      </c>
      <c r="G282" s="70">
        <v>1</v>
      </c>
      <c r="H282" s="70">
        <v>66.057479999999998</v>
      </c>
      <c r="I282" s="97">
        <v>79.069999999999993</v>
      </c>
      <c r="J282" s="70">
        <v>4.6100000000000003</v>
      </c>
      <c r="K282" s="70">
        <f t="shared" si="42"/>
        <v>55320.000000000007</v>
      </c>
      <c r="L282" s="70">
        <f t="shared" si="43"/>
        <v>8.6211854014598135</v>
      </c>
      <c r="M282" s="70">
        <v>76.5</v>
      </c>
      <c r="N282" s="70">
        <f t="shared" si="44"/>
        <v>42514.467806666114</v>
      </c>
      <c r="O282" s="70">
        <f t="shared" si="45"/>
        <v>293.12705205468927</v>
      </c>
      <c r="P282" s="98">
        <f t="shared" si="38"/>
        <v>3.1712962962963109E-3</v>
      </c>
      <c r="Q282" s="99">
        <f t="shared" si="39"/>
        <v>13.1386861313868</v>
      </c>
      <c r="R282" s="99">
        <f>AVERAGE(Q$5:Q282)</f>
        <v>55.985531383203359</v>
      </c>
      <c r="S282" s="100">
        <f t="shared" si="40"/>
        <v>1</v>
      </c>
      <c r="T282" s="101"/>
      <c r="U282" s="102">
        <f t="shared" si="41"/>
        <v>0.2517655267367005</v>
      </c>
      <c r="V282" s="103">
        <v>0.7</v>
      </c>
      <c r="W282" s="104"/>
    </row>
    <row r="283" spans="1:23" x14ac:dyDescent="0.2">
      <c r="A283" s="150" t="s">
        <v>64</v>
      </c>
      <c r="B283" s="93">
        <v>44395</v>
      </c>
      <c r="C283" s="108" t="s">
        <v>52</v>
      </c>
      <c r="D283" s="95">
        <v>39</v>
      </c>
      <c r="E283" s="96">
        <v>0.15571759259259257</v>
      </c>
      <c r="F283" s="96">
        <v>0.23068287037037036</v>
      </c>
      <c r="G283" s="70">
        <v>17</v>
      </c>
      <c r="H283" s="70">
        <v>66.172128000000001</v>
      </c>
      <c r="I283" s="97">
        <v>74.92</v>
      </c>
      <c r="J283" s="70">
        <v>5.97</v>
      </c>
      <c r="K283" s="70">
        <f t="shared" si="42"/>
        <v>71640</v>
      </c>
      <c r="L283" s="70">
        <f t="shared" si="43"/>
        <v>6.2000125984251957</v>
      </c>
      <c r="M283" s="70">
        <v>76.5</v>
      </c>
      <c r="N283" s="70">
        <f t="shared" si="44"/>
        <v>71930.522382668627</v>
      </c>
      <c r="O283" s="70">
        <f t="shared" si="45"/>
        <v>495.94368850312833</v>
      </c>
      <c r="P283" s="98">
        <f t="shared" si="38"/>
        <v>7.4965277777777783E-2</v>
      </c>
      <c r="Q283" s="99">
        <f t="shared" si="39"/>
        <v>9.4488188976377945</v>
      </c>
      <c r="R283" s="99">
        <f>AVERAGE(Q$5:Q283)</f>
        <v>55.818733130566926</v>
      </c>
      <c r="S283" s="100">
        <f t="shared" si="40"/>
        <v>17</v>
      </c>
      <c r="T283" s="101"/>
      <c r="U283" s="102">
        <f t="shared" si="41"/>
        <v>0.19108905858446576</v>
      </c>
      <c r="V283" s="103">
        <v>0.7</v>
      </c>
      <c r="W283" s="104"/>
    </row>
    <row r="284" spans="1:23" x14ac:dyDescent="0.2">
      <c r="A284" s="150" t="s">
        <v>64</v>
      </c>
      <c r="B284" s="93">
        <v>44395</v>
      </c>
      <c r="C284" s="108" t="s">
        <v>53</v>
      </c>
      <c r="D284" s="95">
        <v>40</v>
      </c>
      <c r="E284" s="96">
        <v>0.26892361111111113</v>
      </c>
      <c r="F284" s="96">
        <v>0.33012731481481478</v>
      </c>
      <c r="G284" s="70">
        <v>17</v>
      </c>
      <c r="H284" s="70">
        <v>56.379840000000002</v>
      </c>
      <c r="I284" s="97">
        <v>62.35</v>
      </c>
      <c r="J284" s="70">
        <v>5.45</v>
      </c>
      <c r="K284" s="70">
        <f t="shared" si="42"/>
        <v>65400</v>
      </c>
      <c r="L284" s="70">
        <f t="shared" si="43"/>
        <v>7.5940774583963755</v>
      </c>
      <c r="M284" s="70">
        <v>76.5</v>
      </c>
      <c r="N284" s="70">
        <f t="shared" si="44"/>
        <v>44816.565724358625</v>
      </c>
      <c r="O284" s="70">
        <f t="shared" si="45"/>
        <v>308.99946469367887</v>
      </c>
      <c r="P284" s="98">
        <f t="shared" si="38"/>
        <v>6.1203703703703649E-2</v>
      </c>
      <c r="Q284" s="99">
        <f t="shared" si="39"/>
        <v>11.573373676248119</v>
      </c>
      <c r="R284" s="99">
        <f>AVERAGE(Q$5:Q284)</f>
        <v>55.660713989658646</v>
      </c>
      <c r="S284" s="100">
        <f t="shared" si="40"/>
        <v>17</v>
      </c>
      <c r="T284" s="101"/>
      <c r="U284" s="102">
        <f t="shared" si="41"/>
        <v>0.28124161445039292</v>
      </c>
      <c r="V284" s="103">
        <v>0.7</v>
      </c>
      <c r="W284" s="104"/>
    </row>
    <row r="285" spans="1:23" x14ac:dyDescent="0.2">
      <c r="A285" s="150" t="s">
        <v>64</v>
      </c>
      <c r="B285" s="93">
        <v>44395</v>
      </c>
      <c r="C285" s="108" t="s">
        <v>53</v>
      </c>
      <c r="D285" s="95">
        <v>41</v>
      </c>
      <c r="E285" s="96">
        <v>0.34518518518518521</v>
      </c>
      <c r="F285" s="96">
        <v>0.42331018518518521</v>
      </c>
      <c r="G285" s="70">
        <v>17</v>
      </c>
      <c r="H285" s="70">
        <v>7.8297839999999992</v>
      </c>
      <c r="I285" s="97">
        <v>72.03</v>
      </c>
      <c r="J285" s="70">
        <v>2.66</v>
      </c>
      <c r="K285" s="70">
        <f t="shared" si="42"/>
        <v>31920</v>
      </c>
      <c r="L285" s="70">
        <f t="shared" si="43"/>
        <v>5.9492565333333332</v>
      </c>
      <c r="M285" s="70">
        <v>76.5</v>
      </c>
      <c r="N285" s="70">
        <f t="shared" si="44"/>
        <v>31828.093702008046</v>
      </c>
      <c r="O285" s="70">
        <f t="shared" si="45"/>
        <v>219.44706733285699</v>
      </c>
      <c r="P285" s="98">
        <f t="shared" si="38"/>
        <v>7.8125E-2</v>
      </c>
      <c r="Q285" s="99">
        <f t="shared" si="39"/>
        <v>9.0666666666666664</v>
      </c>
      <c r="R285" s="99">
        <f>AVERAGE(Q$5:Q285)</f>
        <v>55.494898874630202</v>
      </c>
      <c r="S285" s="100">
        <f t="shared" si="40"/>
        <v>17</v>
      </c>
      <c r="T285" s="101"/>
      <c r="U285" s="102">
        <f t="shared" si="41"/>
        <v>0.19071739188357262</v>
      </c>
      <c r="V285" s="103">
        <v>0.7</v>
      </c>
      <c r="W285" s="104"/>
    </row>
    <row r="286" spans="1:23" x14ac:dyDescent="0.2">
      <c r="A286" s="150" t="s">
        <v>64</v>
      </c>
      <c r="B286" s="93">
        <v>44395</v>
      </c>
      <c r="C286" s="108" t="s">
        <v>52</v>
      </c>
      <c r="D286" s="95">
        <v>42</v>
      </c>
      <c r="E286" s="96">
        <v>0.69805555555555554</v>
      </c>
      <c r="F286" s="96">
        <v>0.81861111111111118</v>
      </c>
      <c r="G286" s="70">
        <v>17</v>
      </c>
      <c r="H286" s="70">
        <v>57.065480000000001</v>
      </c>
      <c r="I286" s="97">
        <v>52.78</v>
      </c>
      <c r="J286" s="70">
        <v>3.76</v>
      </c>
      <c r="K286" s="70">
        <f t="shared" si="42"/>
        <v>45120</v>
      </c>
      <c r="L286" s="70">
        <f t="shared" si="43"/>
        <v>3.8553649769585223</v>
      </c>
      <c r="M286" s="70">
        <v>76.5</v>
      </c>
      <c r="N286" s="70">
        <f t="shared" si="44"/>
        <v>51453.335862635271</v>
      </c>
      <c r="O286" s="70">
        <f t="shared" si="45"/>
        <v>354.75840197226313</v>
      </c>
      <c r="P286" s="98">
        <f t="shared" si="38"/>
        <v>0.12055555555555564</v>
      </c>
      <c r="Q286" s="99">
        <f t="shared" si="39"/>
        <v>5.875576036866355</v>
      </c>
      <c r="R286" s="99">
        <f>AVERAGE(Q$5:Q286)</f>
        <v>55.318943829106217</v>
      </c>
      <c r="S286" s="100">
        <f t="shared" si="40"/>
        <v>17</v>
      </c>
      <c r="T286" s="101"/>
      <c r="U286" s="102">
        <f t="shared" si="41"/>
        <v>0.16866972214183387</v>
      </c>
      <c r="V286" s="103">
        <v>0.7</v>
      </c>
      <c r="W286" s="104"/>
    </row>
    <row r="287" spans="1:23" x14ac:dyDescent="0.2">
      <c r="A287" s="150" t="s">
        <v>64</v>
      </c>
      <c r="B287" s="93">
        <v>44395</v>
      </c>
      <c r="C287" s="108" t="s">
        <v>52</v>
      </c>
      <c r="D287" s="95">
        <v>43</v>
      </c>
      <c r="E287" s="96">
        <v>0.87193287037037026</v>
      </c>
      <c r="F287" s="96">
        <v>0.99175925925925934</v>
      </c>
      <c r="G287" s="70">
        <v>17</v>
      </c>
      <c r="H287" s="70">
        <v>59.259528000000003</v>
      </c>
      <c r="I287" s="97">
        <v>89.88</v>
      </c>
      <c r="J287" s="70">
        <v>4.63</v>
      </c>
      <c r="K287" s="70">
        <f t="shared" si="42"/>
        <v>55560</v>
      </c>
      <c r="L287" s="70">
        <f t="shared" si="43"/>
        <v>3.8788256157635406</v>
      </c>
      <c r="M287" s="70">
        <v>76.5</v>
      </c>
      <c r="N287" s="70">
        <f t="shared" si="44"/>
        <v>106462.04417218659</v>
      </c>
      <c r="O287" s="70">
        <f t="shared" si="45"/>
        <v>734.03024367662522</v>
      </c>
      <c r="P287" s="98">
        <f t="shared" si="38"/>
        <v>0.11982638888888908</v>
      </c>
      <c r="Q287" s="99">
        <f t="shared" si="39"/>
        <v>5.9113300492610747</v>
      </c>
      <c r="R287" s="99">
        <f>AVERAGE(Q$5:Q287)</f>
        <v>55.144358621403583</v>
      </c>
      <c r="S287" s="100">
        <f t="shared" si="40"/>
        <v>17</v>
      </c>
      <c r="T287" s="101"/>
      <c r="U287" s="102">
        <f t="shared" si="41"/>
        <v>9.9650207840438348E-2</v>
      </c>
      <c r="V287" s="103">
        <v>0.7</v>
      </c>
      <c r="W287" s="104"/>
    </row>
    <row r="288" spans="1:23" x14ac:dyDescent="0.2">
      <c r="A288" s="150" t="s">
        <v>64</v>
      </c>
      <c r="B288" s="93">
        <v>44396</v>
      </c>
      <c r="C288" s="108" t="s">
        <v>53</v>
      </c>
      <c r="D288" s="95">
        <v>44</v>
      </c>
      <c r="E288" s="96">
        <v>0.47714120370370372</v>
      </c>
      <c r="F288" s="96">
        <v>0.5374768518518519</v>
      </c>
      <c r="G288" s="70">
        <v>15</v>
      </c>
      <c r="H288" s="70">
        <v>49.442512000000001</v>
      </c>
      <c r="I288" s="97">
        <v>88.72</v>
      </c>
      <c r="J288" s="70">
        <v>3.48</v>
      </c>
      <c r="K288" s="70">
        <f t="shared" si="42"/>
        <v>41760</v>
      </c>
      <c r="L288" s="70">
        <f t="shared" si="43"/>
        <v>6.7970596585459395</v>
      </c>
      <c r="M288" s="70">
        <v>76.5</v>
      </c>
      <c r="N288" s="70">
        <f t="shared" si="44"/>
        <v>45392.81546246534</v>
      </c>
      <c r="O288" s="70">
        <f t="shared" si="45"/>
        <v>312.97256833798752</v>
      </c>
      <c r="P288" s="98">
        <f t="shared" si="38"/>
        <v>6.033564814814818E-2</v>
      </c>
      <c r="Q288" s="99">
        <f t="shared" si="39"/>
        <v>10.358718588145017</v>
      </c>
      <c r="R288" s="99">
        <f>AVERAGE(Q$5:Q288)</f>
        <v>54.986662705793513</v>
      </c>
      <c r="S288" s="100">
        <f t="shared" si="40"/>
        <v>15</v>
      </c>
      <c r="T288" s="101"/>
      <c r="U288" s="102">
        <f t="shared" si="41"/>
        <v>0.17690518669810737</v>
      </c>
      <c r="V288" s="103">
        <v>0.7</v>
      </c>
      <c r="W288" s="104"/>
    </row>
    <row r="289" spans="1:23" x14ac:dyDescent="0.2">
      <c r="A289" s="150" t="s">
        <v>64</v>
      </c>
      <c r="B289" s="93">
        <v>44396</v>
      </c>
      <c r="C289" s="108" t="s">
        <v>53</v>
      </c>
      <c r="D289" s="95">
        <v>45</v>
      </c>
      <c r="E289" s="96">
        <v>0.64825231481481482</v>
      </c>
      <c r="F289" s="96">
        <v>0.70702546296296298</v>
      </c>
      <c r="G289" s="70">
        <v>17</v>
      </c>
      <c r="H289" s="70">
        <v>56.899128000000005</v>
      </c>
      <c r="I289" s="97">
        <v>88.88</v>
      </c>
      <c r="J289" s="70">
        <v>3.49</v>
      </c>
      <c r="K289" s="70">
        <f t="shared" si="42"/>
        <v>41880</v>
      </c>
      <c r="L289" s="70">
        <f t="shared" si="43"/>
        <v>7.9081294998030707</v>
      </c>
      <c r="M289" s="70">
        <v>76.5</v>
      </c>
      <c r="N289" s="70">
        <f t="shared" si="44"/>
        <v>39383.604824296555</v>
      </c>
      <c r="O289" s="70">
        <f t="shared" si="45"/>
        <v>271.54050319836693</v>
      </c>
      <c r="P289" s="98">
        <f t="shared" si="38"/>
        <v>5.8773148148148158E-2</v>
      </c>
      <c r="Q289" s="99">
        <f t="shared" si="39"/>
        <v>12.051988972036233</v>
      </c>
      <c r="R289" s="99">
        <f>AVERAGE(Q$5:Q289)</f>
        <v>54.836014727780331</v>
      </c>
      <c r="S289" s="100">
        <f t="shared" si="40"/>
        <v>17</v>
      </c>
      <c r="T289" s="101"/>
      <c r="U289" s="102">
        <f t="shared" si="41"/>
        <v>0.20545217542270536</v>
      </c>
      <c r="V289" s="103">
        <v>0.7</v>
      </c>
      <c r="W289" s="104"/>
    </row>
    <row r="290" spans="1:23" x14ac:dyDescent="0.2">
      <c r="A290" s="150" t="s">
        <v>64</v>
      </c>
      <c r="B290" s="93">
        <v>44399</v>
      </c>
      <c r="C290" s="108" t="s">
        <v>53</v>
      </c>
      <c r="D290" s="95">
        <v>46</v>
      </c>
      <c r="E290" s="96">
        <v>0.52498842592592598</v>
      </c>
      <c r="F290" s="96">
        <v>0.55194444444444446</v>
      </c>
      <c r="G290" s="70">
        <v>17</v>
      </c>
      <c r="H290" s="70">
        <v>46.729176000000002</v>
      </c>
      <c r="I290" s="97">
        <v>89.49</v>
      </c>
      <c r="J290" s="70">
        <v>4.58</v>
      </c>
      <c r="K290" s="70">
        <f t="shared" si="42"/>
        <v>54960</v>
      </c>
      <c r="L290" s="70">
        <f t="shared" si="43"/>
        <v>17.242370802919734</v>
      </c>
      <c r="M290" s="70">
        <v>76.5</v>
      </c>
      <c r="N290" s="70">
        <f t="shared" si="44"/>
        <v>24027.364644252317</v>
      </c>
      <c r="O290" s="70">
        <f t="shared" si="45"/>
        <v>165.66291265460509</v>
      </c>
      <c r="P290" s="98">
        <f t="shared" si="38"/>
        <v>2.6956018518518476E-2</v>
      </c>
      <c r="Q290" s="99">
        <f t="shared" si="39"/>
        <v>26.277372262773763</v>
      </c>
      <c r="R290" s="99">
        <f>AVERAGE(Q$5:Q290)</f>
        <v>54.736159334546045</v>
      </c>
      <c r="S290" s="100">
        <f t="shared" si="40"/>
        <v>17</v>
      </c>
      <c r="T290" s="101"/>
      <c r="U290" s="102">
        <f t="shared" si="41"/>
        <v>0.44490111071786864</v>
      </c>
      <c r="V290" s="103">
        <v>0.7</v>
      </c>
      <c r="W290" s="104"/>
    </row>
    <row r="291" spans="1:23" x14ac:dyDescent="0.2">
      <c r="A291" s="150" t="s">
        <v>64</v>
      </c>
      <c r="B291" s="93">
        <v>44399</v>
      </c>
      <c r="C291" s="108" t="s">
        <v>53</v>
      </c>
      <c r="D291" s="95">
        <v>47</v>
      </c>
      <c r="E291" s="96">
        <v>0.67554398148148154</v>
      </c>
      <c r="F291" s="96">
        <v>0.7088078703703703</v>
      </c>
      <c r="G291" s="70">
        <v>16</v>
      </c>
      <c r="H291" s="70">
        <v>25.726112000000001</v>
      </c>
      <c r="I291" s="97">
        <v>90.72</v>
      </c>
      <c r="J291" s="70">
        <v>2.76</v>
      </c>
      <c r="K291" s="70">
        <f t="shared" si="42"/>
        <v>33120</v>
      </c>
      <c r="L291" s="70">
        <f t="shared" si="43"/>
        <v>13.150757411273537</v>
      </c>
      <c r="M291" s="70">
        <v>76.5</v>
      </c>
      <c r="N291" s="70">
        <f t="shared" si="44"/>
        <v>19092.314425191689</v>
      </c>
      <c r="O291" s="70">
        <f t="shared" si="45"/>
        <v>131.63692580623464</v>
      </c>
      <c r="P291" s="98">
        <f t="shared" si="38"/>
        <v>3.326388888888876E-2</v>
      </c>
      <c r="Q291" s="99">
        <f t="shared" si="39"/>
        <v>20.041753653444754</v>
      </c>
      <c r="R291" s="99">
        <f>AVERAGE(Q$5:Q291)</f>
        <v>54.615272903601436</v>
      </c>
      <c r="S291" s="100">
        <f t="shared" si="40"/>
        <v>16</v>
      </c>
      <c r="T291" s="101"/>
      <c r="U291" s="102">
        <f t="shared" si="41"/>
        <v>0.33472545650694702</v>
      </c>
      <c r="V291" s="103">
        <v>0.7</v>
      </c>
      <c r="W291" s="104"/>
    </row>
    <row r="292" spans="1:23" x14ac:dyDescent="0.2">
      <c r="A292" s="150" t="s">
        <v>64</v>
      </c>
      <c r="B292" s="93">
        <v>44399</v>
      </c>
      <c r="C292" s="108" t="s">
        <v>52</v>
      </c>
      <c r="D292" s="95">
        <v>48</v>
      </c>
      <c r="E292" s="96">
        <v>0.93035879629629636</v>
      </c>
      <c r="F292" s="96">
        <v>0.9447106481481482</v>
      </c>
      <c r="G292" s="70">
        <v>11</v>
      </c>
      <c r="H292" s="70">
        <v>66.156392000000011</v>
      </c>
      <c r="I292" s="97">
        <v>84.39</v>
      </c>
      <c r="J292" s="70">
        <v>6.95</v>
      </c>
      <c r="K292" s="70">
        <f t="shared" si="42"/>
        <v>83400</v>
      </c>
      <c r="L292" s="70">
        <f t="shared" si="43"/>
        <v>20.955042580645181</v>
      </c>
      <c r="M292" s="70">
        <v>76.5</v>
      </c>
      <c r="N292" s="70">
        <f t="shared" si="44"/>
        <v>28436.68967652032</v>
      </c>
      <c r="O292" s="70">
        <f t="shared" si="45"/>
        <v>196.06415051408524</v>
      </c>
      <c r="P292" s="98">
        <f t="shared" si="38"/>
        <v>1.4351851851851838E-2</v>
      </c>
      <c r="Q292" s="99">
        <f t="shared" si="39"/>
        <v>31.935483870967772</v>
      </c>
      <c r="R292" s="99">
        <f>AVERAGE(Q$5:Q292)</f>
        <v>54.536523636127015</v>
      </c>
      <c r="S292" s="100">
        <f t="shared" si="40"/>
        <v>11</v>
      </c>
      <c r="T292" s="101"/>
      <c r="U292" s="102">
        <f t="shared" si="41"/>
        <v>0.57337476921665598</v>
      </c>
      <c r="V292" s="103">
        <v>0.7</v>
      </c>
      <c r="W292" s="104"/>
    </row>
    <row r="293" spans="1:23" x14ac:dyDescent="0.2">
      <c r="A293" s="150" t="s">
        <v>64</v>
      </c>
      <c r="B293" s="93">
        <v>44400</v>
      </c>
      <c r="C293" s="108" t="s">
        <v>53</v>
      </c>
      <c r="D293" s="95">
        <v>49</v>
      </c>
      <c r="E293" s="96">
        <v>0.39288194444444446</v>
      </c>
      <c r="F293" s="96">
        <v>0.43144675925925924</v>
      </c>
      <c r="G293" s="70">
        <v>15</v>
      </c>
      <c r="H293" s="70">
        <v>64.456904000000009</v>
      </c>
      <c r="I293" s="97">
        <v>57.88</v>
      </c>
      <c r="J293" s="70">
        <v>4.99</v>
      </c>
      <c r="K293" s="70">
        <f t="shared" si="42"/>
        <v>59880</v>
      </c>
      <c r="L293" s="70">
        <f t="shared" si="43"/>
        <v>10.634175270108054</v>
      </c>
      <c r="M293" s="70">
        <v>76.5</v>
      </c>
      <c r="N293" s="70">
        <f t="shared" si="44"/>
        <v>27597.558717114673</v>
      </c>
      <c r="O293" s="70">
        <f t="shared" si="45"/>
        <v>190.27854394041356</v>
      </c>
      <c r="P293" s="98">
        <f t="shared" si="38"/>
        <v>3.8564814814814774E-2</v>
      </c>
      <c r="Q293" s="99">
        <f t="shared" si="39"/>
        <v>16.206482593037233</v>
      </c>
      <c r="R293" s="99">
        <f>AVERAGE(Q$5:Q293)</f>
        <v>54.403893736323937</v>
      </c>
      <c r="S293" s="100">
        <f t="shared" si="40"/>
        <v>15</v>
      </c>
      <c r="T293" s="101"/>
      <c r="U293" s="102">
        <f t="shared" si="41"/>
        <v>0.42424458631853867</v>
      </c>
      <c r="V293" s="103">
        <v>0.7</v>
      </c>
      <c r="W293" s="104"/>
    </row>
    <row r="294" spans="1:23" x14ac:dyDescent="0.2">
      <c r="A294" s="150" t="s">
        <v>64</v>
      </c>
      <c r="B294" s="93">
        <v>44400</v>
      </c>
      <c r="C294" s="108" t="s">
        <v>52</v>
      </c>
      <c r="D294" s="95">
        <v>50</v>
      </c>
      <c r="E294" s="96">
        <v>0.50315972222222227</v>
      </c>
      <c r="F294" s="96">
        <v>0.53381944444444451</v>
      </c>
      <c r="G294" s="70">
        <v>16</v>
      </c>
      <c r="H294" s="70">
        <v>61.790776000000001</v>
      </c>
      <c r="I294" s="97">
        <v>89.16</v>
      </c>
      <c r="J294" s="70">
        <v>4.87</v>
      </c>
      <c r="K294" s="70">
        <f t="shared" si="42"/>
        <v>58440</v>
      </c>
      <c r="L294" s="70">
        <f t="shared" si="43"/>
        <v>14.267752661381644</v>
      </c>
      <c r="M294" s="70">
        <v>76.5</v>
      </c>
      <c r="N294" s="70">
        <f t="shared" si="44"/>
        <v>30787.120276713147</v>
      </c>
      <c r="O294" s="70">
        <f t="shared" si="45"/>
        <v>212.26980539907072</v>
      </c>
      <c r="P294" s="98">
        <f t="shared" si="38"/>
        <v>3.0659722222222241E-2</v>
      </c>
      <c r="Q294" s="99">
        <f t="shared" si="39"/>
        <v>21.744054360135888</v>
      </c>
      <c r="R294" s="99">
        <f>AVERAGE(Q$5:Q294)</f>
        <v>54.291273600543974</v>
      </c>
      <c r="S294" s="100">
        <f t="shared" si="40"/>
        <v>16</v>
      </c>
      <c r="T294" s="101"/>
      <c r="U294" s="102">
        <f t="shared" si="41"/>
        <v>0.36951028386380441</v>
      </c>
      <c r="V294" s="103">
        <v>0.7</v>
      </c>
      <c r="W294" s="104"/>
    </row>
    <row r="295" spans="1:23" x14ac:dyDescent="0.2">
      <c r="A295" s="150" t="s">
        <v>64</v>
      </c>
      <c r="B295" s="93">
        <v>44401</v>
      </c>
      <c r="C295" s="108" t="s">
        <v>53</v>
      </c>
      <c r="D295" s="95">
        <v>51</v>
      </c>
      <c r="E295" s="96">
        <v>0.73571759259259262</v>
      </c>
      <c r="F295" s="96">
        <v>0.77440972222222226</v>
      </c>
      <c r="G295" s="70">
        <v>17</v>
      </c>
      <c r="H295" s="70">
        <v>0.61370400000000003</v>
      </c>
      <c r="I295" s="97">
        <v>91.18</v>
      </c>
      <c r="J295" s="70">
        <v>1.89</v>
      </c>
      <c r="K295" s="70">
        <f t="shared" si="42"/>
        <v>22680</v>
      </c>
      <c r="L295" s="70">
        <f t="shared" si="43"/>
        <v>12.01240849536344</v>
      </c>
      <c r="M295" s="70">
        <v>76.5</v>
      </c>
      <c r="N295" s="70">
        <f t="shared" si="44"/>
        <v>14140.25413984905</v>
      </c>
      <c r="O295" s="70">
        <f t="shared" si="45"/>
        <v>97.493658633265639</v>
      </c>
      <c r="P295" s="98">
        <f t="shared" si="38"/>
        <v>3.8692129629629646E-2</v>
      </c>
      <c r="Q295" s="99">
        <f t="shared" si="39"/>
        <v>18.306909961112765</v>
      </c>
      <c r="R295" s="99">
        <f>AVERAGE(Q$5:Q295)</f>
        <v>54.16761599353562</v>
      </c>
      <c r="S295" s="100">
        <f t="shared" si="40"/>
        <v>17</v>
      </c>
      <c r="T295" s="101"/>
      <c r="U295" s="102">
        <f t="shared" si="41"/>
        <v>0.30420862431807821</v>
      </c>
      <c r="V295" s="103">
        <v>0.7</v>
      </c>
      <c r="W295" s="104"/>
    </row>
    <row r="296" spans="1:23" x14ac:dyDescent="0.2">
      <c r="A296" s="150" t="s">
        <v>64</v>
      </c>
      <c r="B296" s="93">
        <v>44402</v>
      </c>
      <c r="C296" s="108" t="s">
        <v>52</v>
      </c>
      <c r="D296" s="95">
        <v>52</v>
      </c>
      <c r="E296" s="96">
        <v>0.79857638888888882</v>
      </c>
      <c r="F296" s="96">
        <v>0.82939814814814816</v>
      </c>
      <c r="G296" s="70">
        <v>15</v>
      </c>
      <c r="H296" s="70">
        <v>67.851383999999996</v>
      </c>
      <c r="I296" s="97">
        <v>89.91</v>
      </c>
      <c r="J296" s="70">
        <v>5.08</v>
      </c>
      <c r="K296" s="70">
        <f t="shared" si="42"/>
        <v>60960</v>
      </c>
      <c r="L296" s="70">
        <f t="shared" si="43"/>
        <v>13.305697333833987</v>
      </c>
      <c r="M296" s="70">
        <v>76.5</v>
      </c>
      <c r="N296" s="70">
        <f t="shared" si="44"/>
        <v>34702.267965180698</v>
      </c>
      <c r="O296" s="70">
        <f t="shared" si="45"/>
        <v>239.26380907560926</v>
      </c>
      <c r="P296" s="98">
        <f t="shared" si="38"/>
        <v>3.082175925925934E-2</v>
      </c>
      <c r="Q296" s="99">
        <f t="shared" si="39"/>
        <v>20.277882087870768</v>
      </c>
      <c r="R296" s="99">
        <f>AVERAGE(Q$5:Q296)</f>
        <v>54.051555260981971</v>
      </c>
      <c r="S296" s="100">
        <f t="shared" si="40"/>
        <v>15</v>
      </c>
      <c r="T296" s="101"/>
      <c r="U296" s="102">
        <f t="shared" si="41"/>
        <v>0.34172020653432505</v>
      </c>
      <c r="V296" s="103">
        <v>0.7</v>
      </c>
      <c r="W296" s="104"/>
    </row>
    <row r="297" spans="1:23" x14ac:dyDescent="0.2">
      <c r="A297" s="150" t="s">
        <v>64</v>
      </c>
      <c r="B297" s="93">
        <v>44401</v>
      </c>
      <c r="C297" s="108" t="s">
        <v>53</v>
      </c>
      <c r="D297" s="95">
        <v>53</v>
      </c>
      <c r="E297" s="96">
        <v>0.78040509259259261</v>
      </c>
      <c r="F297" s="96">
        <v>0.78594907407407411</v>
      </c>
      <c r="G297" s="70">
        <v>11</v>
      </c>
      <c r="H297" s="70">
        <v>4.3970880000000001</v>
      </c>
      <c r="I297" s="97">
        <v>91.44</v>
      </c>
      <c r="J297" s="70">
        <v>1.97</v>
      </c>
      <c r="K297" s="70">
        <f t="shared" si="42"/>
        <v>23640</v>
      </c>
      <c r="L297" s="70">
        <f t="shared" si="43"/>
        <v>54.246874321502979</v>
      </c>
      <c r="M297" s="70">
        <v>76.5</v>
      </c>
      <c r="N297" s="70">
        <f t="shared" si="44"/>
        <v>3328.6788863439074</v>
      </c>
      <c r="O297" s="70">
        <f t="shared" si="45"/>
        <v>22.950442038408518</v>
      </c>
      <c r="P297" s="98">
        <f t="shared" si="38"/>
        <v>5.5439814814814969E-3</v>
      </c>
      <c r="Q297" s="99">
        <f t="shared" si="39"/>
        <v>82.672233820459056</v>
      </c>
      <c r="R297" s="99">
        <f>AVERAGE(Q$5:Q297)</f>
        <v>54.149236757772002</v>
      </c>
      <c r="S297" s="100">
        <f t="shared" si="40"/>
        <v>11</v>
      </c>
      <c r="T297" s="101"/>
      <c r="U297" s="102">
        <v>1</v>
      </c>
      <c r="V297" s="103">
        <v>0.7</v>
      </c>
      <c r="W297" s="104"/>
    </row>
    <row r="298" spans="1:23" x14ac:dyDescent="0.2">
      <c r="A298" s="150" t="s">
        <v>64</v>
      </c>
      <c r="B298" s="93">
        <v>44402</v>
      </c>
      <c r="C298" s="108" t="s">
        <v>53</v>
      </c>
      <c r="D298" s="95">
        <v>54</v>
      </c>
      <c r="E298" s="96">
        <v>0.66011574074074075</v>
      </c>
      <c r="F298" s="96">
        <v>0.68236111111111108</v>
      </c>
      <c r="G298" s="70">
        <v>11</v>
      </c>
      <c r="H298" s="70">
        <v>44.670008000000003</v>
      </c>
      <c r="I298" s="97">
        <v>87.94</v>
      </c>
      <c r="J298" s="70">
        <v>4.01</v>
      </c>
      <c r="K298" s="70">
        <f t="shared" si="42"/>
        <v>48120</v>
      </c>
      <c r="L298" s="70">
        <f t="shared" si="43"/>
        <v>13.519382310093675</v>
      </c>
      <c r="M298" s="70">
        <v>76.5</v>
      </c>
      <c r="N298" s="70">
        <f t="shared" si="44"/>
        <v>26279.206673822518</v>
      </c>
      <c r="O298" s="70">
        <f t="shared" si="45"/>
        <v>181.18882300640453</v>
      </c>
      <c r="P298" s="98">
        <f t="shared" si="38"/>
        <v>2.2245370370370332E-2</v>
      </c>
      <c r="Q298" s="99">
        <f t="shared" si="39"/>
        <v>20.603537981269547</v>
      </c>
      <c r="R298" s="99">
        <f>AVERAGE(Q$5:Q298)</f>
        <v>54.035135741525394</v>
      </c>
      <c r="S298" s="100">
        <f t="shared" si="40"/>
        <v>11</v>
      </c>
      <c r="T298" s="101"/>
      <c r="U298" s="102">
        <f t="shared" si="41"/>
        <v>0.35498614725724748</v>
      </c>
      <c r="V298" s="103">
        <v>0.7</v>
      </c>
      <c r="W298" s="104"/>
    </row>
    <row r="299" spans="1:23" x14ac:dyDescent="0.2">
      <c r="A299" s="150" t="s">
        <v>64</v>
      </c>
      <c r="B299" s="93">
        <v>44403</v>
      </c>
      <c r="C299" s="108" t="s">
        <v>53</v>
      </c>
      <c r="D299" s="95">
        <v>55</v>
      </c>
      <c r="E299" s="96">
        <v>0.46401620370370367</v>
      </c>
      <c r="F299" s="96">
        <v>0.50065972222222221</v>
      </c>
      <c r="G299" s="70">
        <v>16</v>
      </c>
      <c r="H299" s="70">
        <v>38.733040000000003</v>
      </c>
      <c r="I299" s="97">
        <v>83.39</v>
      </c>
      <c r="J299" s="70">
        <v>4.22</v>
      </c>
      <c r="K299" s="70">
        <f t="shared" si="42"/>
        <v>50640</v>
      </c>
      <c r="L299" s="70">
        <f t="shared" si="43"/>
        <v>11.937863802905866</v>
      </c>
      <c r="M299" s="70">
        <v>76.5</v>
      </c>
      <c r="N299" s="70">
        <f t="shared" si="44"/>
        <v>29545.153968102513</v>
      </c>
      <c r="O299" s="70">
        <f t="shared" si="45"/>
        <v>203.70674577311448</v>
      </c>
      <c r="P299" s="98">
        <f t="shared" si="38"/>
        <v>3.6643518518518547E-2</v>
      </c>
      <c r="Q299" s="99">
        <f t="shared" si="39"/>
        <v>18.193303853442817</v>
      </c>
      <c r="R299" s="99">
        <f>AVERAGE(Q$5:Q299)</f>
        <v>53.913638006311551</v>
      </c>
      <c r="S299" s="100">
        <f t="shared" si="40"/>
        <v>16</v>
      </c>
      <c r="T299" s="101"/>
      <c r="U299" s="102">
        <f t="shared" si="41"/>
        <v>0.33056256024890013</v>
      </c>
      <c r="V299" s="103">
        <v>0.7</v>
      </c>
      <c r="W299" s="104"/>
    </row>
    <row r="300" spans="1:23" x14ac:dyDescent="0.2">
      <c r="A300" s="150" t="s">
        <v>64</v>
      </c>
      <c r="B300" s="93">
        <v>44403</v>
      </c>
      <c r="C300" s="108" t="s">
        <v>52</v>
      </c>
      <c r="D300" s="95">
        <v>56</v>
      </c>
      <c r="E300" s="96">
        <v>0.823125</v>
      </c>
      <c r="F300" s="96">
        <v>0.83553240740740742</v>
      </c>
      <c r="G300" s="70">
        <v>11</v>
      </c>
      <c r="H300" s="70">
        <v>63.0002</v>
      </c>
      <c r="I300" s="97">
        <v>90.56</v>
      </c>
      <c r="J300" s="70">
        <v>4.6500000000000004</v>
      </c>
      <c r="K300" s="70">
        <f t="shared" si="42"/>
        <v>55800.000000000007</v>
      </c>
      <c r="L300" s="70">
        <f t="shared" si="43"/>
        <v>24.239041791044748</v>
      </c>
      <c r="M300" s="70">
        <v>76.5</v>
      </c>
      <c r="N300" s="70">
        <f t="shared" si="44"/>
        <v>17937.604780420046</v>
      </c>
      <c r="O300" s="70">
        <f t="shared" si="45"/>
        <v>123.67547993584891</v>
      </c>
      <c r="P300" s="98">
        <f t="shared" si="38"/>
        <v>1.2407407407407423E-2</v>
      </c>
      <c r="Q300" s="99">
        <f t="shared" si="39"/>
        <v>36.940298507462643</v>
      </c>
      <c r="R300" s="99">
        <f>AVERAGE(Q$5:Q300)</f>
        <v>53.856295643139767</v>
      </c>
      <c r="S300" s="100">
        <f t="shared" si="40"/>
        <v>11</v>
      </c>
      <c r="T300" s="101"/>
      <c r="U300" s="102">
        <f t="shared" si="41"/>
        <v>0.61804493433890539</v>
      </c>
      <c r="V300" s="103">
        <v>0.7</v>
      </c>
      <c r="W300" s="104"/>
    </row>
    <row r="301" spans="1:23" x14ac:dyDescent="0.2">
      <c r="A301" s="150" t="s">
        <v>64</v>
      </c>
      <c r="B301" s="93">
        <v>44403</v>
      </c>
      <c r="C301" s="108" t="s">
        <v>53</v>
      </c>
      <c r="D301" s="95">
        <v>57</v>
      </c>
      <c r="E301" s="96">
        <v>0.90604166666666675</v>
      </c>
      <c r="F301" s="96">
        <v>0.92768518518518517</v>
      </c>
      <c r="G301" s="70">
        <v>10.5</v>
      </c>
      <c r="H301" s="70">
        <v>16.228311999999999</v>
      </c>
      <c r="I301" s="97">
        <v>89.47</v>
      </c>
      <c r="J301" s="70">
        <v>6.04</v>
      </c>
      <c r="K301" s="70">
        <f t="shared" si="42"/>
        <v>72480</v>
      </c>
      <c r="L301" s="70">
        <f t="shared" si="43"/>
        <v>13.263716791443908</v>
      </c>
      <c r="M301" s="70">
        <v>76.5</v>
      </c>
      <c r="N301" s="70">
        <f t="shared" si="44"/>
        <v>40347.626729625365</v>
      </c>
      <c r="O301" s="70">
        <f t="shared" si="45"/>
        <v>278.18720287035177</v>
      </c>
      <c r="P301" s="98">
        <f t="shared" si="38"/>
        <v>2.1643518518518423E-2</v>
      </c>
      <c r="Q301" s="99">
        <f t="shared" si="39"/>
        <v>20.213903743315598</v>
      </c>
      <c r="R301" s="99">
        <f>AVERAGE(Q$5:Q301)</f>
        <v>53.743021596339013</v>
      </c>
      <c r="S301" s="100">
        <f t="shared" si="40"/>
        <v>10.5</v>
      </c>
      <c r="T301" s="101"/>
      <c r="U301" s="102">
        <f t="shared" si="41"/>
        <v>0.34231727823640901</v>
      </c>
      <c r="V301" s="103">
        <v>0.7</v>
      </c>
      <c r="W301" s="104"/>
    </row>
    <row r="302" spans="1:23" x14ac:dyDescent="0.2">
      <c r="A302" s="150" t="s">
        <v>64</v>
      </c>
      <c r="B302" s="93">
        <v>44404</v>
      </c>
      <c r="C302" s="108" t="s">
        <v>52</v>
      </c>
      <c r="D302" s="95">
        <v>58</v>
      </c>
      <c r="E302" s="96">
        <v>0.49109953703703701</v>
      </c>
      <c r="F302" s="96">
        <v>0.4971180555555556</v>
      </c>
      <c r="G302" s="70">
        <v>11</v>
      </c>
      <c r="H302" s="70">
        <v>9.4326080000000001</v>
      </c>
      <c r="I302" s="97">
        <v>92.05</v>
      </c>
      <c r="J302" s="70">
        <v>5.39</v>
      </c>
      <c r="K302" s="70">
        <f t="shared" si="42"/>
        <v>64679.999999999993</v>
      </c>
      <c r="L302" s="70">
        <f t="shared" si="43"/>
        <v>49.969716923076327</v>
      </c>
      <c r="M302" s="70">
        <v>76.5</v>
      </c>
      <c r="N302" s="70">
        <f t="shared" si="44"/>
        <v>9904.3440584577511</v>
      </c>
      <c r="O302" s="70">
        <f t="shared" si="45"/>
        <v>68.288075240492162</v>
      </c>
      <c r="P302" s="98">
        <f t="shared" ref="P302:P365" si="46">F302-E302</f>
        <v>6.0185185185185897E-3</v>
      </c>
      <c r="Q302" s="99">
        <f t="shared" ref="Q302:Q365" si="47">G302/(P302*24)</f>
        <v>76.153846153845251</v>
      </c>
      <c r="R302" s="99">
        <f>AVERAGE(Q$5:Q302)</f>
        <v>53.81822570559239</v>
      </c>
      <c r="S302" s="100">
        <f t="shared" ref="S302:S365" si="48">G302</f>
        <v>11</v>
      </c>
      <c r="T302" s="101"/>
      <c r="U302" s="102">
        <v>1</v>
      </c>
      <c r="V302" s="103">
        <v>0.7</v>
      </c>
      <c r="W302" s="104"/>
    </row>
    <row r="303" spans="1:23" x14ac:dyDescent="0.2">
      <c r="A303" s="150" t="s">
        <v>64</v>
      </c>
      <c r="B303" s="93">
        <v>44404</v>
      </c>
      <c r="C303" s="108" t="s">
        <v>53</v>
      </c>
      <c r="D303" s="95">
        <v>59</v>
      </c>
      <c r="E303" s="96">
        <v>0.51533564814814814</v>
      </c>
      <c r="F303" s="96">
        <v>0.51605324074074077</v>
      </c>
      <c r="G303" s="70">
        <v>1</v>
      </c>
      <c r="H303" s="70">
        <v>6.8271760000000006</v>
      </c>
      <c r="I303" s="97">
        <v>93.69</v>
      </c>
      <c r="J303" s="70">
        <v>2.15</v>
      </c>
      <c r="K303" s="70">
        <f t="shared" si="42"/>
        <v>25800</v>
      </c>
      <c r="L303" s="70">
        <f t="shared" si="43"/>
        <v>38.100077419352814</v>
      </c>
      <c r="M303" s="70">
        <v>76.5</v>
      </c>
      <c r="N303" s="70">
        <f t="shared" si="44"/>
        <v>5297.4158543165595</v>
      </c>
      <c r="O303" s="70">
        <f t="shared" si="45"/>
        <v>36.524410935707643</v>
      </c>
      <c r="P303" s="98">
        <f t="shared" si="46"/>
        <v>7.1759259259263075E-4</v>
      </c>
      <c r="Q303" s="99">
        <f t="shared" si="47"/>
        <v>58.064516129029172</v>
      </c>
      <c r="R303" s="99">
        <f>AVERAGE(Q$5:Q303)</f>
        <v>53.832427345804547</v>
      </c>
      <c r="S303" s="100">
        <f t="shared" si="48"/>
        <v>1</v>
      </c>
      <c r="T303" s="101"/>
      <c r="U303" s="102">
        <f t="shared" si="41"/>
        <v>0.93901739341912849</v>
      </c>
      <c r="V303" s="103">
        <v>0.7</v>
      </c>
      <c r="W303" s="104"/>
    </row>
    <row r="304" spans="1:23" x14ac:dyDescent="0.2">
      <c r="A304" s="150" t="s">
        <v>64</v>
      </c>
      <c r="B304" s="93">
        <v>44404</v>
      </c>
      <c r="C304" s="108" t="s">
        <v>53</v>
      </c>
      <c r="D304" s="95">
        <v>60</v>
      </c>
      <c r="E304" s="96">
        <v>0.57625000000000004</v>
      </c>
      <c r="F304" s="96">
        <v>0.59606481481481477</v>
      </c>
      <c r="G304" s="70">
        <v>16</v>
      </c>
      <c r="H304" s="70">
        <v>23.331992</v>
      </c>
      <c r="I304" s="97">
        <v>83.1</v>
      </c>
      <c r="J304" s="70">
        <v>2.87</v>
      </c>
      <c r="K304" s="70">
        <f t="shared" si="42"/>
        <v>34440</v>
      </c>
      <c r="L304" s="70">
        <f t="shared" si="43"/>
        <v>22.07668037383187</v>
      </c>
      <c r="M304" s="70">
        <v>76.5</v>
      </c>
      <c r="N304" s="70">
        <f t="shared" si="44"/>
        <v>10947.124471603393</v>
      </c>
      <c r="O304" s="70">
        <f t="shared" si="45"/>
        <v>75.477795921832211</v>
      </c>
      <c r="P304" s="98">
        <f t="shared" si="46"/>
        <v>1.981481481481473E-2</v>
      </c>
      <c r="Q304" s="99">
        <f t="shared" si="47"/>
        <v>33.64485981308426</v>
      </c>
      <c r="R304" s="99">
        <f>AVERAGE(Q$5:Q304)</f>
        <v>53.765135454028815</v>
      </c>
      <c r="S304" s="100">
        <f t="shared" si="48"/>
        <v>16</v>
      </c>
      <c r="T304" s="101"/>
      <c r="U304" s="102">
        <f t="shared" si="41"/>
        <v>0.61344236248922912</v>
      </c>
      <c r="V304" s="103">
        <v>0.7</v>
      </c>
      <c r="W304" s="104"/>
    </row>
    <row r="305" spans="1:23" x14ac:dyDescent="0.2">
      <c r="A305" s="150" t="s">
        <v>64</v>
      </c>
      <c r="B305" s="93">
        <v>44404</v>
      </c>
      <c r="C305" s="108" t="s">
        <v>53</v>
      </c>
      <c r="D305" s="95">
        <v>61</v>
      </c>
      <c r="E305" s="96">
        <v>0.66380787037037037</v>
      </c>
      <c r="F305" s="96">
        <v>0.67608796296296303</v>
      </c>
      <c r="G305" s="70">
        <v>13</v>
      </c>
      <c r="H305" s="70">
        <v>47.302415999999994</v>
      </c>
      <c r="I305" s="97">
        <v>91.56</v>
      </c>
      <c r="J305" s="70">
        <v>4.66</v>
      </c>
      <c r="K305" s="70">
        <f t="shared" si="42"/>
        <v>55920</v>
      </c>
      <c r="L305" s="70">
        <f t="shared" si="43"/>
        <v>28.943131385485231</v>
      </c>
      <c r="M305" s="70">
        <v>76.5</v>
      </c>
      <c r="N305" s="70">
        <f t="shared" si="44"/>
        <v>15140.305713385858</v>
      </c>
      <c r="O305" s="70">
        <f t="shared" si="45"/>
        <v>104.38877422042428</v>
      </c>
      <c r="P305" s="98">
        <f t="shared" si="46"/>
        <v>1.2280092592592662E-2</v>
      </c>
      <c r="Q305" s="99">
        <f t="shared" si="47"/>
        <v>44.109330819980904</v>
      </c>
      <c r="R305" s="99">
        <f>AVERAGE(Q$5:Q305)</f>
        <v>53.733056368865867</v>
      </c>
      <c r="S305" s="100">
        <f t="shared" si="48"/>
        <v>13</v>
      </c>
      <c r="T305" s="101"/>
      <c r="U305" s="102">
        <f t="shared" si="41"/>
        <v>0.72992922044794117</v>
      </c>
      <c r="V305" s="103">
        <v>0.7</v>
      </c>
      <c r="W305" s="104"/>
    </row>
    <row r="306" spans="1:23" x14ac:dyDescent="0.2">
      <c r="A306" s="150" t="s">
        <v>64</v>
      </c>
      <c r="B306" s="93">
        <v>44404</v>
      </c>
      <c r="C306" s="108" t="s">
        <v>53</v>
      </c>
      <c r="D306" s="95">
        <v>62</v>
      </c>
      <c r="E306" s="96">
        <v>0.92473379629629626</v>
      </c>
      <c r="F306" s="96">
        <v>0.95276620370370368</v>
      </c>
      <c r="G306" s="70">
        <v>14</v>
      </c>
      <c r="H306" s="70">
        <v>14.427664000000002</v>
      </c>
      <c r="I306" s="97">
        <v>90.96</v>
      </c>
      <c r="J306" s="70">
        <v>2.4500000000000002</v>
      </c>
      <c r="K306" s="70">
        <f t="shared" si="42"/>
        <v>29400.000000000004</v>
      </c>
      <c r="L306" s="70">
        <f t="shared" si="43"/>
        <v>13.65436300578034</v>
      </c>
      <c r="M306" s="70">
        <v>76.5</v>
      </c>
      <c r="N306" s="70">
        <f t="shared" si="44"/>
        <v>16266.32006787104</v>
      </c>
      <c r="O306" s="70">
        <f t="shared" si="45"/>
        <v>112.15237295115453</v>
      </c>
      <c r="P306" s="98">
        <f t="shared" si="46"/>
        <v>2.8032407407407423E-2</v>
      </c>
      <c r="Q306" s="99">
        <f t="shared" si="47"/>
        <v>20.809248554913285</v>
      </c>
      <c r="R306" s="99">
        <f>AVERAGE(Q$5:Q306)</f>
        <v>53.62403713769384</v>
      </c>
      <c r="S306" s="100">
        <f t="shared" si="48"/>
        <v>14</v>
      </c>
      <c r="T306" s="101"/>
      <c r="U306" s="102">
        <f t="shared" si="41"/>
        <v>0.34662669829750814</v>
      </c>
      <c r="V306" s="103">
        <v>0.7</v>
      </c>
      <c r="W306" s="104"/>
    </row>
    <row r="307" spans="1:23" x14ac:dyDescent="0.2">
      <c r="A307" s="150" t="s">
        <v>64</v>
      </c>
      <c r="B307" s="93">
        <v>44404</v>
      </c>
      <c r="C307" s="108" t="s">
        <v>53</v>
      </c>
      <c r="D307" s="95">
        <v>63</v>
      </c>
      <c r="E307" s="96">
        <v>1.6006944444444445E-2</v>
      </c>
      <c r="F307" s="96">
        <v>8.9178240740740752E-2</v>
      </c>
      <c r="G307" s="70">
        <v>3.5</v>
      </c>
      <c r="H307" s="70">
        <v>63.613904000000005</v>
      </c>
      <c r="I307" s="97">
        <v>69.05</v>
      </c>
      <c r="J307" s="70">
        <v>4.9400000000000004</v>
      </c>
      <c r="K307" s="70">
        <f t="shared" si="42"/>
        <v>59280.000000000007</v>
      </c>
      <c r="L307" s="70">
        <f t="shared" si="43"/>
        <v>1.3077691869661499</v>
      </c>
      <c r="M307" s="70">
        <v>76.5</v>
      </c>
      <c r="N307" s="70">
        <f t="shared" si="44"/>
        <v>257775.85319660453</v>
      </c>
      <c r="O307" s="70">
        <f t="shared" si="45"/>
        <v>1777.302641585821</v>
      </c>
      <c r="P307" s="98">
        <f t="shared" si="46"/>
        <v>7.3171296296296304E-2</v>
      </c>
      <c r="Q307" s="99">
        <f t="shared" si="47"/>
        <v>1.9930401771591268</v>
      </c>
      <c r="R307" s="99">
        <f>AVERAGE(Q$5:Q307)</f>
        <v>53.45363780779109</v>
      </c>
      <c r="S307" s="100">
        <f t="shared" si="48"/>
        <v>3.5</v>
      </c>
      <c r="T307" s="101"/>
      <c r="U307" s="102">
        <f t="shared" si="41"/>
        <v>4.3732915918616881E-2</v>
      </c>
      <c r="V307" s="103">
        <v>0.7</v>
      </c>
      <c r="W307" s="104"/>
    </row>
    <row r="308" spans="1:23" x14ac:dyDescent="0.2">
      <c r="A308" s="150" t="s">
        <v>64</v>
      </c>
      <c r="B308" s="93">
        <v>44404</v>
      </c>
      <c r="C308" s="108" t="s">
        <v>53</v>
      </c>
      <c r="D308" s="95">
        <v>64</v>
      </c>
      <c r="E308" s="96">
        <v>0.14787037037037037</v>
      </c>
      <c r="F308" s="96">
        <v>0.16282407407407407</v>
      </c>
      <c r="G308" s="70">
        <v>11</v>
      </c>
      <c r="H308" s="70">
        <v>40.756240000000005</v>
      </c>
      <c r="I308" s="97">
        <v>89.91</v>
      </c>
      <c r="J308" s="70">
        <v>3.85</v>
      </c>
      <c r="K308" s="70">
        <f t="shared" si="42"/>
        <v>46200</v>
      </c>
      <c r="L308" s="70">
        <f t="shared" si="43"/>
        <v>20.111650773993826</v>
      </c>
      <c r="M308" s="70">
        <v>76.5</v>
      </c>
      <c r="N308" s="70">
        <f t="shared" si="44"/>
        <v>17487.865487826195</v>
      </c>
      <c r="O308" s="70">
        <f t="shared" si="45"/>
        <v>120.57463545084454</v>
      </c>
      <c r="P308" s="98">
        <f t="shared" si="46"/>
        <v>1.4953703703703691E-2</v>
      </c>
      <c r="Q308" s="99">
        <f t="shared" si="47"/>
        <v>30.650154798761637</v>
      </c>
      <c r="R308" s="99">
        <f>AVERAGE(Q$5:Q308)</f>
        <v>53.378626350524542</v>
      </c>
      <c r="S308" s="100">
        <f t="shared" si="48"/>
        <v>11</v>
      </c>
      <c r="T308" s="101"/>
      <c r="U308" s="102">
        <f t="shared" ref="U308:U371" si="49">((((Q308/60)*1000)/I308)/Z$1)</f>
        <v>0.51651238441744163</v>
      </c>
      <c r="V308" s="103">
        <v>0.7</v>
      </c>
      <c r="W308" s="104"/>
    </row>
    <row r="309" spans="1:23" x14ac:dyDescent="0.2">
      <c r="A309" s="150" t="s">
        <v>64</v>
      </c>
      <c r="B309" s="93">
        <v>44404</v>
      </c>
      <c r="C309" s="108" t="s">
        <v>53</v>
      </c>
      <c r="D309" s="95">
        <v>65</v>
      </c>
      <c r="E309" s="96">
        <v>0.23305555555555557</v>
      </c>
      <c r="F309" s="96">
        <v>0.28296296296296297</v>
      </c>
      <c r="G309" s="70">
        <v>14</v>
      </c>
      <c r="H309" s="70">
        <v>50.031488000000003</v>
      </c>
      <c r="I309" s="97">
        <v>80.150000000000006</v>
      </c>
      <c r="J309" s="70">
        <v>5.65</v>
      </c>
      <c r="K309" s="70">
        <f t="shared" si="42"/>
        <v>67800</v>
      </c>
      <c r="L309" s="70">
        <f t="shared" si="43"/>
        <v>7.6694961038961038</v>
      </c>
      <c r="M309" s="70">
        <v>76.5</v>
      </c>
      <c r="N309" s="70">
        <f t="shared" si="44"/>
        <v>58819.390163178308</v>
      </c>
      <c r="O309" s="70">
        <f t="shared" si="45"/>
        <v>405.54557852147525</v>
      </c>
      <c r="P309" s="98">
        <f t="shared" si="46"/>
        <v>4.99074074074074E-2</v>
      </c>
      <c r="Q309" s="99">
        <f t="shared" si="47"/>
        <v>11.688311688311689</v>
      </c>
      <c r="R309" s="99">
        <f>AVERAGE(Q$5:Q309)</f>
        <v>53.24193679425499</v>
      </c>
      <c r="S309" s="100">
        <f t="shared" si="48"/>
        <v>14</v>
      </c>
      <c r="T309" s="101"/>
      <c r="U309" s="102">
        <f t="shared" si="49"/>
        <v>0.2209552484604943</v>
      </c>
      <c r="V309" s="103">
        <v>0.7</v>
      </c>
      <c r="W309" s="104"/>
    </row>
    <row r="310" spans="1:23" x14ac:dyDescent="0.2">
      <c r="A310" s="150" t="s">
        <v>64</v>
      </c>
      <c r="B310" s="93">
        <v>44405</v>
      </c>
      <c r="C310" s="108" t="s">
        <v>53</v>
      </c>
      <c r="D310" s="95">
        <v>66</v>
      </c>
      <c r="E310" s="96">
        <v>0.51194444444444442</v>
      </c>
      <c r="F310" s="96">
        <v>0.52780092592592587</v>
      </c>
      <c r="G310" s="70">
        <v>14</v>
      </c>
      <c r="H310" s="70">
        <v>49.696536000000002</v>
      </c>
      <c r="I310" s="97">
        <v>83.52</v>
      </c>
      <c r="J310" s="70">
        <v>10.66</v>
      </c>
      <c r="K310" s="70">
        <f t="shared" ref="K310:K373" si="50">J310*12000</f>
        <v>127920</v>
      </c>
      <c r="L310" s="70">
        <f t="shared" ref="L310:L373" si="51">Q310*0.656168</f>
        <v>24.139319124087645</v>
      </c>
      <c r="M310" s="70">
        <v>76.5</v>
      </c>
      <c r="N310" s="70">
        <f t="shared" ref="N310:N373" si="52">((H310*1000)/M310)+((6.28*I310*K310)/(L310*M310))</f>
        <v>36982.700701283327</v>
      </c>
      <c r="O310" s="70">
        <f t="shared" ref="O310:O373" si="53">N310*0.00689476</f>
        <v>254.98684548718023</v>
      </c>
      <c r="P310" s="98">
        <f t="shared" si="46"/>
        <v>1.5856481481481444E-2</v>
      </c>
      <c r="Q310" s="99">
        <f t="shared" si="47"/>
        <v>36.788321167883296</v>
      </c>
      <c r="R310" s="99">
        <f>AVERAGE(Q$5:Q310)</f>
        <v>53.188166808547891</v>
      </c>
      <c r="S310" s="100">
        <f t="shared" si="48"/>
        <v>14</v>
      </c>
      <c r="T310" s="101"/>
      <c r="U310" s="102">
        <f t="shared" si="49"/>
        <v>0.66738362736349288</v>
      </c>
      <c r="V310" s="103">
        <v>0.7</v>
      </c>
      <c r="W310" s="104"/>
    </row>
    <row r="311" spans="1:23" x14ac:dyDescent="0.2">
      <c r="A311" s="150" t="s">
        <v>64</v>
      </c>
      <c r="B311" s="93">
        <v>44405</v>
      </c>
      <c r="C311" s="108" t="s">
        <v>53</v>
      </c>
      <c r="D311" s="95">
        <v>67</v>
      </c>
      <c r="E311" s="96">
        <v>0.72391203703703699</v>
      </c>
      <c r="F311" s="96">
        <v>0.72885416666666669</v>
      </c>
      <c r="G311" s="70">
        <v>11.5</v>
      </c>
      <c r="H311" s="70">
        <v>13.456528</v>
      </c>
      <c r="I311" s="97">
        <v>90.46</v>
      </c>
      <c r="J311" s="70">
        <v>9.68</v>
      </c>
      <c r="K311" s="70">
        <f t="shared" si="50"/>
        <v>116160</v>
      </c>
      <c r="L311" s="70">
        <f t="shared" si="51"/>
        <v>63.619098829038919</v>
      </c>
      <c r="M311" s="70">
        <v>76.5</v>
      </c>
      <c r="N311" s="70">
        <f t="shared" si="52"/>
        <v>13734.78436364872</v>
      </c>
      <c r="O311" s="70">
        <f t="shared" si="53"/>
        <v>94.698041839110644</v>
      </c>
      <c r="P311" s="98">
        <f t="shared" si="46"/>
        <v>4.942129629629699E-3</v>
      </c>
      <c r="Q311" s="99">
        <f t="shared" si="47"/>
        <v>96.955503512879204</v>
      </c>
      <c r="R311" s="99">
        <f>AVERAGE(Q$5:Q311)</f>
        <v>53.33073142321998</v>
      </c>
      <c r="S311" s="100">
        <f t="shared" si="48"/>
        <v>11.5</v>
      </c>
      <c r="T311" s="101"/>
      <c r="U311" s="102">
        <v>1</v>
      </c>
      <c r="V311" s="103">
        <v>0.7</v>
      </c>
      <c r="W311" s="104"/>
    </row>
    <row r="312" spans="1:23" x14ac:dyDescent="0.2">
      <c r="A312" s="150" t="s">
        <v>64</v>
      </c>
      <c r="B312" s="93">
        <v>44405</v>
      </c>
      <c r="C312" s="108" t="s">
        <v>53</v>
      </c>
      <c r="D312" s="95">
        <v>68</v>
      </c>
      <c r="E312" s="96">
        <v>0.98962962962962964</v>
      </c>
      <c r="F312" s="96">
        <v>0.99291666666666656</v>
      </c>
      <c r="G312" s="70">
        <v>6</v>
      </c>
      <c r="H312" s="70">
        <v>28.520376000000002</v>
      </c>
      <c r="I312" s="97">
        <v>91.18</v>
      </c>
      <c r="J312" s="70">
        <v>5.27</v>
      </c>
      <c r="K312" s="70">
        <f t="shared" si="50"/>
        <v>63239.999999999993</v>
      </c>
      <c r="L312" s="70">
        <f t="shared" si="51"/>
        <v>49.905735211269352</v>
      </c>
      <c r="M312" s="70">
        <v>76.5</v>
      </c>
      <c r="N312" s="70">
        <f t="shared" si="52"/>
        <v>9857.8560930747899</v>
      </c>
      <c r="O312" s="70">
        <f t="shared" si="53"/>
        <v>67.96755187628834</v>
      </c>
      <c r="P312" s="98">
        <f t="shared" si="46"/>
        <v>3.2870370370369217E-3</v>
      </c>
      <c r="Q312" s="99">
        <f t="shared" si="47"/>
        <v>76.05633802817168</v>
      </c>
      <c r="R312" s="99">
        <f>AVERAGE(Q$5:Q312)</f>
        <v>53.404515860249042</v>
      </c>
      <c r="S312" s="100">
        <f t="shared" si="48"/>
        <v>6</v>
      </c>
      <c r="T312" s="101"/>
      <c r="U312" s="102">
        <v>1</v>
      </c>
      <c r="V312" s="103">
        <v>0.7</v>
      </c>
      <c r="W312" s="104"/>
    </row>
    <row r="313" spans="1:23" x14ac:dyDescent="0.2">
      <c r="A313" s="150" t="s">
        <v>64</v>
      </c>
      <c r="B313" s="93">
        <v>44406</v>
      </c>
      <c r="C313" s="108" t="s">
        <v>53</v>
      </c>
      <c r="D313" s="95">
        <v>69</v>
      </c>
      <c r="E313" s="96">
        <v>2.2685185185185183E-2</v>
      </c>
      <c r="F313" s="96">
        <v>2.6342592592592588E-2</v>
      </c>
      <c r="G313" s="70">
        <v>6</v>
      </c>
      <c r="H313" s="70">
        <v>8.8121600000000004</v>
      </c>
      <c r="I313" s="97">
        <v>88.79</v>
      </c>
      <c r="J313" s="70">
        <v>6.01</v>
      </c>
      <c r="K313" s="70">
        <f t="shared" si="50"/>
        <v>72120</v>
      </c>
      <c r="L313" s="70">
        <f t="shared" si="51"/>
        <v>44.85198987341775</v>
      </c>
      <c r="M313" s="70">
        <v>76.5</v>
      </c>
      <c r="N313" s="70">
        <f t="shared" si="52"/>
        <v>11835.425216585112</v>
      </c>
      <c r="O313" s="70">
        <f t="shared" si="53"/>
        <v>81.602416366302364</v>
      </c>
      <c r="P313" s="98">
        <f t="shared" si="46"/>
        <v>3.6574074074074044E-3</v>
      </c>
      <c r="Q313" s="99">
        <f t="shared" si="47"/>
        <v>68.354430379746887</v>
      </c>
      <c r="R313" s="99">
        <f>AVERAGE(Q$5:Q313)</f>
        <v>53.452897460635768</v>
      </c>
      <c r="S313" s="100">
        <f t="shared" si="48"/>
        <v>6</v>
      </c>
      <c r="T313" s="101"/>
      <c r="U313" s="102">
        <v>1</v>
      </c>
      <c r="V313" s="103">
        <v>0.7</v>
      </c>
      <c r="W313" s="104"/>
    </row>
    <row r="314" spans="1:23" x14ac:dyDescent="0.2">
      <c r="A314" s="150" t="s">
        <v>64</v>
      </c>
      <c r="B314" s="93">
        <v>44406</v>
      </c>
      <c r="C314" s="108" t="s">
        <v>53</v>
      </c>
      <c r="D314" s="95">
        <v>70</v>
      </c>
      <c r="E314" s="96">
        <v>0.44156250000000002</v>
      </c>
      <c r="F314" s="96">
        <v>0.44864583333333335</v>
      </c>
      <c r="G314" s="70">
        <v>9</v>
      </c>
      <c r="H314" s="70">
        <v>65.437031999999988</v>
      </c>
      <c r="I314" s="97">
        <v>84.08</v>
      </c>
      <c r="J314" s="70">
        <v>3.74</v>
      </c>
      <c r="K314" s="70">
        <f t="shared" si="50"/>
        <v>44880</v>
      </c>
      <c r="L314" s="70">
        <f t="shared" si="51"/>
        <v>34.738305882352954</v>
      </c>
      <c r="M314" s="70">
        <v>76.5</v>
      </c>
      <c r="N314" s="70">
        <f t="shared" si="52"/>
        <v>9772.7219157098243</v>
      </c>
      <c r="O314" s="70">
        <f t="shared" si="53"/>
        <v>67.380572155559463</v>
      </c>
      <c r="P314" s="98">
        <f t="shared" si="46"/>
        <v>7.0833333333333304E-3</v>
      </c>
      <c r="Q314" s="99">
        <f t="shared" si="47"/>
        <v>52.94117647058826</v>
      </c>
      <c r="R314" s="99">
        <f>AVERAGE(Q$5:Q314)</f>
        <v>53.451246747764642</v>
      </c>
      <c r="S314" s="100">
        <f t="shared" si="48"/>
        <v>9</v>
      </c>
      <c r="T314" s="101"/>
      <c r="U314" s="102">
        <f t="shared" si="49"/>
        <v>0.95401883614790139</v>
      </c>
      <c r="V314" s="103">
        <v>0.7</v>
      </c>
      <c r="W314" s="104"/>
    </row>
    <row r="315" spans="1:23" x14ac:dyDescent="0.2">
      <c r="A315" s="150" t="s">
        <v>64</v>
      </c>
      <c r="B315" s="93">
        <v>44406</v>
      </c>
      <c r="C315" s="108" t="s">
        <v>53</v>
      </c>
      <c r="D315" s="95">
        <v>71</v>
      </c>
      <c r="E315" s="96">
        <v>0.60946759259259264</v>
      </c>
      <c r="F315" s="96">
        <v>0.61508101851851849</v>
      </c>
      <c r="G315" s="70">
        <v>9</v>
      </c>
      <c r="H315" s="70">
        <v>34.812528</v>
      </c>
      <c r="I315" s="97">
        <v>89.11</v>
      </c>
      <c r="J315" s="70">
        <v>5.37</v>
      </c>
      <c r="K315" s="70">
        <f t="shared" si="50"/>
        <v>64440</v>
      </c>
      <c r="L315" s="70">
        <f t="shared" si="51"/>
        <v>43.834728247423342</v>
      </c>
      <c r="M315" s="70">
        <v>76.5</v>
      </c>
      <c r="N315" s="70">
        <f t="shared" si="52"/>
        <v>11208.863505035608</v>
      </c>
      <c r="O315" s="70">
        <f t="shared" si="53"/>
        <v>77.282423739979308</v>
      </c>
      <c r="P315" s="98">
        <f t="shared" si="46"/>
        <v>5.6134259259258412E-3</v>
      </c>
      <c r="Q315" s="99">
        <f t="shared" si="47"/>
        <v>66.804123711341219</v>
      </c>
      <c r="R315" s="99">
        <f>AVERAGE(Q$5:Q315)</f>
        <v>53.494182043467468</v>
      </c>
      <c r="S315" s="100">
        <f t="shared" si="48"/>
        <v>9</v>
      </c>
      <c r="T315" s="101"/>
      <c r="U315" s="102">
        <v>1</v>
      </c>
      <c r="V315" s="103">
        <v>0.7</v>
      </c>
      <c r="W315" s="104"/>
    </row>
    <row r="316" spans="1:23" x14ac:dyDescent="0.2">
      <c r="A316" s="150" t="s">
        <v>64</v>
      </c>
      <c r="B316" s="93">
        <v>44407</v>
      </c>
      <c r="C316" s="108" t="s">
        <v>53</v>
      </c>
      <c r="D316" s="95">
        <v>72</v>
      </c>
      <c r="E316" s="96">
        <v>0.82340277777777782</v>
      </c>
      <c r="F316" s="96">
        <v>0.82480324074074074</v>
      </c>
      <c r="G316" s="70">
        <v>2.54</v>
      </c>
      <c r="H316" s="70">
        <v>31.069608000000002</v>
      </c>
      <c r="I316" s="97">
        <v>72.38</v>
      </c>
      <c r="J316" s="70">
        <v>4.2</v>
      </c>
      <c r="K316" s="70">
        <f t="shared" si="50"/>
        <v>50400</v>
      </c>
      <c r="L316" s="70">
        <f t="shared" si="51"/>
        <v>49.586778446282409</v>
      </c>
      <c r="M316" s="70">
        <v>76.5</v>
      </c>
      <c r="N316" s="70">
        <f t="shared" si="52"/>
        <v>6445.3667212543332</v>
      </c>
      <c r="O316" s="70">
        <f t="shared" si="53"/>
        <v>44.439256655035528</v>
      </c>
      <c r="P316" s="98">
        <f t="shared" si="46"/>
        <v>1.4004629629629228E-3</v>
      </c>
      <c r="Q316" s="99">
        <f t="shared" si="47"/>
        <v>75.570247933886463</v>
      </c>
      <c r="R316" s="99">
        <f>AVERAGE(Q$5:Q316)</f>
        <v>53.564938664911118</v>
      </c>
      <c r="S316" s="100">
        <f t="shared" si="48"/>
        <v>2.54</v>
      </c>
      <c r="T316" s="101"/>
      <c r="U316" s="102">
        <v>1</v>
      </c>
      <c r="V316" s="103">
        <v>0.7</v>
      </c>
      <c r="W316" s="104"/>
    </row>
    <row r="317" spans="1:23" x14ac:dyDescent="0.2">
      <c r="A317" s="150" t="s">
        <v>64</v>
      </c>
      <c r="B317" s="93">
        <v>44407</v>
      </c>
      <c r="C317" s="108" t="s">
        <v>53</v>
      </c>
      <c r="D317" s="95">
        <v>73</v>
      </c>
      <c r="E317" s="96">
        <v>0.94275462962962964</v>
      </c>
      <c r="F317" s="96">
        <v>0.95001157407407411</v>
      </c>
      <c r="G317" s="70">
        <v>12</v>
      </c>
      <c r="H317" s="70">
        <v>38.939855999999999</v>
      </c>
      <c r="I317" s="97">
        <v>91.52</v>
      </c>
      <c r="J317" s="70">
        <v>3.54</v>
      </c>
      <c r="K317" s="70">
        <f t="shared" si="50"/>
        <v>42480</v>
      </c>
      <c r="L317" s="70">
        <f t="shared" si="51"/>
        <v>45.209661244018989</v>
      </c>
      <c r="M317" s="70">
        <v>76.5</v>
      </c>
      <c r="N317" s="70">
        <f t="shared" si="52"/>
        <v>7568.4125990970351</v>
      </c>
      <c r="O317" s="70">
        <f t="shared" si="53"/>
        <v>52.182388451750271</v>
      </c>
      <c r="P317" s="98">
        <f t="shared" si="46"/>
        <v>7.2569444444444686E-3</v>
      </c>
      <c r="Q317" s="99">
        <f t="shared" si="47"/>
        <v>68.899521531100248</v>
      </c>
      <c r="R317" s="99">
        <f>AVERAGE(Q$5:Q317)</f>
        <v>53.613930942438884</v>
      </c>
      <c r="S317" s="100">
        <f t="shared" si="48"/>
        <v>12</v>
      </c>
      <c r="T317" s="101"/>
      <c r="U317" s="102">
        <v>1</v>
      </c>
      <c r="V317" s="103">
        <v>0.7</v>
      </c>
      <c r="W317" s="104"/>
    </row>
    <row r="318" spans="1:23" x14ac:dyDescent="0.2">
      <c r="A318" s="150" t="s">
        <v>64</v>
      </c>
      <c r="B318" s="93">
        <v>44407</v>
      </c>
      <c r="C318" s="108" t="s">
        <v>52</v>
      </c>
      <c r="D318" s="95">
        <v>74</v>
      </c>
      <c r="E318" s="96">
        <v>9.1724537037037035E-2</v>
      </c>
      <c r="F318" s="96">
        <v>0.11185185185185186</v>
      </c>
      <c r="G318" s="70">
        <v>17</v>
      </c>
      <c r="H318" s="70">
        <v>26.814143999999999</v>
      </c>
      <c r="I318" s="97">
        <v>91.12</v>
      </c>
      <c r="J318" s="70">
        <v>2.7</v>
      </c>
      <c r="K318" s="70">
        <f t="shared" si="50"/>
        <v>32400.000000000004</v>
      </c>
      <c r="L318" s="70">
        <f t="shared" si="51"/>
        <v>23.09228384128809</v>
      </c>
      <c r="M318" s="70">
        <v>76.5</v>
      </c>
      <c r="N318" s="70">
        <f t="shared" si="52"/>
        <v>10845.695344405109</v>
      </c>
      <c r="O318" s="70">
        <f t="shared" si="53"/>
        <v>74.778466432790566</v>
      </c>
      <c r="P318" s="98">
        <f t="shared" si="46"/>
        <v>2.012731481481482E-2</v>
      </c>
      <c r="Q318" s="99">
        <f t="shared" si="47"/>
        <v>35.192639447958591</v>
      </c>
      <c r="R318" s="99">
        <f>AVERAGE(Q$5:Q318)</f>
        <v>53.555264409016971</v>
      </c>
      <c r="S318" s="100">
        <f t="shared" si="48"/>
        <v>17</v>
      </c>
      <c r="T318" s="101"/>
      <c r="U318" s="102">
        <f t="shared" si="49"/>
        <v>0.58518635844771116</v>
      </c>
      <c r="V318" s="103">
        <v>0.7</v>
      </c>
      <c r="W318" s="104"/>
    </row>
    <row r="319" spans="1:23" x14ac:dyDescent="0.2">
      <c r="A319" s="150" t="s">
        <v>64</v>
      </c>
      <c r="B319" s="93">
        <v>44407</v>
      </c>
      <c r="C319" s="142" t="s">
        <v>53</v>
      </c>
      <c r="D319" s="95">
        <v>75</v>
      </c>
      <c r="E319" s="96">
        <v>0.94275462962962964</v>
      </c>
      <c r="F319" s="96">
        <v>0.95001157407407411</v>
      </c>
      <c r="G319" s="70">
        <v>12</v>
      </c>
      <c r="H319" s="70">
        <v>38.939855999999999</v>
      </c>
      <c r="I319" s="97">
        <v>91.52</v>
      </c>
      <c r="J319" s="70">
        <v>4.8600000000000003</v>
      </c>
      <c r="K319" s="70">
        <f t="shared" si="50"/>
        <v>58320.000000000007</v>
      </c>
      <c r="L319" s="70">
        <f t="shared" si="51"/>
        <v>45.209661244018989</v>
      </c>
      <c r="M319" s="70">
        <v>76.5</v>
      </c>
      <c r="N319" s="70">
        <f t="shared" si="52"/>
        <v>10200.729331628398</v>
      </c>
      <c r="O319" s="70">
        <f t="shared" si="53"/>
        <v>70.331580566538207</v>
      </c>
      <c r="P319" s="98">
        <f t="shared" si="46"/>
        <v>7.2569444444444686E-3</v>
      </c>
      <c r="Q319" s="99">
        <f t="shared" si="47"/>
        <v>68.899521531100248</v>
      </c>
      <c r="R319" s="99">
        <f>AVERAGE(Q$5:Q319)</f>
        <v>53.603976336388669</v>
      </c>
      <c r="S319" s="100">
        <f t="shared" si="48"/>
        <v>12</v>
      </c>
      <c r="T319" s="101"/>
      <c r="U319" s="102">
        <v>1</v>
      </c>
      <c r="V319" s="103">
        <v>0.7</v>
      </c>
      <c r="W319" s="104"/>
    </row>
    <row r="320" spans="1:23" x14ac:dyDescent="0.2">
      <c r="A320" s="150" t="s">
        <v>64</v>
      </c>
      <c r="B320" s="93">
        <v>44407</v>
      </c>
      <c r="C320" s="142" t="s">
        <v>52</v>
      </c>
      <c r="D320" s="95">
        <v>76</v>
      </c>
      <c r="E320" s="96">
        <v>9.1724537037037035E-2</v>
      </c>
      <c r="F320" s="96">
        <v>0.11185185185185186</v>
      </c>
      <c r="G320" s="70">
        <v>17</v>
      </c>
      <c r="H320" s="70">
        <v>26.814143999999999</v>
      </c>
      <c r="I320" s="97">
        <v>91.12</v>
      </c>
      <c r="J320" s="70">
        <v>4.3099999999999996</v>
      </c>
      <c r="K320" s="70">
        <f t="shared" si="50"/>
        <v>51719.999999999993</v>
      </c>
      <c r="L320" s="70">
        <f t="shared" si="51"/>
        <v>23.09228384128809</v>
      </c>
      <c r="M320" s="70">
        <v>76.5</v>
      </c>
      <c r="N320" s="70">
        <f t="shared" si="52"/>
        <v>17103.934488697792</v>
      </c>
      <c r="O320" s="70">
        <f t="shared" si="53"/>
        <v>117.92752335529399</v>
      </c>
      <c r="P320" s="98">
        <f t="shared" si="46"/>
        <v>2.012731481481482E-2</v>
      </c>
      <c r="Q320" s="99">
        <f t="shared" si="47"/>
        <v>35.192639447958591</v>
      </c>
      <c r="R320" s="99">
        <f>AVERAGE(Q$5:Q320)</f>
        <v>53.545712612058196</v>
      </c>
      <c r="S320" s="100">
        <f t="shared" si="48"/>
        <v>17</v>
      </c>
      <c r="T320" s="101"/>
      <c r="U320" s="102">
        <f t="shared" si="49"/>
        <v>0.58518635844771116</v>
      </c>
      <c r="V320" s="103">
        <v>0.7</v>
      </c>
      <c r="W320" s="104"/>
    </row>
    <row r="321" spans="1:23" x14ac:dyDescent="0.2">
      <c r="A321" s="150" t="s">
        <v>64</v>
      </c>
      <c r="B321" s="93">
        <v>44408</v>
      </c>
      <c r="C321" s="108" t="s">
        <v>53</v>
      </c>
      <c r="D321" s="95">
        <v>77</v>
      </c>
      <c r="E321" s="96">
        <v>0.54681712962962969</v>
      </c>
      <c r="F321" s="96">
        <v>0.54758101851851848</v>
      </c>
      <c r="G321" s="70">
        <v>5</v>
      </c>
      <c r="H321" s="70">
        <v>47.138311999999999</v>
      </c>
      <c r="I321" s="97">
        <v>88.54</v>
      </c>
      <c r="J321" s="70">
        <v>6.73</v>
      </c>
      <c r="K321" s="70">
        <f t="shared" si="50"/>
        <v>80760</v>
      </c>
      <c r="L321" s="70">
        <f t="shared" si="51"/>
        <v>178.95490909093311</v>
      </c>
      <c r="M321" s="70">
        <v>76.5</v>
      </c>
      <c r="N321" s="70">
        <f t="shared" si="52"/>
        <v>3896.3122797500109</v>
      </c>
      <c r="O321" s="70">
        <f t="shared" si="53"/>
        <v>26.864138053929185</v>
      </c>
      <c r="P321" s="98">
        <f t="shared" si="46"/>
        <v>7.6388888888878625E-4</v>
      </c>
      <c r="Q321" s="99">
        <f t="shared" si="47"/>
        <v>272.72727272730936</v>
      </c>
      <c r="R321" s="99">
        <f>AVERAGE(Q$5:Q321)</f>
        <v>54.237137091917027</v>
      </c>
      <c r="S321" s="100">
        <f t="shared" si="48"/>
        <v>5</v>
      </c>
      <c r="T321" s="101"/>
      <c r="U321" s="102">
        <v>1</v>
      </c>
      <c r="V321" s="103">
        <v>0.7</v>
      </c>
      <c r="W321" s="104"/>
    </row>
    <row r="322" spans="1:23" x14ac:dyDescent="0.2">
      <c r="A322" s="150" t="s">
        <v>64</v>
      </c>
      <c r="B322" s="93">
        <v>44408</v>
      </c>
      <c r="C322" s="142" t="s">
        <v>53</v>
      </c>
      <c r="D322" s="95">
        <v>78</v>
      </c>
      <c r="E322" s="96">
        <v>0.80781249999999993</v>
      </c>
      <c r="F322" s="96">
        <v>0.82407407407407407</v>
      </c>
      <c r="G322" s="70">
        <v>17</v>
      </c>
      <c r="H322" s="70">
        <v>46.668479999999995</v>
      </c>
      <c r="I322" s="97">
        <v>91.6</v>
      </c>
      <c r="J322" s="70">
        <v>3.61</v>
      </c>
      <c r="K322" s="70">
        <f t="shared" si="50"/>
        <v>43320</v>
      </c>
      <c r="L322" s="70">
        <f t="shared" si="51"/>
        <v>28.58183743772231</v>
      </c>
      <c r="M322" s="70">
        <v>76.5</v>
      </c>
      <c r="N322" s="70">
        <f t="shared" si="52"/>
        <v>12007.083204285223</v>
      </c>
      <c r="O322" s="70">
        <f t="shared" si="53"/>
        <v>82.785956993577585</v>
      </c>
      <c r="P322" s="98">
        <f t="shared" si="46"/>
        <v>1.6261574074074137E-2</v>
      </c>
      <c r="Q322" s="99">
        <f t="shared" si="47"/>
        <v>43.558718861209798</v>
      </c>
      <c r="R322" s="99">
        <f>AVERAGE(Q$5:Q322)</f>
        <v>54.203557160373919</v>
      </c>
      <c r="S322" s="100">
        <f t="shared" si="48"/>
        <v>17</v>
      </c>
      <c r="T322" s="101"/>
      <c r="U322" s="102">
        <f t="shared" si="49"/>
        <v>0.72050282620765183</v>
      </c>
      <c r="V322" s="103">
        <v>0.7</v>
      </c>
      <c r="W322" s="104"/>
    </row>
    <row r="323" spans="1:23" x14ac:dyDescent="0.2">
      <c r="A323" s="150" t="s">
        <v>64</v>
      </c>
      <c r="B323" s="93">
        <v>44409</v>
      </c>
      <c r="C323" s="108" t="s">
        <v>53</v>
      </c>
      <c r="D323" s="95">
        <v>79</v>
      </c>
      <c r="E323" s="96">
        <v>0.38445601851851857</v>
      </c>
      <c r="F323" s="96">
        <v>0.39579861111111114</v>
      </c>
      <c r="G323" s="70">
        <v>17</v>
      </c>
      <c r="H323" s="70">
        <v>43.894447999999997</v>
      </c>
      <c r="I323" s="97">
        <v>77.98</v>
      </c>
      <c r="J323" s="70">
        <v>2.86</v>
      </c>
      <c r="K323" s="70">
        <f t="shared" si="50"/>
        <v>34320</v>
      </c>
      <c r="L323" s="70">
        <f t="shared" si="51"/>
        <v>40.977022040816401</v>
      </c>
      <c r="M323" s="70">
        <v>76.5</v>
      </c>
      <c r="N323" s="70">
        <f t="shared" si="52"/>
        <v>5935.3085091121629</v>
      </c>
      <c r="O323" s="70">
        <f t="shared" si="53"/>
        <v>40.922527696286174</v>
      </c>
      <c r="P323" s="98">
        <f t="shared" si="46"/>
        <v>1.1342592592592571E-2</v>
      </c>
      <c r="Q323" s="99">
        <f t="shared" si="47"/>
        <v>62.448979591836853</v>
      </c>
      <c r="R323" s="99">
        <f>AVERAGE(Q$5:Q323)</f>
        <v>54.22940487959481</v>
      </c>
      <c r="S323" s="100">
        <f t="shared" si="48"/>
        <v>17</v>
      </c>
      <c r="T323" s="101"/>
      <c r="U323" s="102">
        <v>1</v>
      </c>
      <c r="V323" s="103">
        <v>0.7</v>
      </c>
      <c r="W323" s="104"/>
    </row>
    <row r="324" spans="1:23" x14ac:dyDescent="0.2">
      <c r="A324" s="150" t="s">
        <v>64</v>
      </c>
      <c r="B324" s="93">
        <v>44410</v>
      </c>
      <c r="C324" s="108" t="s">
        <v>53</v>
      </c>
      <c r="D324" s="95">
        <v>80</v>
      </c>
      <c r="E324" s="96">
        <v>1.1736111111111109E-2</v>
      </c>
      <c r="F324" s="96">
        <v>1.6377314814814813E-2</v>
      </c>
      <c r="G324" s="70">
        <v>11.5</v>
      </c>
      <c r="H324" s="70">
        <v>4.5532071039999993</v>
      </c>
      <c r="I324" s="97">
        <v>90.1</v>
      </c>
      <c r="J324" s="70">
        <v>2.83</v>
      </c>
      <c r="K324" s="70">
        <f t="shared" si="50"/>
        <v>33960</v>
      </c>
      <c r="L324" s="70">
        <f t="shared" si="51"/>
        <v>67.744027930174553</v>
      </c>
      <c r="M324" s="70">
        <v>76.5</v>
      </c>
      <c r="N324" s="70">
        <f t="shared" si="52"/>
        <v>3767.3477813610748</v>
      </c>
      <c r="O324" s="70">
        <f t="shared" si="53"/>
        <v>25.974958789017084</v>
      </c>
      <c r="P324" s="98">
        <f t="shared" si="46"/>
        <v>4.6412037037037047E-3</v>
      </c>
      <c r="Q324" s="99">
        <f t="shared" si="47"/>
        <v>103.24189526184537</v>
      </c>
      <c r="R324" s="99">
        <f>AVERAGE(Q$5:Q324)</f>
        <v>54.382568912039346</v>
      </c>
      <c r="S324" s="100">
        <f t="shared" si="48"/>
        <v>11.5</v>
      </c>
      <c r="T324" s="101"/>
      <c r="U324" s="102">
        <v>1</v>
      </c>
      <c r="V324" s="103">
        <v>0.7</v>
      </c>
      <c r="W324" s="104"/>
    </row>
    <row r="325" spans="1:23" x14ac:dyDescent="0.2">
      <c r="A325" s="150" t="s">
        <v>64</v>
      </c>
      <c r="B325" s="93">
        <v>44415</v>
      </c>
      <c r="C325" s="108" t="s">
        <v>53</v>
      </c>
      <c r="D325" s="95">
        <v>81</v>
      </c>
      <c r="E325" s="96">
        <v>1.4548611111111111E-2</v>
      </c>
      <c r="F325" s="96">
        <v>2.5381944444444443E-2</v>
      </c>
      <c r="G325" s="70">
        <v>16.5</v>
      </c>
      <c r="H325" s="70">
        <v>61.853719999999996</v>
      </c>
      <c r="I325" s="97">
        <v>82.17</v>
      </c>
      <c r="J325" s="70">
        <v>5.69</v>
      </c>
      <c r="K325" s="70">
        <f t="shared" si="50"/>
        <v>68280</v>
      </c>
      <c r="L325" s="70">
        <f t="shared" si="51"/>
        <v>41.641430769230773</v>
      </c>
      <c r="M325" s="70">
        <v>76.5</v>
      </c>
      <c r="N325" s="70">
        <f t="shared" si="52"/>
        <v>11869.162633245605</v>
      </c>
      <c r="O325" s="70">
        <f t="shared" si="53"/>
        <v>81.835027757196471</v>
      </c>
      <c r="P325" s="98">
        <f t="shared" si="46"/>
        <v>1.0833333333333332E-2</v>
      </c>
      <c r="Q325" s="99">
        <f t="shared" si="47"/>
        <v>63.461538461538474</v>
      </c>
      <c r="R325" s="99">
        <f>AVERAGE(Q$5:Q325)</f>
        <v>54.410852306274549</v>
      </c>
      <c r="S325" s="100">
        <f t="shared" si="48"/>
        <v>16.5</v>
      </c>
      <c r="T325" s="101"/>
      <c r="U325" s="102">
        <v>1</v>
      </c>
      <c r="V325" s="103">
        <v>0.7</v>
      </c>
      <c r="W325" s="104"/>
    </row>
    <row r="326" spans="1:23" x14ac:dyDescent="0.2">
      <c r="A326" s="150" t="s">
        <v>64</v>
      </c>
      <c r="B326" s="93">
        <v>44410</v>
      </c>
      <c r="C326" s="108" t="s">
        <v>53</v>
      </c>
      <c r="D326" s="95">
        <v>82</v>
      </c>
      <c r="E326" s="96">
        <v>0.67182870370370373</v>
      </c>
      <c r="F326" s="96">
        <v>0.68165509259259249</v>
      </c>
      <c r="G326" s="70">
        <v>16</v>
      </c>
      <c r="H326" s="70">
        <v>18.161592000000002</v>
      </c>
      <c r="I326" s="97">
        <v>90.2</v>
      </c>
      <c r="J326" s="70">
        <v>4.5599999999999996</v>
      </c>
      <c r="K326" s="70">
        <f t="shared" si="50"/>
        <v>54719.999999999993</v>
      </c>
      <c r="L326" s="70">
        <f t="shared" si="51"/>
        <v>44.517404946997054</v>
      </c>
      <c r="M326" s="70">
        <v>76.5</v>
      </c>
      <c r="N326" s="70">
        <f t="shared" si="52"/>
        <v>9339.0745359778721</v>
      </c>
      <c r="O326" s="70">
        <f t="shared" si="53"/>
        <v>64.390677547678791</v>
      </c>
      <c r="P326" s="98">
        <f t="shared" si="46"/>
        <v>9.8263888888887596E-3</v>
      </c>
      <c r="Q326" s="99">
        <f t="shared" si="47"/>
        <v>67.844522968198774</v>
      </c>
      <c r="R326" s="99">
        <f>AVERAGE(Q$5:Q326)</f>
        <v>54.452571780379905</v>
      </c>
      <c r="S326" s="100">
        <f t="shared" si="48"/>
        <v>16</v>
      </c>
      <c r="T326" s="101"/>
      <c r="U326" s="102">
        <v>1</v>
      </c>
      <c r="V326" s="103">
        <v>0.7</v>
      </c>
      <c r="W326" s="104"/>
    </row>
    <row r="327" spans="1:23" x14ac:dyDescent="0.2">
      <c r="A327" s="150" t="s">
        <v>64</v>
      </c>
      <c r="B327" s="93">
        <v>44410</v>
      </c>
      <c r="C327" s="108" t="s">
        <v>53</v>
      </c>
      <c r="D327" s="95">
        <v>83</v>
      </c>
      <c r="E327" s="96">
        <v>0.9575231481481481</v>
      </c>
      <c r="F327" s="96">
        <v>0.9634490740740741</v>
      </c>
      <c r="G327" s="70">
        <v>16</v>
      </c>
      <c r="H327" s="70">
        <v>15.571895999999999</v>
      </c>
      <c r="I327" s="97">
        <v>90.9</v>
      </c>
      <c r="J327" s="70">
        <v>3.62</v>
      </c>
      <c r="K327" s="70">
        <f t="shared" si="50"/>
        <v>43440</v>
      </c>
      <c r="L327" s="70">
        <f t="shared" si="51"/>
        <v>73.818899999999061</v>
      </c>
      <c r="M327" s="70">
        <v>76.5</v>
      </c>
      <c r="N327" s="70">
        <f t="shared" si="52"/>
        <v>4594.7655333950188</v>
      </c>
      <c r="O327" s="70">
        <f t="shared" si="53"/>
        <v>31.679805609030637</v>
      </c>
      <c r="P327" s="98">
        <f t="shared" si="46"/>
        <v>5.9259259259260011E-3</v>
      </c>
      <c r="Q327" s="99">
        <f t="shared" si="47"/>
        <v>112.49999999999858</v>
      </c>
      <c r="R327" s="99">
        <f>AVERAGE(Q$5:Q327)</f>
        <v>54.632285180440647</v>
      </c>
      <c r="S327" s="100">
        <f t="shared" si="48"/>
        <v>16</v>
      </c>
      <c r="T327" s="101"/>
      <c r="U327" s="102">
        <v>1</v>
      </c>
      <c r="V327" s="103">
        <v>0.7</v>
      </c>
      <c r="W327" s="104"/>
    </row>
    <row r="328" spans="1:23" x14ac:dyDescent="0.2">
      <c r="A328" s="150" t="s">
        <v>64</v>
      </c>
      <c r="B328" s="93">
        <v>44411</v>
      </c>
      <c r="C328" s="108" t="s">
        <v>52</v>
      </c>
      <c r="D328" s="95">
        <v>84</v>
      </c>
      <c r="E328" s="96">
        <v>0.15453703703703703</v>
      </c>
      <c r="F328" s="96">
        <v>0.17474537037037038</v>
      </c>
      <c r="G328" s="70">
        <v>16.5</v>
      </c>
      <c r="H328" s="70">
        <v>38.375608</v>
      </c>
      <c r="I328" s="97">
        <v>87.33</v>
      </c>
      <c r="J328" s="70">
        <v>3.03</v>
      </c>
      <c r="K328" s="70">
        <f t="shared" si="50"/>
        <v>36360</v>
      </c>
      <c r="L328" s="70">
        <f t="shared" si="51"/>
        <v>22.323241237113379</v>
      </c>
      <c r="M328" s="70">
        <v>76.5</v>
      </c>
      <c r="N328" s="70">
        <f t="shared" si="52"/>
        <v>12178.561557481353</v>
      </c>
      <c r="O328" s="70">
        <f t="shared" si="53"/>
        <v>83.968259084060122</v>
      </c>
      <c r="P328" s="98">
        <f t="shared" si="46"/>
        <v>2.0208333333333356E-2</v>
      </c>
      <c r="Q328" s="99">
        <f t="shared" si="47"/>
        <v>34.020618556700995</v>
      </c>
      <c r="R328" s="99">
        <f>AVERAGE(Q$5:Q328)</f>
        <v>54.568668925429108</v>
      </c>
      <c r="S328" s="100">
        <f t="shared" si="48"/>
        <v>16.5</v>
      </c>
      <c r="T328" s="101"/>
      <c r="U328" s="102">
        <f t="shared" si="49"/>
        <v>0.59024838832677506</v>
      </c>
      <c r="V328" s="103">
        <v>0.7</v>
      </c>
      <c r="W328" s="104"/>
    </row>
    <row r="329" spans="1:23" x14ac:dyDescent="0.2">
      <c r="A329" s="150" t="s">
        <v>64</v>
      </c>
      <c r="B329" s="93">
        <v>44411</v>
      </c>
      <c r="C329" s="108" t="s">
        <v>53</v>
      </c>
      <c r="D329" s="95">
        <v>85</v>
      </c>
      <c r="E329" s="96">
        <v>0.50331018518518522</v>
      </c>
      <c r="F329" s="96">
        <v>0.52202546296296293</v>
      </c>
      <c r="G329" s="70">
        <v>17</v>
      </c>
      <c r="H329" s="70">
        <v>40.868639999999999</v>
      </c>
      <c r="I329" s="97">
        <v>89.91</v>
      </c>
      <c r="J329" s="70">
        <v>2.48</v>
      </c>
      <c r="K329" s="70">
        <f t="shared" si="50"/>
        <v>29760</v>
      </c>
      <c r="L329" s="70">
        <f t="shared" si="51"/>
        <v>24.834558812616052</v>
      </c>
      <c r="M329" s="70">
        <v>76.5</v>
      </c>
      <c r="N329" s="70">
        <f t="shared" si="52"/>
        <v>9378.9219768740641</v>
      </c>
      <c r="O329" s="70">
        <f t="shared" si="53"/>
        <v>64.665416089272213</v>
      </c>
      <c r="P329" s="98">
        <f t="shared" si="46"/>
        <v>1.8715277777777706E-2</v>
      </c>
      <c r="Q329" s="99">
        <f t="shared" si="47"/>
        <v>37.847866419295137</v>
      </c>
      <c r="R329" s="99">
        <f>AVERAGE(Q$5:Q329)</f>
        <v>54.517220302333307</v>
      </c>
      <c r="S329" s="100">
        <f t="shared" si="48"/>
        <v>17</v>
      </c>
      <c r="T329" s="101"/>
      <c r="U329" s="102">
        <f t="shared" si="49"/>
        <v>0.63780727561391592</v>
      </c>
      <c r="V329" s="103">
        <v>0.7</v>
      </c>
      <c r="W329" s="104"/>
    </row>
    <row r="330" spans="1:23" x14ac:dyDescent="0.2">
      <c r="A330" s="150" t="s">
        <v>64</v>
      </c>
      <c r="B330" s="93">
        <v>44411</v>
      </c>
      <c r="C330" s="108" t="s">
        <v>53</v>
      </c>
      <c r="D330" s="95">
        <v>86</v>
      </c>
      <c r="E330" s="96">
        <v>0.91146990740740741</v>
      </c>
      <c r="F330" s="96">
        <v>0.92798611111111118</v>
      </c>
      <c r="G330" s="70">
        <v>16</v>
      </c>
      <c r="H330" s="70">
        <v>36.532247999999996</v>
      </c>
      <c r="I330" s="97">
        <v>77.94</v>
      </c>
      <c r="J330" s="70">
        <v>3.29</v>
      </c>
      <c r="K330" s="70">
        <f t="shared" si="50"/>
        <v>39480</v>
      </c>
      <c r="L330" s="70">
        <f t="shared" si="51"/>
        <v>26.485828170987983</v>
      </c>
      <c r="M330" s="70">
        <v>76.5</v>
      </c>
      <c r="N330" s="70">
        <f t="shared" si="52"/>
        <v>10014.774421524797</v>
      </c>
      <c r="O330" s="70">
        <f t="shared" si="53"/>
        <v>69.049466090552301</v>
      </c>
      <c r="P330" s="98">
        <f t="shared" si="46"/>
        <v>1.6516203703703769E-2</v>
      </c>
      <c r="Q330" s="99">
        <f t="shared" si="47"/>
        <v>40.364400840924858</v>
      </c>
      <c r="R330" s="99">
        <f>AVERAGE(Q$5:Q330)</f>
        <v>54.473806745703222</v>
      </c>
      <c r="S330" s="100">
        <f t="shared" si="48"/>
        <v>16</v>
      </c>
      <c r="T330" s="101"/>
      <c r="U330" s="102">
        <f t="shared" si="49"/>
        <v>0.78468287262394654</v>
      </c>
      <c r="V330" s="103">
        <v>0.7</v>
      </c>
      <c r="W330" s="104"/>
    </row>
    <row r="331" spans="1:23" x14ac:dyDescent="0.2">
      <c r="A331" s="150" t="s">
        <v>64</v>
      </c>
      <c r="B331" s="93">
        <v>44412</v>
      </c>
      <c r="C331" s="108" t="s">
        <v>53</v>
      </c>
      <c r="D331" s="95">
        <v>87</v>
      </c>
      <c r="E331" s="96">
        <v>0.94822916666666668</v>
      </c>
      <c r="F331" s="96">
        <v>0.97414351851851855</v>
      </c>
      <c r="G331" s="70">
        <v>11</v>
      </c>
      <c r="H331" s="70">
        <v>4.3791039999999999</v>
      </c>
      <c r="I331" s="97">
        <v>46.2</v>
      </c>
      <c r="J331" s="70">
        <v>4.1100000000000003</v>
      </c>
      <c r="K331" s="70">
        <f t="shared" si="50"/>
        <v>49320.000000000007</v>
      </c>
      <c r="L331" s="70">
        <f t="shared" si="51"/>
        <v>11.605293791871365</v>
      </c>
      <c r="M331" s="70">
        <v>76.5</v>
      </c>
      <c r="N331" s="70">
        <f t="shared" si="52"/>
        <v>16175.093304924234</v>
      </c>
      <c r="O331" s="70">
        <f t="shared" si="53"/>
        <v>111.52338631505941</v>
      </c>
      <c r="P331" s="98">
        <f t="shared" si="46"/>
        <v>2.5914351851851869E-2</v>
      </c>
      <c r="Q331" s="99">
        <f t="shared" si="47"/>
        <v>17.68646717284501</v>
      </c>
      <c r="R331" s="99">
        <f>AVERAGE(Q$5:Q331)</f>
        <v>54.361307236306097</v>
      </c>
      <c r="S331" s="100">
        <f t="shared" si="48"/>
        <v>11</v>
      </c>
      <c r="T331" s="101"/>
      <c r="U331" s="102">
        <f t="shared" si="49"/>
        <v>0.58003631027302271</v>
      </c>
      <c r="V331" s="103">
        <v>0.7</v>
      </c>
      <c r="W331" s="104"/>
    </row>
    <row r="332" spans="1:23" x14ac:dyDescent="0.2">
      <c r="A332" s="150" t="s">
        <v>64</v>
      </c>
      <c r="B332" s="93">
        <v>44413</v>
      </c>
      <c r="C332" s="108" t="s">
        <v>53</v>
      </c>
      <c r="D332" s="95">
        <v>88</v>
      </c>
      <c r="E332" s="96">
        <v>1.9907407407407408E-2</v>
      </c>
      <c r="F332" s="96">
        <v>2.3530092592592592E-2</v>
      </c>
      <c r="G332" s="70">
        <v>10.5</v>
      </c>
      <c r="H332" s="70">
        <v>22.826192000000002</v>
      </c>
      <c r="I332" s="97">
        <v>91.03</v>
      </c>
      <c r="J332" s="70">
        <v>2.41</v>
      </c>
      <c r="K332" s="70">
        <f t="shared" si="50"/>
        <v>28920</v>
      </c>
      <c r="L332" s="70">
        <f t="shared" si="51"/>
        <v>79.243292012779577</v>
      </c>
      <c r="M332" s="70">
        <v>76.5</v>
      </c>
      <c r="N332" s="70">
        <f t="shared" si="52"/>
        <v>3025.591281286725</v>
      </c>
      <c r="O332" s="70">
        <f t="shared" si="53"/>
        <v>20.860725742564458</v>
      </c>
      <c r="P332" s="98">
        <f t="shared" si="46"/>
        <v>3.6226851851851836E-3</v>
      </c>
      <c r="Q332" s="99">
        <f t="shared" si="47"/>
        <v>120.76677316293934</v>
      </c>
      <c r="R332" s="99">
        <f>AVERAGE(Q$5:Q332)</f>
        <v>54.563762925106815</v>
      </c>
      <c r="S332" s="100">
        <f t="shared" si="48"/>
        <v>10.5</v>
      </c>
      <c r="T332" s="101"/>
      <c r="U332" s="102">
        <v>1</v>
      </c>
      <c r="V332" s="103">
        <v>0.7</v>
      </c>
      <c r="W332" s="104"/>
    </row>
    <row r="333" spans="1:23" x14ac:dyDescent="0.2">
      <c r="A333" s="150" t="s">
        <v>64</v>
      </c>
      <c r="B333" s="93">
        <v>44413</v>
      </c>
      <c r="C333" s="108" t="s">
        <v>53</v>
      </c>
      <c r="D333" s="95">
        <v>89</v>
      </c>
      <c r="E333" s="96">
        <v>0.19662037037037039</v>
      </c>
      <c r="F333" s="96">
        <v>0.20531250000000001</v>
      </c>
      <c r="G333" s="70">
        <v>16</v>
      </c>
      <c r="H333" s="70">
        <v>13.350872000000001</v>
      </c>
      <c r="I333" s="97">
        <v>93.53</v>
      </c>
      <c r="J333" s="70">
        <v>4.08</v>
      </c>
      <c r="K333" s="70">
        <f t="shared" si="50"/>
        <v>48960</v>
      </c>
      <c r="L333" s="70">
        <f t="shared" si="51"/>
        <v>50.326600266311644</v>
      </c>
      <c r="M333" s="70">
        <v>76.5</v>
      </c>
      <c r="N333" s="70">
        <f t="shared" si="52"/>
        <v>7644.0457484962526</v>
      </c>
      <c r="O333" s="70">
        <f t="shared" si="53"/>
        <v>52.703860864902019</v>
      </c>
      <c r="P333" s="98">
        <f t="shared" si="46"/>
        <v>8.6921296296296191E-3</v>
      </c>
      <c r="Q333" s="99">
        <f t="shared" si="47"/>
        <v>76.69773635153139</v>
      </c>
      <c r="R333" s="99">
        <f>AVERAGE(Q$5:Q333)</f>
        <v>54.631039440080748</v>
      </c>
      <c r="S333" s="100">
        <f t="shared" si="48"/>
        <v>16</v>
      </c>
      <c r="T333" s="101"/>
      <c r="U333" s="102">
        <v>1</v>
      </c>
      <c r="V333" s="103">
        <v>0.7</v>
      </c>
      <c r="W333" s="104"/>
    </row>
    <row r="334" spans="1:23" x14ac:dyDescent="0.2">
      <c r="A334" s="150" t="s">
        <v>64</v>
      </c>
      <c r="B334" s="93">
        <v>44413</v>
      </c>
      <c r="C334" s="108" t="s">
        <v>53</v>
      </c>
      <c r="D334" s="95">
        <v>90</v>
      </c>
      <c r="E334" s="96">
        <v>0.64285879629629628</v>
      </c>
      <c r="F334" s="96">
        <v>0.66064814814814821</v>
      </c>
      <c r="G334" s="70">
        <v>16</v>
      </c>
      <c r="H334" s="70">
        <v>25.887968000000001</v>
      </c>
      <c r="I334" s="97">
        <v>87.33</v>
      </c>
      <c r="J334" s="70">
        <v>2.98</v>
      </c>
      <c r="K334" s="70">
        <f t="shared" si="50"/>
        <v>35760</v>
      </c>
      <c r="L334" s="70">
        <f t="shared" si="51"/>
        <v>24.590290696161244</v>
      </c>
      <c r="M334" s="70">
        <v>76.5</v>
      </c>
      <c r="N334" s="70">
        <f t="shared" si="52"/>
        <v>10763.871765138307</v>
      </c>
      <c r="O334" s="70">
        <f t="shared" si="53"/>
        <v>74.214312491404996</v>
      </c>
      <c r="P334" s="98">
        <f t="shared" si="46"/>
        <v>1.7789351851851931E-2</v>
      </c>
      <c r="Q334" s="99">
        <f t="shared" si="47"/>
        <v>37.475601821730478</v>
      </c>
      <c r="R334" s="99">
        <f>AVERAGE(Q$5:Q334)</f>
        <v>54.579053265479686</v>
      </c>
      <c r="S334" s="100">
        <f t="shared" si="48"/>
        <v>16</v>
      </c>
      <c r="T334" s="101"/>
      <c r="U334" s="102">
        <f t="shared" si="49"/>
        <v>0.65019139907717638</v>
      </c>
      <c r="V334" s="103">
        <v>0.7</v>
      </c>
      <c r="W334" s="104"/>
    </row>
    <row r="335" spans="1:23" x14ac:dyDescent="0.2">
      <c r="A335" s="150" t="s">
        <v>64</v>
      </c>
      <c r="B335" s="93">
        <v>44413</v>
      </c>
      <c r="C335" s="108" t="s">
        <v>53</v>
      </c>
      <c r="D335" s="95">
        <v>91</v>
      </c>
      <c r="E335" s="96">
        <v>0.97740740740740739</v>
      </c>
      <c r="F335" s="96">
        <v>0.98670138888888881</v>
      </c>
      <c r="G335" s="70">
        <v>16.5</v>
      </c>
      <c r="H335" s="70">
        <v>11.523247999999999</v>
      </c>
      <c r="I335" s="97">
        <v>92.32</v>
      </c>
      <c r="J335" s="70">
        <v>2.77</v>
      </c>
      <c r="K335" s="70">
        <f t="shared" si="50"/>
        <v>33240</v>
      </c>
      <c r="L335" s="70">
        <f t="shared" si="51"/>
        <v>48.538454794520881</v>
      </c>
      <c r="M335" s="70">
        <v>76.5</v>
      </c>
      <c r="N335" s="70">
        <f t="shared" si="52"/>
        <v>5340.6511885622722</v>
      </c>
      <c r="O335" s="70">
        <f t="shared" si="53"/>
        <v>36.822508188851607</v>
      </c>
      <c r="P335" s="98">
        <f t="shared" si="46"/>
        <v>9.293981481481417E-3</v>
      </c>
      <c r="Q335" s="99">
        <f t="shared" si="47"/>
        <v>73.97260273972654</v>
      </c>
      <c r="R335" s="99">
        <f>AVERAGE(Q$5:Q335)</f>
        <v>54.637644049389799</v>
      </c>
      <c r="S335" s="100">
        <f t="shared" si="48"/>
        <v>16.5</v>
      </c>
      <c r="T335" s="101"/>
      <c r="U335" s="102">
        <v>1</v>
      </c>
      <c r="V335" s="103">
        <v>0.7</v>
      </c>
      <c r="W335" s="104"/>
    </row>
    <row r="336" spans="1:23" x14ac:dyDescent="0.2">
      <c r="A336" s="150" t="s">
        <v>64</v>
      </c>
      <c r="B336" s="93">
        <v>44414</v>
      </c>
      <c r="C336" s="108" t="s">
        <v>53</v>
      </c>
      <c r="D336" s="95">
        <v>92</v>
      </c>
      <c r="E336" s="96">
        <v>0.20114583333333333</v>
      </c>
      <c r="F336" s="96">
        <v>0.20719907407407409</v>
      </c>
      <c r="G336" s="70">
        <v>11</v>
      </c>
      <c r="H336" s="70">
        <v>9.2887360000000001</v>
      </c>
      <c r="I336" s="97">
        <v>89.19</v>
      </c>
      <c r="J336" s="70">
        <v>3.17</v>
      </c>
      <c r="K336" s="70">
        <f t="shared" si="50"/>
        <v>38040</v>
      </c>
      <c r="L336" s="70">
        <f t="shared" si="51"/>
        <v>49.683083747609771</v>
      </c>
      <c r="M336" s="70">
        <v>76.5</v>
      </c>
      <c r="N336" s="70">
        <f t="shared" si="52"/>
        <v>5727.3341700973933</v>
      </c>
      <c r="O336" s="70">
        <f t="shared" si="53"/>
        <v>39.488594542620703</v>
      </c>
      <c r="P336" s="98">
        <f t="shared" si="46"/>
        <v>6.0532407407407618E-3</v>
      </c>
      <c r="Q336" s="99">
        <f t="shared" si="47"/>
        <v>75.717017208412742</v>
      </c>
      <c r="R336" s="99">
        <f>AVERAGE(Q$5:Q336)</f>
        <v>54.701136137218178</v>
      </c>
      <c r="S336" s="100">
        <f t="shared" si="48"/>
        <v>11</v>
      </c>
      <c r="T336" s="101"/>
      <c r="U336" s="102">
        <v>1</v>
      </c>
      <c r="V336" s="103">
        <v>0.7</v>
      </c>
      <c r="W336" s="104"/>
    </row>
    <row r="337" spans="1:23" x14ac:dyDescent="0.2">
      <c r="A337" s="150" t="s">
        <v>64</v>
      </c>
      <c r="B337" s="93">
        <v>44414</v>
      </c>
      <c r="C337" s="108" t="s">
        <v>53</v>
      </c>
      <c r="D337" s="95">
        <v>93</v>
      </c>
      <c r="E337" s="96">
        <v>0.31645833333333334</v>
      </c>
      <c r="F337" s="96">
        <v>0.32398148148148148</v>
      </c>
      <c r="G337" s="70">
        <v>16.5</v>
      </c>
      <c r="H337" s="70">
        <v>16.079944000000001</v>
      </c>
      <c r="I337" s="97">
        <v>91.15</v>
      </c>
      <c r="J337" s="70">
        <v>2.48</v>
      </c>
      <c r="K337" s="70">
        <f t="shared" si="50"/>
        <v>29760</v>
      </c>
      <c r="L337" s="70">
        <f t="shared" si="51"/>
        <v>59.963660307692372</v>
      </c>
      <c r="M337" s="70">
        <v>76.5</v>
      </c>
      <c r="N337" s="70">
        <f t="shared" si="52"/>
        <v>3923.8342540056988</v>
      </c>
      <c r="O337" s="70">
        <f t="shared" si="53"/>
        <v>27.053895461148329</v>
      </c>
      <c r="P337" s="98">
        <f t="shared" si="46"/>
        <v>7.5231481481481399E-3</v>
      </c>
      <c r="Q337" s="99">
        <f t="shared" si="47"/>
        <v>91.384615384615486</v>
      </c>
      <c r="R337" s="99">
        <f>AVERAGE(Q$5:Q337)</f>
        <v>54.811296735558713</v>
      </c>
      <c r="S337" s="100">
        <f t="shared" si="48"/>
        <v>16.5</v>
      </c>
      <c r="T337" s="101"/>
      <c r="U337" s="102">
        <v>1</v>
      </c>
      <c r="V337" s="103">
        <v>0.7</v>
      </c>
      <c r="W337" s="104"/>
    </row>
    <row r="338" spans="1:23" x14ac:dyDescent="0.2">
      <c r="A338" s="150" t="s">
        <v>64</v>
      </c>
      <c r="B338" s="93">
        <v>44414</v>
      </c>
      <c r="C338" s="108" t="s">
        <v>53</v>
      </c>
      <c r="D338" s="95">
        <v>94</v>
      </c>
      <c r="E338" s="96">
        <v>0.71642361111111119</v>
      </c>
      <c r="F338" s="96">
        <v>0.72335648148148157</v>
      </c>
      <c r="G338" s="70">
        <v>16.5</v>
      </c>
      <c r="H338" s="70">
        <v>10.388008000000001</v>
      </c>
      <c r="I338" s="97">
        <v>90.95</v>
      </c>
      <c r="J338" s="70">
        <v>4.4000000000000004</v>
      </c>
      <c r="K338" s="70">
        <f t="shared" si="50"/>
        <v>52800.000000000007</v>
      </c>
      <c r="L338" s="70">
        <f t="shared" si="51"/>
        <v>65.069080467445644</v>
      </c>
      <c r="M338" s="70">
        <v>76.5</v>
      </c>
      <c r="N338" s="70">
        <f t="shared" si="52"/>
        <v>6194.2219402304363</v>
      </c>
      <c r="O338" s="70">
        <f t="shared" si="53"/>
        <v>42.707673664623201</v>
      </c>
      <c r="P338" s="98">
        <f t="shared" si="46"/>
        <v>6.9328703703703809E-3</v>
      </c>
      <c r="Q338" s="99">
        <f t="shared" si="47"/>
        <v>99.165275459098353</v>
      </c>
      <c r="R338" s="99">
        <f>AVERAGE(Q$5:Q338)</f>
        <v>54.944093079042368</v>
      </c>
      <c r="S338" s="100">
        <f t="shared" si="48"/>
        <v>16.5</v>
      </c>
      <c r="T338" s="101"/>
      <c r="U338" s="102">
        <v>1</v>
      </c>
      <c r="V338" s="103">
        <v>0.7</v>
      </c>
      <c r="W338" s="104"/>
    </row>
    <row r="339" spans="1:23" x14ac:dyDescent="0.2">
      <c r="A339" s="150" t="s">
        <v>64</v>
      </c>
      <c r="B339" s="93">
        <v>44414</v>
      </c>
      <c r="C339" s="108" t="s">
        <v>53</v>
      </c>
      <c r="D339" s="95">
        <v>95</v>
      </c>
      <c r="E339" s="96">
        <v>0.98151620370370374</v>
      </c>
      <c r="F339" s="96">
        <v>0.99353009259259262</v>
      </c>
      <c r="G339" s="70">
        <v>16.5</v>
      </c>
      <c r="H339" s="70">
        <v>26.067807999999999</v>
      </c>
      <c r="I339" s="97">
        <v>89.69</v>
      </c>
      <c r="J339" s="70">
        <v>4.97</v>
      </c>
      <c r="K339" s="70">
        <f t="shared" si="50"/>
        <v>59640</v>
      </c>
      <c r="L339" s="70">
        <f t="shared" si="51"/>
        <v>37.549498265895984</v>
      </c>
      <c r="M339" s="70">
        <v>76.5</v>
      </c>
      <c r="N339" s="70">
        <f t="shared" si="52"/>
        <v>12035.096002115548</v>
      </c>
      <c r="O339" s="70">
        <f t="shared" si="53"/>
        <v>82.979098511546198</v>
      </c>
      <c r="P339" s="98">
        <f t="shared" si="46"/>
        <v>1.201388888888888E-2</v>
      </c>
      <c r="Q339" s="99">
        <f t="shared" si="47"/>
        <v>57.225433526011606</v>
      </c>
      <c r="R339" s="99">
        <f>AVERAGE(Q$5:Q339)</f>
        <v>54.950903050525859</v>
      </c>
      <c r="S339" s="100">
        <f t="shared" si="48"/>
        <v>16.5</v>
      </c>
      <c r="T339" s="101"/>
      <c r="U339" s="102">
        <f t="shared" si="49"/>
        <v>0.96672095341887399</v>
      </c>
      <c r="V339" s="103">
        <v>0.7</v>
      </c>
      <c r="W339" s="104"/>
    </row>
    <row r="340" spans="1:23" x14ac:dyDescent="0.2">
      <c r="A340" s="150" t="s">
        <v>64</v>
      </c>
      <c r="B340" s="93">
        <v>44415</v>
      </c>
      <c r="C340" s="108" t="s">
        <v>53</v>
      </c>
      <c r="D340" s="95">
        <v>96</v>
      </c>
      <c r="E340" s="96">
        <v>0.51643518518518516</v>
      </c>
      <c r="F340" s="96">
        <v>0.52664351851851854</v>
      </c>
      <c r="G340" s="70">
        <v>16</v>
      </c>
      <c r="H340" s="70">
        <v>10.770168</v>
      </c>
      <c r="I340" s="97">
        <v>70.569999999999993</v>
      </c>
      <c r="J340" s="70">
        <v>2.14</v>
      </c>
      <c r="K340" s="70">
        <f t="shared" si="50"/>
        <v>25680</v>
      </c>
      <c r="L340" s="70">
        <f t="shared" si="51"/>
        <v>42.85178775510186</v>
      </c>
      <c r="M340" s="70">
        <v>76.5</v>
      </c>
      <c r="N340" s="70">
        <f t="shared" si="52"/>
        <v>3612.504182657206</v>
      </c>
      <c r="O340" s="70">
        <f t="shared" si="53"/>
        <v>24.907349338417596</v>
      </c>
      <c r="P340" s="98">
        <f t="shared" si="46"/>
        <v>1.0208333333333375E-2</v>
      </c>
      <c r="Q340" s="99">
        <f t="shared" si="47"/>
        <v>65.306122448979323</v>
      </c>
      <c r="R340" s="99">
        <f>AVERAGE(Q$5:Q340)</f>
        <v>54.981722155878394</v>
      </c>
      <c r="S340" s="100">
        <f t="shared" si="48"/>
        <v>16</v>
      </c>
      <c r="T340" s="101"/>
      <c r="U340" s="102">
        <v>1</v>
      </c>
      <c r="V340" s="103">
        <v>0.7</v>
      </c>
      <c r="W340" s="104"/>
    </row>
    <row r="341" spans="1:23" x14ac:dyDescent="0.2">
      <c r="A341" s="150" t="s">
        <v>64</v>
      </c>
      <c r="B341" s="93">
        <v>44415</v>
      </c>
      <c r="C341" s="108" t="s">
        <v>53</v>
      </c>
      <c r="D341" s="95">
        <v>97</v>
      </c>
      <c r="E341" s="96">
        <v>0.94895833333333324</v>
      </c>
      <c r="F341" s="96">
        <v>0.95331018518518518</v>
      </c>
      <c r="G341" s="70">
        <v>11</v>
      </c>
      <c r="H341" s="70">
        <v>26.020600000000002</v>
      </c>
      <c r="I341" s="97">
        <v>90.27</v>
      </c>
      <c r="J341" s="70">
        <v>2.36</v>
      </c>
      <c r="K341" s="70">
        <f t="shared" si="50"/>
        <v>28320</v>
      </c>
      <c r="L341" s="70">
        <f t="shared" si="51"/>
        <v>69.107055319147534</v>
      </c>
      <c r="M341" s="70">
        <v>76.5</v>
      </c>
      <c r="N341" s="70">
        <f t="shared" si="52"/>
        <v>3376.9128397802424</v>
      </c>
      <c r="O341" s="70">
        <f t="shared" si="53"/>
        <v>23.283003571203224</v>
      </c>
      <c r="P341" s="98">
        <f t="shared" si="46"/>
        <v>4.35185185185194E-3</v>
      </c>
      <c r="Q341" s="99">
        <f t="shared" si="47"/>
        <v>105.31914893616808</v>
      </c>
      <c r="R341" s="99">
        <f>AVERAGE(Q$5:Q341)</f>
        <v>55.131091374811</v>
      </c>
      <c r="S341" s="100">
        <f t="shared" si="48"/>
        <v>11</v>
      </c>
      <c r="T341" s="101"/>
      <c r="U341" s="102">
        <v>1</v>
      </c>
      <c r="V341" s="103">
        <v>0.7</v>
      </c>
      <c r="W341" s="104"/>
    </row>
    <row r="342" spans="1:23" x14ac:dyDescent="0.2">
      <c r="A342" s="150" t="s">
        <v>64</v>
      </c>
      <c r="B342" s="93">
        <v>44416</v>
      </c>
      <c r="C342" s="108" t="s">
        <v>53</v>
      </c>
      <c r="D342" s="95">
        <v>98</v>
      </c>
      <c r="E342" s="96">
        <v>0.18859953703703702</v>
      </c>
      <c r="F342" s="96">
        <v>0.19445601851851854</v>
      </c>
      <c r="G342" s="70">
        <v>11</v>
      </c>
      <c r="H342" s="70">
        <v>12.044784</v>
      </c>
      <c r="I342" s="97">
        <v>90.95</v>
      </c>
      <c r="J342" s="70">
        <v>5.61</v>
      </c>
      <c r="K342" s="70">
        <f t="shared" si="50"/>
        <v>67320</v>
      </c>
      <c r="L342" s="70">
        <f t="shared" si="51"/>
        <v>51.352278260869248</v>
      </c>
      <c r="M342" s="70">
        <v>76.5</v>
      </c>
      <c r="N342" s="70">
        <f t="shared" si="52"/>
        <v>9945.253041519718</v>
      </c>
      <c r="O342" s="70">
        <f t="shared" si="53"/>
        <v>68.570132860548483</v>
      </c>
      <c r="P342" s="98">
        <f t="shared" si="46"/>
        <v>5.856481481481518E-3</v>
      </c>
      <c r="Q342" s="99">
        <f t="shared" si="47"/>
        <v>78.260869565216908</v>
      </c>
      <c r="R342" s="99">
        <f>AVERAGE(Q$5:Q342)</f>
        <v>55.199522671232323</v>
      </c>
      <c r="S342" s="100">
        <f t="shared" si="48"/>
        <v>11</v>
      </c>
      <c r="T342" s="101"/>
      <c r="U342" s="102">
        <v>1</v>
      </c>
      <c r="V342" s="103">
        <v>0.7</v>
      </c>
      <c r="W342" s="104"/>
    </row>
    <row r="343" spans="1:23" x14ac:dyDescent="0.2">
      <c r="A343" s="150" t="s">
        <v>64</v>
      </c>
      <c r="B343" s="93">
        <v>44416</v>
      </c>
      <c r="C343" s="108" t="s">
        <v>53</v>
      </c>
      <c r="D343" s="95">
        <v>99</v>
      </c>
      <c r="E343" s="96">
        <v>0.97956018518518517</v>
      </c>
      <c r="F343" s="96">
        <v>0.98166666666666658</v>
      </c>
      <c r="G343" s="70">
        <v>11</v>
      </c>
      <c r="H343" s="70">
        <v>29.219503999999997</v>
      </c>
      <c r="I343" s="97">
        <v>71.25</v>
      </c>
      <c r="J343" s="70">
        <v>5.15</v>
      </c>
      <c r="K343" s="70">
        <f t="shared" si="50"/>
        <v>61800.000000000007</v>
      </c>
      <c r="L343" s="70">
        <f t="shared" si="51"/>
        <v>142.77061978022505</v>
      </c>
      <c r="M343" s="70">
        <v>76.5</v>
      </c>
      <c r="N343" s="70">
        <f t="shared" si="52"/>
        <v>2913.7736085835904</v>
      </c>
      <c r="O343" s="70">
        <f t="shared" si="53"/>
        <v>20.089769725517794</v>
      </c>
      <c r="P343" s="98">
        <f t="shared" si="46"/>
        <v>2.1064814814814037E-3</v>
      </c>
      <c r="Q343" s="99">
        <f t="shared" si="47"/>
        <v>217.58241758242562</v>
      </c>
      <c r="R343" s="99">
        <f>AVERAGE(Q$5:Q343)</f>
        <v>55.678528260940858</v>
      </c>
      <c r="S343" s="100">
        <f t="shared" si="48"/>
        <v>11</v>
      </c>
      <c r="T343" s="101"/>
      <c r="U343" s="102">
        <v>1</v>
      </c>
      <c r="V343" s="103">
        <v>0.7</v>
      </c>
      <c r="W343" s="104"/>
    </row>
    <row r="344" spans="1:23" x14ac:dyDescent="0.2">
      <c r="A344" s="150" t="s">
        <v>64</v>
      </c>
      <c r="B344" s="93">
        <v>44417</v>
      </c>
      <c r="C344" s="108" t="s">
        <v>53</v>
      </c>
      <c r="D344" s="95">
        <v>100</v>
      </c>
      <c r="E344" s="96">
        <v>3.2986111111111111E-3</v>
      </c>
      <c r="F344" s="96">
        <v>6.1111111111111114E-3</v>
      </c>
      <c r="G344" s="70">
        <v>11</v>
      </c>
      <c r="H344" s="70">
        <v>28.522624</v>
      </c>
      <c r="I344" s="97">
        <v>89.92</v>
      </c>
      <c r="J344" s="70">
        <v>4.93</v>
      </c>
      <c r="K344" s="70">
        <f t="shared" si="50"/>
        <v>59160</v>
      </c>
      <c r="L344" s="70">
        <f t="shared" si="51"/>
        <v>106.93108148148147</v>
      </c>
      <c r="M344" s="70">
        <v>76.5</v>
      </c>
      <c r="N344" s="70">
        <f t="shared" si="52"/>
        <v>4456.7787396004123</v>
      </c>
      <c r="O344" s="70">
        <f t="shared" si="53"/>
        <v>30.72841978264734</v>
      </c>
      <c r="P344" s="98">
        <f t="shared" si="46"/>
        <v>2.8125000000000003E-3</v>
      </c>
      <c r="Q344" s="99">
        <f t="shared" si="47"/>
        <v>162.96296296296296</v>
      </c>
      <c r="R344" s="99">
        <f>AVERAGE(Q$5:Q344)</f>
        <v>55.994070715946812</v>
      </c>
      <c r="S344" s="100">
        <f t="shared" si="48"/>
        <v>11</v>
      </c>
      <c r="T344" s="101"/>
      <c r="U344" s="102">
        <v>1</v>
      </c>
      <c r="V344" s="103">
        <v>0.7</v>
      </c>
      <c r="W344" s="104"/>
    </row>
    <row r="345" spans="1:23" x14ac:dyDescent="0.2">
      <c r="A345" s="150" t="s">
        <v>64</v>
      </c>
      <c r="B345" s="93">
        <v>44417</v>
      </c>
      <c r="C345" s="108" t="s">
        <v>53</v>
      </c>
      <c r="D345" s="95">
        <v>101</v>
      </c>
      <c r="E345" s="96">
        <v>0.15201388888888889</v>
      </c>
      <c r="F345" s="96">
        <v>0.15890046296296298</v>
      </c>
      <c r="G345" s="70">
        <v>17.5</v>
      </c>
      <c r="H345" s="70">
        <v>5.9347199999999996</v>
      </c>
      <c r="I345" s="97">
        <v>91.09</v>
      </c>
      <c r="J345" s="70">
        <v>2.67</v>
      </c>
      <c r="K345" s="70">
        <f t="shared" si="50"/>
        <v>32040</v>
      </c>
      <c r="L345" s="70">
        <f t="shared" si="51"/>
        <v>69.476611764705751</v>
      </c>
      <c r="M345" s="70">
        <v>76.5</v>
      </c>
      <c r="N345" s="70">
        <f t="shared" si="52"/>
        <v>3526.0189398522507</v>
      </c>
      <c r="O345" s="70">
        <f t="shared" si="53"/>
        <v>24.311054345735702</v>
      </c>
      <c r="P345" s="98">
        <f t="shared" si="46"/>
        <v>6.8865740740740866E-3</v>
      </c>
      <c r="Q345" s="99">
        <f t="shared" si="47"/>
        <v>105.88235294117628</v>
      </c>
      <c r="R345" s="99">
        <f>AVERAGE(Q$5:Q345)</f>
        <v>56.140370663821379</v>
      </c>
      <c r="S345" s="100">
        <f t="shared" si="48"/>
        <v>17.5</v>
      </c>
      <c r="T345" s="101"/>
      <c r="U345" s="102">
        <v>1</v>
      </c>
      <c r="V345" s="103">
        <v>0.7</v>
      </c>
      <c r="W345" s="104"/>
    </row>
    <row r="346" spans="1:23" x14ac:dyDescent="0.2">
      <c r="A346" s="150" t="s">
        <v>64</v>
      </c>
      <c r="B346" s="93">
        <v>44417</v>
      </c>
      <c r="C346" s="108" t="s">
        <v>53</v>
      </c>
      <c r="D346" s="95">
        <v>102</v>
      </c>
      <c r="E346" s="96">
        <v>0.73587962962962961</v>
      </c>
      <c r="F346" s="96">
        <v>0.78417824074074083</v>
      </c>
      <c r="G346" s="70">
        <v>17.5</v>
      </c>
      <c r="H346" s="70">
        <v>11.215272000000001</v>
      </c>
      <c r="I346" s="97">
        <v>91.89</v>
      </c>
      <c r="J346" s="70">
        <v>4.03</v>
      </c>
      <c r="K346" s="70">
        <f t="shared" si="50"/>
        <v>48360</v>
      </c>
      <c r="L346" s="70">
        <f t="shared" si="51"/>
        <v>9.9062027318475678</v>
      </c>
      <c r="M346" s="70">
        <v>76.5</v>
      </c>
      <c r="N346" s="70">
        <f t="shared" si="52"/>
        <v>36971.84102372425</v>
      </c>
      <c r="O346" s="70">
        <f t="shared" si="53"/>
        <v>254.91197061673299</v>
      </c>
      <c r="P346" s="98">
        <f t="shared" si="46"/>
        <v>4.8298611111111223E-2</v>
      </c>
      <c r="Q346" s="99">
        <f t="shared" si="47"/>
        <v>15.097052480230015</v>
      </c>
      <c r="R346" s="99">
        <f>AVERAGE(Q$5:Q346)</f>
        <v>56.020360961530173</v>
      </c>
      <c r="S346" s="100">
        <f t="shared" si="48"/>
        <v>17.5</v>
      </c>
      <c r="T346" s="101"/>
      <c r="U346" s="102">
        <f t="shared" si="49"/>
        <v>0.2489315697001028</v>
      </c>
      <c r="V346" s="103">
        <v>0.7</v>
      </c>
      <c r="W346" s="104"/>
    </row>
    <row r="347" spans="1:23" x14ac:dyDescent="0.2">
      <c r="A347" s="150" t="s">
        <v>64</v>
      </c>
      <c r="B347" s="93">
        <v>44417</v>
      </c>
      <c r="C347" s="108" t="s">
        <v>52</v>
      </c>
      <c r="D347" s="95">
        <v>103</v>
      </c>
      <c r="E347" s="96">
        <v>0.94246527777777767</v>
      </c>
      <c r="F347" s="96">
        <v>0.96125000000000005</v>
      </c>
      <c r="G347" s="70">
        <v>16.5</v>
      </c>
      <c r="H347" s="70">
        <v>51.638808000000004</v>
      </c>
      <c r="I347" s="97">
        <v>87.33</v>
      </c>
      <c r="J347" s="70">
        <v>5.51</v>
      </c>
      <c r="K347" s="70">
        <f t="shared" si="50"/>
        <v>66120</v>
      </c>
      <c r="L347" s="70">
        <f t="shared" si="51"/>
        <v>24.015021072088516</v>
      </c>
      <c r="M347" s="70">
        <v>76.5</v>
      </c>
      <c r="N347" s="70">
        <f t="shared" si="52"/>
        <v>20413.398730127683</v>
      </c>
      <c r="O347" s="70">
        <f t="shared" si="53"/>
        <v>140.74548502853514</v>
      </c>
      <c r="P347" s="98">
        <f t="shared" si="46"/>
        <v>1.8784722222222383E-2</v>
      </c>
      <c r="Q347" s="99">
        <f t="shared" si="47"/>
        <v>36.598890942698389</v>
      </c>
      <c r="R347" s="99">
        <f>AVERAGE(Q$5:Q347)</f>
        <v>55.963738599959235</v>
      </c>
      <c r="S347" s="100">
        <f t="shared" si="48"/>
        <v>16.5</v>
      </c>
      <c r="T347" s="101"/>
      <c r="U347" s="102">
        <f t="shared" si="49"/>
        <v>0.63498070611123936</v>
      </c>
      <c r="V347" s="103">
        <v>0.7</v>
      </c>
      <c r="W347" s="104"/>
    </row>
    <row r="348" spans="1:23" x14ac:dyDescent="0.2">
      <c r="A348" s="150" t="s">
        <v>64</v>
      </c>
      <c r="B348" s="93">
        <v>44418</v>
      </c>
      <c r="C348" s="108" t="s">
        <v>53</v>
      </c>
      <c r="D348" s="95">
        <v>104</v>
      </c>
      <c r="E348" s="96">
        <v>0.96255787037037033</v>
      </c>
      <c r="F348" s="96">
        <v>0.99384259259259267</v>
      </c>
      <c r="G348" s="70">
        <v>17</v>
      </c>
      <c r="H348" s="70">
        <v>48.080224000000001</v>
      </c>
      <c r="I348" s="97">
        <v>89.98</v>
      </c>
      <c r="J348" s="70">
        <v>3.62</v>
      </c>
      <c r="K348" s="70">
        <f t="shared" si="50"/>
        <v>43440</v>
      </c>
      <c r="L348" s="70">
        <f t="shared" si="51"/>
        <v>14.856633962264096</v>
      </c>
      <c r="M348" s="70">
        <v>76.5</v>
      </c>
      <c r="N348" s="70">
        <f t="shared" si="52"/>
        <v>22226.502336473928</v>
      </c>
      <c r="O348" s="70">
        <f t="shared" si="53"/>
        <v>153.24639924942699</v>
      </c>
      <c r="P348" s="98">
        <f t="shared" si="46"/>
        <v>3.1284722222222339E-2</v>
      </c>
      <c r="Q348" s="99">
        <f t="shared" si="47"/>
        <v>22.641509433962181</v>
      </c>
      <c r="R348" s="99">
        <f>AVERAGE(Q$5:Q348)</f>
        <v>55.866871654709243</v>
      </c>
      <c r="S348" s="100">
        <f t="shared" si="48"/>
        <v>17</v>
      </c>
      <c r="T348" s="101"/>
      <c r="U348" s="102">
        <f t="shared" si="49"/>
        <v>0.38125491580556931</v>
      </c>
      <c r="V348" s="103">
        <v>0.7</v>
      </c>
      <c r="W348" s="104"/>
    </row>
    <row r="349" spans="1:23" x14ac:dyDescent="0.2">
      <c r="A349" s="150" t="s">
        <v>64</v>
      </c>
      <c r="B349" s="93">
        <v>44418</v>
      </c>
      <c r="C349" s="108" t="s">
        <v>53</v>
      </c>
      <c r="D349" s="95">
        <v>105</v>
      </c>
      <c r="E349" s="96">
        <v>0.3699884259259259</v>
      </c>
      <c r="F349" s="96">
        <v>0.40091435185185187</v>
      </c>
      <c r="G349" s="70">
        <v>17</v>
      </c>
      <c r="H349" s="70">
        <v>68.256023999999996</v>
      </c>
      <c r="I349" s="97">
        <v>89.69</v>
      </c>
      <c r="J349" s="70">
        <v>3.76</v>
      </c>
      <c r="K349" s="70">
        <f t="shared" si="50"/>
        <v>45120</v>
      </c>
      <c r="L349" s="70">
        <f t="shared" si="51"/>
        <v>15.028997604790398</v>
      </c>
      <c r="M349" s="70">
        <v>76.5</v>
      </c>
      <c r="N349" s="70">
        <f t="shared" si="52"/>
        <v>22996.766790294649</v>
      </c>
      <c r="O349" s="70">
        <f t="shared" si="53"/>
        <v>158.55718779505193</v>
      </c>
      <c r="P349" s="98">
        <f t="shared" si="46"/>
        <v>3.0925925925925968E-2</v>
      </c>
      <c r="Q349" s="99">
        <f t="shared" si="47"/>
        <v>22.904191616766436</v>
      </c>
      <c r="R349" s="99">
        <f>AVERAGE(Q$5:Q349)</f>
        <v>55.771327654599261</v>
      </c>
      <c r="S349" s="100">
        <f t="shared" si="48"/>
        <v>17</v>
      </c>
      <c r="T349" s="101"/>
      <c r="U349" s="102">
        <f t="shared" si="49"/>
        <v>0.38692519379489687</v>
      </c>
      <c r="V349" s="103">
        <v>0.7</v>
      </c>
      <c r="W349" s="104"/>
    </row>
    <row r="350" spans="1:23" x14ac:dyDescent="0.2">
      <c r="A350" s="150" t="s">
        <v>64</v>
      </c>
      <c r="B350" s="93">
        <v>44418</v>
      </c>
      <c r="C350" s="108" t="s">
        <v>53</v>
      </c>
      <c r="D350" s="95">
        <v>106</v>
      </c>
      <c r="E350" s="96">
        <v>0.54347222222222225</v>
      </c>
      <c r="F350" s="96">
        <v>0.57324074074074072</v>
      </c>
      <c r="G350" s="70">
        <v>17</v>
      </c>
      <c r="H350" s="70">
        <v>51.607335999999997</v>
      </c>
      <c r="I350" s="97">
        <v>91.16</v>
      </c>
      <c r="J350" s="70">
        <v>5.7240000000000002</v>
      </c>
      <c r="K350" s="70">
        <f t="shared" si="50"/>
        <v>68688</v>
      </c>
      <c r="L350" s="70">
        <f t="shared" si="51"/>
        <v>15.613328771384159</v>
      </c>
      <c r="M350" s="70">
        <v>76.5</v>
      </c>
      <c r="N350" s="70">
        <f t="shared" si="52"/>
        <v>33596.733118398333</v>
      </c>
      <c r="O350" s="70">
        <f t="shared" si="53"/>
        <v>231.64141163540808</v>
      </c>
      <c r="P350" s="98">
        <f t="shared" si="46"/>
        <v>2.9768518518518472E-2</v>
      </c>
      <c r="Q350" s="99">
        <f t="shared" si="47"/>
        <v>23.794712286158667</v>
      </c>
      <c r="R350" s="99">
        <f>AVERAGE(Q$5:Q350)</f>
        <v>55.678909691106661</v>
      </c>
      <c r="S350" s="100">
        <f t="shared" si="48"/>
        <v>17</v>
      </c>
      <c r="T350" s="101"/>
      <c r="U350" s="102">
        <f t="shared" si="49"/>
        <v>0.39548699399920656</v>
      </c>
      <c r="V350" s="103">
        <v>0.7</v>
      </c>
      <c r="W350" s="104"/>
    </row>
    <row r="351" spans="1:23" x14ac:dyDescent="0.2">
      <c r="A351" s="150" t="s">
        <v>64</v>
      </c>
      <c r="B351" s="93">
        <v>44419</v>
      </c>
      <c r="C351" s="108" t="s">
        <v>52</v>
      </c>
      <c r="D351" s="95">
        <v>107</v>
      </c>
      <c r="E351" s="96">
        <v>7.2025462962962958E-2</v>
      </c>
      <c r="F351" s="96">
        <v>0.15122685185185183</v>
      </c>
      <c r="G351" s="70">
        <v>16</v>
      </c>
      <c r="H351" s="70">
        <v>49.085079999999998</v>
      </c>
      <c r="I351" s="97">
        <v>56.15</v>
      </c>
      <c r="J351" s="70">
        <v>3.2040000000000002</v>
      </c>
      <c r="K351" s="70">
        <f t="shared" si="50"/>
        <v>38448</v>
      </c>
      <c r="L351" s="70">
        <f t="shared" si="51"/>
        <v>5.5232028057869362</v>
      </c>
      <c r="M351" s="70">
        <v>76.5</v>
      </c>
      <c r="N351" s="70">
        <f t="shared" si="52"/>
        <v>32728.754578642503</v>
      </c>
      <c r="O351" s="70">
        <f t="shared" si="53"/>
        <v>225.65690791864117</v>
      </c>
      <c r="P351" s="98">
        <f t="shared" si="46"/>
        <v>7.9201388888888877E-2</v>
      </c>
      <c r="Q351" s="99">
        <f t="shared" si="47"/>
        <v>8.417360806663746</v>
      </c>
      <c r="R351" s="99">
        <f>AVERAGE(Q$5:Q351)</f>
        <v>55.542709262044859</v>
      </c>
      <c r="S351" s="100">
        <f t="shared" si="48"/>
        <v>16</v>
      </c>
      <c r="T351" s="101"/>
      <c r="U351" s="102">
        <f t="shared" si="49"/>
        <v>0.22713405128750769</v>
      </c>
      <c r="V351" s="103">
        <v>0.7</v>
      </c>
      <c r="W351" s="104"/>
    </row>
    <row r="352" spans="1:23" x14ac:dyDescent="0.2">
      <c r="A352" s="150" t="s">
        <v>64</v>
      </c>
      <c r="B352" s="93">
        <v>44419</v>
      </c>
      <c r="C352" s="108" t="s">
        <v>53</v>
      </c>
      <c r="D352" s="95">
        <v>108</v>
      </c>
      <c r="E352" s="96">
        <v>0.7724537037037037</v>
      </c>
      <c r="F352" s="96">
        <v>0.82851851851851854</v>
      </c>
      <c r="G352" s="70">
        <v>15</v>
      </c>
      <c r="H352" s="70">
        <v>49.669559999999997</v>
      </c>
      <c r="I352" s="97">
        <v>89.08</v>
      </c>
      <c r="J352" s="70">
        <v>2.851</v>
      </c>
      <c r="K352" s="70">
        <f t="shared" si="50"/>
        <v>34212</v>
      </c>
      <c r="L352" s="70">
        <f t="shared" si="51"/>
        <v>7.3148373245251816</v>
      </c>
      <c r="M352" s="70">
        <v>76.5</v>
      </c>
      <c r="N352" s="70">
        <f t="shared" si="52"/>
        <v>34851.330846948833</v>
      </c>
      <c r="O352" s="70">
        <f t="shared" si="53"/>
        <v>240.29156187030893</v>
      </c>
      <c r="P352" s="98">
        <f t="shared" si="46"/>
        <v>5.6064814814814845E-2</v>
      </c>
      <c r="Q352" s="99">
        <f t="shared" si="47"/>
        <v>11.147811725846402</v>
      </c>
      <c r="R352" s="99">
        <f>AVERAGE(Q$5:Q352)</f>
        <v>55.415137717400611</v>
      </c>
      <c r="S352" s="100">
        <f t="shared" si="48"/>
        <v>15</v>
      </c>
      <c r="T352" s="101"/>
      <c r="U352" s="102">
        <f t="shared" si="49"/>
        <v>0.189611852571172</v>
      </c>
      <c r="V352" s="103">
        <v>0.7</v>
      </c>
      <c r="W352" s="104"/>
    </row>
    <row r="353" spans="1:23" x14ac:dyDescent="0.2">
      <c r="A353" s="150" t="s">
        <v>64</v>
      </c>
      <c r="B353" s="93">
        <v>44419</v>
      </c>
      <c r="C353" s="108" t="s">
        <v>53</v>
      </c>
      <c r="D353" s="95">
        <v>109</v>
      </c>
      <c r="E353" s="96">
        <v>0.44413194444444443</v>
      </c>
      <c r="F353" s="96">
        <v>0.48430555555555554</v>
      </c>
      <c r="G353" s="70">
        <v>16</v>
      </c>
      <c r="H353" s="70">
        <v>28.086511999999999</v>
      </c>
      <c r="I353" s="97">
        <v>78.42</v>
      </c>
      <c r="J353" s="70">
        <v>2.6309999999999998</v>
      </c>
      <c r="K353" s="70">
        <f t="shared" si="50"/>
        <v>31571.999999999996</v>
      </c>
      <c r="L353" s="70">
        <f t="shared" si="51"/>
        <v>10.888872601555747</v>
      </c>
      <c r="M353" s="70">
        <v>76.5</v>
      </c>
      <c r="N353" s="70">
        <f t="shared" si="52"/>
        <v>19032.841479890332</v>
      </c>
      <c r="O353" s="70">
        <f t="shared" si="53"/>
        <v>131.22687412188867</v>
      </c>
      <c r="P353" s="98">
        <f t="shared" si="46"/>
        <v>4.0173611111111118E-2</v>
      </c>
      <c r="Q353" s="99">
        <f t="shared" si="47"/>
        <v>16.594641313742436</v>
      </c>
      <c r="R353" s="99">
        <f>AVERAGE(Q$5:Q353)</f>
        <v>55.303904203350015</v>
      </c>
      <c r="S353" s="100">
        <f t="shared" si="48"/>
        <v>16</v>
      </c>
      <c r="T353" s="101"/>
      <c r="U353" s="102">
        <f t="shared" si="49"/>
        <v>0.32062478870074956</v>
      </c>
      <c r="V353" s="103">
        <v>0.7</v>
      </c>
      <c r="W353" s="104"/>
    </row>
    <row r="354" spans="1:23" x14ac:dyDescent="0.2">
      <c r="A354" s="150" t="s">
        <v>64</v>
      </c>
      <c r="B354" s="93">
        <v>44420</v>
      </c>
      <c r="C354" s="108" t="s">
        <v>53</v>
      </c>
      <c r="D354" s="95">
        <v>110</v>
      </c>
      <c r="E354" s="96">
        <v>0.14100694444444445</v>
      </c>
      <c r="F354" s="96">
        <v>0.16737268518518519</v>
      </c>
      <c r="G354" s="70">
        <v>11</v>
      </c>
      <c r="H354" s="70">
        <v>46.200896</v>
      </c>
      <c r="I354" s="97">
        <v>89.83</v>
      </c>
      <c r="J354" s="70">
        <v>7.14</v>
      </c>
      <c r="K354" s="70">
        <f t="shared" si="50"/>
        <v>85680</v>
      </c>
      <c r="L354" s="70">
        <f t="shared" si="51"/>
        <v>11.406607901668128</v>
      </c>
      <c r="M354" s="70">
        <v>76.5</v>
      </c>
      <c r="N354" s="70">
        <f t="shared" si="52"/>
        <v>55995.360201892217</v>
      </c>
      <c r="O354" s="70">
        <f t="shared" si="53"/>
        <v>386.07456970559838</v>
      </c>
      <c r="P354" s="98">
        <f t="shared" si="46"/>
        <v>2.6365740740740745E-2</v>
      </c>
      <c r="Q354" s="99">
        <f t="shared" si="47"/>
        <v>17.383669885864791</v>
      </c>
      <c r="R354" s="99">
        <f>AVERAGE(Q$5:Q354)</f>
        <v>55.195560676728626</v>
      </c>
      <c r="S354" s="100">
        <f t="shared" si="48"/>
        <v>11</v>
      </c>
      <c r="T354" s="101"/>
      <c r="U354" s="102">
        <f t="shared" si="49"/>
        <v>0.29320821291842153</v>
      </c>
      <c r="V354" s="103">
        <v>0.7</v>
      </c>
      <c r="W354" s="104"/>
    </row>
    <row r="355" spans="1:23" x14ac:dyDescent="0.2">
      <c r="A355" s="150" t="s">
        <v>64</v>
      </c>
      <c r="B355" s="93">
        <v>44420</v>
      </c>
      <c r="C355" s="108" t="s">
        <v>53</v>
      </c>
      <c r="D355" s="95">
        <v>111</v>
      </c>
      <c r="E355" s="96">
        <v>0.47221064814814812</v>
      </c>
      <c r="F355" s="96">
        <v>0.54065972222222225</v>
      </c>
      <c r="G355" s="70">
        <v>15.99</v>
      </c>
      <c r="H355" s="70">
        <v>68.139127999999999</v>
      </c>
      <c r="I355" s="97">
        <v>64.290000000000006</v>
      </c>
      <c r="J355" s="70">
        <v>3.282</v>
      </c>
      <c r="K355" s="70">
        <f t="shared" si="50"/>
        <v>39384</v>
      </c>
      <c r="L355" s="70">
        <f t="shared" si="51"/>
        <v>6.3868202150828486</v>
      </c>
      <c r="M355" s="70">
        <v>76.5</v>
      </c>
      <c r="N355" s="70">
        <f t="shared" si="52"/>
        <v>33435.144779900525</v>
      </c>
      <c r="O355" s="70">
        <f t="shared" si="53"/>
        <v>230.52729882266695</v>
      </c>
      <c r="P355" s="98">
        <f t="shared" si="46"/>
        <v>6.8449074074074134E-2</v>
      </c>
      <c r="Q355" s="99">
        <f t="shared" si="47"/>
        <v>9.7335136963138229</v>
      </c>
      <c r="R355" s="99">
        <f>AVERAGE(Q$5:Q355)</f>
        <v>55.066039175359926</v>
      </c>
      <c r="S355" s="100">
        <f t="shared" si="48"/>
        <v>15.99</v>
      </c>
      <c r="T355" s="101"/>
      <c r="U355" s="102">
        <f t="shared" si="49"/>
        <v>0.22939412077644911</v>
      </c>
      <c r="V355" s="103">
        <v>0.7</v>
      </c>
      <c r="W355" s="104"/>
    </row>
    <row r="356" spans="1:23" x14ac:dyDescent="0.2">
      <c r="A356" s="150" t="s">
        <v>64</v>
      </c>
      <c r="B356" s="93">
        <v>44420</v>
      </c>
      <c r="C356" s="108" t="s">
        <v>53</v>
      </c>
      <c r="D356" s="95">
        <v>112</v>
      </c>
      <c r="E356" s="96">
        <v>0.89559027777777767</v>
      </c>
      <c r="F356" s="96">
        <v>0.95435185185185178</v>
      </c>
      <c r="G356" s="70">
        <v>15.03</v>
      </c>
      <c r="H356" s="70">
        <v>41.17212</v>
      </c>
      <c r="I356" s="97">
        <v>89.96</v>
      </c>
      <c r="J356" s="70">
        <v>6.4260000000000002</v>
      </c>
      <c r="K356" s="70">
        <f t="shared" si="50"/>
        <v>77112</v>
      </c>
      <c r="L356" s="70">
        <f t="shared" si="51"/>
        <v>6.9930939814851225</v>
      </c>
      <c r="M356" s="70">
        <v>76.5</v>
      </c>
      <c r="N356" s="70">
        <f t="shared" si="52"/>
        <v>81971.164500889383</v>
      </c>
      <c r="O356" s="70">
        <f t="shared" si="53"/>
        <v>565.1715061541521</v>
      </c>
      <c r="P356" s="98">
        <f t="shared" si="46"/>
        <v>5.8761574074074119E-2</v>
      </c>
      <c r="Q356" s="99">
        <f t="shared" si="47"/>
        <v>10.657474886744131</v>
      </c>
      <c r="R356" s="99">
        <f>AVERAGE(Q$5:Q356)</f>
        <v>54.939878481358171</v>
      </c>
      <c r="S356" s="100">
        <f t="shared" si="48"/>
        <v>15.03</v>
      </c>
      <c r="T356" s="101"/>
      <c r="U356" s="102">
        <f t="shared" si="49"/>
        <v>0.17949854626878159</v>
      </c>
      <c r="V356" s="103">
        <v>0.7</v>
      </c>
      <c r="W356" s="104"/>
    </row>
    <row r="357" spans="1:23" x14ac:dyDescent="0.2">
      <c r="A357" s="150" t="s">
        <v>64</v>
      </c>
      <c r="B357" s="93">
        <v>44421</v>
      </c>
      <c r="C357" s="108" t="s">
        <v>53</v>
      </c>
      <c r="D357" s="95">
        <v>113</v>
      </c>
      <c r="E357" s="96">
        <v>0.46315972222222218</v>
      </c>
      <c r="F357" s="96">
        <v>0.54008101851851853</v>
      </c>
      <c r="G357" s="70">
        <v>17.03</v>
      </c>
      <c r="H357" s="70">
        <v>57.946695999999996</v>
      </c>
      <c r="I357" s="97">
        <v>63.63</v>
      </c>
      <c r="J357" s="70">
        <v>5.7610000000000001</v>
      </c>
      <c r="K357" s="70">
        <f t="shared" si="50"/>
        <v>69132</v>
      </c>
      <c r="L357" s="70">
        <f t="shared" si="51"/>
        <v>6.053016512789644</v>
      </c>
      <c r="M357" s="70">
        <v>76.5</v>
      </c>
      <c r="N357" s="70">
        <f t="shared" si="52"/>
        <v>60415.295206573806</v>
      </c>
      <c r="O357" s="70">
        <f t="shared" si="53"/>
        <v>416.54896077847678</v>
      </c>
      <c r="P357" s="98">
        <f t="shared" si="46"/>
        <v>7.6921296296296349E-2</v>
      </c>
      <c r="Q357" s="99">
        <f t="shared" si="47"/>
        <v>9.2247968702979186</v>
      </c>
      <c r="R357" s="99">
        <f>AVERAGE(Q$5:Q357)</f>
        <v>54.810374000873587</v>
      </c>
      <c r="S357" s="100">
        <f t="shared" si="48"/>
        <v>17.03</v>
      </c>
      <c r="T357" s="101"/>
      <c r="U357" s="102">
        <f t="shared" si="49"/>
        <v>0.21965998672005102</v>
      </c>
      <c r="V357" s="103">
        <v>0.7</v>
      </c>
      <c r="W357" s="104"/>
    </row>
    <row r="358" spans="1:23" x14ac:dyDescent="0.2">
      <c r="A358" s="150" t="s">
        <v>64</v>
      </c>
      <c r="B358" s="93">
        <v>44421</v>
      </c>
      <c r="C358" s="108" t="s">
        <v>53</v>
      </c>
      <c r="D358" s="95">
        <v>114</v>
      </c>
      <c r="E358" s="96">
        <v>0.56901620370370376</v>
      </c>
      <c r="F358" s="96">
        <v>0.63959490740740743</v>
      </c>
      <c r="G358" s="70">
        <v>17.52</v>
      </c>
      <c r="H358" s="70">
        <v>66.223831999999987</v>
      </c>
      <c r="I358" s="97">
        <v>63.98</v>
      </c>
      <c r="J358" s="70">
        <v>3.8820000000000001</v>
      </c>
      <c r="K358" s="70">
        <f t="shared" si="50"/>
        <v>46584</v>
      </c>
      <c r="L358" s="70">
        <f t="shared" si="51"/>
        <v>6.7867871590685498</v>
      </c>
      <c r="M358" s="70">
        <v>76.5</v>
      </c>
      <c r="N358" s="70">
        <f t="shared" si="52"/>
        <v>36916.478096952145</v>
      </c>
      <c r="O358" s="70">
        <f t="shared" si="53"/>
        <v>254.53025652374177</v>
      </c>
      <c r="P358" s="98">
        <f t="shared" si="46"/>
        <v>7.0578703703703671E-2</v>
      </c>
      <c r="Q358" s="99">
        <f t="shared" si="47"/>
        <v>10.343063299442445</v>
      </c>
      <c r="R358" s="99">
        <f>AVERAGE(Q$5:Q358)</f>
        <v>54.684760128835642</v>
      </c>
      <c r="S358" s="100">
        <f t="shared" si="48"/>
        <v>17.52</v>
      </c>
      <c r="T358" s="101"/>
      <c r="U358" s="102">
        <f t="shared" si="49"/>
        <v>0.24494073193901611</v>
      </c>
      <c r="V358" s="103">
        <v>0.7</v>
      </c>
      <c r="W358" s="104"/>
    </row>
    <row r="359" spans="1:23" x14ac:dyDescent="0.2">
      <c r="A359" s="150" t="s">
        <v>64</v>
      </c>
      <c r="B359" s="93">
        <v>44421</v>
      </c>
      <c r="C359" s="108" t="s">
        <v>52</v>
      </c>
      <c r="D359" s="95">
        <v>115</v>
      </c>
      <c r="E359" s="96">
        <v>0.90171296296296299</v>
      </c>
      <c r="F359" s="96">
        <v>0.95270833333333327</v>
      </c>
      <c r="G359" s="70">
        <v>15.99</v>
      </c>
      <c r="H359" s="70">
        <v>68.568495999999996</v>
      </c>
      <c r="I359" s="97">
        <v>88.99</v>
      </c>
      <c r="J359" s="70">
        <v>1.9490000000000001</v>
      </c>
      <c r="K359" s="70">
        <f t="shared" si="50"/>
        <v>23388</v>
      </c>
      <c r="L359" s="70">
        <f t="shared" si="51"/>
        <v>8.5727768388561216</v>
      </c>
      <c r="M359" s="70">
        <v>76.5</v>
      </c>
      <c r="N359" s="70">
        <f t="shared" si="52"/>
        <v>20826.489235036872</v>
      </c>
      <c r="O359" s="70">
        <f t="shared" si="53"/>
        <v>143.59364491816282</v>
      </c>
      <c r="P359" s="98">
        <f t="shared" si="46"/>
        <v>5.0995370370370274E-2</v>
      </c>
      <c r="Q359" s="99">
        <f t="shared" si="47"/>
        <v>13.064911484339563</v>
      </c>
      <c r="R359" s="99">
        <f>AVERAGE(Q$5:Q359)</f>
        <v>54.567521118569459</v>
      </c>
      <c r="S359" s="100">
        <f t="shared" si="48"/>
        <v>15.99</v>
      </c>
      <c r="T359" s="101"/>
      <c r="U359" s="102">
        <f t="shared" si="49"/>
        <v>0.22244432442766063</v>
      </c>
      <c r="V359" s="103">
        <v>0.7</v>
      </c>
      <c r="W359" s="104"/>
    </row>
    <row r="360" spans="1:23" x14ac:dyDescent="0.2">
      <c r="A360" s="150" t="s">
        <v>64</v>
      </c>
      <c r="B360" s="93">
        <v>44422</v>
      </c>
      <c r="C360" s="108" t="s">
        <v>52</v>
      </c>
      <c r="D360" s="95">
        <v>116</v>
      </c>
      <c r="E360" s="96">
        <v>0.43208333333333332</v>
      </c>
      <c r="F360" s="96">
        <v>0.4982523148148148</v>
      </c>
      <c r="G360" s="70">
        <v>14.03</v>
      </c>
      <c r="H360" s="70">
        <v>67.127527999999998</v>
      </c>
      <c r="I360" s="97">
        <v>87.87</v>
      </c>
      <c r="J360" s="70">
        <v>3.9049999999999998</v>
      </c>
      <c r="K360" s="70">
        <f t="shared" si="50"/>
        <v>46860</v>
      </c>
      <c r="L360" s="70">
        <f t="shared" si="51"/>
        <v>5.7970497365751266</v>
      </c>
      <c r="M360" s="70">
        <v>76.5</v>
      </c>
      <c r="N360" s="70">
        <f t="shared" si="52"/>
        <v>59186.282559269865</v>
      </c>
      <c r="O360" s="70">
        <f t="shared" si="53"/>
        <v>408.07521353835148</v>
      </c>
      <c r="P360" s="98">
        <f t="shared" si="46"/>
        <v>6.6168981481481481E-2</v>
      </c>
      <c r="Q360" s="99">
        <f t="shared" si="47"/>
        <v>8.8347035158299807</v>
      </c>
      <c r="R360" s="99">
        <f>AVERAGE(Q$5:Q360)</f>
        <v>54.439058147775242</v>
      </c>
      <c r="S360" s="100">
        <f t="shared" si="48"/>
        <v>14.03</v>
      </c>
      <c r="T360" s="101"/>
      <c r="U360" s="102">
        <f t="shared" si="49"/>
        <v>0.15233770818167991</v>
      </c>
      <c r="V360" s="103">
        <v>0.7</v>
      </c>
      <c r="W360" s="104"/>
    </row>
    <row r="361" spans="1:23" x14ac:dyDescent="0.2">
      <c r="A361" s="150" t="s">
        <v>64</v>
      </c>
      <c r="B361" s="93">
        <v>44422</v>
      </c>
      <c r="C361" s="108" t="s">
        <v>52</v>
      </c>
      <c r="D361" s="95">
        <v>117</v>
      </c>
      <c r="E361" s="96">
        <v>0.84100694444444446</v>
      </c>
      <c r="F361" s="96">
        <v>0.90378472222222228</v>
      </c>
      <c r="G361" s="70">
        <v>15.96</v>
      </c>
      <c r="H361" s="70">
        <v>65.360600000000005</v>
      </c>
      <c r="I361" s="97">
        <v>74.430000000000007</v>
      </c>
      <c r="J361" s="70">
        <v>3.5659999999999998</v>
      </c>
      <c r="K361" s="70">
        <f t="shared" si="50"/>
        <v>42792</v>
      </c>
      <c r="L361" s="70">
        <f t="shared" si="51"/>
        <v>6.9507353628318533</v>
      </c>
      <c r="M361" s="70">
        <v>76.5</v>
      </c>
      <c r="N361" s="70">
        <f t="shared" si="52"/>
        <v>38470.858706025989</v>
      </c>
      <c r="O361" s="70">
        <f t="shared" si="53"/>
        <v>265.24733777195974</v>
      </c>
      <c r="P361" s="98">
        <f t="shared" si="46"/>
        <v>6.2777777777777821E-2</v>
      </c>
      <c r="Q361" s="99">
        <f t="shared" si="47"/>
        <v>10.592920353982294</v>
      </c>
      <c r="R361" s="99">
        <f>AVERAGE(Q$5:Q361)</f>
        <v>54.31623983462736</v>
      </c>
      <c r="S361" s="100">
        <f t="shared" si="48"/>
        <v>15.96</v>
      </c>
      <c r="T361" s="101"/>
      <c r="U361" s="102">
        <f t="shared" si="49"/>
        <v>0.21563723396769577</v>
      </c>
      <c r="V361" s="103">
        <v>0.7</v>
      </c>
      <c r="W361" s="104"/>
    </row>
    <row r="362" spans="1:23" x14ac:dyDescent="0.2">
      <c r="A362" s="150" t="s">
        <v>64</v>
      </c>
      <c r="B362" s="93">
        <v>44422</v>
      </c>
      <c r="C362" s="108" t="s">
        <v>53</v>
      </c>
      <c r="D362" s="95">
        <v>118</v>
      </c>
      <c r="E362" s="96">
        <v>8.8553240740740738E-2</v>
      </c>
      <c r="F362" s="96">
        <v>0.12590277777777778</v>
      </c>
      <c r="G362" s="70">
        <v>16.010000000000002</v>
      </c>
      <c r="H362" s="70">
        <v>29.037415999999997</v>
      </c>
      <c r="I362" s="97">
        <v>65.42</v>
      </c>
      <c r="J362" s="70">
        <v>4.3540000000000001</v>
      </c>
      <c r="K362" s="70">
        <f t="shared" si="50"/>
        <v>52248</v>
      </c>
      <c r="L362" s="70">
        <f t="shared" si="51"/>
        <v>11.719522419584752</v>
      </c>
      <c r="M362" s="70">
        <v>76.5</v>
      </c>
      <c r="N362" s="70">
        <f t="shared" si="52"/>
        <v>24322.019424043843</v>
      </c>
      <c r="O362" s="70">
        <f t="shared" si="53"/>
        <v>167.69448664412053</v>
      </c>
      <c r="P362" s="98">
        <f t="shared" si="46"/>
        <v>3.7349537037037042E-2</v>
      </c>
      <c r="Q362" s="99">
        <f t="shared" si="47"/>
        <v>17.860551595909513</v>
      </c>
      <c r="R362" s="99">
        <f>AVERAGE(Q$5:Q362)</f>
        <v>54.2144083032343</v>
      </c>
      <c r="S362" s="100">
        <f t="shared" si="48"/>
        <v>16.010000000000002</v>
      </c>
      <c r="T362" s="101"/>
      <c r="U362" s="102">
        <f t="shared" si="49"/>
        <v>0.41365701332901422</v>
      </c>
      <c r="V362" s="103">
        <v>0.7</v>
      </c>
      <c r="W362" s="104"/>
    </row>
    <row r="363" spans="1:23" x14ac:dyDescent="0.2">
      <c r="A363" s="150" t="s">
        <v>64</v>
      </c>
      <c r="B363" s="93">
        <v>44423</v>
      </c>
      <c r="C363" s="108" t="s">
        <v>53</v>
      </c>
      <c r="D363" s="95">
        <v>119</v>
      </c>
      <c r="E363" s="96">
        <v>0.66328703703703706</v>
      </c>
      <c r="F363" s="96">
        <v>0.69686342592592598</v>
      </c>
      <c r="G363" s="70">
        <v>16.989999999999998</v>
      </c>
      <c r="H363" s="70">
        <v>41.338471999999996</v>
      </c>
      <c r="I363" s="97">
        <v>57.51</v>
      </c>
      <c r="J363" s="70">
        <v>3.2679999999999998</v>
      </c>
      <c r="K363" s="70">
        <f t="shared" si="50"/>
        <v>39216</v>
      </c>
      <c r="L363" s="70">
        <f t="shared" si="51"/>
        <v>13.834491400206812</v>
      </c>
      <c r="M363" s="70">
        <v>76.5</v>
      </c>
      <c r="N363" s="70">
        <f t="shared" si="52"/>
        <v>13923.008392543918</v>
      </c>
      <c r="O363" s="70">
        <f t="shared" si="53"/>
        <v>95.995801344576094</v>
      </c>
      <c r="P363" s="98">
        <f t="shared" si="46"/>
        <v>3.3576388888888919E-2</v>
      </c>
      <c r="Q363" s="99">
        <f t="shared" si="47"/>
        <v>21.083764219234727</v>
      </c>
      <c r="R363" s="99">
        <f>AVERAGE(Q$5:Q363)</f>
        <v>54.122122386565778</v>
      </c>
      <c r="S363" s="100">
        <f t="shared" si="48"/>
        <v>16.989999999999998</v>
      </c>
      <c r="T363" s="101"/>
      <c r="U363" s="102">
        <f t="shared" si="49"/>
        <v>0.55547030606626335</v>
      </c>
      <c r="V363" s="103">
        <v>0.7</v>
      </c>
      <c r="W363" s="104"/>
    </row>
    <row r="364" spans="1:23" x14ac:dyDescent="0.2">
      <c r="A364" s="150" t="s">
        <v>64</v>
      </c>
      <c r="B364" s="93">
        <v>44423</v>
      </c>
      <c r="C364" s="108" t="s">
        <v>52</v>
      </c>
      <c r="D364" s="95">
        <v>120</v>
      </c>
      <c r="E364" s="96">
        <v>0.40780092592592593</v>
      </c>
      <c r="F364" s="96">
        <v>0.44644675925925931</v>
      </c>
      <c r="G364" s="70">
        <v>15.96</v>
      </c>
      <c r="H364" s="70">
        <v>68.168351999999999</v>
      </c>
      <c r="I364" s="97">
        <v>89.83</v>
      </c>
      <c r="J364" s="70">
        <v>3.4060000000000001</v>
      </c>
      <c r="K364" s="70">
        <f t="shared" si="50"/>
        <v>40872</v>
      </c>
      <c r="L364" s="70">
        <f t="shared" si="51"/>
        <v>11.291041811320742</v>
      </c>
      <c r="M364" s="70">
        <v>76.5</v>
      </c>
      <c r="N364" s="70">
        <f t="shared" si="52"/>
        <v>27584.955955014884</v>
      </c>
      <c r="O364" s="70">
        <f t="shared" si="53"/>
        <v>190.19165092039842</v>
      </c>
      <c r="P364" s="98">
        <f t="shared" si="46"/>
        <v>3.8645833333333379E-2</v>
      </c>
      <c r="Q364" s="99">
        <f t="shared" si="47"/>
        <v>17.207547169811303</v>
      </c>
      <c r="R364" s="99">
        <f>AVERAGE(Q$5:Q364)</f>
        <v>54.019581899852568</v>
      </c>
      <c r="S364" s="100">
        <f t="shared" si="48"/>
        <v>15.96</v>
      </c>
      <c r="T364" s="101"/>
      <c r="U364" s="102">
        <f t="shared" si="49"/>
        <v>0.29023757281955653</v>
      </c>
      <c r="V364" s="103">
        <v>0.7</v>
      </c>
      <c r="W364" s="104"/>
    </row>
    <row r="365" spans="1:23" x14ac:dyDescent="0.2">
      <c r="A365" s="150" t="s">
        <v>64</v>
      </c>
      <c r="B365" s="93">
        <v>44423</v>
      </c>
      <c r="C365" s="108" t="s">
        <v>53</v>
      </c>
      <c r="D365" s="95">
        <v>121</v>
      </c>
      <c r="E365" s="96">
        <v>0.5009837962962963</v>
      </c>
      <c r="F365" s="96">
        <v>0.51459490740740743</v>
      </c>
      <c r="G365" s="70">
        <v>4</v>
      </c>
      <c r="H365" s="70">
        <v>9.7293440000000011</v>
      </c>
      <c r="I365" s="97">
        <v>91.32</v>
      </c>
      <c r="J365" s="70">
        <v>2.3610000000000002</v>
      </c>
      <c r="K365" s="70">
        <f t="shared" si="50"/>
        <v>28332.000000000004</v>
      </c>
      <c r="L365" s="70">
        <f t="shared" si="51"/>
        <v>8.0347102040816214</v>
      </c>
      <c r="M365" s="70">
        <v>76.5</v>
      </c>
      <c r="N365" s="70">
        <f t="shared" si="52"/>
        <v>26561.682610730135</v>
      </c>
      <c r="O365" s="70">
        <f t="shared" si="53"/>
        <v>183.1364267971577</v>
      </c>
      <c r="P365" s="98">
        <f t="shared" si="46"/>
        <v>1.3611111111111129E-2</v>
      </c>
      <c r="Q365" s="99">
        <f t="shared" si="47"/>
        <v>12.244897959183657</v>
      </c>
      <c r="R365" s="99">
        <f>AVERAGE(Q$5:Q365)</f>
        <v>53.903862553756532</v>
      </c>
      <c r="S365" s="100">
        <f t="shared" si="48"/>
        <v>4</v>
      </c>
      <c r="T365" s="101"/>
      <c r="U365" s="102">
        <f t="shared" si="49"/>
        <v>0.20316333438165587</v>
      </c>
      <c r="V365" s="103">
        <v>0.7</v>
      </c>
      <c r="W365" s="104"/>
    </row>
    <row r="366" spans="1:23" x14ac:dyDescent="0.2">
      <c r="A366" s="150" t="s">
        <v>64</v>
      </c>
      <c r="B366" s="93">
        <v>44424</v>
      </c>
      <c r="C366" s="108" t="s">
        <v>53</v>
      </c>
      <c r="D366" s="95">
        <v>122</v>
      </c>
      <c r="E366" s="96">
        <v>0.35027777777777774</v>
      </c>
      <c r="F366" s="96">
        <v>0.36568287037037034</v>
      </c>
      <c r="G366" s="70">
        <v>17.04</v>
      </c>
      <c r="H366" s="70">
        <v>68.064943999999997</v>
      </c>
      <c r="I366" s="97">
        <v>88.41</v>
      </c>
      <c r="J366" s="70">
        <v>3.351</v>
      </c>
      <c r="K366" s="70">
        <f t="shared" si="50"/>
        <v>40212</v>
      </c>
      <c r="L366" s="70">
        <f t="shared" si="51"/>
        <v>30.241900670172793</v>
      </c>
      <c r="M366" s="70">
        <v>76.5</v>
      </c>
      <c r="N366" s="70">
        <f t="shared" si="52"/>
        <v>10540.157286774283</v>
      </c>
      <c r="O366" s="70">
        <f t="shared" si="53"/>
        <v>72.671854854559854</v>
      </c>
      <c r="P366" s="98">
        <f t="shared" ref="P366:P429" si="54">F366-E366</f>
        <v>1.5405092592592595E-2</v>
      </c>
      <c r="Q366" s="99">
        <f t="shared" ref="Q366:Q429" si="55">G366/(P366*24)</f>
        <v>46.088655146506376</v>
      </c>
      <c r="R366" s="99">
        <f>AVERAGE(Q$5:Q366)</f>
        <v>53.882273583018268</v>
      </c>
      <c r="S366" s="100">
        <f t="shared" ref="S366:S429" si="56">G366</f>
        <v>17.04</v>
      </c>
      <c r="T366" s="101"/>
      <c r="U366" s="102">
        <f t="shared" si="49"/>
        <v>0.78985743328271485</v>
      </c>
      <c r="V366" s="103">
        <v>0.7</v>
      </c>
      <c r="W366" s="104"/>
    </row>
    <row r="367" spans="1:23" x14ac:dyDescent="0.2">
      <c r="A367" s="150" t="s">
        <v>64</v>
      </c>
      <c r="B367" s="93">
        <v>44424</v>
      </c>
      <c r="C367" s="108" t="s">
        <v>52</v>
      </c>
      <c r="D367" s="95">
        <v>123</v>
      </c>
      <c r="E367" s="96">
        <v>0.68093750000000008</v>
      </c>
      <c r="F367" s="96">
        <v>0.69196759259259266</v>
      </c>
      <c r="G367" s="70">
        <v>16.04</v>
      </c>
      <c r="H367" s="70">
        <v>53.041559999999997</v>
      </c>
      <c r="I367" s="97">
        <v>90.07</v>
      </c>
      <c r="J367" s="70">
        <v>4.8949999999999996</v>
      </c>
      <c r="K367" s="70">
        <f t="shared" si="50"/>
        <v>58739.999999999993</v>
      </c>
      <c r="L367" s="70">
        <f t="shared" si="51"/>
        <v>39.758410274921353</v>
      </c>
      <c r="M367" s="70">
        <v>76.5</v>
      </c>
      <c r="N367" s="70">
        <f t="shared" si="52"/>
        <v>11617.394249654913</v>
      </c>
      <c r="O367" s="70">
        <f t="shared" si="53"/>
        <v>80.09914517675071</v>
      </c>
      <c r="P367" s="98">
        <f t="shared" si="54"/>
        <v>1.1030092592592577E-2</v>
      </c>
      <c r="Q367" s="99">
        <f t="shared" si="55"/>
        <v>60.591815320042052</v>
      </c>
      <c r="R367" s="99">
        <f>AVERAGE(Q$5:Q367)</f>
        <v>53.90075716907068</v>
      </c>
      <c r="S367" s="100">
        <f t="shared" si="56"/>
        <v>16.04</v>
      </c>
      <c r="T367" s="101"/>
      <c r="U367" s="102">
        <v>1</v>
      </c>
      <c r="V367" s="103">
        <v>0.7</v>
      </c>
      <c r="W367" s="104"/>
    </row>
    <row r="368" spans="1:23" x14ac:dyDescent="0.2">
      <c r="A368" s="150" t="s">
        <v>64</v>
      </c>
      <c r="B368" s="93">
        <v>44424</v>
      </c>
      <c r="C368" s="108" t="s">
        <v>53</v>
      </c>
      <c r="D368" s="95">
        <v>124</v>
      </c>
      <c r="E368" s="96">
        <v>0.97689814814814813</v>
      </c>
      <c r="F368" s="96">
        <v>0.97951388888888891</v>
      </c>
      <c r="G368" s="70">
        <v>11.5</v>
      </c>
      <c r="H368" s="70">
        <v>29.768015999999996</v>
      </c>
      <c r="I368" s="97">
        <v>90.12</v>
      </c>
      <c r="J368" s="70">
        <v>2.8879999999999999</v>
      </c>
      <c r="K368" s="70">
        <f t="shared" si="50"/>
        <v>34656</v>
      </c>
      <c r="L368" s="70">
        <f t="shared" si="51"/>
        <v>120.20068672566192</v>
      </c>
      <c r="M368" s="70">
        <v>76.5</v>
      </c>
      <c r="N368" s="70">
        <f t="shared" si="52"/>
        <v>2522.124501503783</v>
      </c>
      <c r="O368" s="70">
        <f t="shared" si="53"/>
        <v>17.389443127988223</v>
      </c>
      <c r="P368" s="98">
        <f t="shared" si="54"/>
        <v>2.6157407407407796E-3</v>
      </c>
      <c r="Q368" s="99">
        <f t="shared" si="55"/>
        <v>183.18584070796189</v>
      </c>
      <c r="R368" s="99">
        <f>AVERAGE(Q$5:Q368)</f>
        <v>54.255935970001701</v>
      </c>
      <c r="S368" s="100">
        <f t="shared" si="56"/>
        <v>11.5</v>
      </c>
      <c r="T368" s="101"/>
      <c r="U368" s="102">
        <v>1</v>
      </c>
      <c r="V368" s="103">
        <v>0.7</v>
      </c>
      <c r="W368" s="104"/>
    </row>
    <row r="369" spans="1:23" x14ac:dyDescent="0.2">
      <c r="A369" s="150" t="s">
        <v>64</v>
      </c>
      <c r="B369" s="93">
        <v>44425</v>
      </c>
      <c r="C369" s="108" t="s">
        <v>53</v>
      </c>
      <c r="D369" s="95">
        <v>125</v>
      </c>
      <c r="E369" s="96">
        <v>0.42277777777777775</v>
      </c>
      <c r="F369" s="96">
        <v>0.43076388888888889</v>
      </c>
      <c r="G369" s="70">
        <v>13.97</v>
      </c>
      <c r="H369" s="70">
        <v>26.09928</v>
      </c>
      <c r="I369" s="97">
        <v>88.67</v>
      </c>
      <c r="J369" s="70">
        <v>5.5960000000000001</v>
      </c>
      <c r="K369" s="70">
        <f t="shared" si="50"/>
        <v>67152</v>
      </c>
      <c r="L369" s="70">
        <f t="shared" si="51"/>
        <v>47.826088486956358</v>
      </c>
      <c r="M369" s="70">
        <v>76.5</v>
      </c>
      <c r="N369" s="70">
        <f t="shared" si="52"/>
        <v>10561.593241687933</v>
      </c>
      <c r="O369" s="70">
        <f t="shared" si="53"/>
        <v>72.819650619060297</v>
      </c>
      <c r="P369" s="98">
        <f t="shared" si="54"/>
        <v>7.9861111111111382E-3</v>
      </c>
      <c r="Q369" s="99">
        <f t="shared" si="55"/>
        <v>72.886956521738881</v>
      </c>
      <c r="R369" s="99">
        <f>AVERAGE(Q$5:Q369)</f>
        <v>54.306979861924269</v>
      </c>
      <c r="S369" s="100">
        <f t="shared" si="56"/>
        <v>13.97</v>
      </c>
      <c r="T369" s="101"/>
      <c r="U369" s="102">
        <v>1</v>
      </c>
      <c r="V369" s="103">
        <v>0.7</v>
      </c>
      <c r="W369" s="104"/>
    </row>
    <row r="370" spans="1:23" x14ac:dyDescent="0.2">
      <c r="A370" s="150" t="s">
        <v>64</v>
      </c>
      <c r="B370" s="93">
        <v>44425</v>
      </c>
      <c r="C370" s="108" t="s">
        <v>53</v>
      </c>
      <c r="D370" s="95">
        <v>126</v>
      </c>
      <c r="E370" s="96">
        <v>1.6585648148148148E-2</v>
      </c>
      <c r="F370" s="96">
        <v>2.4884259259259259E-2</v>
      </c>
      <c r="G370" s="70">
        <v>17.489999999999998</v>
      </c>
      <c r="H370" s="70">
        <v>24.121040000000001</v>
      </c>
      <c r="I370" s="97">
        <v>90.7</v>
      </c>
      <c r="J370" s="70">
        <v>6.2009999999999996</v>
      </c>
      <c r="K370" s="70">
        <f t="shared" si="50"/>
        <v>74412</v>
      </c>
      <c r="L370" s="70">
        <f t="shared" si="51"/>
        <v>57.621983196652721</v>
      </c>
      <c r="M370" s="70">
        <v>76.5</v>
      </c>
      <c r="N370" s="70">
        <f t="shared" si="52"/>
        <v>9930.5508718535129</v>
      </c>
      <c r="O370" s="70">
        <f t="shared" si="53"/>
        <v>68.468764929220725</v>
      </c>
      <c r="P370" s="98">
        <f t="shared" si="54"/>
        <v>8.2986111111111108E-3</v>
      </c>
      <c r="Q370" s="99">
        <f t="shared" si="55"/>
        <v>87.81589958158996</v>
      </c>
      <c r="R370" s="99">
        <f>AVERAGE(Q$5:Q370)</f>
        <v>54.398534287387839</v>
      </c>
      <c r="S370" s="100">
        <f t="shared" si="56"/>
        <v>17.489999999999998</v>
      </c>
      <c r="T370" s="101"/>
      <c r="U370" s="102">
        <v>1</v>
      </c>
      <c r="V370" s="103">
        <v>0.7</v>
      </c>
      <c r="W370" s="104"/>
    </row>
    <row r="371" spans="1:23" x14ac:dyDescent="0.2">
      <c r="A371" s="150" t="s">
        <v>64</v>
      </c>
      <c r="B371" s="93">
        <v>44429</v>
      </c>
      <c r="C371" s="108" t="s">
        <v>53</v>
      </c>
      <c r="D371" s="95">
        <v>127</v>
      </c>
      <c r="E371" s="96">
        <v>0.46682870370370372</v>
      </c>
      <c r="F371" s="96">
        <v>0.48374999999999996</v>
      </c>
      <c r="G371" s="70">
        <v>15.96</v>
      </c>
      <c r="H371" s="70">
        <v>25.930679999999999</v>
      </c>
      <c r="I371" s="97">
        <v>89.57</v>
      </c>
      <c r="J371" s="70">
        <v>6.0730000000000004</v>
      </c>
      <c r="K371" s="70">
        <f t="shared" si="50"/>
        <v>72876</v>
      </c>
      <c r="L371" s="70">
        <f t="shared" si="51"/>
        <v>25.787133110807201</v>
      </c>
      <c r="M371" s="70">
        <v>76.5</v>
      </c>
      <c r="N371" s="70">
        <f t="shared" si="52"/>
        <v>21118.805464935689</v>
      </c>
      <c r="O371" s="70">
        <f t="shared" si="53"/>
        <v>145.60909516741998</v>
      </c>
      <c r="P371" s="98">
        <f t="shared" si="54"/>
        <v>1.692129629629624E-2</v>
      </c>
      <c r="Q371" s="99">
        <f t="shared" si="55"/>
        <v>39.299589603283309</v>
      </c>
      <c r="R371" s="99">
        <f>AVERAGE(Q$5:Q371)</f>
        <v>54.357392748739052</v>
      </c>
      <c r="S371" s="100">
        <f t="shared" si="56"/>
        <v>15.96</v>
      </c>
      <c r="T371" s="101"/>
      <c r="U371" s="102">
        <f t="shared" si="49"/>
        <v>0.66478544972923359</v>
      </c>
      <c r="V371" s="103">
        <v>0.7</v>
      </c>
      <c r="W371" s="104"/>
    </row>
    <row r="372" spans="1:23" x14ac:dyDescent="0.2">
      <c r="A372" s="150" t="s">
        <v>64</v>
      </c>
      <c r="B372" s="93">
        <v>44429</v>
      </c>
      <c r="C372" s="108" t="s">
        <v>53</v>
      </c>
      <c r="D372" s="95">
        <v>128</v>
      </c>
      <c r="E372" s="96">
        <v>0.57060185185185186</v>
      </c>
      <c r="F372" s="96">
        <v>0.58353009259259259</v>
      </c>
      <c r="G372" s="70">
        <v>15.95</v>
      </c>
      <c r="H372" s="70">
        <v>50.60248</v>
      </c>
      <c r="I372" s="97">
        <v>94.78</v>
      </c>
      <c r="J372" s="70">
        <v>4.4729999999999999</v>
      </c>
      <c r="K372" s="70">
        <f t="shared" si="50"/>
        <v>53676</v>
      </c>
      <c r="L372" s="70">
        <f t="shared" si="51"/>
        <v>33.73067731423459</v>
      </c>
      <c r="M372" s="70">
        <v>76.5</v>
      </c>
      <c r="N372" s="70">
        <f t="shared" si="52"/>
        <v>13042.877193519353</v>
      </c>
      <c r="O372" s="70">
        <f t="shared" si="53"/>
        <v>89.927507958789491</v>
      </c>
      <c r="P372" s="98">
        <f t="shared" si="54"/>
        <v>1.2928240740740726E-2</v>
      </c>
      <c r="Q372" s="99">
        <f t="shared" si="55"/>
        <v>51.405550581915904</v>
      </c>
      <c r="R372" s="99">
        <f>AVERAGE(Q$5:Q372)</f>
        <v>54.34937143850312</v>
      </c>
      <c r="S372" s="100">
        <f t="shared" si="56"/>
        <v>15.95</v>
      </c>
      <c r="T372" s="101"/>
      <c r="U372" s="102">
        <f t="shared" ref="U372:U410" si="57">((((Q372/60)*1000)/I372)/Z$1)</f>
        <v>0.82176828288022508</v>
      </c>
      <c r="V372" s="103">
        <v>0.7</v>
      </c>
      <c r="W372" s="104"/>
    </row>
    <row r="373" spans="1:23" x14ac:dyDescent="0.2">
      <c r="A373" s="150" t="s">
        <v>64</v>
      </c>
      <c r="B373" s="93">
        <v>44429</v>
      </c>
      <c r="C373" s="108" t="s">
        <v>53</v>
      </c>
      <c r="D373" s="95">
        <v>129</v>
      </c>
      <c r="E373" s="96">
        <v>0.96749999999999992</v>
      </c>
      <c r="F373" s="96">
        <v>0.98270833333333341</v>
      </c>
      <c r="G373" s="70">
        <v>16.53</v>
      </c>
      <c r="H373" s="70">
        <v>28.468672000000002</v>
      </c>
      <c r="I373" s="97">
        <v>88.7</v>
      </c>
      <c r="J373" s="70">
        <v>2.8879999999999999</v>
      </c>
      <c r="K373" s="70">
        <f t="shared" si="50"/>
        <v>34656</v>
      </c>
      <c r="L373" s="70">
        <f t="shared" si="51"/>
        <v>29.716320657533942</v>
      </c>
      <c r="M373" s="70">
        <v>76.5</v>
      </c>
      <c r="N373" s="70">
        <f t="shared" si="52"/>
        <v>8864.0464651930288</v>
      </c>
      <c r="O373" s="70">
        <f t="shared" si="53"/>
        <v>61.115473006354286</v>
      </c>
      <c r="P373" s="98">
        <f t="shared" si="54"/>
        <v>1.520833333333349E-2</v>
      </c>
      <c r="Q373" s="99">
        <f t="shared" si="55"/>
        <v>45.287671232876249</v>
      </c>
      <c r="R373" s="99">
        <f>AVERAGE(Q$5:Q373)</f>
        <v>54.324813985371343</v>
      </c>
      <c r="S373" s="100">
        <f t="shared" si="56"/>
        <v>16.53</v>
      </c>
      <c r="T373" s="101"/>
      <c r="U373" s="102">
        <f t="shared" si="57"/>
        <v>0.77359282622520997</v>
      </c>
      <c r="V373" s="103">
        <v>0.7</v>
      </c>
      <c r="W373" s="104"/>
    </row>
    <row r="374" spans="1:23" x14ac:dyDescent="0.2">
      <c r="A374" s="150" t="s">
        <v>64</v>
      </c>
      <c r="B374" s="93">
        <v>44430</v>
      </c>
      <c r="C374" s="108" t="s">
        <v>52</v>
      </c>
      <c r="D374" s="95">
        <v>130</v>
      </c>
      <c r="E374" s="96">
        <v>0.78166666666666673</v>
      </c>
      <c r="F374" s="96">
        <v>0.79907407407407405</v>
      </c>
      <c r="G374" s="70">
        <v>16.48</v>
      </c>
      <c r="H374" s="70">
        <v>32.200352000000002</v>
      </c>
      <c r="I374" s="97">
        <v>83.52</v>
      </c>
      <c r="J374" s="70">
        <v>3.3140000000000001</v>
      </c>
      <c r="K374" s="70">
        <f t="shared" ref="K374:K393" si="58">J374*12000</f>
        <v>39768</v>
      </c>
      <c r="L374" s="70">
        <f t="shared" ref="L374:L393" si="59">Q374*0.656168</f>
        <v>25.883733446808645</v>
      </c>
      <c r="M374" s="70">
        <v>76.5</v>
      </c>
      <c r="N374" s="70">
        <f t="shared" ref="N374:N393" si="60">((H374*1000)/M374)+((6.28*I374*K374)/(L374*M374))</f>
        <v>10954.973277063005</v>
      </c>
      <c r="O374" s="70">
        <f t="shared" ref="O374:O393" si="61">N374*0.00689476</f>
        <v>75.531911551762917</v>
      </c>
      <c r="P374" s="98">
        <f t="shared" si="54"/>
        <v>1.7407407407407316E-2</v>
      </c>
      <c r="Q374" s="99">
        <f t="shared" si="55"/>
        <v>39.446808510638505</v>
      </c>
      <c r="R374" s="99">
        <f>AVERAGE(Q$5:Q374)</f>
        <v>54.284603159763954</v>
      </c>
      <c r="S374" s="100">
        <f t="shared" si="56"/>
        <v>16.48</v>
      </c>
      <c r="T374" s="101"/>
      <c r="U374" s="102">
        <f t="shared" si="57"/>
        <v>0.71561172991841016</v>
      </c>
      <c r="V374" s="103">
        <v>0.7</v>
      </c>
      <c r="W374" s="104"/>
    </row>
    <row r="375" spans="1:23" x14ac:dyDescent="0.2">
      <c r="A375" s="150" t="s">
        <v>64</v>
      </c>
      <c r="B375" s="93">
        <v>44430</v>
      </c>
      <c r="C375" s="108" t="s">
        <v>52</v>
      </c>
      <c r="D375" s="95">
        <v>131</v>
      </c>
      <c r="E375" s="96">
        <v>0.80658564814814815</v>
      </c>
      <c r="F375" s="96">
        <v>0.83037037037037031</v>
      </c>
      <c r="G375" s="70">
        <v>16.510000000000002</v>
      </c>
      <c r="H375" s="70">
        <v>31.984544</v>
      </c>
      <c r="I375" s="97">
        <v>80.81</v>
      </c>
      <c r="J375" s="70">
        <v>5.0640000000000001</v>
      </c>
      <c r="K375" s="70">
        <f t="shared" si="58"/>
        <v>60768</v>
      </c>
      <c r="L375" s="70">
        <f t="shared" si="59"/>
        <v>18.978102797080339</v>
      </c>
      <c r="M375" s="70">
        <v>76.5</v>
      </c>
      <c r="N375" s="70">
        <f t="shared" si="60"/>
        <v>21659.612399953759</v>
      </c>
      <c r="O375" s="70">
        <f t="shared" si="61"/>
        <v>149.33782919070518</v>
      </c>
      <c r="P375" s="98">
        <f t="shared" si="54"/>
        <v>2.3784722222222165E-2</v>
      </c>
      <c r="Q375" s="99">
        <f t="shared" si="55"/>
        <v>28.92262773722635</v>
      </c>
      <c r="R375" s="99">
        <f>AVERAGE(Q$5:Q375)</f>
        <v>54.216242040026657</v>
      </c>
      <c r="S375" s="100">
        <f t="shared" si="56"/>
        <v>16.510000000000002</v>
      </c>
      <c r="T375" s="101"/>
      <c r="U375" s="102">
        <f t="shared" si="57"/>
        <v>0.54228639077121321</v>
      </c>
      <c r="V375" s="103">
        <v>0.7</v>
      </c>
      <c r="W375" s="104"/>
    </row>
    <row r="376" spans="1:23" x14ac:dyDescent="0.2">
      <c r="A376" s="150" t="s">
        <v>64</v>
      </c>
      <c r="B376" s="93">
        <v>44431</v>
      </c>
      <c r="C376" s="108" t="s">
        <v>52</v>
      </c>
      <c r="D376" s="95">
        <v>132</v>
      </c>
      <c r="E376" s="96">
        <v>0.47391203703703705</v>
      </c>
      <c r="F376" s="96">
        <v>0.50472222222222218</v>
      </c>
      <c r="G376" s="70">
        <v>18.010000000000002</v>
      </c>
      <c r="H376" s="70">
        <v>17.334327999999999</v>
      </c>
      <c r="I376" s="97">
        <v>67</v>
      </c>
      <c r="J376" s="70">
        <v>4.5279999999999996</v>
      </c>
      <c r="K376" s="70">
        <f t="shared" si="58"/>
        <v>54335.999999999993</v>
      </c>
      <c r="L376" s="70">
        <f t="shared" si="59"/>
        <v>15.981708658151792</v>
      </c>
      <c r="M376" s="70">
        <v>76.5</v>
      </c>
      <c r="N376" s="70">
        <f t="shared" si="60"/>
        <v>18926.414246422315</v>
      </c>
      <c r="O376" s="70">
        <f t="shared" si="61"/>
        <v>130.49308388966273</v>
      </c>
      <c r="P376" s="98">
        <f t="shared" si="54"/>
        <v>3.0810185185185135E-2</v>
      </c>
      <c r="Q376" s="99">
        <f t="shared" si="55"/>
        <v>24.356123215627388</v>
      </c>
      <c r="R376" s="99">
        <f>AVERAGE(Q$5:Q376)</f>
        <v>54.135972903401928</v>
      </c>
      <c r="S376" s="100">
        <f t="shared" si="56"/>
        <v>18.010000000000002</v>
      </c>
      <c r="T376" s="101"/>
      <c r="U376" s="102">
        <f t="shared" si="57"/>
        <v>0.55079428348320636</v>
      </c>
      <c r="V376" s="103">
        <v>0.7</v>
      </c>
      <c r="W376" s="104"/>
    </row>
    <row r="377" spans="1:23" x14ac:dyDescent="0.2">
      <c r="A377" s="150" t="s">
        <v>64</v>
      </c>
      <c r="B377" s="93">
        <v>44431</v>
      </c>
      <c r="C377" s="108" t="s">
        <v>52</v>
      </c>
      <c r="D377" s="95">
        <v>133</v>
      </c>
      <c r="E377" s="96">
        <v>0.59598379629629628</v>
      </c>
      <c r="F377" s="96">
        <v>0.6247800925925926</v>
      </c>
      <c r="G377" s="70">
        <v>17</v>
      </c>
      <c r="H377" s="70">
        <v>38.411576000000004</v>
      </c>
      <c r="I377" s="97">
        <v>89.81</v>
      </c>
      <c r="J377" s="70">
        <v>5.3070000000000004</v>
      </c>
      <c r="K377" s="70">
        <f t="shared" si="58"/>
        <v>63684.000000000007</v>
      </c>
      <c r="L377" s="70">
        <f t="shared" si="59"/>
        <v>16.140466881028924</v>
      </c>
      <c r="M377" s="70">
        <v>76.5</v>
      </c>
      <c r="N377" s="70">
        <f t="shared" si="60"/>
        <v>29591.6716585535</v>
      </c>
      <c r="O377" s="70">
        <f t="shared" si="61"/>
        <v>204.02747408452831</v>
      </c>
      <c r="P377" s="98">
        <f t="shared" si="54"/>
        <v>2.879629629629632E-2</v>
      </c>
      <c r="Q377" s="99">
        <f t="shared" si="55"/>
        <v>24.598070739549819</v>
      </c>
      <c r="R377" s="99">
        <f>AVERAGE(Q$5:Q377)</f>
        <v>54.056782817171765</v>
      </c>
      <c r="S377" s="100">
        <f t="shared" si="56"/>
        <v>17</v>
      </c>
      <c r="T377" s="101"/>
      <c r="U377" s="102">
        <f t="shared" si="57"/>
        <v>0.4149850144842786</v>
      </c>
      <c r="V377" s="103">
        <v>0.7</v>
      </c>
      <c r="W377" s="104"/>
    </row>
    <row r="378" spans="1:23" x14ac:dyDescent="0.2">
      <c r="A378" s="150" t="s">
        <v>64</v>
      </c>
      <c r="B378" s="93">
        <v>44432</v>
      </c>
      <c r="C378" s="108" t="s">
        <v>52</v>
      </c>
      <c r="D378" s="95">
        <v>134</v>
      </c>
      <c r="E378" s="96">
        <v>2.1759259259259259E-2</v>
      </c>
      <c r="F378" s="96">
        <v>3.9791666666666663E-2</v>
      </c>
      <c r="G378" s="70">
        <v>17.03</v>
      </c>
      <c r="H378" s="70">
        <v>24.602111999999998</v>
      </c>
      <c r="I378" s="97">
        <v>91.84</v>
      </c>
      <c r="J378" s="70">
        <v>4.4829999999999997</v>
      </c>
      <c r="K378" s="70">
        <f t="shared" si="58"/>
        <v>53795.999999999993</v>
      </c>
      <c r="L378" s="70">
        <f t="shared" si="59"/>
        <v>25.820505612323498</v>
      </c>
      <c r="M378" s="70">
        <v>76.5</v>
      </c>
      <c r="N378" s="70">
        <f t="shared" si="60"/>
        <v>16029.39490778863</v>
      </c>
      <c r="O378" s="70">
        <f t="shared" si="61"/>
        <v>110.51883083442473</v>
      </c>
      <c r="P378" s="98">
        <f t="shared" si="54"/>
        <v>1.8032407407407403E-2</v>
      </c>
      <c r="Q378" s="99">
        <f t="shared" si="55"/>
        <v>39.350449293966633</v>
      </c>
      <c r="R378" s="99">
        <f>AVERAGE(Q$5:Q378)</f>
        <v>54.017461069783515</v>
      </c>
      <c r="S378" s="100">
        <f t="shared" si="56"/>
        <v>17.03</v>
      </c>
      <c r="T378" s="101"/>
      <c r="U378" s="102">
        <f t="shared" si="57"/>
        <v>0.64919308438203849</v>
      </c>
      <c r="V378" s="103">
        <v>0.7</v>
      </c>
      <c r="W378" s="104"/>
    </row>
    <row r="379" spans="1:23" x14ac:dyDescent="0.2">
      <c r="A379" s="150" t="s">
        <v>64</v>
      </c>
      <c r="B379" s="93">
        <v>44432</v>
      </c>
      <c r="C379" s="108" t="s">
        <v>53</v>
      </c>
      <c r="D379" s="95">
        <v>135</v>
      </c>
      <c r="E379" s="96">
        <v>0.95756944444444436</v>
      </c>
      <c r="F379" s="96">
        <v>0.99219907407407415</v>
      </c>
      <c r="G379" s="70">
        <v>17</v>
      </c>
      <c r="H379" s="70">
        <v>66.837536</v>
      </c>
      <c r="I379" s="97">
        <v>72.08</v>
      </c>
      <c r="J379" s="70">
        <v>3.3140000000000001</v>
      </c>
      <c r="K379" s="70">
        <f t="shared" si="58"/>
        <v>39768</v>
      </c>
      <c r="L379" s="70">
        <f t="shared" si="59"/>
        <v>13.42161818181812</v>
      </c>
      <c r="M379" s="70">
        <v>76.5</v>
      </c>
      <c r="N379" s="70">
        <f t="shared" si="60"/>
        <v>18406.112915222628</v>
      </c>
      <c r="O379" s="70">
        <f t="shared" si="61"/>
        <v>126.90573108336037</v>
      </c>
      <c r="P379" s="98">
        <f t="shared" si="54"/>
        <v>3.4629629629629788E-2</v>
      </c>
      <c r="Q379" s="99">
        <f t="shared" si="55"/>
        <v>20.454545454545361</v>
      </c>
      <c r="R379" s="99">
        <f>AVERAGE(Q$5:Q379)</f>
        <v>53.927959961476212</v>
      </c>
      <c r="S379" s="100">
        <f t="shared" si="56"/>
        <v>17</v>
      </c>
      <c r="T379" s="101"/>
      <c r="U379" s="102">
        <f t="shared" si="57"/>
        <v>0.42996303464469948</v>
      </c>
      <c r="V379" s="103">
        <v>0.7</v>
      </c>
      <c r="W379" s="104"/>
    </row>
    <row r="380" spans="1:23" x14ac:dyDescent="0.2">
      <c r="A380" s="150" t="s">
        <v>64</v>
      </c>
      <c r="B380" s="93">
        <v>44433</v>
      </c>
      <c r="C380" s="108" t="s">
        <v>53</v>
      </c>
      <c r="D380" s="95">
        <v>136</v>
      </c>
      <c r="E380" s="96">
        <v>2.4594907407407409E-2</v>
      </c>
      <c r="F380" s="96">
        <v>4.0046296296296295E-2</v>
      </c>
      <c r="G380" s="70">
        <v>18.02</v>
      </c>
      <c r="H380" s="70">
        <v>66.4846</v>
      </c>
      <c r="I380" s="97">
        <v>83.53</v>
      </c>
      <c r="J380" s="70">
        <v>3.149</v>
      </c>
      <c r="K380" s="70">
        <f t="shared" si="58"/>
        <v>37788</v>
      </c>
      <c r="L380" s="70">
        <f t="shared" si="59"/>
        <v>31.885341195505621</v>
      </c>
      <c r="M380" s="70">
        <v>76.5</v>
      </c>
      <c r="N380" s="70">
        <f t="shared" si="60"/>
        <v>8995.579521061507</v>
      </c>
      <c r="O380" s="70">
        <f t="shared" si="61"/>
        <v>62.022361858634035</v>
      </c>
      <c r="P380" s="98">
        <f t="shared" si="54"/>
        <v>1.5451388888888886E-2</v>
      </c>
      <c r="Q380" s="99">
        <f t="shared" si="55"/>
        <v>48.593258426966301</v>
      </c>
      <c r="R380" s="99">
        <f>AVERAGE(Q$5:Q380)</f>
        <v>53.91377192548017</v>
      </c>
      <c r="S380" s="100">
        <f t="shared" si="56"/>
        <v>18.02</v>
      </c>
      <c r="T380" s="101"/>
      <c r="U380" s="102">
        <f t="shared" si="57"/>
        <v>0.88143360627040745</v>
      </c>
      <c r="V380" s="103">
        <v>0.7</v>
      </c>
      <c r="W380" s="104"/>
    </row>
    <row r="381" spans="1:23" x14ac:dyDescent="0.2">
      <c r="A381" s="150" t="s">
        <v>64</v>
      </c>
      <c r="B381" s="93">
        <v>44433</v>
      </c>
      <c r="C381" s="108" t="s">
        <v>52</v>
      </c>
      <c r="D381" s="95">
        <v>137</v>
      </c>
      <c r="E381" s="96">
        <v>0.9202662037037036</v>
      </c>
      <c r="F381" s="96">
        <v>0.94019675925925927</v>
      </c>
      <c r="G381" s="70">
        <v>16.04</v>
      </c>
      <c r="H381" s="70">
        <v>49.098568</v>
      </c>
      <c r="I381" s="97">
        <v>68.17</v>
      </c>
      <c r="J381" s="70">
        <v>8.84</v>
      </c>
      <c r="K381" s="70">
        <f t="shared" si="58"/>
        <v>106080</v>
      </c>
      <c r="L381" s="70">
        <f t="shared" si="59"/>
        <v>22.00334784668976</v>
      </c>
      <c r="M381" s="70">
        <v>76.5</v>
      </c>
      <c r="N381" s="70">
        <f t="shared" si="60"/>
        <v>27621.457480390054</v>
      </c>
      <c r="O381" s="70">
        <f t="shared" si="61"/>
        <v>190.44332017749412</v>
      </c>
      <c r="P381" s="98">
        <f t="shared" si="54"/>
        <v>1.9930555555555673E-2</v>
      </c>
      <c r="Q381" s="99">
        <f t="shared" si="55"/>
        <v>33.533101045295965</v>
      </c>
      <c r="R381" s="99">
        <f>AVERAGE(Q$5:Q381)</f>
        <v>53.859711790519476</v>
      </c>
      <c r="S381" s="100">
        <f t="shared" si="56"/>
        <v>16.04</v>
      </c>
      <c r="T381" s="101"/>
      <c r="U381" s="102">
        <f t="shared" si="57"/>
        <v>0.74530921015856011</v>
      </c>
      <c r="V381" s="103">
        <v>0.7</v>
      </c>
      <c r="W381" s="104"/>
    </row>
    <row r="382" spans="1:23" x14ac:dyDescent="0.2">
      <c r="A382" s="150" t="s">
        <v>64</v>
      </c>
      <c r="B382" s="93">
        <v>44434</v>
      </c>
      <c r="C382" s="108" t="s">
        <v>52</v>
      </c>
      <c r="D382" s="95">
        <v>138</v>
      </c>
      <c r="E382" s="96">
        <v>0.78380787037037036</v>
      </c>
      <c r="F382" s="96">
        <v>0.79298611111111106</v>
      </c>
      <c r="G382" s="70">
        <v>17.010000000000002</v>
      </c>
      <c r="H382" s="70">
        <v>58.461488000000003</v>
      </c>
      <c r="I382" s="97">
        <v>86.46</v>
      </c>
      <c r="J382" s="70">
        <v>5.5730000000000004</v>
      </c>
      <c r="K382" s="70">
        <f t="shared" si="58"/>
        <v>66876</v>
      </c>
      <c r="L382" s="70">
        <f t="shared" si="59"/>
        <v>50.669739783102401</v>
      </c>
      <c r="M382" s="70">
        <v>76.5</v>
      </c>
      <c r="N382" s="70">
        <f t="shared" si="60"/>
        <v>10131.947342381145</v>
      </c>
      <c r="O382" s="70">
        <f t="shared" si="61"/>
        <v>69.857345258355821</v>
      </c>
      <c r="P382" s="98">
        <f t="shared" si="54"/>
        <v>9.1782407407406952E-3</v>
      </c>
      <c r="Q382" s="99">
        <f t="shared" si="55"/>
        <v>77.220680958386268</v>
      </c>
      <c r="R382" s="99">
        <f>AVERAGE(Q$5:Q382)</f>
        <v>53.921513296254574</v>
      </c>
      <c r="S382" s="100">
        <f t="shared" si="56"/>
        <v>17.010000000000002</v>
      </c>
      <c r="T382" s="101"/>
      <c r="U382" s="102">
        <v>1</v>
      </c>
      <c r="V382" s="103">
        <v>0.7</v>
      </c>
      <c r="W382" s="104"/>
    </row>
    <row r="383" spans="1:23" x14ac:dyDescent="0.2">
      <c r="A383" s="150" t="s">
        <v>64</v>
      </c>
      <c r="B383" s="93">
        <v>44434</v>
      </c>
      <c r="C383" s="108" t="s">
        <v>52</v>
      </c>
      <c r="D383" s="95">
        <v>139</v>
      </c>
      <c r="E383" s="96">
        <v>0.26178240740740738</v>
      </c>
      <c r="F383" s="96">
        <v>0.30806712962962962</v>
      </c>
      <c r="G383" s="70">
        <v>16.489999999999998</v>
      </c>
      <c r="H383" s="70">
        <v>51.683768000000001</v>
      </c>
      <c r="I383" s="97">
        <v>70.42</v>
      </c>
      <c r="J383" s="70">
        <v>5.5780000000000003</v>
      </c>
      <c r="K383" s="70">
        <f t="shared" si="58"/>
        <v>66936</v>
      </c>
      <c r="L383" s="70">
        <f t="shared" si="59"/>
        <v>9.7406244441110221</v>
      </c>
      <c r="M383" s="70">
        <v>76.5</v>
      </c>
      <c r="N383" s="70">
        <f t="shared" si="60"/>
        <v>40400.904856128742</v>
      </c>
      <c r="O383" s="70">
        <f t="shared" si="61"/>
        <v>278.5545427658422</v>
      </c>
      <c r="P383" s="98">
        <f t="shared" si="54"/>
        <v>4.6284722222222241E-2</v>
      </c>
      <c r="Q383" s="99">
        <f t="shared" si="55"/>
        <v>14.844711177794441</v>
      </c>
      <c r="R383" s="99">
        <f>AVERAGE(Q$5:Q383)</f>
        <v>53.818408277472358</v>
      </c>
      <c r="S383" s="100">
        <f t="shared" si="56"/>
        <v>16.489999999999998</v>
      </c>
      <c r="T383" s="101"/>
      <c r="U383" s="102">
        <f t="shared" si="57"/>
        <v>0.31939770850641691</v>
      </c>
      <c r="V383" s="103">
        <v>0.7</v>
      </c>
      <c r="W383" s="104"/>
    </row>
    <row r="384" spans="1:23" x14ac:dyDescent="0.2">
      <c r="A384" s="150" t="s">
        <v>64</v>
      </c>
      <c r="B384" s="93">
        <v>44434</v>
      </c>
      <c r="C384" s="108" t="s">
        <v>53</v>
      </c>
      <c r="D384" s="95">
        <v>140</v>
      </c>
      <c r="E384" s="96">
        <v>0.98214120370370372</v>
      </c>
      <c r="F384" s="96">
        <v>0.98714120370370362</v>
      </c>
      <c r="G384" s="70">
        <v>16.55</v>
      </c>
      <c r="H384" s="70">
        <v>50.433880000000002</v>
      </c>
      <c r="I384" s="97">
        <v>88.9</v>
      </c>
      <c r="J384" s="70">
        <v>3.222</v>
      </c>
      <c r="K384" s="70">
        <f t="shared" si="58"/>
        <v>38664</v>
      </c>
      <c r="L384" s="70">
        <f t="shared" si="59"/>
        <v>90.496503333335269</v>
      </c>
      <c r="M384" s="70">
        <v>76.5</v>
      </c>
      <c r="N384" s="70">
        <f t="shared" si="60"/>
        <v>3777.2580905189607</v>
      </c>
      <c r="O384" s="70">
        <f t="shared" si="61"/>
        <v>26.04328799218651</v>
      </c>
      <c r="P384" s="98">
        <f t="shared" si="54"/>
        <v>4.9999999999998934E-3</v>
      </c>
      <c r="Q384" s="99">
        <f t="shared" si="55"/>
        <v>137.91666666666961</v>
      </c>
      <c r="R384" s="99">
        <f>AVERAGE(Q$5:Q384)</f>
        <v>54.039719483759711</v>
      </c>
      <c r="S384" s="100">
        <f t="shared" si="56"/>
        <v>16.55</v>
      </c>
      <c r="T384" s="101"/>
      <c r="U384" s="102">
        <v>1</v>
      </c>
      <c r="V384" s="103">
        <v>0.7</v>
      </c>
      <c r="W384" s="104"/>
    </row>
    <row r="385" spans="1:23" x14ac:dyDescent="0.2">
      <c r="A385" s="150" t="s">
        <v>64</v>
      </c>
      <c r="B385" s="93">
        <v>44435</v>
      </c>
      <c r="C385" s="108" t="s">
        <v>53</v>
      </c>
      <c r="D385" s="95">
        <v>141</v>
      </c>
      <c r="E385" s="96">
        <v>0.36277777777777781</v>
      </c>
      <c r="F385" s="96">
        <v>0.38267361111111109</v>
      </c>
      <c r="G385" s="70">
        <v>16.53</v>
      </c>
      <c r="H385" s="70">
        <v>33.560392</v>
      </c>
      <c r="I385" s="97">
        <v>71.25</v>
      </c>
      <c r="J385" s="70">
        <v>6.8659999999999997</v>
      </c>
      <c r="K385" s="70">
        <f t="shared" si="58"/>
        <v>82392</v>
      </c>
      <c r="L385" s="70">
        <f t="shared" si="59"/>
        <v>22.715093277486975</v>
      </c>
      <c r="M385" s="70">
        <v>76.5</v>
      </c>
      <c r="N385" s="70">
        <f t="shared" si="60"/>
        <v>21654.213875622252</v>
      </c>
      <c r="O385" s="70">
        <f t="shared" si="61"/>
        <v>149.30060766108528</v>
      </c>
      <c r="P385" s="98">
        <f t="shared" si="54"/>
        <v>1.9895833333333279E-2</v>
      </c>
      <c r="Q385" s="99">
        <f t="shared" si="55"/>
        <v>34.617801047120516</v>
      </c>
      <c r="R385" s="99">
        <f>AVERAGE(Q$5:Q385)</f>
        <v>53.988743319884016</v>
      </c>
      <c r="S385" s="100">
        <f t="shared" si="56"/>
        <v>16.53</v>
      </c>
      <c r="T385" s="101"/>
      <c r="U385" s="102">
        <f t="shared" si="57"/>
        <v>0.73615738537204711</v>
      </c>
      <c r="V385" s="103">
        <v>0.7</v>
      </c>
      <c r="W385" s="104"/>
    </row>
    <row r="386" spans="1:23" x14ac:dyDescent="0.2">
      <c r="A386" s="150" t="s">
        <v>64</v>
      </c>
      <c r="B386" s="93">
        <v>44435</v>
      </c>
      <c r="C386" s="108" t="s">
        <v>52</v>
      </c>
      <c r="D386" s="95">
        <v>142</v>
      </c>
      <c r="E386" s="96">
        <v>0.62452546296296296</v>
      </c>
      <c r="F386" s="96">
        <v>0.64258101851851845</v>
      </c>
      <c r="G386" s="70">
        <v>16.510000000000002</v>
      </c>
      <c r="H386" s="70">
        <v>37.251608000000004</v>
      </c>
      <c r="I386" s="97">
        <v>85.17</v>
      </c>
      <c r="J386" s="70">
        <v>6.9020000000000001</v>
      </c>
      <c r="K386" s="70">
        <f t="shared" si="58"/>
        <v>82824</v>
      </c>
      <c r="L386" s="70">
        <f t="shared" si="59"/>
        <v>25.000000800000088</v>
      </c>
      <c r="M386" s="70">
        <v>76.5</v>
      </c>
      <c r="N386" s="70">
        <f t="shared" si="60"/>
        <v>23650.2812469563</v>
      </c>
      <c r="O386" s="70">
        <f t="shared" si="61"/>
        <v>163.06301313026441</v>
      </c>
      <c r="P386" s="98">
        <f t="shared" si="54"/>
        <v>1.8055555555555491E-2</v>
      </c>
      <c r="Q386" s="99">
        <f t="shared" si="55"/>
        <v>38.100000000000136</v>
      </c>
      <c r="R386" s="99">
        <f>AVERAGE(Q$5:Q386)</f>
        <v>53.94714975098379</v>
      </c>
      <c r="S386" s="100">
        <f t="shared" si="56"/>
        <v>16.510000000000002</v>
      </c>
      <c r="T386" s="101"/>
      <c r="U386" s="102">
        <f t="shared" si="57"/>
        <v>0.67778880741191661</v>
      </c>
      <c r="V386" s="103">
        <v>0.7</v>
      </c>
      <c r="W386" s="104"/>
    </row>
    <row r="387" spans="1:23" x14ac:dyDescent="0.2">
      <c r="A387" s="150" t="s">
        <v>64</v>
      </c>
      <c r="B387" s="93">
        <v>44435</v>
      </c>
      <c r="C387" s="108" t="s">
        <v>53</v>
      </c>
      <c r="D387" s="95">
        <v>143</v>
      </c>
      <c r="E387" s="96">
        <v>0.80410879629629628</v>
      </c>
      <c r="F387" s="96">
        <v>0.8146064814814814</v>
      </c>
      <c r="G387" s="70">
        <v>16.5</v>
      </c>
      <c r="H387" s="70">
        <v>14.074728</v>
      </c>
      <c r="I387" s="97">
        <v>60.15</v>
      </c>
      <c r="J387" s="70">
        <v>4.1390000000000002</v>
      </c>
      <c r="K387" s="70">
        <f t="shared" si="58"/>
        <v>49668</v>
      </c>
      <c r="L387" s="70">
        <f t="shared" si="59"/>
        <v>42.972854685777541</v>
      </c>
      <c r="M387" s="70">
        <v>76.5</v>
      </c>
      <c r="N387" s="70">
        <f t="shared" si="60"/>
        <v>5891.0942212411301</v>
      </c>
      <c r="O387" s="70">
        <f t="shared" si="61"/>
        <v>40.617680792844496</v>
      </c>
      <c r="P387" s="98">
        <f t="shared" si="54"/>
        <v>1.0497685185185124E-2</v>
      </c>
      <c r="Q387" s="99">
        <f t="shared" si="55"/>
        <v>65.490628445424861</v>
      </c>
      <c r="R387" s="99">
        <f>AVERAGE(Q$5:Q387)</f>
        <v>53.977289382039778</v>
      </c>
      <c r="S387" s="100">
        <f t="shared" si="56"/>
        <v>16.5</v>
      </c>
      <c r="T387" s="101"/>
      <c r="U387" s="102">
        <v>1</v>
      </c>
      <c r="V387" s="103">
        <v>0.7</v>
      </c>
      <c r="W387" s="104"/>
    </row>
    <row r="388" spans="1:23" x14ac:dyDescent="0.2">
      <c r="A388" s="150" t="s">
        <v>64</v>
      </c>
      <c r="B388" s="93">
        <v>44436</v>
      </c>
      <c r="C388" s="108" t="s">
        <v>53</v>
      </c>
      <c r="D388" s="95">
        <v>144</v>
      </c>
      <c r="E388" s="96">
        <v>0.20498842592592592</v>
      </c>
      <c r="F388" s="96">
        <v>0.21758101851851852</v>
      </c>
      <c r="G388" s="70">
        <v>12.04</v>
      </c>
      <c r="H388" s="70">
        <v>34.540520000000001</v>
      </c>
      <c r="I388" s="97">
        <v>94.22</v>
      </c>
      <c r="J388" s="70">
        <v>5.2480000000000002</v>
      </c>
      <c r="K388" s="70">
        <f t="shared" si="58"/>
        <v>62976</v>
      </c>
      <c r="L388" s="70">
        <f t="shared" si="59"/>
        <v>26.140575176470573</v>
      </c>
      <c r="M388" s="70">
        <v>76.5</v>
      </c>
      <c r="N388" s="70">
        <f t="shared" si="60"/>
        <v>19085.301993249723</v>
      </c>
      <c r="O388" s="70">
        <f t="shared" si="61"/>
        <v>131.58857677097845</v>
      </c>
      <c r="P388" s="98">
        <f t="shared" si="54"/>
        <v>1.25925925925926E-2</v>
      </c>
      <c r="Q388" s="99">
        <f t="shared" si="55"/>
        <v>39.838235294117624</v>
      </c>
      <c r="R388" s="99">
        <f>AVERAGE(Q$5:Q388)</f>
        <v>53.940468928685817</v>
      </c>
      <c r="S388" s="100">
        <f t="shared" si="56"/>
        <v>12.04</v>
      </c>
      <c r="T388" s="101"/>
      <c r="U388" s="102">
        <f t="shared" si="57"/>
        <v>0.6406385328682328</v>
      </c>
      <c r="V388" s="103">
        <v>0.7</v>
      </c>
      <c r="W388" s="104"/>
    </row>
    <row r="389" spans="1:23" x14ac:dyDescent="0.2">
      <c r="A389" s="150" t="s">
        <v>64</v>
      </c>
      <c r="B389" s="93">
        <v>44436</v>
      </c>
      <c r="C389" s="108" t="s">
        <v>53</v>
      </c>
      <c r="D389" s="95">
        <v>145</v>
      </c>
      <c r="E389" s="96">
        <v>0.56652777777777774</v>
      </c>
      <c r="F389" s="96">
        <v>0.58420138888888895</v>
      </c>
      <c r="G389" s="70">
        <v>18</v>
      </c>
      <c r="H389" s="70">
        <v>54.194784000000006</v>
      </c>
      <c r="I389" s="97">
        <v>70.94</v>
      </c>
      <c r="J389" s="70">
        <v>6.43</v>
      </c>
      <c r="K389" s="70">
        <f t="shared" si="58"/>
        <v>77160</v>
      </c>
      <c r="L389" s="70">
        <f t="shared" si="59"/>
        <v>27.845243222003774</v>
      </c>
      <c r="M389" s="70">
        <v>76.5</v>
      </c>
      <c r="N389" s="70">
        <f t="shared" si="60"/>
        <v>16845.71826263671</v>
      </c>
      <c r="O389" s="70">
        <f t="shared" si="61"/>
        <v>116.14718444849709</v>
      </c>
      <c r="P389" s="98">
        <f t="shared" si="54"/>
        <v>1.7673611111111209E-2</v>
      </c>
      <c r="Q389" s="99">
        <f t="shared" si="55"/>
        <v>42.436149312376976</v>
      </c>
      <c r="R389" s="99">
        <f>AVERAGE(Q$5:Q389)</f>
        <v>53.910587579033063</v>
      </c>
      <c r="S389" s="100">
        <f t="shared" si="56"/>
        <v>18</v>
      </c>
      <c r="T389" s="101"/>
      <c r="U389" s="102">
        <f t="shared" si="57"/>
        <v>0.90636024707984086</v>
      </c>
      <c r="V389" s="103">
        <v>0.7</v>
      </c>
      <c r="W389" s="104"/>
    </row>
    <row r="390" spans="1:23" x14ac:dyDescent="0.2">
      <c r="A390" s="150" t="s">
        <v>64</v>
      </c>
      <c r="B390" s="93">
        <v>44436</v>
      </c>
      <c r="C390" s="108" t="s">
        <v>52</v>
      </c>
      <c r="D390" s="95">
        <v>146</v>
      </c>
      <c r="E390" s="96">
        <v>0.60119212962962965</v>
      </c>
      <c r="F390" s="96">
        <v>0.6156018518518519</v>
      </c>
      <c r="G390" s="70">
        <v>17.96</v>
      </c>
      <c r="H390" s="70">
        <v>25.912696</v>
      </c>
      <c r="I390" s="97">
        <v>89.99</v>
      </c>
      <c r="J390" s="70">
        <v>6.8150000000000004</v>
      </c>
      <c r="K390" s="70">
        <f t="shared" si="58"/>
        <v>81780</v>
      </c>
      <c r="L390" s="70">
        <f t="shared" si="59"/>
        <v>34.076464424096308</v>
      </c>
      <c r="M390" s="70">
        <v>76.5</v>
      </c>
      <c r="N390" s="70">
        <f t="shared" si="60"/>
        <v>18067.760630396369</v>
      </c>
      <c r="O390" s="70">
        <f t="shared" si="61"/>
        <v>124.57287328403167</v>
      </c>
      <c r="P390" s="98">
        <f t="shared" si="54"/>
        <v>1.4409722222222254E-2</v>
      </c>
      <c r="Q390" s="99">
        <f t="shared" si="55"/>
        <v>51.932530120481815</v>
      </c>
      <c r="R390" s="99">
        <f>AVERAGE(Q$5:Q390)</f>
        <v>53.905463077845106</v>
      </c>
      <c r="S390" s="100">
        <f t="shared" si="56"/>
        <v>17.96</v>
      </c>
      <c r="T390" s="101"/>
      <c r="U390" s="102">
        <f t="shared" si="57"/>
        <v>0.87438217243804561</v>
      </c>
      <c r="V390" s="103">
        <v>0.7</v>
      </c>
      <c r="W390" s="104"/>
    </row>
    <row r="391" spans="1:23" x14ac:dyDescent="0.2">
      <c r="A391" s="150" t="s">
        <v>64</v>
      </c>
      <c r="B391" s="93">
        <v>44436</v>
      </c>
      <c r="C391" s="108" t="s">
        <v>52</v>
      </c>
      <c r="D391" s="95">
        <v>147</v>
      </c>
      <c r="E391" s="96">
        <v>0.70233796296296302</v>
      </c>
      <c r="F391" s="96">
        <v>0.71717592592592594</v>
      </c>
      <c r="G391" s="70">
        <v>17.97</v>
      </c>
      <c r="H391" s="70">
        <v>53.621544</v>
      </c>
      <c r="I391" s="97">
        <v>89.75</v>
      </c>
      <c r="J391" s="70">
        <v>6.7690000000000001</v>
      </c>
      <c r="K391" s="70">
        <f t="shared" si="58"/>
        <v>81228</v>
      </c>
      <c r="L391" s="70">
        <f t="shared" si="59"/>
        <v>33.111404255850339</v>
      </c>
      <c r="M391" s="70">
        <v>76.5</v>
      </c>
      <c r="N391" s="70">
        <f t="shared" si="60"/>
        <v>18775.20774394925</v>
      </c>
      <c r="O391" s="70">
        <f t="shared" si="61"/>
        <v>129.45055134467151</v>
      </c>
      <c r="P391" s="98">
        <f t="shared" si="54"/>
        <v>1.4837962962962914E-2</v>
      </c>
      <c r="Q391" s="99">
        <f t="shared" si="55"/>
        <v>50.461778471139006</v>
      </c>
      <c r="R391" s="99">
        <f>AVERAGE(Q$5:Q391)</f>
        <v>53.896564668008651</v>
      </c>
      <c r="S391" s="100">
        <f t="shared" si="56"/>
        <v>17.97</v>
      </c>
      <c r="T391" s="101"/>
      <c r="U391" s="102">
        <f t="shared" si="57"/>
        <v>0.85189125468285642</v>
      </c>
      <c r="V391" s="103">
        <v>0.7</v>
      </c>
      <c r="W391" s="104"/>
    </row>
    <row r="392" spans="1:23" x14ac:dyDescent="0.2">
      <c r="A392" s="150" t="s">
        <v>64</v>
      </c>
      <c r="B392" s="93">
        <v>44437</v>
      </c>
      <c r="C392" s="108" t="s">
        <v>52</v>
      </c>
      <c r="D392" s="95">
        <v>148</v>
      </c>
      <c r="E392" s="96">
        <v>0.19499999999999998</v>
      </c>
      <c r="F392" s="96">
        <v>0.21865740740740738</v>
      </c>
      <c r="G392" s="70">
        <v>18</v>
      </c>
      <c r="H392" s="70">
        <v>44.652023999999997</v>
      </c>
      <c r="I392" s="97">
        <v>89.78</v>
      </c>
      <c r="J392" s="70">
        <v>4.7389999999999999</v>
      </c>
      <c r="K392" s="70">
        <f t="shared" si="58"/>
        <v>56868</v>
      </c>
      <c r="L392" s="70">
        <f t="shared" si="59"/>
        <v>20.802194911937381</v>
      </c>
      <c r="M392" s="70">
        <v>76.5</v>
      </c>
      <c r="N392" s="70">
        <f t="shared" si="60"/>
        <v>20731.902820534891</v>
      </c>
      <c r="O392" s="70">
        <f t="shared" si="61"/>
        <v>142.94149429091115</v>
      </c>
      <c r="P392" s="98">
        <f t="shared" si="54"/>
        <v>2.3657407407407405E-2</v>
      </c>
      <c r="Q392" s="99">
        <f t="shared" si="55"/>
        <v>31.70254403131116</v>
      </c>
      <c r="R392" s="99">
        <f>AVERAGE(Q$5:Q392)</f>
        <v>53.839363583893451</v>
      </c>
      <c r="S392" s="100">
        <f t="shared" si="56"/>
        <v>18</v>
      </c>
      <c r="T392" s="101"/>
      <c r="U392" s="102">
        <f t="shared" si="57"/>
        <v>0.53502069083536119</v>
      </c>
      <c r="V392" s="103">
        <v>0.7</v>
      </c>
      <c r="W392" s="104"/>
    </row>
    <row r="393" spans="1:23" x14ac:dyDescent="0.2">
      <c r="A393" s="150" t="s">
        <v>64</v>
      </c>
      <c r="B393" s="143">
        <v>44437</v>
      </c>
      <c r="C393" s="129" t="s">
        <v>52</v>
      </c>
      <c r="D393" s="144">
        <v>149</v>
      </c>
      <c r="E393" s="145">
        <v>0.852025462962963</v>
      </c>
      <c r="F393" s="145">
        <v>0.88071759259259252</v>
      </c>
      <c r="G393" s="71">
        <v>16.54</v>
      </c>
      <c r="H393" s="71">
        <v>63.79824</v>
      </c>
      <c r="I393" s="146">
        <v>86.26</v>
      </c>
      <c r="J393" s="71">
        <v>5.7290000000000001</v>
      </c>
      <c r="K393" s="71">
        <f t="shared" si="58"/>
        <v>68748</v>
      </c>
      <c r="L393" s="71">
        <f t="shared" si="59"/>
        <v>15.760737148850399</v>
      </c>
      <c r="M393" s="71">
        <v>76.5</v>
      </c>
      <c r="N393" s="71">
        <f t="shared" si="60"/>
        <v>31722.064628341446</v>
      </c>
      <c r="O393" s="71">
        <f t="shared" si="61"/>
        <v>218.71602231690346</v>
      </c>
      <c r="P393" s="136">
        <f t="shared" si="54"/>
        <v>2.8692129629629526E-2</v>
      </c>
      <c r="Q393" s="137">
        <f t="shared" si="55"/>
        <v>24.019362646228405</v>
      </c>
      <c r="R393" s="137">
        <f>AVERAGE(Q$5:Q393)</f>
        <v>53.762705483796623</v>
      </c>
      <c r="S393" s="138">
        <f t="shared" si="56"/>
        <v>16.54</v>
      </c>
      <c r="T393" s="147"/>
      <c r="U393" s="148">
        <f t="shared" si="57"/>
        <v>0.42189860545335817</v>
      </c>
      <c r="V393" s="140">
        <v>0.7</v>
      </c>
      <c r="W393" s="149"/>
    </row>
    <row r="394" spans="1:23" x14ac:dyDescent="0.2">
      <c r="A394" s="150" t="s">
        <v>71</v>
      </c>
      <c r="B394" s="81">
        <v>44376</v>
      </c>
      <c r="C394" s="151" t="s">
        <v>52</v>
      </c>
      <c r="D394" s="83">
        <v>1</v>
      </c>
      <c r="E394" s="84">
        <v>0.50011574074074072</v>
      </c>
      <c r="F394" s="84">
        <v>0.64321759259259259</v>
      </c>
      <c r="G394" s="69">
        <v>17</v>
      </c>
      <c r="H394" s="69">
        <v>36.988591999999997</v>
      </c>
      <c r="I394" s="85">
        <v>42.57</v>
      </c>
      <c r="J394" s="69">
        <v>2.94</v>
      </c>
      <c r="K394" s="69">
        <f>J394*12000</f>
        <v>35280</v>
      </c>
      <c r="L394" s="69">
        <f>Q394*0.656168</f>
        <v>3.2479360724684567</v>
      </c>
      <c r="M394" s="69">
        <v>76.5</v>
      </c>
      <c r="N394" s="69">
        <f>((H394*1000)/M394)+((6.28*I394*K394)/(L394*M394))</f>
        <v>38443.227708339349</v>
      </c>
      <c r="O394" s="69">
        <f>N394*0.00689476</f>
        <v>265.05682867434979</v>
      </c>
      <c r="P394" s="86">
        <f t="shared" si="54"/>
        <v>0.14310185185185187</v>
      </c>
      <c r="Q394" s="87">
        <f t="shared" si="55"/>
        <v>4.9498544160465867</v>
      </c>
      <c r="R394" s="87">
        <f>AVERAGE(Q$5:Q394)</f>
        <v>53.637544327212645</v>
      </c>
      <c r="S394" s="88">
        <f t="shared" si="56"/>
        <v>17</v>
      </c>
      <c r="T394" s="83" t="s">
        <v>66</v>
      </c>
      <c r="U394" s="90">
        <f t="shared" si="57"/>
        <v>0.17617522711422137</v>
      </c>
      <c r="V394" s="91">
        <v>0.7</v>
      </c>
      <c r="W394" s="92"/>
    </row>
    <row r="395" spans="1:23" x14ac:dyDescent="0.2">
      <c r="A395" s="150" t="s">
        <v>71</v>
      </c>
      <c r="B395" s="93">
        <v>44377</v>
      </c>
      <c r="C395" s="142" t="s">
        <v>53</v>
      </c>
      <c r="D395" s="95">
        <v>2</v>
      </c>
      <c r="E395" s="96">
        <v>0.456087962962963</v>
      </c>
      <c r="F395" s="96">
        <v>0.4944560185185185</v>
      </c>
      <c r="G395" s="70">
        <v>6.5</v>
      </c>
      <c r="H395" s="70">
        <v>50</v>
      </c>
      <c r="I395" s="97">
        <v>89</v>
      </c>
      <c r="J395" s="70">
        <v>4.4000000000000004</v>
      </c>
      <c r="K395" s="70">
        <f>J395*12000</f>
        <v>52800.000000000007</v>
      </c>
      <c r="L395" s="70">
        <f>Q395*0.656168</f>
        <v>4.6317741176470646</v>
      </c>
      <c r="M395" s="70">
        <v>76.5</v>
      </c>
      <c r="N395" s="70">
        <f>((H395*1000)/M395)+((6.28*I395*K395)/(L395*M395))</f>
        <v>83940.124372739461</v>
      </c>
      <c r="O395" s="70">
        <f>N395*0.00689476</f>
        <v>578.74701192018915</v>
      </c>
      <c r="P395" s="98">
        <f t="shared" si="54"/>
        <v>3.8368055555555503E-2</v>
      </c>
      <c r="Q395" s="99">
        <f t="shared" si="55"/>
        <v>7.0588235294117743</v>
      </c>
      <c r="R395" s="99">
        <f>AVERAGE(Q$5:Q395)</f>
        <v>53.518417164046916</v>
      </c>
      <c r="S395" s="100">
        <f t="shared" si="56"/>
        <v>6.5</v>
      </c>
      <c r="T395" s="95" t="s">
        <v>66</v>
      </c>
      <c r="U395" s="102">
        <f t="shared" si="57"/>
        <v>0.12017064231208333</v>
      </c>
      <c r="V395" s="103">
        <v>0.7</v>
      </c>
      <c r="W395" s="104"/>
    </row>
    <row r="396" spans="1:23" x14ac:dyDescent="0.2">
      <c r="A396" s="150" t="s">
        <v>71</v>
      </c>
      <c r="B396" s="93">
        <v>44377</v>
      </c>
      <c r="C396" s="142" t="s">
        <v>53</v>
      </c>
      <c r="D396" s="95">
        <v>3</v>
      </c>
      <c r="E396" s="96">
        <v>0.60113425925925923</v>
      </c>
      <c r="F396" s="96">
        <v>0.71354166666666663</v>
      </c>
      <c r="G396" s="70">
        <v>17</v>
      </c>
      <c r="H396" s="70">
        <v>37.883296000000001</v>
      </c>
      <c r="I396" s="97">
        <v>91.58</v>
      </c>
      <c r="J396" s="70">
        <v>4.5199999999999996</v>
      </c>
      <c r="K396" s="70">
        <f t="shared" ref="K396:K459" si="62">J396*12000</f>
        <v>54239.999999999993</v>
      </c>
      <c r="L396" s="70">
        <f t="shared" ref="L396:L459" si="63">Q396*0.656168</f>
        <v>4.1348313014827021</v>
      </c>
      <c r="M396" s="70">
        <v>76.5</v>
      </c>
      <c r="N396" s="70">
        <f t="shared" ref="N396:N459" si="64">((H396*1000)/M396)+((6.28*I396*K396)/(L396*M396))</f>
        <v>99114.238017928845</v>
      </c>
      <c r="O396" s="70">
        <f t="shared" ref="O396:O459" si="65">N396*0.00689476</f>
        <v>683.36888371649502</v>
      </c>
      <c r="P396" s="98">
        <f t="shared" si="54"/>
        <v>0.1124074074074074</v>
      </c>
      <c r="Q396" s="99">
        <f t="shared" si="55"/>
        <v>6.3014827018121915</v>
      </c>
      <c r="R396" s="99">
        <f>AVERAGE(Q$5:Q396)</f>
        <v>53.397965800622849</v>
      </c>
      <c r="S396" s="100">
        <f t="shared" si="56"/>
        <v>17</v>
      </c>
      <c r="T396" s="95" t="s">
        <v>66</v>
      </c>
      <c r="U396" s="102">
        <f t="shared" si="57"/>
        <v>0.10425530752731825</v>
      </c>
      <c r="V396" s="103">
        <v>0.7</v>
      </c>
      <c r="W396" s="104"/>
    </row>
    <row r="397" spans="1:23" x14ac:dyDescent="0.2">
      <c r="A397" s="150" t="s">
        <v>71</v>
      </c>
      <c r="B397" s="93">
        <v>44377</v>
      </c>
      <c r="C397" s="142" t="s">
        <v>52</v>
      </c>
      <c r="D397" s="95">
        <v>4</v>
      </c>
      <c r="E397" s="96">
        <v>8.6597222222222214E-2</v>
      </c>
      <c r="F397" s="96">
        <v>0.12858796296296296</v>
      </c>
      <c r="G397" s="70">
        <v>17</v>
      </c>
      <c r="H397" s="70">
        <v>54.522991999999995</v>
      </c>
      <c r="I397" s="97">
        <v>78.08</v>
      </c>
      <c r="J397" s="70">
        <v>4.38</v>
      </c>
      <c r="K397" s="70">
        <f t="shared" si="62"/>
        <v>52560</v>
      </c>
      <c r="L397" s="70">
        <f t="shared" si="63"/>
        <v>11.068765600882028</v>
      </c>
      <c r="M397" s="70">
        <v>76.5</v>
      </c>
      <c r="N397" s="70">
        <f t="shared" si="64"/>
        <v>31149.181651247251</v>
      </c>
      <c r="O397" s="70">
        <f t="shared" si="65"/>
        <v>214.76613168175348</v>
      </c>
      <c r="P397" s="98">
        <f t="shared" si="54"/>
        <v>4.1990740740740745E-2</v>
      </c>
      <c r="Q397" s="99">
        <f t="shared" si="55"/>
        <v>16.868798235942666</v>
      </c>
      <c r="R397" s="99">
        <f>AVERAGE(Q$5:Q397)</f>
        <v>53.305016264834862</v>
      </c>
      <c r="S397" s="100">
        <f t="shared" si="56"/>
        <v>17</v>
      </c>
      <c r="T397" s="95" t="s">
        <v>66</v>
      </c>
      <c r="U397" s="102">
        <f t="shared" si="57"/>
        <v>0.32734099905191771</v>
      </c>
      <c r="V397" s="103">
        <v>0.7</v>
      </c>
      <c r="W397" s="104"/>
    </row>
    <row r="398" spans="1:23" x14ac:dyDescent="0.2">
      <c r="A398" s="150" t="s">
        <v>71</v>
      </c>
      <c r="B398" s="93">
        <v>44378</v>
      </c>
      <c r="C398" s="142" t="s">
        <v>53</v>
      </c>
      <c r="D398" s="95">
        <v>5</v>
      </c>
      <c r="E398" s="96">
        <v>0.94912037037037045</v>
      </c>
      <c r="F398" s="96">
        <v>1.0205902777777778</v>
      </c>
      <c r="G398" s="70">
        <v>17</v>
      </c>
      <c r="H398" s="70">
        <v>46.686464000000001</v>
      </c>
      <c r="I398" s="97">
        <v>62.57</v>
      </c>
      <c r="J398" s="70">
        <v>3.51</v>
      </c>
      <c r="K398" s="70">
        <f t="shared" si="62"/>
        <v>42120</v>
      </c>
      <c r="L398" s="70">
        <f t="shared" si="63"/>
        <v>6.5032358866396827</v>
      </c>
      <c r="M398" s="70">
        <v>76.5</v>
      </c>
      <c r="N398" s="70">
        <f t="shared" si="64"/>
        <v>33878.014471398652</v>
      </c>
      <c r="O398" s="70">
        <f t="shared" si="65"/>
        <v>233.58077905682057</v>
      </c>
      <c r="P398" s="98">
        <f t="shared" si="54"/>
        <v>7.1469907407407329E-2</v>
      </c>
      <c r="Q398" s="99">
        <f t="shared" si="55"/>
        <v>9.9109311740890789</v>
      </c>
      <c r="R398" s="99">
        <f>AVERAGE(Q$5:Q398)</f>
        <v>53.194878993030947</v>
      </c>
      <c r="S398" s="100">
        <f t="shared" si="56"/>
        <v>17</v>
      </c>
      <c r="T398" s="95" t="s">
        <v>66</v>
      </c>
      <c r="U398" s="102">
        <f t="shared" si="57"/>
        <v>0.23999620241303266</v>
      </c>
      <c r="V398" s="103">
        <v>0.7</v>
      </c>
      <c r="W398" s="104"/>
    </row>
    <row r="399" spans="1:23" x14ac:dyDescent="0.2">
      <c r="A399" s="150" t="s">
        <v>71</v>
      </c>
      <c r="B399" s="93">
        <v>44379</v>
      </c>
      <c r="C399" s="142" t="s">
        <v>52</v>
      </c>
      <c r="D399" s="95">
        <v>6</v>
      </c>
      <c r="E399" s="96">
        <v>0.5332986111111111</v>
      </c>
      <c r="F399" s="96">
        <v>0.61052083333333329</v>
      </c>
      <c r="G399" s="70">
        <v>17</v>
      </c>
      <c r="H399" s="70">
        <v>67.577128000000002</v>
      </c>
      <c r="I399" s="97">
        <v>61.85</v>
      </c>
      <c r="J399" s="70">
        <v>4.03</v>
      </c>
      <c r="K399" s="70">
        <f t="shared" si="62"/>
        <v>48360</v>
      </c>
      <c r="L399" s="70">
        <f t="shared" si="63"/>
        <v>6.0188071942446069</v>
      </c>
      <c r="M399" s="70">
        <v>76.5</v>
      </c>
      <c r="N399" s="70">
        <f t="shared" si="64"/>
        <v>41679.003274985727</v>
      </c>
      <c r="O399" s="70">
        <f t="shared" si="65"/>
        <v>287.36672462024057</v>
      </c>
      <c r="P399" s="98">
        <f t="shared" si="54"/>
        <v>7.7222222222222192E-2</v>
      </c>
      <c r="Q399" s="99">
        <f t="shared" si="55"/>
        <v>9.1726618705036014</v>
      </c>
      <c r="R399" s="99">
        <f>AVERAGE(Q$5:Q399)</f>
        <v>53.083430342087837</v>
      </c>
      <c r="S399" s="100">
        <f t="shared" si="56"/>
        <v>17</v>
      </c>
      <c r="T399" s="95" t="s">
        <v>66</v>
      </c>
      <c r="U399" s="102">
        <f t="shared" si="57"/>
        <v>0.22470448716355804</v>
      </c>
      <c r="V399" s="103">
        <v>0.7</v>
      </c>
      <c r="W399" s="104"/>
    </row>
    <row r="400" spans="1:23" x14ac:dyDescent="0.2">
      <c r="A400" s="150" t="s">
        <v>71</v>
      </c>
      <c r="B400" s="93">
        <v>44380</v>
      </c>
      <c r="C400" s="142" t="s">
        <v>53</v>
      </c>
      <c r="D400" s="95">
        <v>7</v>
      </c>
      <c r="E400" s="96">
        <v>0.16663194444444443</v>
      </c>
      <c r="F400" s="96">
        <v>0.19549768518518518</v>
      </c>
      <c r="G400" s="70">
        <v>6</v>
      </c>
      <c r="H400" s="70">
        <v>63.105856000000003</v>
      </c>
      <c r="I400" s="97">
        <v>70.33</v>
      </c>
      <c r="J400" s="70">
        <v>4.62</v>
      </c>
      <c r="K400" s="70">
        <f t="shared" si="62"/>
        <v>55440</v>
      </c>
      <c r="L400" s="70">
        <f t="shared" si="63"/>
        <v>5.682930553327985</v>
      </c>
      <c r="M400" s="70">
        <v>76.5</v>
      </c>
      <c r="N400" s="70">
        <f t="shared" si="64"/>
        <v>57148.421479228935</v>
      </c>
      <c r="O400" s="70">
        <f t="shared" si="65"/>
        <v>394.02465047812848</v>
      </c>
      <c r="P400" s="98">
        <f t="shared" si="54"/>
        <v>2.8865740740740747E-2</v>
      </c>
      <c r="Q400" s="99">
        <f t="shared" si="55"/>
        <v>8.6607858861267015</v>
      </c>
      <c r="R400" s="99">
        <f>AVERAGE(Q$5:Q400)</f>
        <v>52.971251946997029</v>
      </c>
      <c r="S400" s="100">
        <f t="shared" si="56"/>
        <v>6</v>
      </c>
      <c r="T400" s="95" t="s">
        <v>66</v>
      </c>
      <c r="U400" s="102">
        <f t="shared" si="57"/>
        <v>0.18658329102470822</v>
      </c>
      <c r="V400" s="103">
        <v>0.7</v>
      </c>
      <c r="W400" s="104"/>
    </row>
    <row r="401" spans="1:23" x14ac:dyDescent="0.2">
      <c r="A401" s="150" t="s">
        <v>71</v>
      </c>
      <c r="B401" s="93">
        <v>44380</v>
      </c>
      <c r="C401" s="142" t="s">
        <v>53</v>
      </c>
      <c r="D401" s="95">
        <v>8</v>
      </c>
      <c r="E401" s="96">
        <v>0.30321759259259257</v>
      </c>
      <c r="F401" s="96">
        <v>0.37362268518518515</v>
      </c>
      <c r="G401" s="70">
        <v>14</v>
      </c>
      <c r="H401" s="70">
        <v>68.134631999999996</v>
      </c>
      <c r="I401" s="97">
        <v>61.65</v>
      </c>
      <c r="J401" s="70">
        <v>5.01</v>
      </c>
      <c r="K401" s="70">
        <f t="shared" si="62"/>
        <v>60120</v>
      </c>
      <c r="L401" s="70">
        <f t="shared" si="63"/>
        <v>5.4366048331415424</v>
      </c>
      <c r="M401" s="70">
        <v>76.5</v>
      </c>
      <c r="N401" s="70">
        <f t="shared" si="64"/>
        <v>56856.420229503157</v>
      </c>
      <c r="O401" s="70">
        <f t="shared" si="65"/>
        <v>392.01137194156917</v>
      </c>
      <c r="P401" s="98">
        <f t="shared" si="54"/>
        <v>7.0405092592592589E-2</v>
      </c>
      <c r="Q401" s="99">
        <f t="shared" si="55"/>
        <v>8.2853855005753747</v>
      </c>
      <c r="R401" s="99">
        <f>AVERAGE(Q$5:Q401)</f>
        <v>52.858693089449368</v>
      </c>
      <c r="S401" s="100">
        <f t="shared" si="56"/>
        <v>14</v>
      </c>
      <c r="T401" s="95" t="s">
        <v>66</v>
      </c>
      <c r="U401" s="102">
        <f t="shared" si="57"/>
        <v>0.20362715968874576</v>
      </c>
      <c r="V401" s="103">
        <v>0.7</v>
      </c>
      <c r="W401" s="104"/>
    </row>
    <row r="402" spans="1:23" x14ac:dyDescent="0.2">
      <c r="A402" s="150" t="s">
        <v>71</v>
      </c>
      <c r="B402" s="93">
        <v>44381</v>
      </c>
      <c r="C402" s="142" t="s">
        <v>53</v>
      </c>
      <c r="D402" s="95">
        <v>9</v>
      </c>
      <c r="E402" s="96">
        <v>0.69836805555555559</v>
      </c>
      <c r="F402" s="96">
        <v>0.71994212962962967</v>
      </c>
      <c r="G402" s="70">
        <v>13</v>
      </c>
      <c r="H402" s="70">
        <v>36.804256000000002</v>
      </c>
      <c r="I402" s="97">
        <v>86.43</v>
      </c>
      <c r="J402" s="70">
        <v>4.75</v>
      </c>
      <c r="K402" s="70">
        <f t="shared" si="62"/>
        <v>57000</v>
      </c>
      <c r="L402" s="70">
        <f t="shared" si="63"/>
        <v>16.474604291845491</v>
      </c>
      <c r="M402" s="70">
        <v>76.5</v>
      </c>
      <c r="N402" s="70">
        <f t="shared" si="64"/>
        <v>25029.467136954059</v>
      </c>
      <c r="O402" s="70">
        <f t="shared" si="65"/>
        <v>172.57216883718536</v>
      </c>
      <c r="P402" s="98">
        <f t="shared" si="54"/>
        <v>2.1574074074074079E-2</v>
      </c>
      <c r="Q402" s="99">
        <f t="shared" si="55"/>
        <v>25.107296137339052</v>
      </c>
      <c r="R402" s="99">
        <f>AVERAGE(Q$5:Q402)</f>
        <v>52.788965961428985</v>
      </c>
      <c r="S402" s="100">
        <f t="shared" si="56"/>
        <v>13</v>
      </c>
      <c r="T402" s="95" t="s">
        <v>67</v>
      </c>
      <c r="U402" s="102">
        <f t="shared" si="57"/>
        <v>0.44014066624837495</v>
      </c>
      <c r="V402" s="103">
        <v>0.7</v>
      </c>
      <c r="W402" s="104"/>
    </row>
    <row r="403" spans="1:23" x14ac:dyDescent="0.2">
      <c r="A403" s="150" t="s">
        <v>71</v>
      </c>
      <c r="B403" s="93">
        <v>44381</v>
      </c>
      <c r="C403" s="142" t="s">
        <v>53</v>
      </c>
      <c r="D403" s="95">
        <v>10</v>
      </c>
      <c r="E403" s="96">
        <v>0.82237268518518514</v>
      </c>
      <c r="F403" s="96">
        <v>0.83278935185185177</v>
      </c>
      <c r="G403" s="70">
        <v>12</v>
      </c>
      <c r="H403" s="70">
        <v>40.08184</v>
      </c>
      <c r="I403" s="97">
        <v>86.82</v>
      </c>
      <c r="J403" s="70">
        <v>5.1100000000000003</v>
      </c>
      <c r="K403" s="70">
        <f t="shared" si="62"/>
        <v>61320.000000000007</v>
      </c>
      <c r="L403" s="70">
        <f t="shared" si="63"/>
        <v>31.496064000000111</v>
      </c>
      <c r="M403" s="70">
        <v>76.5</v>
      </c>
      <c r="N403" s="70">
        <f t="shared" si="64"/>
        <v>14399.931589118729</v>
      </c>
      <c r="O403" s="70">
        <f t="shared" si="65"/>
        <v>99.284072323392238</v>
      </c>
      <c r="P403" s="98">
        <f t="shared" si="54"/>
        <v>1.041666666666663E-2</v>
      </c>
      <c r="Q403" s="99">
        <f t="shared" si="55"/>
        <v>48.000000000000171</v>
      </c>
      <c r="R403" s="99">
        <f>AVERAGE(Q$5:Q403)</f>
        <v>52.776963540473027</v>
      </c>
      <c r="S403" s="100">
        <f t="shared" si="56"/>
        <v>12</v>
      </c>
      <c r="T403" s="95" t="s">
        <v>67</v>
      </c>
      <c r="U403" s="102">
        <f t="shared" si="57"/>
        <v>0.83767879206718487</v>
      </c>
      <c r="V403" s="103">
        <v>0.7</v>
      </c>
      <c r="W403" s="104"/>
    </row>
    <row r="404" spans="1:23" x14ac:dyDescent="0.2">
      <c r="A404" s="150" t="s">
        <v>71</v>
      </c>
      <c r="B404" s="93">
        <v>44381</v>
      </c>
      <c r="C404" s="142" t="s">
        <v>53</v>
      </c>
      <c r="D404" s="95">
        <v>11</v>
      </c>
      <c r="E404" s="96">
        <v>0.91501157407407396</v>
      </c>
      <c r="F404" s="96">
        <v>0.93018518518518523</v>
      </c>
      <c r="G404" s="70">
        <v>13</v>
      </c>
      <c r="H404" s="70">
        <v>68.231296</v>
      </c>
      <c r="I404" s="97">
        <v>90.84</v>
      </c>
      <c r="J404" s="70">
        <v>6.71</v>
      </c>
      <c r="K404" s="70">
        <f t="shared" si="62"/>
        <v>80520</v>
      </c>
      <c r="L404" s="70">
        <f t="shared" si="63"/>
        <v>23.423846224256057</v>
      </c>
      <c r="M404" s="70">
        <v>76.5</v>
      </c>
      <c r="N404" s="70">
        <f t="shared" si="64"/>
        <v>26526.178691105411</v>
      </c>
      <c r="O404" s="70">
        <f t="shared" si="65"/>
        <v>182.89163579228594</v>
      </c>
      <c r="P404" s="98">
        <f t="shared" si="54"/>
        <v>1.5173611111111263E-2</v>
      </c>
      <c r="Q404" s="99">
        <f t="shared" si="55"/>
        <v>35.697940503432136</v>
      </c>
      <c r="R404" s="99">
        <f>AVERAGE(Q$5:Q404)</f>
        <v>52.734265982880423</v>
      </c>
      <c r="S404" s="100">
        <f t="shared" si="56"/>
        <v>13</v>
      </c>
      <c r="T404" s="95" t="s">
        <v>67</v>
      </c>
      <c r="U404" s="102">
        <f t="shared" si="57"/>
        <v>0.59541819288379394</v>
      </c>
      <c r="V404" s="103">
        <v>0.7</v>
      </c>
      <c r="W404" s="104"/>
    </row>
    <row r="405" spans="1:23" x14ac:dyDescent="0.2">
      <c r="A405" s="150" t="s">
        <v>71</v>
      </c>
      <c r="B405" s="93">
        <v>44382</v>
      </c>
      <c r="C405" s="142" t="s">
        <v>53</v>
      </c>
      <c r="D405" s="95">
        <v>12</v>
      </c>
      <c r="E405" s="96">
        <v>0.19499999999999998</v>
      </c>
      <c r="F405" s="96">
        <v>0.21309027777777778</v>
      </c>
      <c r="G405" s="70">
        <v>13.5</v>
      </c>
      <c r="H405" s="70">
        <v>38.822959999999995</v>
      </c>
      <c r="I405" s="97">
        <v>89.89</v>
      </c>
      <c r="J405" s="70">
        <v>4.8099999999999996</v>
      </c>
      <c r="K405" s="70">
        <f t="shared" si="62"/>
        <v>57719.999999999993</v>
      </c>
      <c r="L405" s="70">
        <f t="shared" si="63"/>
        <v>20.402920537427995</v>
      </c>
      <c r="M405" s="70">
        <v>76.5</v>
      </c>
      <c r="N405" s="70">
        <f t="shared" si="64"/>
        <v>21383.311103893451</v>
      </c>
      <c r="O405" s="70">
        <f t="shared" si="65"/>
        <v>147.43279806668042</v>
      </c>
      <c r="P405" s="98">
        <f t="shared" si="54"/>
        <v>1.8090277777777802E-2</v>
      </c>
      <c r="Q405" s="99">
        <f t="shared" si="55"/>
        <v>31.094049904030669</v>
      </c>
      <c r="R405" s="99">
        <f>AVERAGE(Q$5:Q405)</f>
        <v>52.680300356748624</v>
      </c>
      <c r="S405" s="100">
        <f t="shared" si="56"/>
        <v>13.5</v>
      </c>
      <c r="T405" s="95" t="s">
        <v>67</v>
      </c>
      <c r="U405" s="102">
        <f t="shared" si="57"/>
        <v>0.52410943179762914</v>
      </c>
      <c r="V405" s="103">
        <v>0.7</v>
      </c>
      <c r="W405" s="104"/>
    </row>
    <row r="406" spans="1:23" x14ac:dyDescent="0.2">
      <c r="A406" s="150" t="s">
        <v>71</v>
      </c>
      <c r="B406" s="93">
        <v>44384</v>
      </c>
      <c r="C406" s="142" t="s">
        <v>53</v>
      </c>
      <c r="D406" s="95">
        <v>13</v>
      </c>
      <c r="E406" s="96">
        <v>0.33938657407407408</v>
      </c>
      <c r="F406" s="96">
        <v>0.35474537037037041</v>
      </c>
      <c r="G406" s="70">
        <v>17</v>
      </c>
      <c r="H406" s="70">
        <v>40.088584000000004</v>
      </c>
      <c r="I406" s="97">
        <v>87.49</v>
      </c>
      <c r="J406" s="70">
        <v>4.8099999999999996</v>
      </c>
      <c r="K406" s="70">
        <f t="shared" si="62"/>
        <v>57719.999999999993</v>
      </c>
      <c r="L406" s="70">
        <f t="shared" si="63"/>
        <v>30.261855011303627</v>
      </c>
      <c r="M406" s="70">
        <v>76.5</v>
      </c>
      <c r="N406" s="70">
        <f t="shared" si="64"/>
        <v>14222.987588916183</v>
      </c>
      <c r="O406" s="70">
        <f t="shared" si="65"/>
        <v>98.064085908555739</v>
      </c>
      <c r="P406" s="98">
        <f t="shared" si="54"/>
        <v>1.5358796296296329E-2</v>
      </c>
      <c r="Q406" s="99">
        <f t="shared" si="55"/>
        <v>46.119065561416633</v>
      </c>
      <c r="R406" s="99">
        <f>AVERAGE(Q$5:Q406)</f>
        <v>52.663978877158243</v>
      </c>
      <c r="S406" s="100">
        <f t="shared" si="56"/>
        <v>17</v>
      </c>
      <c r="T406" s="95" t="s">
        <v>67</v>
      </c>
      <c r="U406" s="102">
        <f t="shared" si="57"/>
        <v>0.79868981669622208</v>
      </c>
      <c r="V406" s="103">
        <v>0.7</v>
      </c>
      <c r="W406" s="104"/>
    </row>
    <row r="407" spans="1:23" x14ac:dyDescent="0.2">
      <c r="A407" s="150" t="s">
        <v>71</v>
      </c>
      <c r="B407" s="93">
        <v>44384</v>
      </c>
      <c r="C407" s="142" t="s">
        <v>53</v>
      </c>
      <c r="D407" s="95">
        <v>14</v>
      </c>
      <c r="E407" s="96">
        <v>0.90613425925925928</v>
      </c>
      <c r="F407" s="96">
        <v>0.93387731481481484</v>
      </c>
      <c r="G407" s="70">
        <v>17</v>
      </c>
      <c r="H407" s="70">
        <v>29.693832</v>
      </c>
      <c r="I407" s="97">
        <v>91</v>
      </c>
      <c r="J407" s="70">
        <v>3.45</v>
      </c>
      <c r="K407" s="70">
        <f t="shared" si="62"/>
        <v>41400</v>
      </c>
      <c r="L407" s="70">
        <f t="shared" si="63"/>
        <v>16.75322553191489</v>
      </c>
      <c r="M407" s="70">
        <v>76.5</v>
      </c>
      <c r="N407" s="70">
        <f t="shared" si="64"/>
        <v>18848.571666521562</v>
      </c>
      <c r="O407" s="70">
        <f t="shared" si="65"/>
        <v>129.95637798346621</v>
      </c>
      <c r="P407" s="98">
        <f t="shared" si="54"/>
        <v>2.7743055555555562E-2</v>
      </c>
      <c r="Q407" s="99">
        <f t="shared" si="55"/>
        <v>25.531914893617014</v>
      </c>
      <c r="R407" s="99">
        <f>AVERAGE(Q$5:Q407)</f>
        <v>52.596653656355414</v>
      </c>
      <c r="S407" s="100">
        <f t="shared" si="56"/>
        <v>17</v>
      </c>
      <c r="T407" s="95" t="s">
        <v>67</v>
      </c>
      <c r="U407" s="102">
        <f t="shared" si="57"/>
        <v>0.42510680808553136</v>
      </c>
      <c r="V407" s="103">
        <v>0.7</v>
      </c>
      <c r="W407" s="104"/>
    </row>
    <row r="408" spans="1:23" x14ac:dyDescent="0.2">
      <c r="A408" s="150" t="s">
        <v>71</v>
      </c>
      <c r="B408" s="93">
        <v>44385</v>
      </c>
      <c r="C408" s="142" t="s">
        <v>53</v>
      </c>
      <c r="D408" s="95">
        <v>15</v>
      </c>
      <c r="E408" s="96">
        <v>7.1597222222222215E-2</v>
      </c>
      <c r="F408" s="96">
        <v>8.7372685185185192E-2</v>
      </c>
      <c r="G408" s="70">
        <v>17</v>
      </c>
      <c r="H408" s="70">
        <v>26.132999999999999</v>
      </c>
      <c r="I408" s="97">
        <v>93.58</v>
      </c>
      <c r="J408" s="70">
        <v>4</v>
      </c>
      <c r="K408" s="70">
        <f t="shared" si="62"/>
        <v>48000</v>
      </c>
      <c r="L408" s="70">
        <f t="shared" si="63"/>
        <v>29.462569038884787</v>
      </c>
      <c r="M408" s="70">
        <v>76.5</v>
      </c>
      <c r="N408" s="70">
        <f t="shared" si="64"/>
        <v>12857.213578419505</v>
      </c>
      <c r="O408" s="70">
        <f t="shared" si="65"/>
        <v>88.647401891943659</v>
      </c>
      <c r="P408" s="98">
        <f t="shared" si="54"/>
        <v>1.5775462962962977E-2</v>
      </c>
      <c r="Q408" s="99">
        <f t="shared" si="55"/>
        <v>44.900953778429894</v>
      </c>
      <c r="R408" s="99">
        <f>AVERAGE(Q$5:Q408)</f>
        <v>52.577604894281343</v>
      </c>
      <c r="S408" s="100">
        <f t="shared" si="56"/>
        <v>17</v>
      </c>
      <c r="T408" s="95" t="s">
        <v>67</v>
      </c>
      <c r="U408" s="102">
        <f t="shared" si="57"/>
        <v>0.72699025592152389</v>
      </c>
      <c r="V408" s="103">
        <v>0.7</v>
      </c>
      <c r="W408" s="104"/>
    </row>
    <row r="409" spans="1:23" x14ac:dyDescent="0.2">
      <c r="A409" s="150" t="s">
        <v>71</v>
      </c>
      <c r="B409" s="93">
        <v>44385</v>
      </c>
      <c r="C409" s="142" t="s">
        <v>53</v>
      </c>
      <c r="D409" s="95">
        <v>16</v>
      </c>
      <c r="E409" s="96">
        <v>0.96861111111111109</v>
      </c>
      <c r="F409" s="96">
        <v>0.98850694444444442</v>
      </c>
      <c r="G409" s="70">
        <v>17.5</v>
      </c>
      <c r="H409" s="70">
        <v>39.875023999999996</v>
      </c>
      <c r="I409" s="97">
        <v>88.22</v>
      </c>
      <c r="J409" s="70">
        <v>4.03</v>
      </c>
      <c r="K409" s="70">
        <f t="shared" si="62"/>
        <v>48360</v>
      </c>
      <c r="L409" s="70">
        <f t="shared" si="63"/>
        <v>24.048041884816751</v>
      </c>
      <c r="M409" s="70">
        <v>76.5</v>
      </c>
      <c r="N409" s="70">
        <f t="shared" si="64"/>
        <v>15084.945842683021</v>
      </c>
      <c r="O409" s="70">
        <f t="shared" si="65"/>
        <v>104.00708119829719</v>
      </c>
      <c r="P409" s="98">
        <f t="shared" si="54"/>
        <v>1.9895833333333335E-2</v>
      </c>
      <c r="Q409" s="99">
        <f t="shared" si="55"/>
        <v>36.64921465968586</v>
      </c>
      <c r="R409" s="99">
        <f>AVERAGE(Q$5:Q409)</f>
        <v>52.538275535677407</v>
      </c>
      <c r="S409" s="100">
        <f t="shared" si="56"/>
        <v>17.5</v>
      </c>
      <c r="T409" s="95" t="s">
        <v>67</v>
      </c>
      <c r="U409" s="102">
        <f t="shared" si="57"/>
        <v>0.62943905147059798</v>
      </c>
      <c r="V409" s="103">
        <v>0.7</v>
      </c>
      <c r="W409" s="104"/>
    </row>
    <row r="410" spans="1:23" x14ac:dyDescent="0.2">
      <c r="A410" s="150" t="s">
        <v>71</v>
      </c>
      <c r="B410" s="93">
        <v>44386</v>
      </c>
      <c r="C410" s="142" t="s">
        <v>53</v>
      </c>
      <c r="D410" s="95">
        <v>17</v>
      </c>
      <c r="E410" s="96">
        <v>0.16368055555555555</v>
      </c>
      <c r="F410" s="96">
        <v>0.19430555555555554</v>
      </c>
      <c r="G410" s="70">
        <v>18.015999999999998</v>
      </c>
      <c r="H410" s="70">
        <v>49.451504</v>
      </c>
      <c r="I410" s="97">
        <v>73.27</v>
      </c>
      <c r="J410" s="70">
        <v>4.21</v>
      </c>
      <c r="K410" s="70">
        <f t="shared" si="62"/>
        <v>50520</v>
      </c>
      <c r="L410" s="70">
        <f t="shared" si="63"/>
        <v>16.083704337414972</v>
      </c>
      <c r="M410" s="70">
        <v>76.5</v>
      </c>
      <c r="N410" s="70">
        <f t="shared" si="64"/>
        <v>19539.456926691968</v>
      </c>
      <c r="O410" s="70">
        <f t="shared" si="65"/>
        <v>134.7198660398787</v>
      </c>
      <c r="P410" s="98">
        <f t="shared" si="54"/>
        <v>3.0624999999999986E-2</v>
      </c>
      <c r="Q410" s="99">
        <f t="shared" si="55"/>
        <v>24.511564625850351</v>
      </c>
      <c r="R410" s="99">
        <f>AVERAGE(Q$5:Q410)</f>
        <v>52.469244228017729</v>
      </c>
      <c r="S410" s="100">
        <f t="shared" si="56"/>
        <v>18.015999999999998</v>
      </c>
      <c r="T410" s="95" t="s">
        <v>67</v>
      </c>
      <c r="U410" s="102">
        <f t="shared" si="57"/>
        <v>0.50687504137561679</v>
      </c>
      <c r="V410" s="103">
        <v>0.7</v>
      </c>
      <c r="W410" s="104"/>
    </row>
    <row r="411" spans="1:23" x14ac:dyDescent="0.2">
      <c r="A411" s="150" t="s">
        <v>71</v>
      </c>
      <c r="B411" s="93">
        <v>44386</v>
      </c>
      <c r="C411" s="142" t="s">
        <v>53</v>
      </c>
      <c r="D411" s="95">
        <v>18</v>
      </c>
      <c r="E411" s="96">
        <v>0.34431712962962963</v>
      </c>
      <c r="F411" s="96">
        <v>0.35574074074074075</v>
      </c>
      <c r="G411" s="70">
        <v>18.5</v>
      </c>
      <c r="H411" s="70">
        <v>6.8384160000000005</v>
      </c>
      <c r="I411" s="97">
        <v>91.1</v>
      </c>
      <c r="J411" s="70">
        <v>2.12</v>
      </c>
      <c r="K411" s="70">
        <f t="shared" si="62"/>
        <v>25440</v>
      </c>
      <c r="L411" s="70">
        <f t="shared" si="63"/>
        <v>44.276381762917893</v>
      </c>
      <c r="M411" s="70">
        <v>76.5</v>
      </c>
      <c r="N411" s="70">
        <f t="shared" si="64"/>
        <v>4386.3536139062116</v>
      </c>
      <c r="O411" s="70">
        <f t="shared" si="65"/>
        <v>30.242855443015991</v>
      </c>
      <c r="P411" s="98">
        <f t="shared" si="54"/>
        <v>1.142361111111112E-2</v>
      </c>
      <c r="Q411" s="99">
        <f t="shared" si="55"/>
        <v>67.47720364741636</v>
      </c>
      <c r="R411" s="99">
        <f>AVERAGE(Q$5:Q411)</f>
        <v>52.506118821185787</v>
      </c>
      <c r="S411" s="100">
        <f t="shared" si="56"/>
        <v>18.5</v>
      </c>
      <c r="T411" s="95" t="s">
        <v>67</v>
      </c>
      <c r="U411" s="102">
        <v>1</v>
      </c>
      <c r="V411" s="103">
        <v>0.7</v>
      </c>
      <c r="W411" s="104"/>
    </row>
    <row r="412" spans="1:23" x14ac:dyDescent="0.2">
      <c r="A412" s="150" t="s">
        <v>71</v>
      </c>
      <c r="B412" s="93">
        <v>44386</v>
      </c>
      <c r="C412" s="142" t="s">
        <v>53</v>
      </c>
      <c r="D412" s="95">
        <v>19</v>
      </c>
      <c r="E412" s="96">
        <v>0.40035879629629628</v>
      </c>
      <c r="F412" s="96">
        <v>0.41829861111111111</v>
      </c>
      <c r="G412" s="70">
        <v>18.015999999999998</v>
      </c>
      <c r="H412" s="70">
        <v>27.792023999999998</v>
      </c>
      <c r="I412" s="97">
        <v>52.5</v>
      </c>
      <c r="J412" s="70">
        <v>1.19</v>
      </c>
      <c r="K412" s="70">
        <f t="shared" si="62"/>
        <v>14280</v>
      </c>
      <c r="L412" s="70">
        <f t="shared" si="63"/>
        <v>27.456439791483849</v>
      </c>
      <c r="M412" s="70">
        <v>76.5</v>
      </c>
      <c r="N412" s="70">
        <f t="shared" si="64"/>
        <v>2604.808643243859</v>
      </c>
      <c r="O412" s="70">
        <f t="shared" si="65"/>
        <v>17.959530441092028</v>
      </c>
      <c r="P412" s="98">
        <f t="shared" si="54"/>
        <v>1.7939814814814825E-2</v>
      </c>
      <c r="Q412" s="99">
        <f t="shared" si="55"/>
        <v>41.843612903225775</v>
      </c>
      <c r="R412" s="99">
        <f>AVERAGE(Q$5:Q412)</f>
        <v>52.47998522824961</v>
      </c>
      <c r="S412" s="100">
        <f t="shared" si="56"/>
        <v>18.015999999999998</v>
      </c>
      <c r="T412" s="95" t="s">
        <v>67</v>
      </c>
      <c r="U412" s="102">
        <v>1</v>
      </c>
      <c r="V412" s="103">
        <v>0.7</v>
      </c>
      <c r="W412" s="104"/>
    </row>
    <row r="413" spans="1:23" x14ac:dyDescent="0.2">
      <c r="A413" s="150" t="s">
        <v>71</v>
      </c>
      <c r="B413" s="93">
        <v>44386</v>
      </c>
      <c r="C413" s="142" t="s">
        <v>53</v>
      </c>
      <c r="D413" s="95">
        <v>20</v>
      </c>
      <c r="E413" s="96">
        <v>0.5895717592592592</v>
      </c>
      <c r="F413" s="96">
        <v>0.60238425925925931</v>
      </c>
      <c r="G413" s="70">
        <v>18.5</v>
      </c>
      <c r="H413" s="70">
        <v>11.619911999999999</v>
      </c>
      <c r="I413" s="97">
        <v>48.83</v>
      </c>
      <c r="J413" s="70">
        <v>1.4</v>
      </c>
      <c r="K413" s="70">
        <f t="shared" si="62"/>
        <v>16800</v>
      </c>
      <c r="L413" s="70">
        <f t="shared" si="63"/>
        <v>39.476773983739484</v>
      </c>
      <c r="M413" s="70">
        <v>76.5</v>
      </c>
      <c r="N413" s="70">
        <f t="shared" si="64"/>
        <v>1857.7903080763131</v>
      </c>
      <c r="O413" s="70">
        <f t="shared" si="65"/>
        <v>12.809018304512239</v>
      </c>
      <c r="P413" s="98">
        <f t="shared" si="54"/>
        <v>1.2812500000000115E-2</v>
      </c>
      <c r="Q413" s="99">
        <f t="shared" si="55"/>
        <v>60.162601626015721</v>
      </c>
      <c r="R413" s="99">
        <f>AVERAGE(Q$5:Q413)</f>
        <v>52.498769131422634</v>
      </c>
      <c r="S413" s="100">
        <f t="shared" si="56"/>
        <v>18.5</v>
      </c>
      <c r="T413" s="95" t="s">
        <v>67</v>
      </c>
      <c r="U413" s="102">
        <v>1</v>
      </c>
      <c r="V413" s="103">
        <v>0.7</v>
      </c>
      <c r="W413" s="104"/>
    </row>
    <row r="414" spans="1:23" x14ac:dyDescent="0.2">
      <c r="A414" s="150" t="s">
        <v>71</v>
      </c>
      <c r="B414" s="93">
        <v>44386</v>
      </c>
      <c r="C414" s="142" t="s">
        <v>53</v>
      </c>
      <c r="D414" s="95">
        <v>21</v>
      </c>
      <c r="E414" s="96">
        <v>0.92952546296296301</v>
      </c>
      <c r="F414" s="96">
        <v>0.93641203703703713</v>
      </c>
      <c r="G414" s="70">
        <v>18.5</v>
      </c>
      <c r="H414" s="70">
        <v>27.351416</v>
      </c>
      <c r="I414" s="97">
        <v>90.78</v>
      </c>
      <c r="J414" s="70">
        <v>3.27</v>
      </c>
      <c r="K414" s="70">
        <f t="shared" si="62"/>
        <v>39240</v>
      </c>
      <c r="L414" s="70">
        <f t="shared" si="63"/>
        <v>73.446703865545786</v>
      </c>
      <c r="M414" s="70">
        <v>76.5</v>
      </c>
      <c r="N414" s="70">
        <f t="shared" si="64"/>
        <v>4339.0197715197628</v>
      </c>
      <c r="O414" s="70">
        <f t="shared" si="65"/>
        <v>29.916499959883598</v>
      </c>
      <c r="P414" s="98">
        <f t="shared" si="54"/>
        <v>6.8865740740741144E-3</v>
      </c>
      <c r="Q414" s="99">
        <f t="shared" si="55"/>
        <v>111.93277310924304</v>
      </c>
      <c r="R414" s="99">
        <f>AVERAGE(Q$5:Q414)</f>
        <v>52.643730116734389</v>
      </c>
      <c r="S414" s="100">
        <f t="shared" si="56"/>
        <v>18.5</v>
      </c>
      <c r="T414" s="95" t="s">
        <v>67</v>
      </c>
      <c r="U414" s="102">
        <v>1</v>
      </c>
      <c r="V414" s="103">
        <v>0.7</v>
      </c>
      <c r="W414" s="104"/>
    </row>
    <row r="415" spans="1:23" x14ac:dyDescent="0.2">
      <c r="A415" s="150" t="s">
        <v>71</v>
      </c>
      <c r="B415" s="93">
        <v>44387</v>
      </c>
      <c r="C415" s="142" t="s">
        <v>53</v>
      </c>
      <c r="D415" s="95">
        <v>22</v>
      </c>
      <c r="E415" s="96">
        <v>0.62476851851851845</v>
      </c>
      <c r="F415" s="96">
        <v>0.63277777777777777</v>
      </c>
      <c r="G415" s="70">
        <v>17</v>
      </c>
      <c r="H415" s="70">
        <v>33.391791999999995</v>
      </c>
      <c r="I415" s="97">
        <v>91.17</v>
      </c>
      <c r="J415" s="70">
        <v>3.59</v>
      </c>
      <c r="K415" s="70">
        <f t="shared" si="62"/>
        <v>43080</v>
      </c>
      <c r="L415" s="70">
        <f t="shared" si="63"/>
        <v>58.031042774565982</v>
      </c>
      <c r="M415" s="70">
        <v>76.5</v>
      </c>
      <c r="N415" s="70">
        <f t="shared" si="64"/>
        <v>5992.5355444506549</v>
      </c>
      <c r="O415" s="70">
        <f t="shared" si="65"/>
        <v>41.317094370456594</v>
      </c>
      <c r="P415" s="98">
        <f t="shared" si="54"/>
        <v>8.009259259259327E-3</v>
      </c>
      <c r="Q415" s="99">
        <f t="shared" si="55"/>
        <v>88.439306358380762</v>
      </c>
      <c r="R415" s="99">
        <f>AVERAGE(Q$5:Q415)</f>
        <v>52.730823976203119</v>
      </c>
      <c r="S415" s="100">
        <f t="shared" si="56"/>
        <v>17</v>
      </c>
      <c r="T415" s="95" t="s">
        <v>67</v>
      </c>
      <c r="U415" s="102">
        <v>1</v>
      </c>
      <c r="V415" s="103">
        <v>0.7</v>
      </c>
      <c r="W415" s="104"/>
    </row>
    <row r="416" spans="1:23" x14ac:dyDescent="0.2">
      <c r="A416" s="150" t="s">
        <v>71</v>
      </c>
      <c r="B416" s="93">
        <v>44388</v>
      </c>
      <c r="C416" s="142" t="s">
        <v>53</v>
      </c>
      <c r="D416" s="95">
        <v>23</v>
      </c>
      <c r="E416" s="96">
        <v>0.71594907407407404</v>
      </c>
      <c r="F416" s="96">
        <v>0.7337731481481482</v>
      </c>
      <c r="G416" s="70">
        <v>15</v>
      </c>
      <c r="H416" s="70">
        <v>55.318784000000001</v>
      </c>
      <c r="I416" s="97">
        <v>81.03</v>
      </c>
      <c r="J416" s="70">
        <v>7.4</v>
      </c>
      <c r="K416" s="70">
        <f t="shared" si="62"/>
        <v>88800</v>
      </c>
      <c r="L416" s="70">
        <f t="shared" si="63"/>
        <v>23.008488311688204</v>
      </c>
      <c r="M416" s="70">
        <v>76.5</v>
      </c>
      <c r="N416" s="70">
        <f t="shared" si="64"/>
        <v>26395.6665727375</v>
      </c>
      <c r="O416" s="70">
        <f t="shared" si="65"/>
        <v>181.9917860590476</v>
      </c>
      <c r="P416" s="98">
        <f t="shared" si="54"/>
        <v>1.7824074074074159E-2</v>
      </c>
      <c r="Q416" s="99">
        <f t="shared" si="55"/>
        <v>35.0649350649349</v>
      </c>
      <c r="R416" s="99">
        <f>AVERAGE(Q$5:Q416)</f>
        <v>52.687945605059262</v>
      </c>
      <c r="S416" s="100">
        <f t="shared" si="56"/>
        <v>15</v>
      </c>
      <c r="T416" s="95" t="s">
        <v>67</v>
      </c>
      <c r="U416" s="102">
        <f t="shared" ref="U416:U424" si="66">((((Q416/60)*1000)/I416)/Z$1)</f>
        <v>0.65566690722356669</v>
      </c>
      <c r="V416" s="103">
        <v>0.7</v>
      </c>
      <c r="W416" s="104"/>
    </row>
    <row r="417" spans="1:23" x14ac:dyDescent="0.2">
      <c r="A417" s="150" t="s">
        <v>71</v>
      </c>
      <c r="B417" s="93">
        <v>44388</v>
      </c>
      <c r="C417" s="142" t="s">
        <v>53</v>
      </c>
      <c r="D417" s="95">
        <v>24</v>
      </c>
      <c r="E417" s="96">
        <v>0.83149305555555564</v>
      </c>
      <c r="F417" s="96">
        <v>0.83827546296296296</v>
      </c>
      <c r="G417" s="70">
        <v>6</v>
      </c>
      <c r="H417" s="70">
        <v>66.219335999999998</v>
      </c>
      <c r="I417" s="97">
        <v>82.94</v>
      </c>
      <c r="J417" s="70">
        <v>6.36</v>
      </c>
      <c r="K417" s="70">
        <f t="shared" si="62"/>
        <v>76320</v>
      </c>
      <c r="L417" s="70">
        <f t="shared" si="63"/>
        <v>24.186397269624884</v>
      </c>
      <c r="M417" s="70">
        <v>76.5</v>
      </c>
      <c r="N417" s="70">
        <f t="shared" si="64"/>
        <v>22350.31844170429</v>
      </c>
      <c r="O417" s="70">
        <f t="shared" si="65"/>
        <v>154.10008157912506</v>
      </c>
      <c r="P417" s="98">
        <f t="shared" si="54"/>
        <v>6.7824074074073204E-3</v>
      </c>
      <c r="Q417" s="99">
        <f t="shared" si="55"/>
        <v>36.860068259386139</v>
      </c>
      <c r="R417" s="99">
        <f>AVERAGE(Q$5:Q417)</f>
        <v>52.649621446837294</v>
      </c>
      <c r="S417" s="100">
        <f t="shared" si="56"/>
        <v>6</v>
      </c>
      <c r="T417" s="95" t="s">
        <v>67</v>
      </c>
      <c r="U417" s="102">
        <f t="shared" si="66"/>
        <v>0.67336132471421728</v>
      </c>
      <c r="V417" s="103">
        <v>0.7</v>
      </c>
      <c r="W417" s="104"/>
    </row>
    <row r="418" spans="1:23" x14ac:dyDescent="0.2">
      <c r="A418" s="150" t="s">
        <v>71</v>
      </c>
      <c r="B418" s="93">
        <v>44388</v>
      </c>
      <c r="C418" s="142" t="s">
        <v>53</v>
      </c>
      <c r="D418" s="95">
        <v>25</v>
      </c>
      <c r="E418" s="96">
        <v>0.92896990740740737</v>
      </c>
      <c r="F418" s="96">
        <v>0.93744212962962958</v>
      </c>
      <c r="G418" s="70">
        <v>6</v>
      </c>
      <c r="H418" s="70">
        <v>66.167631999999998</v>
      </c>
      <c r="I418" s="97">
        <v>87.35</v>
      </c>
      <c r="J418" s="70">
        <v>6.01</v>
      </c>
      <c r="K418" s="70">
        <f t="shared" si="62"/>
        <v>72120</v>
      </c>
      <c r="L418" s="70">
        <f t="shared" si="63"/>
        <v>19.362334426229527</v>
      </c>
      <c r="M418" s="70">
        <v>76.5</v>
      </c>
      <c r="N418" s="70">
        <f t="shared" si="64"/>
        <v>27574.028054339105</v>
      </c>
      <c r="O418" s="70">
        <f t="shared" si="65"/>
        <v>190.11630566793508</v>
      </c>
      <c r="P418" s="98">
        <f t="shared" si="54"/>
        <v>8.4722222222222143E-3</v>
      </c>
      <c r="Q418" s="99">
        <f t="shared" si="55"/>
        <v>29.508196721311503</v>
      </c>
      <c r="R418" s="99">
        <f>AVERAGE(Q$5:Q418)</f>
        <v>52.593724285664528</v>
      </c>
      <c r="S418" s="100">
        <f t="shared" si="56"/>
        <v>6</v>
      </c>
      <c r="T418" s="95" t="s">
        <v>67</v>
      </c>
      <c r="U418" s="102">
        <f t="shared" si="66"/>
        <v>0.51184188862832392</v>
      </c>
      <c r="V418" s="103">
        <v>0.7</v>
      </c>
      <c r="W418" s="104"/>
    </row>
    <row r="419" spans="1:23" x14ac:dyDescent="0.2">
      <c r="A419" s="150" t="s">
        <v>71</v>
      </c>
      <c r="B419" s="93">
        <v>44389</v>
      </c>
      <c r="C419" s="142" t="s">
        <v>52</v>
      </c>
      <c r="D419" s="95">
        <v>26</v>
      </c>
      <c r="E419" s="96">
        <v>3.8773148148148143E-3</v>
      </c>
      <c r="F419" s="96">
        <v>7.5231481481481477E-3</v>
      </c>
      <c r="G419" s="70">
        <v>3</v>
      </c>
      <c r="H419" s="70">
        <v>45.980592000000001</v>
      </c>
      <c r="I419" s="97">
        <v>83.74</v>
      </c>
      <c r="J419" s="70">
        <v>8.0299999999999994</v>
      </c>
      <c r="K419" s="70">
        <f t="shared" si="62"/>
        <v>96359.999999999985</v>
      </c>
      <c r="L419" s="70">
        <f t="shared" si="63"/>
        <v>22.49718857142857</v>
      </c>
      <c r="M419" s="70">
        <v>76.5</v>
      </c>
      <c r="N419" s="70">
        <f t="shared" si="64"/>
        <v>30045.250022679826</v>
      </c>
      <c r="O419" s="70">
        <f t="shared" si="65"/>
        <v>207.15478804637195</v>
      </c>
      <c r="P419" s="98">
        <f t="shared" si="54"/>
        <v>3.6458333333333334E-3</v>
      </c>
      <c r="Q419" s="99">
        <f t="shared" si="55"/>
        <v>34.285714285714285</v>
      </c>
      <c r="R419" s="99">
        <f>AVERAGE(Q$5:Q419)</f>
        <v>52.549608598917658</v>
      </c>
      <c r="S419" s="100">
        <f t="shared" si="56"/>
        <v>3</v>
      </c>
      <c r="T419" s="95" t="s">
        <v>67</v>
      </c>
      <c r="U419" s="102">
        <f t="shared" si="66"/>
        <v>0.62034931870136079</v>
      </c>
      <c r="V419" s="103">
        <v>0.7</v>
      </c>
      <c r="W419" s="104"/>
    </row>
    <row r="420" spans="1:23" x14ac:dyDescent="0.2">
      <c r="A420" s="150" t="s">
        <v>71</v>
      </c>
      <c r="B420" s="93">
        <v>44389</v>
      </c>
      <c r="C420" s="142" t="s">
        <v>53</v>
      </c>
      <c r="D420" s="95">
        <v>27</v>
      </c>
      <c r="E420" s="96">
        <v>0.83315972222222223</v>
      </c>
      <c r="F420" s="96">
        <v>0.84475694444444438</v>
      </c>
      <c r="G420" s="70">
        <v>16</v>
      </c>
      <c r="H420" s="70">
        <v>10.534127999999999</v>
      </c>
      <c r="I420" s="97">
        <v>90.45</v>
      </c>
      <c r="J420" s="70">
        <v>2.2599999999999998</v>
      </c>
      <c r="K420" s="70">
        <f t="shared" si="62"/>
        <v>27119.999999999996</v>
      </c>
      <c r="L420" s="70">
        <f t="shared" si="63"/>
        <v>37.719837125748739</v>
      </c>
      <c r="M420" s="70">
        <v>76.5</v>
      </c>
      <c r="N420" s="70">
        <f t="shared" si="64"/>
        <v>5476.292095996424</v>
      </c>
      <c r="O420" s="70">
        <f t="shared" si="65"/>
        <v>37.757719691792303</v>
      </c>
      <c r="P420" s="98">
        <f t="shared" si="54"/>
        <v>1.1597222222222148E-2</v>
      </c>
      <c r="Q420" s="99">
        <f t="shared" si="55"/>
        <v>57.485029940120128</v>
      </c>
      <c r="R420" s="99">
        <f>AVERAGE(Q$5:Q420)</f>
        <v>52.561472592526314</v>
      </c>
      <c r="S420" s="100">
        <f t="shared" si="56"/>
        <v>16</v>
      </c>
      <c r="T420" s="95" t="s">
        <v>67</v>
      </c>
      <c r="U420" s="102">
        <f t="shared" si="66"/>
        <v>0.96294671323718328</v>
      </c>
      <c r="V420" s="103">
        <v>0.7</v>
      </c>
      <c r="W420" s="104"/>
    </row>
    <row r="421" spans="1:23" x14ac:dyDescent="0.2">
      <c r="A421" s="150" t="s">
        <v>71</v>
      </c>
      <c r="B421" s="93">
        <v>44390</v>
      </c>
      <c r="C421" s="142" t="s">
        <v>53</v>
      </c>
      <c r="D421" s="95">
        <v>28</v>
      </c>
      <c r="E421" s="96">
        <v>0.88961805555555562</v>
      </c>
      <c r="F421" s="96">
        <v>0.91693287037037041</v>
      </c>
      <c r="G421" s="70">
        <v>16</v>
      </c>
      <c r="H421" s="70">
        <v>64.816583999999992</v>
      </c>
      <c r="I421" s="97">
        <v>88.45</v>
      </c>
      <c r="J421" s="70">
        <v>6.66</v>
      </c>
      <c r="K421" s="70">
        <f t="shared" si="62"/>
        <v>79920</v>
      </c>
      <c r="L421" s="70">
        <f t="shared" si="63"/>
        <v>16.014947796610183</v>
      </c>
      <c r="M421" s="70">
        <v>76.5</v>
      </c>
      <c r="N421" s="70">
        <f t="shared" si="64"/>
        <v>37082.086049740938</v>
      </c>
      <c r="O421" s="70">
        <f t="shared" si="65"/>
        <v>255.67208361231181</v>
      </c>
      <c r="P421" s="98">
        <f t="shared" si="54"/>
        <v>2.7314814814814792E-2</v>
      </c>
      <c r="Q421" s="99">
        <f t="shared" si="55"/>
        <v>24.406779661016969</v>
      </c>
      <c r="R421" s="99">
        <f>AVERAGE(Q$5:Q421)</f>
        <v>52.493955343290082</v>
      </c>
      <c r="S421" s="100">
        <f t="shared" si="56"/>
        <v>16</v>
      </c>
      <c r="T421" s="95" t="s">
        <v>67</v>
      </c>
      <c r="U421" s="102">
        <f t="shared" si="66"/>
        <v>0.4180889675902662</v>
      </c>
      <c r="V421" s="103">
        <v>0.7</v>
      </c>
      <c r="W421" s="104"/>
    </row>
    <row r="422" spans="1:23" x14ac:dyDescent="0.2">
      <c r="A422" s="150" t="s">
        <v>71</v>
      </c>
      <c r="B422" s="93">
        <v>44390</v>
      </c>
      <c r="C422" s="142" t="s">
        <v>53</v>
      </c>
      <c r="D422" s="95">
        <v>29</v>
      </c>
      <c r="E422" s="96">
        <v>0.21618055555555557</v>
      </c>
      <c r="F422" s="96">
        <v>0.23082175925925927</v>
      </c>
      <c r="G422" s="70">
        <v>16</v>
      </c>
      <c r="H422" s="70">
        <v>57.690424</v>
      </c>
      <c r="I422" s="97">
        <v>88.88</v>
      </c>
      <c r="J422" s="70">
        <v>6.6</v>
      </c>
      <c r="K422" s="70">
        <f t="shared" si="62"/>
        <v>79200</v>
      </c>
      <c r="L422" s="70">
        <f t="shared" si="63"/>
        <v>29.877689169960487</v>
      </c>
      <c r="M422" s="70">
        <v>76.5</v>
      </c>
      <c r="N422" s="70">
        <f t="shared" si="64"/>
        <v>20095.190274785189</v>
      </c>
      <c r="O422" s="70">
        <f t="shared" si="65"/>
        <v>138.55151409897792</v>
      </c>
      <c r="P422" s="98">
        <f t="shared" si="54"/>
        <v>1.4641203703703698E-2</v>
      </c>
      <c r="Q422" s="99">
        <f t="shared" si="55"/>
        <v>45.533596837944685</v>
      </c>
      <c r="R422" s="99">
        <f>AVERAGE(Q$5:Q422)</f>
        <v>52.477303767918443</v>
      </c>
      <c r="S422" s="100">
        <f t="shared" si="56"/>
        <v>16</v>
      </c>
      <c r="T422" s="95" t="s">
        <v>67</v>
      </c>
      <c r="U422" s="102">
        <f t="shared" si="66"/>
        <v>0.77621847703994296</v>
      </c>
      <c r="V422" s="103">
        <v>0.7</v>
      </c>
      <c r="W422" s="104"/>
    </row>
    <row r="423" spans="1:23" x14ac:dyDescent="0.2">
      <c r="A423" s="150" t="s">
        <v>71</v>
      </c>
      <c r="B423" s="93">
        <v>44391</v>
      </c>
      <c r="C423" s="142" t="s">
        <v>53</v>
      </c>
      <c r="D423" s="95">
        <v>30</v>
      </c>
      <c r="E423" s="96">
        <v>2.3495370370370371E-2</v>
      </c>
      <c r="F423" s="96">
        <v>4.449074074074074E-2</v>
      </c>
      <c r="G423" s="70">
        <v>12</v>
      </c>
      <c r="H423" s="70">
        <v>66.219335999999998</v>
      </c>
      <c r="I423" s="97">
        <v>85.58</v>
      </c>
      <c r="J423" s="70">
        <v>5.47</v>
      </c>
      <c r="K423" s="70">
        <f t="shared" si="62"/>
        <v>65640</v>
      </c>
      <c r="L423" s="70">
        <f t="shared" si="63"/>
        <v>15.626492613009923</v>
      </c>
      <c r="M423" s="70">
        <v>76.5</v>
      </c>
      <c r="N423" s="70">
        <f t="shared" si="64"/>
        <v>30376.179116349616</v>
      </c>
      <c r="O423" s="70">
        <f t="shared" si="65"/>
        <v>209.43646472424268</v>
      </c>
      <c r="P423" s="98">
        <f t="shared" si="54"/>
        <v>2.0995370370370369E-2</v>
      </c>
      <c r="Q423" s="99">
        <f t="shared" si="55"/>
        <v>23.814773980154357</v>
      </c>
      <c r="R423" s="99">
        <f>AVERAGE(Q$5:Q423)</f>
        <v>52.408896775584878</v>
      </c>
      <c r="S423" s="100">
        <f t="shared" si="56"/>
        <v>12</v>
      </c>
      <c r="T423" s="95" t="s">
        <v>67</v>
      </c>
      <c r="U423" s="102">
        <f t="shared" si="66"/>
        <v>0.42162877867517817</v>
      </c>
      <c r="V423" s="103">
        <v>0.7</v>
      </c>
      <c r="W423" s="104"/>
    </row>
    <row r="424" spans="1:23" x14ac:dyDescent="0.2">
      <c r="A424" s="150" t="s">
        <v>71</v>
      </c>
      <c r="B424" s="93">
        <v>44391</v>
      </c>
      <c r="C424" s="142" t="s">
        <v>53</v>
      </c>
      <c r="D424" s="95">
        <v>31</v>
      </c>
      <c r="E424" s="96">
        <v>0.88835648148148139</v>
      </c>
      <c r="F424" s="96">
        <v>0.90517361111111105</v>
      </c>
      <c r="G424" s="70">
        <v>16</v>
      </c>
      <c r="H424" s="70">
        <v>40.025640000000003</v>
      </c>
      <c r="I424" s="97">
        <v>88.95</v>
      </c>
      <c r="J424" s="70">
        <v>4.6500000000000004</v>
      </c>
      <c r="K424" s="70">
        <f t="shared" si="62"/>
        <v>55800.000000000007</v>
      </c>
      <c r="L424" s="70">
        <f t="shared" si="63"/>
        <v>26.011890433585624</v>
      </c>
      <c r="M424" s="70">
        <v>76.5</v>
      </c>
      <c r="N424" s="70">
        <f t="shared" si="64"/>
        <v>16187.346936816315</v>
      </c>
      <c r="O424" s="70">
        <f t="shared" si="65"/>
        <v>111.60787216608365</v>
      </c>
      <c r="P424" s="98">
        <f t="shared" si="54"/>
        <v>1.6817129629629668E-2</v>
      </c>
      <c r="Q424" s="99">
        <f t="shared" si="55"/>
        <v>39.64211975223666</v>
      </c>
      <c r="R424" s="99">
        <f>AVERAGE(Q$5:Q424)</f>
        <v>52.378499687434044</v>
      </c>
      <c r="S424" s="100">
        <f t="shared" si="56"/>
        <v>16</v>
      </c>
      <c r="T424" s="95" t="s">
        <v>67</v>
      </c>
      <c r="U424" s="102">
        <f t="shared" si="66"/>
        <v>0.67525371339425722</v>
      </c>
      <c r="V424" s="103">
        <v>0.7</v>
      </c>
      <c r="W424" s="104"/>
    </row>
    <row r="425" spans="1:23" x14ac:dyDescent="0.2">
      <c r="A425" s="150" t="s">
        <v>71</v>
      </c>
      <c r="B425" s="93">
        <v>44392</v>
      </c>
      <c r="C425" s="108" t="s">
        <v>52</v>
      </c>
      <c r="D425" s="95">
        <v>32</v>
      </c>
      <c r="E425" s="96">
        <v>0.43479166666666669</v>
      </c>
      <c r="F425" s="96">
        <v>0.4456134259259259</v>
      </c>
      <c r="G425" s="70">
        <v>17</v>
      </c>
      <c r="H425" s="70">
        <v>10.046312</v>
      </c>
      <c r="I425" s="97">
        <v>91.31</v>
      </c>
      <c r="J425" s="70">
        <v>2.54</v>
      </c>
      <c r="K425" s="70">
        <f t="shared" si="62"/>
        <v>30480</v>
      </c>
      <c r="L425" s="70">
        <f t="shared" si="63"/>
        <v>42.949178181818368</v>
      </c>
      <c r="M425" s="70">
        <v>76.5</v>
      </c>
      <c r="N425" s="70">
        <f t="shared" si="64"/>
        <v>5450.8959045031006</v>
      </c>
      <c r="O425" s="70">
        <f t="shared" si="65"/>
        <v>37.582619046531796</v>
      </c>
      <c r="P425" s="98">
        <f t="shared" si="54"/>
        <v>1.0821759259259212E-2</v>
      </c>
      <c r="Q425" s="99">
        <f t="shared" si="55"/>
        <v>65.454545454545737</v>
      </c>
      <c r="R425" s="99">
        <f>AVERAGE(Q$5:Q425)</f>
        <v>52.409559178567321</v>
      </c>
      <c r="S425" s="100">
        <f t="shared" si="56"/>
        <v>17</v>
      </c>
      <c r="T425" s="95" t="s">
        <v>67</v>
      </c>
      <c r="U425" s="102">
        <v>1</v>
      </c>
      <c r="V425" s="103">
        <v>0.7</v>
      </c>
      <c r="W425" s="104"/>
    </row>
    <row r="426" spans="1:23" x14ac:dyDescent="0.2">
      <c r="A426" s="150" t="s">
        <v>71</v>
      </c>
      <c r="B426" s="93">
        <v>44392</v>
      </c>
      <c r="C426" s="142" t="s">
        <v>53</v>
      </c>
      <c r="D426" s="95">
        <v>33</v>
      </c>
      <c r="E426" s="96">
        <v>0.72753472222222226</v>
      </c>
      <c r="F426" s="96">
        <v>0.73929398148148151</v>
      </c>
      <c r="G426" s="70">
        <v>17</v>
      </c>
      <c r="H426" s="70">
        <v>5.015288</v>
      </c>
      <c r="I426" s="97">
        <v>91.7</v>
      </c>
      <c r="J426" s="70">
        <v>2.79</v>
      </c>
      <c r="K426" s="70">
        <f t="shared" si="62"/>
        <v>33480</v>
      </c>
      <c r="L426" s="70">
        <f t="shared" si="63"/>
        <v>39.525080314960668</v>
      </c>
      <c r="M426" s="70">
        <v>76.5</v>
      </c>
      <c r="N426" s="70">
        <f t="shared" si="64"/>
        <v>6442.0280241507671</v>
      </c>
      <c r="O426" s="70">
        <f t="shared" si="65"/>
        <v>44.416237139793743</v>
      </c>
      <c r="P426" s="98">
        <f t="shared" si="54"/>
        <v>1.1759259259259247E-2</v>
      </c>
      <c r="Q426" s="99">
        <f t="shared" si="55"/>
        <v>60.236220472441005</v>
      </c>
      <c r="R426" s="99">
        <f>AVERAGE(Q$5:Q426)</f>
        <v>52.428105769311102</v>
      </c>
      <c r="S426" s="100">
        <f t="shared" si="56"/>
        <v>17</v>
      </c>
      <c r="T426" s="95" t="s">
        <v>67</v>
      </c>
      <c r="U426" s="102">
        <f>((((Q426/60)*1000)/I426)/Z$1)</f>
        <v>0.99527808850403188</v>
      </c>
      <c r="V426" s="103">
        <v>0.7</v>
      </c>
      <c r="W426" s="104"/>
    </row>
    <row r="427" spans="1:23" x14ac:dyDescent="0.2">
      <c r="A427" s="150" t="s">
        <v>71</v>
      </c>
      <c r="B427" s="93">
        <v>44393</v>
      </c>
      <c r="C427" s="142" t="s">
        <v>53</v>
      </c>
      <c r="D427" s="95">
        <v>34</v>
      </c>
      <c r="E427" s="96">
        <v>0.95163194444444443</v>
      </c>
      <c r="F427" s="96">
        <v>0.98635416666666664</v>
      </c>
      <c r="G427" s="70">
        <v>17</v>
      </c>
      <c r="H427" s="70">
        <v>28.180928000000002</v>
      </c>
      <c r="I427" s="97">
        <v>90.57</v>
      </c>
      <c r="J427" s="70">
        <v>4.0599999999999996</v>
      </c>
      <c r="K427" s="70">
        <f t="shared" si="62"/>
        <v>48719.999999999993</v>
      </c>
      <c r="L427" s="70">
        <f t="shared" si="63"/>
        <v>13.385827200000003</v>
      </c>
      <c r="M427" s="70">
        <v>76.5</v>
      </c>
      <c r="N427" s="70">
        <f t="shared" si="64"/>
        <v>27429.428013892608</v>
      </c>
      <c r="O427" s="70">
        <f t="shared" si="65"/>
        <v>189.11932309306619</v>
      </c>
      <c r="P427" s="98">
        <f t="shared" si="54"/>
        <v>3.472222222222221E-2</v>
      </c>
      <c r="Q427" s="99">
        <f t="shared" si="55"/>
        <v>20.400000000000006</v>
      </c>
      <c r="R427" s="99">
        <f>AVERAGE(Q$5:Q427)</f>
        <v>52.352389207208716</v>
      </c>
      <c r="S427" s="100">
        <f t="shared" si="56"/>
        <v>17</v>
      </c>
      <c r="T427" s="95" t="s">
        <v>67</v>
      </c>
      <c r="U427" s="102">
        <f>((((Q427/60)*1000)/I427)/Z$1)</f>
        <v>0.34127294809639969</v>
      </c>
      <c r="V427" s="103">
        <v>0.7</v>
      </c>
      <c r="W427" s="104"/>
    </row>
    <row r="428" spans="1:23" x14ac:dyDescent="0.2">
      <c r="A428" s="150" t="s">
        <v>71</v>
      </c>
      <c r="B428" s="93">
        <v>44394</v>
      </c>
      <c r="C428" s="142" t="s">
        <v>53</v>
      </c>
      <c r="D428" s="95">
        <v>35</v>
      </c>
      <c r="E428" s="96">
        <v>0.18729166666666666</v>
      </c>
      <c r="F428" s="96">
        <v>0.21207175925925925</v>
      </c>
      <c r="G428" s="70">
        <v>17.5</v>
      </c>
      <c r="H428" s="70">
        <v>60.244152</v>
      </c>
      <c r="I428" s="97">
        <v>91.87</v>
      </c>
      <c r="J428" s="70">
        <v>6.91</v>
      </c>
      <c r="K428" s="70">
        <f t="shared" si="62"/>
        <v>82920</v>
      </c>
      <c r="L428" s="70">
        <f t="shared" si="63"/>
        <v>19.308072863148062</v>
      </c>
      <c r="M428" s="70">
        <v>76.5</v>
      </c>
      <c r="N428" s="70">
        <f t="shared" si="64"/>
        <v>33176.113706610871</v>
      </c>
      <c r="O428" s="70">
        <f t="shared" si="65"/>
        <v>228.74134173979238</v>
      </c>
      <c r="P428" s="98">
        <f t="shared" si="54"/>
        <v>2.478009259259259E-2</v>
      </c>
      <c r="Q428" s="99">
        <f t="shared" si="55"/>
        <v>29.425502101821582</v>
      </c>
      <c r="R428" s="99">
        <f>AVERAGE(Q$5:Q428)</f>
        <v>52.298316360262049</v>
      </c>
      <c r="S428" s="100">
        <f t="shared" si="56"/>
        <v>17.5</v>
      </c>
      <c r="T428" s="95" t="s">
        <v>67</v>
      </c>
      <c r="U428" s="102">
        <f>((((Q428/60)*1000)/I428)/Z$1)</f>
        <v>0.48529546199705087</v>
      </c>
      <c r="V428" s="103">
        <v>0.7</v>
      </c>
      <c r="W428" s="104"/>
    </row>
    <row r="429" spans="1:23" x14ac:dyDescent="0.2">
      <c r="A429" s="150" t="s">
        <v>71</v>
      </c>
      <c r="B429" s="93">
        <v>44394</v>
      </c>
      <c r="C429" s="142" t="s">
        <v>53</v>
      </c>
      <c r="D429" s="95">
        <v>36</v>
      </c>
      <c r="E429" s="96">
        <v>0.31640046296296293</v>
      </c>
      <c r="F429" s="96">
        <v>0.3216087962962963</v>
      </c>
      <c r="G429" s="70">
        <v>11</v>
      </c>
      <c r="H429" s="70">
        <v>12.674224000000001</v>
      </c>
      <c r="I429" s="97">
        <v>92.34</v>
      </c>
      <c r="J429" s="70">
        <v>2.36</v>
      </c>
      <c r="K429" s="70">
        <f t="shared" si="62"/>
        <v>28320</v>
      </c>
      <c r="L429" s="70">
        <f t="shared" si="63"/>
        <v>57.742783999999588</v>
      </c>
      <c r="M429" s="70">
        <v>76.5</v>
      </c>
      <c r="N429" s="70">
        <f t="shared" si="64"/>
        <v>3883.4554629585982</v>
      </c>
      <c r="O429" s="70">
        <f t="shared" si="65"/>
        <v>26.775493387788423</v>
      </c>
      <c r="P429" s="98">
        <f t="shared" si="54"/>
        <v>5.2083333333333703E-3</v>
      </c>
      <c r="Q429" s="99">
        <f t="shared" si="55"/>
        <v>87.999999999999375</v>
      </c>
      <c r="R429" s="99">
        <f>AVERAGE(Q$5:Q429)</f>
        <v>52.38232032176731</v>
      </c>
      <c r="S429" s="100">
        <f t="shared" si="56"/>
        <v>11</v>
      </c>
      <c r="T429" s="95" t="s">
        <v>67</v>
      </c>
      <c r="U429" s="102">
        <v>1</v>
      </c>
      <c r="V429" s="103">
        <v>0.7</v>
      </c>
      <c r="W429" s="104"/>
    </row>
    <row r="430" spans="1:23" x14ac:dyDescent="0.2">
      <c r="A430" s="150" t="s">
        <v>71</v>
      </c>
      <c r="B430" s="93">
        <v>44394</v>
      </c>
      <c r="C430" s="108" t="s">
        <v>52</v>
      </c>
      <c r="D430" s="95">
        <v>37</v>
      </c>
      <c r="E430" s="96">
        <v>0.60704861111111108</v>
      </c>
      <c r="F430" s="96">
        <v>0.65148148148148144</v>
      </c>
      <c r="G430" s="70">
        <v>16</v>
      </c>
      <c r="H430" s="70">
        <v>65.272928000000007</v>
      </c>
      <c r="I430" s="97">
        <v>74.849999999999994</v>
      </c>
      <c r="J430" s="70">
        <v>5.03</v>
      </c>
      <c r="K430" s="70">
        <f t="shared" si="62"/>
        <v>60360</v>
      </c>
      <c r="L430" s="70">
        <f t="shared" si="63"/>
        <v>9.8450838239124803</v>
      </c>
      <c r="M430" s="70">
        <v>76.5</v>
      </c>
      <c r="N430" s="70">
        <f t="shared" si="64"/>
        <v>38525.340533454233</v>
      </c>
      <c r="O430" s="70">
        <f t="shared" si="65"/>
        <v>265.6229768964389</v>
      </c>
      <c r="P430" s="98">
        <f t="shared" ref="P430:P493" si="67">F430-E430</f>
        <v>4.4432870370370359E-2</v>
      </c>
      <c r="Q430" s="99">
        <f t="shared" ref="Q430:Q493" si="68">G430/(P430*24)</f>
        <v>15.003907267517587</v>
      </c>
      <c r="R430" s="99">
        <f>AVERAGE(Q$5:Q430)</f>
        <v>52.294577568118839</v>
      </c>
      <c r="S430" s="100">
        <f t="shared" ref="S430:S493" si="69">G430</f>
        <v>16</v>
      </c>
      <c r="T430" s="95" t="s">
        <v>66</v>
      </c>
      <c r="U430" s="102">
        <f t="shared" ref="U430:U446" si="70">((((Q430/60)*1000)/I430)/Z$1)</f>
        <v>0.30371667106976757</v>
      </c>
      <c r="V430" s="103">
        <v>0.7</v>
      </c>
      <c r="W430" s="104"/>
    </row>
    <row r="431" spans="1:23" x14ac:dyDescent="0.2">
      <c r="A431" s="150" t="s">
        <v>71</v>
      </c>
      <c r="B431" s="93">
        <v>44394</v>
      </c>
      <c r="C431" s="142" t="s">
        <v>53</v>
      </c>
      <c r="D431" s="95">
        <v>38</v>
      </c>
      <c r="E431" s="96">
        <v>0.91049768518518526</v>
      </c>
      <c r="F431" s="96">
        <v>0.91824074074074069</v>
      </c>
      <c r="G431" s="70">
        <v>1</v>
      </c>
      <c r="H431" s="70">
        <v>58.785200000000003</v>
      </c>
      <c r="I431" s="97">
        <v>67.45</v>
      </c>
      <c r="J431" s="70">
        <v>4.9400000000000004</v>
      </c>
      <c r="K431" s="70">
        <f t="shared" si="62"/>
        <v>59280.000000000007</v>
      </c>
      <c r="L431" s="70">
        <f t="shared" si="63"/>
        <v>3.5309488789238221</v>
      </c>
      <c r="M431" s="70">
        <v>76.5</v>
      </c>
      <c r="N431" s="70">
        <f t="shared" si="64"/>
        <v>93728.607927714824</v>
      </c>
      <c r="O431" s="70">
        <f t="shared" si="65"/>
        <v>646.23625679569102</v>
      </c>
      <c r="P431" s="98">
        <f t="shared" si="67"/>
        <v>7.7430555555554337E-3</v>
      </c>
      <c r="Q431" s="99">
        <f t="shared" si="68"/>
        <v>5.381165919282596</v>
      </c>
      <c r="R431" s="99">
        <f>AVERAGE(Q$5:Q431)</f>
        <v>52.1847100935314</v>
      </c>
      <c r="S431" s="100">
        <f t="shared" si="69"/>
        <v>1</v>
      </c>
      <c r="T431" s="95" t="s">
        <v>66</v>
      </c>
      <c r="U431" s="102">
        <f t="shared" si="70"/>
        <v>0.12087889838224938</v>
      </c>
      <c r="V431" s="103">
        <v>0.7</v>
      </c>
      <c r="W431" s="104"/>
    </row>
    <row r="432" spans="1:23" x14ac:dyDescent="0.2">
      <c r="A432" s="150" t="s">
        <v>71</v>
      </c>
      <c r="B432" s="93">
        <v>44394</v>
      </c>
      <c r="C432" s="142" t="s">
        <v>53</v>
      </c>
      <c r="D432" s="95">
        <v>39</v>
      </c>
      <c r="E432" s="96">
        <v>0.93623842592592599</v>
      </c>
      <c r="F432" s="96">
        <v>0.9394097222222223</v>
      </c>
      <c r="G432" s="70">
        <v>1</v>
      </c>
      <c r="H432" s="70">
        <v>66.057479999999998</v>
      </c>
      <c r="I432" s="97">
        <v>79.069999999999993</v>
      </c>
      <c r="J432" s="70">
        <v>4.6100000000000003</v>
      </c>
      <c r="K432" s="70">
        <f t="shared" si="62"/>
        <v>55320.000000000007</v>
      </c>
      <c r="L432" s="70">
        <f t="shared" si="63"/>
        <v>8.6211854014598135</v>
      </c>
      <c r="M432" s="70">
        <v>76.5</v>
      </c>
      <c r="N432" s="70">
        <f t="shared" si="64"/>
        <v>42514.467806666114</v>
      </c>
      <c r="O432" s="70">
        <f t="shared" si="65"/>
        <v>293.12705205468927</v>
      </c>
      <c r="P432" s="98">
        <f t="shared" si="67"/>
        <v>3.1712962962963109E-3</v>
      </c>
      <c r="Q432" s="99">
        <f t="shared" si="68"/>
        <v>13.1386861313868</v>
      </c>
      <c r="R432" s="99">
        <f>AVERAGE(Q$5:Q432)</f>
        <v>52.093481065582466</v>
      </c>
      <c r="S432" s="100">
        <f t="shared" si="69"/>
        <v>1</v>
      </c>
      <c r="T432" s="95" t="s">
        <v>66</v>
      </c>
      <c r="U432" s="102">
        <f t="shared" si="70"/>
        <v>0.2517655267367005</v>
      </c>
      <c r="V432" s="103">
        <v>0.7</v>
      </c>
      <c r="W432" s="104"/>
    </row>
    <row r="433" spans="1:23" x14ac:dyDescent="0.2">
      <c r="A433" s="150" t="s">
        <v>71</v>
      </c>
      <c r="B433" s="93">
        <v>44395</v>
      </c>
      <c r="C433" s="108" t="s">
        <v>52</v>
      </c>
      <c r="D433" s="95">
        <v>40</v>
      </c>
      <c r="E433" s="96">
        <v>0.15571759259259257</v>
      </c>
      <c r="F433" s="96">
        <v>0.23068287037037036</v>
      </c>
      <c r="G433" s="70">
        <v>17</v>
      </c>
      <c r="H433" s="70">
        <v>66.172128000000001</v>
      </c>
      <c r="I433" s="97">
        <v>74.92</v>
      </c>
      <c r="J433" s="70">
        <v>5.97</v>
      </c>
      <c r="K433" s="70">
        <f t="shared" si="62"/>
        <v>71640</v>
      </c>
      <c r="L433" s="70">
        <f t="shared" si="63"/>
        <v>6.2000125984251957</v>
      </c>
      <c r="M433" s="70">
        <v>76.5</v>
      </c>
      <c r="N433" s="70">
        <f t="shared" si="64"/>
        <v>71930.522382668627</v>
      </c>
      <c r="O433" s="70">
        <f t="shared" si="65"/>
        <v>495.94368850312833</v>
      </c>
      <c r="P433" s="98">
        <f t="shared" si="67"/>
        <v>7.4965277777777783E-2</v>
      </c>
      <c r="Q433" s="99">
        <f t="shared" si="68"/>
        <v>9.4488188976377945</v>
      </c>
      <c r="R433" s="99">
        <f>AVERAGE(Q$5:Q433)</f>
        <v>51.994076258664187</v>
      </c>
      <c r="S433" s="100">
        <f t="shared" si="69"/>
        <v>17</v>
      </c>
      <c r="T433" s="95" t="s">
        <v>66</v>
      </c>
      <c r="U433" s="102">
        <f t="shared" si="70"/>
        <v>0.19108905858446576</v>
      </c>
      <c r="V433" s="103">
        <v>0.7</v>
      </c>
      <c r="W433" s="104"/>
    </row>
    <row r="434" spans="1:23" x14ac:dyDescent="0.2">
      <c r="A434" s="150" t="s">
        <v>71</v>
      </c>
      <c r="B434" s="93">
        <v>44395</v>
      </c>
      <c r="C434" s="142" t="s">
        <v>53</v>
      </c>
      <c r="D434" s="95">
        <v>41</v>
      </c>
      <c r="E434" s="96">
        <v>0.26892361111111113</v>
      </c>
      <c r="F434" s="96">
        <v>0.33012731481481478</v>
      </c>
      <c r="G434" s="70">
        <v>17</v>
      </c>
      <c r="H434" s="70">
        <v>56.379840000000002</v>
      </c>
      <c r="I434" s="97">
        <v>62.35</v>
      </c>
      <c r="J434" s="70">
        <v>5.45</v>
      </c>
      <c r="K434" s="70">
        <f t="shared" si="62"/>
        <v>65400</v>
      </c>
      <c r="L434" s="70">
        <f t="shared" si="63"/>
        <v>7.5940774583963755</v>
      </c>
      <c r="M434" s="70">
        <v>76.5</v>
      </c>
      <c r="N434" s="70">
        <f t="shared" si="64"/>
        <v>44816.565724358625</v>
      </c>
      <c r="O434" s="70">
        <f t="shared" si="65"/>
        <v>308.99946469367887</v>
      </c>
      <c r="P434" s="98">
        <f t="shared" si="67"/>
        <v>6.1203703703703649E-2</v>
      </c>
      <c r="Q434" s="99">
        <f t="shared" si="68"/>
        <v>11.573373676248119</v>
      </c>
      <c r="R434" s="99">
        <f>AVERAGE(Q$5:Q434)</f>
        <v>51.900074624751589</v>
      </c>
      <c r="S434" s="100">
        <f t="shared" si="69"/>
        <v>17</v>
      </c>
      <c r="T434" s="95" t="s">
        <v>66</v>
      </c>
      <c r="U434" s="102">
        <f t="shared" si="70"/>
        <v>0.28124161445039292</v>
      </c>
      <c r="V434" s="103">
        <v>0.7</v>
      </c>
      <c r="W434" s="104"/>
    </row>
    <row r="435" spans="1:23" x14ac:dyDescent="0.2">
      <c r="A435" s="150" t="s">
        <v>71</v>
      </c>
      <c r="B435" s="93">
        <v>44395</v>
      </c>
      <c r="C435" s="142" t="s">
        <v>53</v>
      </c>
      <c r="D435" s="95">
        <v>42</v>
      </c>
      <c r="E435" s="96">
        <v>0.34518518518518521</v>
      </c>
      <c r="F435" s="96">
        <v>0.42331018518518521</v>
      </c>
      <c r="G435" s="70">
        <v>17</v>
      </c>
      <c r="H435" s="70">
        <v>7.8297839999999992</v>
      </c>
      <c r="I435" s="97">
        <v>72.03</v>
      </c>
      <c r="J435" s="70">
        <v>2.66</v>
      </c>
      <c r="K435" s="70">
        <f t="shared" si="62"/>
        <v>31920</v>
      </c>
      <c r="L435" s="70">
        <f t="shared" si="63"/>
        <v>5.9492565333333332</v>
      </c>
      <c r="M435" s="70">
        <v>76.5</v>
      </c>
      <c r="N435" s="70">
        <f t="shared" si="64"/>
        <v>31828.093702008046</v>
      </c>
      <c r="O435" s="70">
        <f t="shared" si="65"/>
        <v>219.44706733285699</v>
      </c>
      <c r="P435" s="98">
        <f t="shared" si="67"/>
        <v>7.8125E-2</v>
      </c>
      <c r="Q435" s="99">
        <f t="shared" si="68"/>
        <v>9.0666666666666664</v>
      </c>
      <c r="R435" s="99">
        <f>AVERAGE(Q$5:Q435)</f>
        <v>51.800693167772273</v>
      </c>
      <c r="S435" s="100">
        <f t="shared" si="69"/>
        <v>17</v>
      </c>
      <c r="T435" s="95" t="s">
        <v>66</v>
      </c>
      <c r="U435" s="102">
        <f t="shared" si="70"/>
        <v>0.19071739188357262</v>
      </c>
      <c r="V435" s="103">
        <v>0.7</v>
      </c>
      <c r="W435" s="104"/>
    </row>
    <row r="436" spans="1:23" x14ac:dyDescent="0.2">
      <c r="A436" s="150" t="s">
        <v>71</v>
      </c>
      <c r="B436" s="93">
        <v>44395</v>
      </c>
      <c r="C436" s="108" t="s">
        <v>52</v>
      </c>
      <c r="D436" s="95">
        <v>43</v>
      </c>
      <c r="E436" s="96">
        <v>0.69805555555555554</v>
      </c>
      <c r="F436" s="96">
        <v>0.81861111111111118</v>
      </c>
      <c r="G436" s="70">
        <v>17</v>
      </c>
      <c r="H436" s="70">
        <v>57.065480000000001</v>
      </c>
      <c r="I436" s="97">
        <v>52.78</v>
      </c>
      <c r="J436" s="70">
        <v>3.76</v>
      </c>
      <c r="K436" s="70">
        <f t="shared" si="62"/>
        <v>45120</v>
      </c>
      <c r="L436" s="70">
        <f t="shared" si="63"/>
        <v>3.8553649769585223</v>
      </c>
      <c r="M436" s="70">
        <v>76.5</v>
      </c>
      <c r="N436" s="70">
        <f t="shared" si="64"/>
        <v>51453.335862635271</v>
      </c>
      <c r="O436" s="70">
        <f t="shared" si="65"/>
        <v>354.75840197226313</v>
      </c>
      <c r="P436" s="98">
        <f t="shared" si="67"/>
        <v>0.12055555555555564</v>
      </c>
      <c r="Q436" s="99">
        <f t="shared" si="68"/>
        <v>5.875576036866355</v>
      </c>
      <c r="R436" s="99">
        <f>AVERAGE(Q$5:Q436)</f>
        <v>51.694385026265543</v>
      </c>
      <c r="S436" s="100">
        <f t="shared" si="69"/>
        <v>17</v>
      </c>
      <c r="T436" s="95" t="s">
        <v>66</v>
      </c>
      <c r="U436" s="102">
        <f t="shared" si="70"/>
        <v>0.16866972214183387</v>
      </c>
      <c r="V436" s="103">
        <v>0.7</v>
      </c>
      <c r="W436" s="104"/>
    </row>
    <row r="437" spans="1:23" x14ac:dyDescent="0.2">
      <c r="A437" s="150" t="s">
        <v>71</v>
      </c>
      <c r="B437" s="93">
        <v>44395</v>
      </c>
      <c r="C437" s="108" t="s">
        <v>52</v>
      </c>
      <c r="D437" s="95">
        <v>44</v>
      </c>
      <c r="E437" s="96">
        <v>0.87193287037037026</v>
      </c>
      <c r="F437" s="96">
        <v>0.99175925925925934</v>
      </c>
      <c r="G437" s="70">
        <v>17</v>
      </c>
      <c r="H437" s="70">
        <v>59.259528000000003</v>
      </c>
      <c r="I437" s="97">
        <v>89.88</v>
      </c>
      <c r="J437" s="70">
        <v>4.63</v>
      </c>
      <c r="K437" s="70">
        <f t="shared" si="62"/>
        <v>55560</v>
      </c>
      <c r="L437" s="70">
        <f t="shared" si="63"/>
        <v>3.8788256157635406</v>
      </c>
      <c r="M437" s="70">
        <v>76.5</v>
      </c>
      <c r="N437" s="70">
        <f t="shared" si="64"/>
        <v>106462.04417218659</v>
      </c>
      <c r="O437" s="70">
        <f t="shared" si="65"/>
        <v>734.03024367662522</v>
      </c>
      <c r="P437" s="98">
        <f t="shared" si="67"/>
        <v>0.11982638888888908</v>
      </c>
      <c r="Q437" s="99">
        <f t="shared" si="68"/>
        <v>5.9113300492610747</v>
      </c>
      <c r="R437" s="99">
        <f>AVERAGE(Q$5:Q437)</f>
        <v>51.588650488212416</v>
      </c>
      <c r="S437" s="100">
        <f t="shared" si="69"/>
        <v>17</v>
      </c>
      <c r="T437" s="95" t="s">
        <v>66</v>
      </c>
      <c r="U437" s="102">
        <f t="shared" si="70"/>
        <v>9.9650207840438348E-2</v>
      </c>
      <c r="V437" s="103">
        <v>0.7</v>
      </c>
      <c r="W437" s="104"/>
    </row>
    <row r="438" spans="1:23" x14ac:dyDescent="0.2">
      <c r="A438" s="150" t="s">
        <v>71</v>
      </c>
      <c r="B438" s="93">
        <v>44396</v>
      </c>
      <c r="C438" s="142" t="s">
        <v>53</v>
      </c>
      <c r="D438" s="95">
        <v>45</v>
      </c>
      <c r="E438" s="96">
        <v>0.47714120370370372</v>
      </c>
      <c r="F438" s="96">
        <v>0.5374768518518519</v>
      </c>
      <c r="G438" s="70">
        <v>15</v>
      </c>
      <c r="H438" s="70">
        <v>49.442512000000001</v>
      </c>
      <c r="I438" s="97">
        <v>88.72</v>
      </c>
      <c r="J438" s="70">
        <v>3.48</v>
      </c>
      <c r="K438" s="70">
        <f t="shared" si="62"/>
        <v>41760</v>
      </c>
      <c r="L438" s="70">
        <f t="shared" si="63"/>
        <v>6.7970596585459395</v>
      </c>
      <c r="M438" s="70">
        <v>76.5</v>
      </c>
      <c r="N438" s="70">
        <f t="shared" si="64"/>
        <v>45392.81546246534</v>
      </c>
      <c r="O438" s="70">
        <f t="shared" si="65"/>
        <v>312.97256833798752</v>
      </c>
      <c r="P438" s="98">
        <f t="shared" si="67"/>
        <v>6.033564814814818E-2</v>
      </c>
      <c r="Q438" s="99">
        <f t="shared" si="68"/>
        <v>10.358718588145017</v>
      </c>
      <c r="R438" s="99">
        <f>AVERAGE(Q$5:Q438)</f>
        <v>51.493650645124703</v>
      </c>
      <c r="S438" s="100">
        <f t="shared" si="69"/>
        <v>15</v>
      </c>
      <c r="T438" s="95" t="s">
        <v>66</v>
      </c>
      <c r="U438" s="102">
        <f t="shared" si="70"/>
        <v>0.17690518669810737</v>
      </c>
      <c r="V438" s="103">
        <v>0.7</v>
      </c>
      <c r="W438" s="104"/>
    </row>
    <row r="439" spans="1:23" x14ac:dyDescent="0.2">
      <c r="A439" s="150" t="s">
        <v>71</v>
      </c>
      <c r="B439" s="93">
        <v>44396</v>
      </c>
      <c r="C439" s="142" t="s">
        <v>53</v>
      </c>
      <c r="D439" s="95">
        <v>46</v>
      </c>
      <c r="E439" s="96">
        <v>0.64825231481481482</v>
      </c>
      <c r="F439" s="96">
        <v>0.70702546296296298</v>
      </c>
      <c r="G439" s="70">
        <v>17</v>
      </c>
      <c r="H439" s="70">
        <v>56.899128000000005</v>
      </c>
      <c r="I439" s="97">
        <v>88.88</v>
      </c>
      <c r="J439" s="70">
        <v>3.49</v>
      </c>
      <c r="K439" s="70">
        <f t="shared" si="62"/>
        <v>41880</v>
      </c>
      <c r="L439" s="70">
        <f t="shared" si="63"/>
        <v>7.9081294998030707</v>
      </c>
      <c r="M439" s="70">
        <v>76.5</v>
      </c>
      <c r="N439" s="70">
        <f t="shared" si="64"/>
        <v>39383.604824296555</v>
      </c>
      <c r="O439" s="70">
        <f t="shared" si="65"/>
        <v>271.54050319836693</v>
      </c>
      <c r="P439" s="98">
        <f t="shared" si="67"/>
        <v>5.8773148148148158E-2</v>
      </c>
      <c r="Q439" s="99">
        <f t="shared" si="68"/>
        <v>12.051988972036233</v>
      </c>
      <c r="R439" s="99">
        <f>AVERAGE(Q$5:Q439)</f>
        <v>51.402980158519895</v>
      </c>
      <c r="S439" s="100">
        <f t="shared" si="69"/>
        <v>17</v>
      </c>
      <c r="T439" s="95" t="s">
        <v>66</v>
      </c>
      <c r="U439" s="102">
        <f t="shared" si="70"/>
        <v>0.20545217542270536</v>
      </c>
      <c r="V439" s="103">
        <v>0.7</v>
      </c>
      <c r="W439" s="104"/>
    </row>
    <row r="440" spans="1:23" x14ac:dyDescent="0.2">
      <c r="A440" s="150" t="s">
        <v>71</v>
      </c>
      <c r="B440" s="93">
        <v>44399</v>
      </c>
      <c r="C440" s="142" t="s">
        <v>53</v>
      </c>
      <c r="D440" s="95">
        <v>47</v>
      </c>
      <c r="E440" s="96">
        <v>0.52498842592592598</v>
      </c>
      <c r="F440" s="96">
        <v>0.55194444444444446</v>
      </c>
      <c r="G440" s="70">
        <v>17</v>
      </c>
      <c r="H440" s="70">
        <v>46.729176000000002</v>
      </c>
      <c r="I440" s="97">
        <v>89.49</v>
      </c>
      <c r="J440" s="70">
        <v>4.58</v>
      </c>
      <c r="K440" s="70">
        <f t="shared" si="62"/>
        <v>54960</v>
      </c>
      <c r="L440" s="70">
        <f t="shared" si="63"/>
        <v>17.242370802919734</v>
      </c>
      <c r="M440" s="70">
        <v>76.5</v>
      </c>
      <c r="N440" s="70">
        <f t="shared" si="64"/>
        <v>24027.364644252317</v>
      </c>
      <c r="O440" s="70">
        <f t="shared" si="65"/>
        <v>165.66291265460509</v>
      </c>
      <c r="P440" s="98">
        <f t="shared" si="67"/>
        <v>2.6956018518518476E-2</v>
      </c>
      <c r="Q440" s="99">
        <f t="shared" si="68"/>
        <v>26.277372262773763</v>
      </c>
      <c r="R440" s="99">
        <f>AVERAGE(Q$5:Q440)</f>
        <v>51.34535261747461</v>
      </c>
      <c r="S440" s="100">
        <f t="shared" si="69"/>
        <v>17</v>
      </c>
      <c r="T440" s="95" t="s">
        <v>66</v>
      </c>
      <c r="U440" s="102">
        <f t="shared" si="70"/>
        <v>0.44490111071786864</v>
      </c>
      <c r="V440" s="103">
        <v>0.7</v>
      </c>
      <c r="W440" s="104"/>
    </row>
    <row r="441" spans="1:23" x14ac:dyDescent="0.2">
      <c r="A441" s="150" t="s">
        <v>71</v>
      </c>
      <c r="B441" s="93">
        <v>44399</v>
      </c>
      <c r="C441" s="142" t="s">
        <v>53</v>
      </c>
      <c r="D441" s="95">
        <v>48</v>
      </c>
      <c r="E441" s="96">
        <v>0.67554398148148154</v>
      </c>
      <c r="F441" s="96">
        <v>0.7088078703703703</v>
      </c>
      <c r="G441" s="70">
        <v>16</v>
      </c>
      <c r="H441" s="70">
        <v>25.726112000000001</v>
      </c>
      <c r="I441" s="97">
        <v>90.72</v>
      </c>
      <c r="J441" s="70">
        <v>2.76</v>
      </c>
      <c r="K441" s="70">
        <f t="shared" si="62"/>
        <v>33120</v>
      </c>
      <c r="L441" s="70">
        <f t="shared" si="63"/>
        <v>13.150757411273537</v>
      </c>
      <c r="M441" s="70">
        <v>76.5</v>
      </c>
      <c r="N441" s="70">
        <f t="shared" si="64"/>
        <v>19092.314425191689</v>
      </c>
      <c r="O441" s="70">
        <f t="shared" si="65"/>
        <v>131.63692580623464</v>
      </c>
      <c r="P441" s="98">
        <f t="shared" si="67"/>
        <v>3.326388888888876E-2</v>
      </c>
      <c r="Q441" s="99">
        <f t="shared" si="68"/>
        <v>20.041753653444754</v>
      </c>
      <c r="R441" s="99">
        <f>AVERAGE(Q$5:Q441)</f>
        <v>51.273719667900167</v>
      </c>
      <c r="S441" s="100">
        <f t="shared" si="69"/>
        <v>16</v>
      </c>
      <c r="T441" s="95" t="s">
        <v>66</v>
      </c>
      <c r="U441" s="102">
        <f t="shared" si="70"/>
        <v>0.33472545650694702</v>
      </c>
      <c r="V441" s="103">
        <v>0.7</v>
      </c>
      <c r="W441" s="104"/>
    </row>
    <row r="442" spans="1:23" x14ac:dyDescent="0.2">
      <c r="A442" s="150" t="s">
        <v>71</v>
      </c>
      <c r="B442" s="93">
        <v>44399</v>
      </c>
      <c r="C442" s="108" t="s">
        <v>52</v>
      </c>
      <c r="D442" s="95">
        <v>49</v>
      </c>
      <c r="E442" s="96">
        <v>0.93035879629629636</v>
      </c>
      <c r="F442" s="96">
        <v>0.9447106481481482</v>
      </c>
      <c r="G442" s="70">
        <v>11</v>
      </c>
      <c r="H442" s="70">
        <v>66.156392000000011</v>
      </c>
      <c r="I442" s="97">
        <v>84.39</v>
      </c>
      <c r="J442" s="70">
        <v>6.95</v>
      </c>
      <c r="K442" s="70">
        <f t="shared" si="62"/>
        <v>83400</v>
      </c>
      <c r="L442" s="70">
        <f t="shared" si="63"/>
        <v>20.955042580645181</v>
      </c>
      <c r="M442" s="70">
        <v>76.5</v>
      </c>
      <c r="N442" s="70">
        <f t="shared" si="64"/>
        <v>28436.68967652032</v>
      </c>
      <c r="O442" s="70">
        <f t="shared" si="65"/>
        <v>196.06415051408524</v>
      </c>
      <c r="P442" s="98">
        <f t="shared" si="67"/>
        <v>1.4351851851851838E-2</v>
      </c>
      <c r="Q442" s="99">
        <f t="shared" si="68"/>
        <v>31.935483870967772</v>
      </c>
      <c r="R442" s="99">
        <f>AVERAGE(Q$5:Q442)</f>
        <v>51.229568444619495</v>
      </c>
      <c r="S442" s="100">
        <f t="shared" si="69"/>
        <v>11</v>
      </c>
      <c r="T442" s="95" t="s">
        <v>66</v>
      </c>
      <c r="U442" s="102">
        <f t="shared" si="70"/>
        <v>0.57337476921665598</v>
      </c>
      <c r="V442" s="103">
        <v>0.7</v>
      </c>
      <c r="W442" s="104"/>
    </row>
    <row r="443" spans="1:23" x14ac:dyDescent="0.2">
      <c r="A443" s="150" t="s">
        <v>71</v>
      </c>
      <c r="B443" s="93">
        <v>44400</v>
      </c>
      <c r="C443" s="142" t="s">
        <v>53</v>
      </c>
      <c r="D443" s="95">
        <v>50</v>
      </c>
      <c r="E443" s="96">
        <v>0.39288194444444446</v>
      </c>
      <c r="F443" s="96">
        <v>0.43144675925925924</v>
      </c>
      <c r="G443" s="70">
        <v>15</v>
      </c>
      <c r="H443" s="70">
        <v>64.456904000000009</v>
      </c>
      <c r="I443" s="97">
        <v>57.88</v>
      </c>
      <c r="J443" s="70">
        <v>4.99</v>
      </c>
      <c r="K443" s="70">
        <f t="shared" si="62"/>
        <v>59880</v>
      </c>
      <c r="L443" s="70">
        <f t="shared" si="63"/>
        <v>10.634175270108054</v>
      </c>
      <c r="M443" s="70">
        <v>76.5</v>
      </c>
      <c r="N443" s="70">
        <f t="shared" si="64"/>
        <v>27597.558717114673</v>
      </c>
      <c r="O443" s="70">
        <f t="shared" si="65"/>
        <v>190.27854394041356</v>
      </c>
      <c r="P443" s="98">
        <f t="shared" si="67"/>
        <v>3.8564814814814774E-2</v>
      </c>
      <c r="Q443" s="99">
        <f t="shared" si="68"/>
        <v>16.206482593037233</v>
      </c>
      <c r="R443" s="99">
        <f>AVERAGE(Q$5:Q443)</f>
        <v>51.149789205777623</v>
      </c>
      <c r="S443" s="100">
        <f t="shared" si="69"/>
        <v>15</v>
      </c>
      <c r="T443" s="95" t="s">
        <v>66</v>
      </c>
      <c r="U443" s="102">
        <f t="shared" si="70"/>
        <v>0.42424458631853867</v>
      </c>
      <c r="V443" s="103">
        <v>0.7</v>
      </c>
      <c r="W443" s="104"/>
    </row>
    <row r="444" spans="1:23" x14ac:dyDescent="0.2">
      <c r="A444" s="150" t="s">
        <v>71</v>
      </c>
      <c r="B444" s="93">
        <v>44400</v>
      </c>
      <c r="C444" s="108" t="s">
        <v>52</v>
      </c>
      <c r="D444" s="95">
        <v>51</v>
      </c>
      <c r="E444" s="96">
        <v>0.50315972222222227</v>
      </c>
      <c r="F444" s="96">
        <v>0.53381944444444451</v>
      </c>
      <c r="G444" s="70">
        <v>16</v>
      </c>
      <c r="H444" s="70">
        <v>61.790776000000001</v>
      </c>
      <c r="I444" s="97">
        <v>89.16</v>
      </c>
      <c r="J444" s="70">
        <v>4.87</v>
      </c>
      <c r="K444" s="70">
        <f t="shared" si="62"/>
        <v>58440</v>
      </c>
      <c r="L444" s="70">
        <f t="shared" si="63"/>
        <v>14.267752661381644</v>
      </c>
      <c r="M444" s="70">
        <v>76.5</v>
      </c>
      <c r="N444" s="70">
        <f t="shared" si="64"/>
        <v>30787.120276713147</v>
      </c>
      <c r="O444" s="70">
        <f t="shared" si="65"/>
        <v>212.26980539907072</v>
      </c>
      <c r="P444" s="98">
        <f t="shared" si="67"/>
        <v>3.0659722222222241E-2</v>
      </c>
      <c r="Q444" s="99">
        <f t="shared" si="68"/>
        <v>21.744054360135888</v>
      </c>
      <c r="R444" s="99">
        <f>AVERAGE(Q$5:Q444)</f>
        <v>51.082957990219349</v>
      </c>
      <c r="S444" s="100">
        <f t="shared" si="69"/>
        <v>16</v>
      </c>
      <c r="T444" s="95" t="s">
        <v>66</v>
      </c>
      <c r="U444" s="102">
        <f t="shared" si="70"/>
        <v>0.36951028386380441</v>
      </c>
      <c r="V444" s="103">
        <v>0.7</v>
      </c>
      <c r="W444" s="104"/>
    </row>
    <row r="445" spans="1:23" x14ac:dyDescent="0.2">
      <c r="A445" s="150" t="s">
        <v>71</v>
      </c>
      <c r="B445" s="93">
        <v>44401</v>
      </c>
      <c r="C445" s="142" t="s">
        <v>53</v>
      </c>
      <c r="D445" s="95">
        <v>52</v>
      </c>
      <c r="E445" s="96">
        <v>0.73571759259259262</v>
      </c>
      <c r="F445" s="96">
        <v>0.77440972222222226</v>
      </c>
      <c r="G445" s="70">
        <v>17</v>
      </c>
      <c r="H445" s="70">
        <v>9.6057039999999994</v>
      </c>
      <c r="I445" s="97">
        <v>91.18</v>
      </c>
      <c r="J445" s="70">
        <v>1.89</v>
      </c>
      <c r="K445" s="70">
        <f t="shared" si="62"/>
        <v>22680</v>
      </c>
      <c r="L445" s="70">
        <f t="shared" si="63"/>
        <v>12.01240849536344</v>
      </c>
      <c r="M445" s="70">
        <v>76.5</v>
      </c>
      <c r="N445" s="70">
        <f t="shared" si="64"/>
        <v>14257.796623509181</v>
      </c>
      <c r="O445" s="70">
        <f t="shared" si="65"/>
        <v>98.304085847906151</v>
      </c>
      <c r="P445" s="98">
        <f t="shared" si="67"/>
        <v>3.8692129629629646E-2</v>
      </c>
      <c r="Q445" s="99">
        <f t="shared" si="68"/>
        <v>18.306909961112765</v>
      </c>
      <c r="R445" s="99">
        <f>AVERAGE(Q$5:Q445)</f>
        <v>51.008635885844953</v>
      </c>
      <c r="S445" s="100">
        <f t="shared" si="69"/>
        <v>17</v>
      </c>
      <c r="T445" s="95" t="s">
        <v>66</v>
      </c>
      <c r="U445" s="102">
        <f t="shared" si="70"/>
        <v>0.30420862431807821</v>
      </c>
      <c r="V445" s="103">
        <v>0.7</v>
      </c>
      <c r="W445" s="104"/>
    </row>
    <row r="446" spans="1:23" x14ac:dyDescent="0.2">
      <c r="A446" s="150" t="s">
        <v>71</v>
      </c>
      <c r="B446" s="93">
        <v>44402</v>
      </c>
      <c r="C446" s="108" t="s">
        <v>52</v>
      </c>
      <c r="D446" s="95">
        <v>53</v>
      </c>
      <c r="E446" s="96">
        <v>0.79857638888888882</v>
      </c>
      <c r="F446" s="96">
        <v>0.82939814814814816</v>
      </c>
      <c r="G446" s="70">
        <v>15</v>
      </c>
      <c r="H446" s="70">
        <v>67.851383999999996</v>
      </c>
      <c r="I446" s="97">
        <v>89.91</v>
      </c>
      <c r="J446" s="70">
        <v>5.08</v>
      </c>
      <c r="K446" s="70">
        <f t="shared" si="62"/>
        <v>60960</v>
      </c>
      <c r="L446" s="70">
        <f t="shared" si="63"/>
        <v>13.305697333833987</v>
      </c>
      <c r="M446" s="70">
        <v>76.5</v>
      </c>
      <c r="N446" s="70">
        <f t="shared" si="64"/>
        <v>34702.267965180698</v>
      </c>
      <c r="O446" s="70">
        <f t="shared" si="65"/>
        <v>239.26380907560926</v>
      </c>
      <c r="P446" s="98">
        <f t="shared" si="67"/>
        <v>3.082175925925934E-2</v>
      </c>
      <c r="Q446" s="99">
        <f t="shared" si="68"/>
        <v>20.277882087870768</v>
      </c>
      <c r="R446" s="99">
        <f>AVERAGE(Q$5:Q446)</f>
        <v>50.939109293541847</v>
      </c>
      <c r="S446" s="100">
        <f t="shared" si="69"/>
        <v>15</v>
      </c>
      <c r="T446" s="95" t="s">
        <v>66</v>
      </c>
      <c r="U446" s="102">
        <f t="shared" si="70"/>
        <v>0.34172020653432505</v>
      </c>
      <c r="V446" s="103">
        <v>0.7</v>
      </c>
      <c r="W446" s="104"/>
    </row>
    <row r="447" spans="1:23" x14ac:dyDescent="0.2">
      <c r="A447" s="150" t="s">
        <v>71</v>
      </c>
      <c r="B447" s="93">
        <v>44401</v>
      </c>
      <c r="C447" s="142" t="s">
        <v>53</v>
      </c>
      <c r="D447" s="95">
        <v>54</v>
      </c>
      <c r="E447" s="96">
        <v>0.78040509259259261</v>
      </c>
      <c r="F447" s="96">
        <v>0.78594907407407411</v>
      </c>
      <c r="G447" s="70">
        <v>11</v>
      </c>
      <c r="H447" s="70">
        <v>13.389088000000001</v>
      </c>
      <c r="I447" s="97">
        <v>91.44</v>
      </c>
      <c r="J447" s="70">
        <v>1.97</v>
      </c>
      <c r="K447" s="70">
        <f t="shared" si="62"/>
        <v>23640</v>
      </c>
      <c r="L447" s="70">
        <f t="shared" si="63"/>
        <v>54.246874321502979</v>
      </c>
      <c r="M447" s="70">
        <v>76.5</v>
      </c>
      <c r="N447" s="70">
        <f t="shared" si="64"/>
        <v>3446.2213700040379</v>
      </c>
      <c r="O447" s="70">
        <f t="shared" si="65"/>
        <v>23.760869253049041</v>
      </c>
      <c r="P447" s="98">
        <f t="shared" si="67"/>
        <v>5.5439814814814969E-3</v>
      </c>
      <c r="Q447" s="99">
        <f t="shared" si="68"/>
        <v>82.672233820459056</v>
      </c>
      <c r="R447" s="99">
        <f>AVERAGE(Q$5:Q447)</f>
        <v>51.010741628817058</v>
      </c>
      <c r="S447" s="100">
        <f t="shared" si="69"/>
        <v>11</v>
      </c>
      <c r="T447" s="95" t="s">
        <v>66</v>
      </c>
      <c r="U447" s="102">
        <v>1</v>
      </c>
      <c r="V447" s="103">
        <v>0.7</v>
      </c>
      <c r="W447" s="104"/>
    </row>
    <row r="448" spans="1:23" x14ac:dyDescent="0.2">
      <c r="A448" s="150" t="s">
        <v>71</v>
      </c>
      <c r="B448" s="93">
        <v>44402</v>
      </c>
      <c r="C448" s="142" t="s">
        <v>53</v>
      </c>
      <c r="D448" s="95">
        <v>55</v>
      </c>
      <c r="E448" s="96">
        <v>0.66011574074074075</v>
      </c>
      <c r="F448" s="96">
        <v>0.68236111111111108</v>
      </c>
      <c r="G448" s="70">
        <v>11</v>
      </c>
      <c r="H448" s="70">
        <v>44.670008000000003</v>
      </c>
      <c r="I448" s="97">
        <v>87.94</v>
      </c>
      <c r="J448" s="70">
        <v>4.01</v>
      </c>
      <c r="K448" s="70">
        <f t="shared" si="62"/>
        <v>48120</v>
      </c>
      <c r="L448" s="70">
        <f t="shared" si="63"/>
        <v>13.519382310093675</v>
      </c>
      <c r="M448" s="70">
        <v>76.5</v>
      </c>
      <c r="N448" s="70">
        <f t="shared" si="64"/>
        <v>26279.206673822518</v>
      </c>
      <c r="O448" s="70">
        <f t="shared" si="65"/>
        <v>181.18882300640453</v>
      </c>
      <c r="P448" s="98">
        <f t="shared" si="67"/>
        <v>2.2245370370370332E-2</v>
      </c>
      <c r="Q448" s="99">
        <f t="shared" si="68"/>
        <v>20.603537981269547</v>
      </c>
      <c r="R448" s="99">
        <f>AVERAGE(Q$5:Q448)</f>
        <v>50.942256935917179</v>
      </c>
      <c r="S448" s="100">
        <f t="shared" si="69"/>
        <v>11</v>
      </c>
      <c r="T448" s="95" t="s">
        <v>66</v>
      </c>
      <c r="U448" s="102">
        <f>((((Q448/60)*1000)/I448)/Z$1)</f>
        <v>0.35498614725724748</v>
      </c>
      <c r="V448" s="103">
        <v>0.7</v>
      </c>
      <c r="W448" s="104"/>
    </row>
    <row r="449" spans="1:23" x14ac:dyDescent="0.2">
      <c r="A449" s="150" t="s">
        <v>71</v>
      </c>
      <c r="B449" s="93">
        <v>44403</v>
      </c>
      <c r="C449" s="142" t="s">
        <v>53</v>
      </c>
      <c r="D449" s="95">
        <v>56</v>
      </c>
      <c r="E449" s="96">
        <v>0.46401620370370367</v>
      </c>
      <c r="F449" s="96">
        <v>0.50065972222222221</v>
      </c>
      <c r="G449" s="70">
        <v>16</v>
      </c>
      <c r="H449" s="70">
        <v>38.733040000000003</v>
      </c>
      <c r="I449" s="97">
        <v>83.39</v>
      </c>
      <c r="J449" s="70">
        <v>4.22</v>
      </c>
      <c r="K449" s="70">
        <f t="shared" si="62"/>
        <v>50640</v>
      </c>
      <c r="L449" s="70">
        <f t="shared" si="63"/>
        <v>11.937863802905866</v>
      </c>
      <c r="M449" s="70">
        <v>76.5</v>
      </c>
      <c r="N449" s="70">
        <f t="shared" si="64"/>
        <v>29545.153968102513</v>
      </c>
      <c r="O449" s="70">
        <f t="shared" si="65"/>
        <v>203.70674577311448</v>
      </c>
      <c r="P449" s="98">
        <f t="shared" si="67"/>
        <v>3.6643518518518547E-2</v>
      </c>
      <c r="Q449" s="99">
        <f t="shared" si="68"/>
        <v>18.193303853442817</v>
      </c>
      <c r="R449" s="99">
        <f>AVERAGE(Q$5:Q449)</f>
        <v>50.868663782922859</v>
      </c>
      <c r="S449" s="100">
        <f t="shared" si="69"/>
        <v>16</v>
      </c>
      <c r="T449" s="95" t="s">
        <v>66</v>
      </c>
      <c r="U449" s="102">
        <f>((((Q449/60)*1000)/I449)/Z$1)</f>
        <v>0.33056256024890013</v>
      </c>
      <c r="V449" s="103">
        <v>0.7</v>
      </c>
      <c r="W449" s="104"/>
    </row>
    <row r="450" spans="1:23" x14ac:dyDescent="0.2">
      <c r="A450" s="150" t="s">
        <v>71</v>
      </c>
      <c r="B450" s="93">
        <v>44403</v>
      </c>
      <c r="C450" s="108" t="s">
        <v>52</v>
      </c>
      <c r="D450" s="95">
        <v>57</v>
      </c>
      <c r="E450" s="96">
        <v>0.823125</v>
      </c>
      <c r="F450" s="96">
        <v>0.83553240740740742</v>
      </c>
      <c r="G450" s="70">
        <v>11</v>
      </c>
      <c r="H450" s="70">
        <v>63.0002</v>
      </c>
      <c r="I450" s="97">
        <v>90.56</v>
      </c>
      <c r="J450" s="70">
        <v>4.6500000000000004</v>
      </c>
      <c r="K450" s="70">
        <f t="shared" si="62"/>
        <v>55800.000000000007</v>
      </c>
      <c r="L450" s="70">
        <f t="shared" si="63"/>
        <v>24.239041791044748</v>
      </c>
      <c r="M450" s="70">
        <v>76.5</v>
      </c>
      <c r="N450" s="70">
        <f t="shared" si="64"/>
        <v>17937.604780420046</v>
      </c>
      <c r="O450" s="70">
        <f t="shared" si="65"/>
        <v>123.67547993584891</v>
      </c>
      <c r="P450" s="98">
        <f t="shared" si="67"/>
        <v>1.2407407407407423E-2</v>
      </c>
      <c r="Q450" s="99">
        <f t="shared" si="68"/>
        <v>36.940298507462643</v>
      </c>
      <c r="R450" s="99">
        <f>AVERAGE(Q$5:Q450)</f>
        <v>50.837434264368014</v>
      </c>
      <c r="S450" s="100">
        <f t="shared" si="69"/>
        <v>11</v>
      </c>
      <c r="T450" s="95" t="s">
        <v>66</v>
      </c>
      <c r="U450" s="102">
        <f>((((Q450/60)*1000)/I450)/Z$1)</f>
        <v>0.61804493433890539</v>
      </c>
      <c r="V450" s="103">
        <v>0.7</v>
      </c>
      <c r="W450" s="104"/>
    </row>
    <row r="451" spans="1:23" x14ac:dyDescent="0.2">
      <c r="A451" s="150" t="s">
        <v>71</v>
      </c>
      <c r="B451" s="93">
        <v>44403</v>
      </c>
      <c r="C451" s="142" t="s">
        <v>53</v>
      </c>
      <c r="D451" s="95">
        <v>58</v>
      </c>
      <c r="E451" s="96">
        <v>0.90604166666666675</v>
      </c>
      <c r="F451" s="96">
        <v>0.92584490740740744</v>
      </c>
      <c r="G451" s="70">
        <v>10</v>
      </c>
      <c r="H451" s="70">
        <v>63.186783999999996</v>
      </c>
      <c r="I451" s="97">
        <v>88.85</v>
      </c>
      <c r="J451" s="70">
        <v>6.04</v>
      </c>
      <c r="K451" s="70">
        <f t="shared" si="62"/>
        <v>72480</v>
      </c>
      <c r="L451" s="70">
        <f t="shared" si="63"/>
        <v>13.805989479836386</v>
      </c>
      <c r="M451" s="70">
        <v>76.5</v>
      </c>
      <c r="N451" s="70">
        <f t="shared" si="64"/>
        <v>39117.815591112645</v>
      </c>
      <c r="O451" s="70">
        <f t="shared" si="65"/>
        <v>269.70795022497981</v>
      </c>
      <c r="P451" s="98">
        <f t="shared" si="67"/>
        <v>1.9803240740740691E-2</v>
      </c>
      <c r="Q451" s="99">
        <f t="shared" si="68"/>
        <v>21.04032729398018</v>
      </c>
      <c r="R451" s="99">
        <f>AVERAGE(Q$5:Q451)</f>
        <v>50.770774069803387</v>
      </c>
      <c r="S451" s="100">
        <f t="shared" si="69"/>
        <v>10</v>
      </c>
      <c r="T451" s="95" t="s">
        <v>66</v>
      </c>
      <c r="U451" s="102">
        <f>((((Q451/60)*1000)/I451)/Z$1)</f>
        <v>0.3587989170372296</v>
      </c>
      <c r="V451" s="103">
        <v>0.7</v>
      </c>
      <c r="W451" s="104"/>
    </row>
    <row r="452" spans="1:23" x14ac:dyDescent="0.2">
      <c r="A452" s="150" t="s">
        <v>71</v>
      </c>
      <c r="B452" s="93">
        <v>44404</v>
      </c>
      <c r="C452" s="108" t="s">
        <v>52</v>
      </c>
      <c r="D452" s="95">
        <v>59</v>
      </c>
      <c r="E452" s="96">
        <v>0.49109953703703701</v>
      </c>
      <c r="F452" s="96">
        <v>0.4971180555555556</v>
      </c>
      <c r="G452" s="70">
        <v>11</v>
      </c>
      <c r="H452" s="70">
        <v>9.4326080000000001</v>
      </c>
      <c r="I452" s="97">
        <v>92.05</v>
      </c>
      <c r="J452" s="70">
        <v>5.39</v>
      </c>
      <c r="K452" s="70">
        <f t="shared" si="62"/>
        <v>64679.999999999993</v>
      </c>
      <c r="L452" s="70">
        <f t="shared" si="63"/>
        <v>49.969716923076327</v>
      </c>
      <c r="M452" s="70">
        <v>76.5</v>
      </c>
      <c r="N452" s="70">
        <f t="shared" si="64"/>
        <v>9904.3440584577511</v>
      </c>
      <c r="O452" s="70">
        <f t="shared" si="65"/>
        <v>68.288075240492162</v>
      </c>
      <c r="P452" s="98">
        <f t="shared" si="67"/>
        <v>6.0185185185185897E-3</v>
      </c>
      <c r="Q452" s="99">
        <f t="shared" si="68"/>
        <v>76.153846153845251</v>
      </c>
      <c r="R452" s="99">
        <f>AVERAGE(Q$5:Q452)</f>
        <v>50.827432712848122</v>
      </c>
      <c r="S452" s="100">
        <f t="shared" si="69"/>
        <v>11</v>
      </c>
      <c r="T452" s="95" t="s">
        <v>68</v>
      </c>
      <c r="U452" s="102">
        <v>1</v>
      </c>
      <c r="V452" s="103">
        <v>0.7</v>
      </c>
      <c r="W452" s="104"/>
    </row>
    <row r="453" spans="1:23" x14ac:dyDescent="0.2">
      <c r="A453" s="150" t="s">
        <v>71</v>
      </c>
      <c r="B453" s="93">
        <v>44404</v>
      </c>
      <c r="C453" s="142" t="s">
        <v>53</v>
      </c>
      <c r="D453" s="95">
        <v>60</v>
      </c>
      <c r="E453" s="96">
        <v>0.51533564814814814</v>
      </c>
      <c r="F453" s="96">
        <v>0.51605324074074077</v>
      </c>
      <c r="G453" s="70">
        <v>1</v>
      </c>
      <c r="H453" s="70">
        <v>6.8271760000000006</v>
      </c>
      <c r="I453" s="97">
        <v>93.69</v>
      </c>
      <c r="J453" s="70">
        <v>2.15</v>
      </c>
      <c r="K453" s="70">
        <f t="shared" si="62"/>
        <v>25800</v>
      </c>
      <c r="L453" s="70">
        <f t="shared" si="63"/>
        <v>38.100077419352814</v>
      </c>
      <c r="M453" s="70">
        <v>76.5</v>
      </c>
      <c r="N453" s="70">
        <f t="shared" si="64"/>
        <v>5297.4158543165595</v>
      </c>
      <c r="O453" s="70">
        <f t="shared" si="65"/>
        <v>36.524410935707643</v>
      </c>
      <c r="P453" s="98">
        <f t="shared" si="67"/>
        <v>7.1759259259263075E-4</v>
      </c>
      <c r="Q453" s="99">
        <f t="shared" si="68"/>
        <v>58.064516129029172</v>
      </c>
      <c r="R453" s="99">
        <f>AVERAGE(Q$5:Q453)</f>
        <v>50.843550938719353</v>
      </c>
      <c r="S453" s="100">
        <f t="shared" si="69"/>
        <v>1</v>
      </c>
      <c r="T453" s="95" t="s">
        <v>68</v>
      </c>
      <c r="U453" s="102">
        <f t="shared" ref="U453:U460" si="71">((((Q453/60)*1000)/I453)/Z$1)</f>
        <v>0.93901739341912849</v>
      </c>
      <c r="V453" s="103">
        <v>0.7</v>
      </c>
      <c r="W453" s="104"/>
    </row>
    <row r="454" spans="1:23" x14ac:dyDescent="0.2">
      <c r="A454" s="150" t="s">
        <v>71</v>
      </c>
      <c r="B454" s="93">
        <v>44404</v>
      </c>
      <c r="C454" s="142" t="s">
        <v>53</v>
      </c>
      <c r="D454" s="95">
        <v>61</v>
      </c>
      <c r="E454" s="96">
        <v>0.57625000000000004</v>
      </c>
      <c r="F454" s="96">
        <v>0.59606481481481477</v>
      </c>
      <c r="G454" s="70">
        <v>16</v>
      </c>
      <c r="H454" s="70">
        <v>23.331992</v>
      </c>
      <c r="I454" s="97">
        <v>83.1</v>
      </c>
      <c r="J454" s="70">
        <v>2.87</v>
      </c>
      <c r="K454" s="70">
        <f t="shared" si="62"/>
        <v>34440</v>
      </c>
      <c r="L454" s="70">
        <f t="shared" si="63"/>
        <v>22.07668037383187</v>
      </c>
      <c r="M454" s="70">
        <v>76.5</v>
      </c>
      <c r="N454" s="70">
        <f t="shared" si="64"/>
        <v>10947.124471603393</v>
      </c>
      <c r="O454" s="70">
        <f t="shared" si="65"/>
        <v>75.477795921832211</v>
      </c>
      <c r="P454" s="98">
        <f t="shared" si="67"/>
        <v>1.981481481481473E-2</v>
      </c>
      <c r="Q454" s="99">
        <f t="shared" si="68"/>
        <v>33.64485981308426</v>
      </c>
      <c r="R454" s="99">
        <f>AVERAGE(Q$5:Q454)</f>
        <v>50.805331625106831</v>
      </c>
      <c r="S454" s="100">
        <f t="shared" si="69"/>
        <v>16</v>
      </c>
      <c r="T454" s="95" t="s">
        <v>68</v>
      </c>
      <c r="U454" s="102">
        <f t="shared" si="71"/>
        <v>0.61344236248922912</v>
      </c>
      <c r="V454" s="103">
        <v>0.7</v>
      </c>
      <c r="W454" s="104"/>
    </row>
    <row r="455" spans="1:23" x14ac:dyDescent="0.2">
      <c r="A455" s="150" t="s">
        <v>71</v>
      </c>
      <c r="B455" s="93">
        <v>44404</v>
      </c>
      <c r="C455" s="142" t="s">
        <v>53</v>
      </c>
      <c r="D455" s="95">
        <v>62</v>
      </c>
      <c r="E455" s="96">
        <v>0.66380787037037037</v>
      </c>
      <c r="F455" s="96">
        <v>0.67608796296296303</v>
      </c>
      <c r="G455" s="70">
        <v>13</v>
      </c>
      <c r="H455" s="70">
        <v>47.302415999999994</v>
      </c>
      <c r="I455" s="97">
        <v>91.56</v>
      </c>
      <c r="J455" s="70">
        <v>4.66</v>
      </c>
      <c r="K455" s="70">
        <f t="shared" si="62"/>
        <v>55920</v>
      </c>
      <c r="L455" s="70">
        <f t="shared" si="63"/>
        <v>28.943131385485231</v>
      </c>
      <c r="M455" s="70">
        <v>76.5</v>
      </c>
      <c r="N455" s="70">
        <f t="shared" si="64"/>
        <v>15140.305713385858</v>
      </c>
      <c r="O455" s="70">
        <f t="shared" si="65"/>
        <v>104.38877422042428</v>
      </c>
      <c r="P455" s="98">
        <f t="shared" si="67"/>
        <v>1.2280092592592662E-2</v>
      </c>
      <c r="Q455" s="99">
        <f t="shared" si="68"/>
        <v>44.109330819980904</v>
      </c>
      <c r="R455" s="99">
        <f>AVERAGE(Q$5:Q455)</f>
        <v>50.790484616669744</v>
      </c>
      <c r="S455" s="100">
        <f t="shared" si="69"/>
        <v>13</v>
      </c>
      <c r="T455" s="95" t="s">
        <v>68</v>
      </c>
      <c r="U455" s="102">
        <f t="shared" si="71"/>
        <v>0.72992922044794117</v>
      </c>
      <c r="V455" s="103">
        <v>0.7</v>
      </c>
      <c r="W455" s="104"/>
    </row>
    <row r="456" spans="1:23" x14ac:dyDescent="0.2">
      <c r="A456" s="150" t="s">
        <v>71</v>
      </c>
      <c r="B456" s="93">
        <v>44404</v>
      </c>
      <c r="C456" s="142" t="s">
        <v>53</v>
      </c>
      <c r="D456" s="95">
        <v>63</v>
      </c>
      <c r="E456" s="96">
        <v>0.92471064814814818</v>
      </c>
      <c r="F456" s="96">
        <v>0.95276620370370368</v>
      </c>
      <c r="G456" s="70">
        <v>14</v>
      </c>
      <c r="H456" s="70">
        <v>14.427664000000002</v>
      </c>
      <c r="I456" s="97">
        <v>90.96</v>
      </c>
      <c r="J456" s="70">
        <v>2.4500000000000002</v>
      </c>
      <c r="K456" s="70">
        <f t="shared" si="62"/>
        <v>29400.000000000004</v>
      </c>
      <c r="L456" s="70">
        <f t="shared" si="63"/>
        <v>13.643097029702997</v>
      </c>
      <c r="M456" s="70">
        <v>76.5</v>
      </c>
      <c r="N456" s="70">
        <f t="shared" si="64"/>
        <v>16279.596470144194</v>
      </c>
      <c r="O456" s="70">
        <f t="shared" si="65"/>
        <v>112.24391055849138</v>
      </c>
      <c r="P456" s="98">
        <f t="shared" si="67"/>
        <v>2.80555555555555E-2</v>
      </c>
      <c r="Q456" s="99">
        <f t="shared" si="68"/>
        <v>20.792079207920832</v>
      </c>
      <c r="R456" s="99">
        <f>AVERAGE(Q$5:Q456)</f>
        <v>50.724116463110562</v>
      </c>
      <c r="S456" s="100">
        <f t="shared" si="69"/>
        <v>14</v>
      </c>
      <c r="T456" s="95" t="s">
        <v>68</v>
      </c>
      <c r="U456" s="102">
        <f t="shared" si="71"/>
        <v>0.34634070267185096</v>
      </c>
      <c r="V456" s="103">
        <v>0.7</v>
      </c>
      <c r="W456" s="104"/>
    </row>
    <row r="457" spans="1:23" x14ac:dyDescent="0.2">
      <c r="A457" s="150" t="s">
        <v>71</v>
      </c>
      <c r="B457" s="93">
        <v>44404</v>
      </c>
      <c r="C457" s="142" t="s">
        <v>53</v>
      </c>
      <c r="D457" s="95">
        <v>64</v>
      </c>
      <c r="E457" s="96">
        <v>1.6006944444444445E-2</v>
      </c>
      <c r="F457" s="96">
        <v>8.8599537037037046E-2</v>
      </c>
      <c r="G457" s="70">
        <v>3</v>
      </c>
      <c r="H457" s="70">
        <v>48.415176000000002</v>
      </c>
      <c r="I457" s="97">
        <v>67.650000000000006</v>
      </c>
      <c r="J457" s="70">
        <v>4.9400000000000004</v>
      </c>
      <c r="K457" s="70">
        <f t="shared" si="62"/>
        <v>59280.000000000007</v>
      </c>
      <c r="L457" s="70">
        <f t="shared" si="63"/>
        <v>1.1298811224489795</v>
      </c>
      <c r="M457" s="70">
        <v>76.5</v>
      </c>
      <c r="N457" s="70">
        <f t="shared" si="64"/>
        <v>292000.60900775692</v>
      </c>
      <c r="O457" s="70">
        <f t="shared" si="65"/>
        <v>2013.2741189623221</v>
      </c>
      <c r="P457" s="98">
        <f t="shared" si="67"/>
        <v>7.2592592592592597E-2</v>
      </c>
      <c r="Q457" s="99">
        <f t="shared" si="68"/>
        <v>1.721938775510204</v>
      </c>
      <c r="R457" s="99">
        <f>AVERAGE(Q$5:Q457)</f>
        <v>50.615943885433744</v>
      </c>
      <c r="S457" s="100">
        <f t="shared" si="69"/>
        <v>3</v>
      </c>
      <c r="T457" s="95" t="s">
        <v>68</v>
      </c>
      <c r="U457" s="102">
        <f t="shared" si="71"/>
        <v>3.8566121873058835E-2</v>
      </c>
      <c r="V457" s="103">
        <v>0.7</v>
      </c>
      <c r="W457" s="104"/>
    </row>
    <row r="458" spans="1:23" x14ac:dyDescent="0.2">
      <c r="A458" s="150" t="s">
        <v>71</v>
      </c>
      <c r="B458" s="93">
        <v>44404</v>
      </c>
      <c r="C458" s="142" t="s">
        <v>53</v>
      </c>
      <c r="D458" s="95">
        <v>65</v>
      </c>
      <c r="E458" s="96">
        <v>0.14787037037037037</v>
      </c>
      <c r="F458" s="96">
        <v>0.16282407407407407</v>
      </c>
      <c r="G458" s="70">
        <v>11</v>
      </c>
      <c r="H458" s="70">
        <v>40.756240000000005</v>
      </c>
      <c r="I458" s="97">
        <v>89.91</v>
      </c>
      <c r="J458" s="70">
        <v>3.85</v>
      </c>
      <c r="K458" s="70">
        <f t="shared" si="62"/>
        <v>46200</v>
      </c>
      <c r="L458" s="70">
        <f t="shared" si="63"/>
        <v>20.111650773993826</v>
      </c>
      <c r="M458" s="70">
        <v>76.5</v>
      </c>
      <c r="N458" s="70">
        <f t="shared" si="64"/>
        <v>17487.865487826195</v>
      </c>
      <c r="O458" s="70">
        <f t="shared" si="65"/>
        <v>120.57463545084454</v>
      </c>
      <c r="P458" s="98">
        <f t="shared" si="67"/>
        <v>1.4953703703703691E-2</v>
      </c>
      <c r="Q458" s="99">
        <f t="shared" si="68"/>
        <v>30.650154798761637</v>
      </c>
      <c r="R458" s="99">
        <f>AVERAGE(Q$5:Q458)</f>
        <v>50.571966376432265</v>
      </c>
      <c r="S458" s="100">
        <f t="shared" si="69"/>
        <v>11</v>
      </c>
      <c r="T458" s="95" t="s">
        <v>68</v>
      </c>
      <c r="U458" s="102">
        <f t="shared" si="71"/>
        <v>0.51651238441744163</v>
      </c>
      <c r="V458" s="103">
        <v>0.7</v>
      </c>
      <c r="W458" s="104"/>
    </row>
    <row r="459" spans="1:23" x14ac:dyDescent="0.2">
      <c r="A459" s="150" t="s">
        <v>71</v>
      </c>
      <c r="B459" s="93">
        <v>44404</v>
      </c>
      <c r="C459" s="142" t="s">
        <v>53</v>
      </c>
      <c r="D459" s="95">
        <v>66</v>
      </c>
      <c r="E459" s="96">
        <v>0.23305555555555557</v>
      </c>
      <c r="F459" s="96">
        <v>0.28296296296296297</v>
      </c>
      <c r="G459" s="70">
        <v>14</v>
      </c>
      <c r="H459" s="70">
        <v>50.031488000000003</v>
      </c>
      <c r="I459" s="97">
        <v>80.150000000000006</v>
      </c>
      <c r="J459" s="70">
        <v>5.65</v>
      </c>
      <c r="K459" s="70">
        <f t="shared" si="62"/>
        <v>67800</v>
      </c>
      <c r="L459" s="70">
        <f t="shared" si="63"/>
        <v>7.6694961038961038</v>
      </c>
      <c r="M459" s="70">
        <v>76.5</v>
      </c>
      <c r="N459" s="70">
        <f t="shared" si="64"/>
        <v>58819.390163178308</v>
      </c>
      <c r="O459" s="70">
        <f t="shared" si="65"/>
        <v>405.54557852147525</v>
      </c>
      <c r="P459" s="98">
        <f t="shared" si="67"/>
        <v>4.99074074074074E-2</v>
      </c>
      <c r="Q459" s="99">
        <f t="shared" si="68"/>
        <v>11.688311688311689</v>
      </c>
      <c r="R459" s="99">
        <f>AVERAGE(Q$5:Q459)</f>
        <v>50.486507794700124</v>
      </c>
      <c r="S459" s="100">
        <f t="shared" si="69"/>
        <v>14</v>
      </c>
      <c r="T459" s="95" t="s">
        <v>68</v>
      </c>
      <c r="U459" s="102">
        <f t="shared" si="71"/>
        <v>0.2209552484604943</v>
      </c>
      <c r="V459" s="103">
        <v>0.7</v>
      </c>
      <c r="W459" s="104"/>
    </row>
    <row r="460" spans="1:23" x14ac:dyDescent="0.2">
      <c r="A460" s="150" t="s">
        <v>71</v>
      </c>
      <c r="B460" s="93">
        <v>44405</v>
      </c>
      <c r="C460" s="142" t="s">
        <v>53</v>
      </c>
      <c r="D460" s="95">
        <v>67</v>
      </c>
      <c r="E460" s="96">
        <v>0.51194444444444442</v>
      </c>
      <c r="F460" s="96">
        <v>0.52780092592592587</v>
      </c>
      <c r="G460" s="70">
        <v>14</v>
      </c>
      <c r="H460" s="70">
        <v>49.696536000000002</v>
      </c>
      <c r="I460" s="97">
        <v>83.52</v>
      </c>
      <c r="J460" s="70">
        <v>10.66</v>
      </c>
      <c r="K460" s="70">
        <f t="shared" ref="K460:K523" si="72">J460*12000</f>
        <v>127920</v>
      </c>
      <c r="L460" s="70">
        <f t="shared" ref="L460:L523" si="73">Q460*0.656168</f>
        <v>24.139319124087645</v>
      </c>
      <c r="M460" s="70">
        <v>76.5</v>
      </c>
      <c r="N460" s="70">
        <f t="shared" ref="N460:N523" si="74">((H460*1000)/M460)+((6.28*I460*K460)/(L460*M460))</f>
        <v>36982.700701283327</v>
      </c>
      <c r="O460" s="70">
        <f t="shared" ref="O460:O523" si="75">N460*0.00689476</f>
        <v>254.98684548718023</v>
      </c>
      <c r="P460" s="98">
        <f t="shared" si="67"/>
        <v>1.5856481481481444E-2</v>
      </c>
      <c r="Q460" s="99">
        <f t="shared" si="68"/>
        <v>36.788321167883296</v>
      </c>
      <c r="R460" s="99">
        <f>AVERAGE(Q$5:Q460)</f>
        <v>50.456467911746579</v>
      </c>
      <c r="S460" s="100">
        <f t="shared" si="69"/>
        <v>14</v>
      </c>
      <c r="T460" s="95" t="s">
        <v>68</v>
      </c>
      <c r="U460" s="102">
        <f t="shared" si="71"/>
        <v>0.66738362736349288</v>
      </c>
      <c r="V460" s="103">
        <v>0.7</v>
      </c>
      <c r="W460" s="104"/>
    </row>
    <row r="461" spans="1:23" x14ac:dyDescent="0.2">
      <c r="A461" s="150" t="s">
        <v>71</v>
      </c>
      <c r="B461" s="93">
        <v>44405</v>
      </c>
      <c r="C461" s="142" t="s">
        <v>53</v>
      </c>
      <c r="D461" s="95">
        <v>68</v>
      </c>
      <c r="E461" s="96">
        <v>0.72391203703703699</v>
      </c>
      <c r="F461" s="96">
        <v>0.72827546296296297</v>
      </c>
      <c r="G461" s="70">
        <v>11</v>
      </c>
      <c r="H461" s="70">
        <v>51.704000000000001</v>
      </c>
      <c r="I461" s="97">
        <v>81.040000000000006</v>
      </c>
      <c r="J461" s="70">
        <v>9.68</v>
      </c>
      <c r="K461" s="70">
        <f t="shared" si="72"/>
        <v>116160</v>
      </c>
      <c r="L461" s="70">
        <f t="shared" si="73"/>
        <v>68.923747480105263</v>
      </c>
      <c r="M461" s="70">
        <v>76.5</v>
      </c>
      <c r="N461" s="70">
        <f t="shared" si="74"/>
        <v>11887.927951710471</v>
      </c>
      <c r="O461" s="70">
        <f t="shared" si="75"/>
        <v>81.964410124335288</v>
      </c>
      <c r="P461" s="98">
        <f t="shared" si="67"/>
        <v>4.3634259259259789E-3</v>
      </c>
      <c r="Q461" s="99">
        <f t="shared" si="68"/>
        <v>105.03978779840722</v>
      </c>
      <c r="R461" s="99">
        <f>AVERAGE(Q$5:Q461)</f>
        <v>50.575906248478873</v>
      </c>
      <c r="S461" s="100">
        <f t="shared" si="69"/>
        <v>11</v>
      </c>
      <c r="T461" s="95" t="s">
        <v>68</v>
      </c>
      <c r="U461" s="102">
        <v>1</v>
      </c>
      <c r="V461" s="103">
        <v>0.7</v>
      </c>
      <c r="W461" s="104"/>
    </row>
    <row r="462" spans="1:23" x14ac:dyDescent="0.2">
      <c r="A462" s="150" t="s">
        <v>71</v>
      </c>
      <c r="B462" s="93">
        <v>44406</v>
      </c>
      <c r="C462" s="142" t="s">
        <v>53</v>
      </c>
      <c r="D462" s="95">
        <v>69</v>
      </c>
      <c r="E462" s="96">
        <v>2.2685185185185183E-2</v>
      </c>
      <c r="F462" s="96">
        <v>2.6342592592592588E-2</v>
      </c>
      <c r="G462" s="70">
        <v>6</v>
      </c>
      <c r="H462" s="70">
        <v>8.8121600000000004</v>
      </c>
      <c r="I462" s="97">
        <v>88.79</v>
      </c>
      <c r="J462" s="70">
        <v>5.27</v>
      </c>
      <c r="K462" s="70">
        <f t="shared" si="72"/>
        <v>63239.999999999993</v>
      </c>
      <c r="L462" s="70">
        <f t="shared" si="73"/>
        <v>44.85198987341775</v>
      </c>
      <c r="M462" s="70">
        <v>76.5</v>
      </c>
      <c r="N462" s="70">
        <f t="shared" si="74"/>
        <v>10392.334891939077</v>
      </c>
      <c r="O462" s="70">
        <f t="shared" si="75"/>
        <v>71.652654919545867</v>
      </c>
      <c r="P462" s="98">
        <f t="shared" si="67"/>
        <v>3.6574074074074044E-3</v>
      </c>
      <c r="Q462" s="99">
        <f t="shared" si="68"/>
        <v>68.354430379746887</v>
      </c>
      <c r="R462" s="99">
        <f>AVERAGE(Q$5:Q462)</f>
        <v>50.614723986756751</v>
      </c>
      <c r="S462" s="100">
        <f t="shared" si="69"/>
        <v>6</v>
      </c>
      <c r="T462" s="95" t="s">
        <v>68</v>
      </c>
      <c r="U462" s="102">
        <v>1</v>
      </c>
      <c r="V462" s="103">
        <v>0.7</v>
      </c>
      <c r="W462" s="104"/>
    </row>
    <row r="463" spans="1:23" x14ac:dyDescent="0.2">
      <c r="A463" s="150" t="s">
        <v>71</v>
      </c>
      <c r="B463" s="93">
        <v>44406</v>
      </c>
      <c r="C463" s="142" t="s">
        <v>53</v>
      </c>
      <c r="D463" s="95">
        <v>70</v>
      </c>
      <c r="E463" s="96">
        <v>0.44156250000000002</v>
      </c>
      <c r="F463" s="96">
        <v>0.44864583333333335</v>
      </c>
      <c r="G463" s="70">
        <v>9</v>
      </c>
      <c r="H463" s="70">
        <v>65.437031999999988</v>
      </c>
      <c r="I463" s="97">
        <v>84.08</v>
      </c>
      <c r="J463" s="70">
        <v>6.01</v>
      </c>
      <c r="K463" s="70">
        <f t="shared" si="72"/>
        <v>72120</v>
      </c>
      <c r="L463" s="70">
        <f t="shared" si="73"/>
        <v>34.738305882352954</v>
      </c>
      <c r="M463" s="70">
        <v>76.5</v>
      </c>
      <c r="N463" s="70">
        <f t="shared" si="74"/>
        <v>15185.115616148782</v>
      </c>
      <c r="O463" s="70">
        <f t="shared" si="75"/>
        <v>104.69772774559797</v>
      </c>
      <c r="P463" s="98">
        <f t="shared" si="67"/>
        <v>7.0833333333333304E-3</v>
      </c>
      <c r="Q463" s="99">
        <f t="shared" si="68"/>
        <v>52.94117647058826</v>
      </c>
      <c r="R463" s="99">
        <f>AVERAGE(Q$5:Q463)</f>
        <v>50.619792510686665</v>
      </c>
      <c r="S463" s="100">
        <f t="shared" si="69"/>
        <v>9</v>
      </c>
      <c r="T463" s="95" t="s">
        <v>68</v>
      </c>
      <c r="U463" s="102">
        <f>((((Q463/60)*1000)/I463)/Z$1)</f>
        <v>0.95401883614790139</v>
      </c>
      <c r="V463" s="103">
        <v>0.7</v>
      </c>
      <c r="W463" s="104"/>
    </row>
    <row r="464" spans="1:23" x14ac:dyDescent="0.2">
      <c r="A464" s="150" t="s">
        <v>71</v>
      </c>
      <c r="B464" s="93">
        <v>44406</v>
      </c>
      <c r="C464" s="142" t="s">
        <v>53</v>
      </c>
      <c r="D464" s="95">
        <v>71</v>
      </c>
      <c r="E464" s="96">
        <v>0.60946759259259264</v>
      </c>
      <c r="F464" s="96">
        <v>0.61508101851851849</v>
      </c>
      <c r="G464" s="70">
        <v>9</v>
      </c>
      <c r="H464" s="70">
        <v>34.812528</v>
      </c>
      <c r="I464" s="97">
        <v>89.11</v>
      </c>
      <c r="J464" s="70">
        <v>3.74</v>
      </c>
      <c r="K464" s="70">
        <f t="shared" si="72"/>
        <v>44880</v>
      </c>
      <c r="L464" s="70">
        <f t="shared" si="73"/>
        <v>43.834728247423342</v>
      </c>
      <c r="M464" s="70">
        <v>76.5</v>
      </c>
      <c r="N464" s="70">
        <f t="shared" si="74"/>
        <v>7944.6753522127001</v>
      </c>
      <c r="O464" s="70">
        <f t="shared" si="75"/>
        <v>54.776629831422035</v>
      </c>
      <c r="P464" s="98">
        <f t="shared" si="67"/>
        <v>5.6134259259258412E-3</v>
      </c>
      <c r="Q464" s="99">
        <f t="shared" si="68"/>
        <v>66.804123711341219</v>
      </c>
      <c r="R464" s="99">
        <f>AVERAGE(Q$5:Q464)</f>
        <v>50.654975839383745</v>
      </c>
      <c r="S464" s="100">
        <f t="shared" si="69"/>
        <v>9</v>
      </c>
      <c r="T464" s="95" t="s">
        <v>68</v>
      </c>
      <c r="U464" s="102">
        <v>1</v>
      </c>
      <c r="V464" s="103">
        <v>0.7</v>
      </c>
      <c r="W464" s="104"/>
    </row>
    <row r="465" spans="1:23" x14ac:dyDescent="0.2">
      <c r="A465" s="150" t="s">
        <v>71</v>
      </c>
      <c r="B465" s="93">
        <v>44406</v>
      </c>
      <c r="C465" s="108" t="s">
        <v>52</v>
      </c>
      <c r="D465" s="95">
        <v>72</v>
      </c>
      <c r="E465" s="96">
        <v>0.95105324074074071</v>
      </c>
      <c r="F465" s="96">
        <v>0.96908564814814813</v>
      </c>
      <c r="G465" s="70">
        <v>17</v>
      </c>
      <c r="H465" s="70">
        <v>36.422096000000003</v>
      </c>
      <c r="I465" s="97">
        <v>83.63</v>
      </c>
      <c r="J465" s="70">
        <v>5.37</v>
      </c>
      <c r="K465" s="70">
        <f t="shared" si="72"/>
        <v>64440</v>
      </c>
      <c r="L465" s="70">
        <f t="shared" si="73"/>
        <v>25.77502028241334</v>
      </c>
      <c r="M465" s="70">
        <v>76.5</v>
      </c>
      <c r="N465" s="70">
        <f t="shared" si="74"/>
        <v>17640.039258166304</v>
      </c>
      <c r="O465" s="70">
        <f t="shared" si="75"/>
        <v>121.6238370756347</v>
      </c>
      <c r="P465" s="98">
        <f t="shared" si="67"/>
        <v>1.8032407407407414E-2</v>
      </c>
      <c r="Q465" s="99">
        <f t="shared" si="68"/>
        <v>39.281129653401784</v>
      </c>
      <c r="R465" s="99">
        <f>AVERAGE(Q$5:Q465)</f>
        <v>50.630303721843653</v>
      </c>
      <c r="S465" s="100">
        <f t="shared" si="69"/>
        <v>17</v>
      </c>
      <c r="T465" s="95" t="s">
        <v>68</v>
      </c>
      <c r="U465" s="102">
        <f>((((Q465/60)*1000)/I465)/Z$1)</f>
        <v>0.71166881634837775</v>
      </c>
      <c r="V465" s="103">
        <v>0.7</v>
      </c>
      <c r="W465" s="104"/>
    </row>
    <row r="466" spans="1:23" x14ac:dyDescent="0.2">
      <c r="A466" s="150" t="s">
        <v>71</v>
      </c>
      <c r="B466" s="93">
        <v>44407</v>
      </c>
      <c r="C466" s="142" t="s">
        <v>53</v>
      </c>
      <c r="D466" s="95">
        <v>73</v>
      </c>
      <c r="E466" s="96">
        <v>0.82340277777777782</v>
      </c>
      <c r="F466" s="96">
        <v>0.82534722222222223</v>
      </c>
      <c r="G466" s="70">
        <v>2.5</v>
      </c>
      <c r="H466" s="70">
        <v>21.652735999999997</v>
      </c>
      <c r="I466" s="97">
        <v>88.76</v>
      </c>
      <c r="J466" s="70">
        <v>4.2</v>
      </c>
      <c r="K466" s="70">
        <f t="shared" si="72"/>
        <v>50400</v>
      </c>
      <c r="L466" s="70">
        <f t="shared" si="73"/>
        <v>35.151857142857665</v>
      </c>
      <c r="M466" s="70">
        <v>76.5</v>
      </c>
      <c r="N466" s="70">
        <f t="shared" si="74"/>
        <v>10730.19070430234</v>
      </c>
      <c r="O466" s="70">
        <f t="shared" si="75"/>
        <v>73.982089660395602</v>
      </c>
      <c r="P466" s="98">
        <f t="shared" si="67"/>
        <v>1.9444444444444153E-3</v>
      </c>
      <c r="Q466" s="99">
        <f t="shared" si="68"/>
        <v>53.571428571429372</v>
      </c>
      <c r="R466" s="99">
        <f>AVERAGE(Q$5:Q466)</f>
        <v>50.636669792946655</v>
      </c>
      <c r="S466" s="100">
        <f t="shared" si="69"/>
        <v>2.5</v>
      </c>
      <c r="T466" s="95" t="s">
        <v>68</v>
      </c>
      <c r="U466" s="102">
        <f>((((Q466/60)*1000)/I466)/Z$1)</f>
        <v>0.91447533989220797</v>
      </c>
      <c r="V466" s="103">
        <v>0.7</v>
      </c>
      <c r="W466" s="104"/>
    </row>
    <row r="467" spans="1:23" x14ac:dyDescent="0.2">
      <c r="A467" s="150" t="s">
        <v>71</v>
      </c>
      <c r="B467" s="93">
        <v>44407</v>
      </c>
      <c r="C467" s="142" t="s">
        <v>53</v>
      </c>
      <c r="D467" s="95">
        <v>74</v>
      </c>
      <c r="E467" s="96">
        <v>0.94275462962962964</v>
      </c>
      <c r="F467" s="96">
        <v>0.95001157407407411</v>
      </c>
      <c r="G467" s="70">
        <v>12</v>
      </c>
      <c r="H467" s="70">
        <v>38.939855999999999</v>
      </c>
      <c r="I467" s="97">
        <v>91.52</v>
      </c>
      <c r="J467" s="70">
        <v>3.54</v>
      </c>
      <c r="K467" s="70">
        <f t="shared" si="72"/>
        <v>42480</v>
      </c>
      <c r="L467" s="70">
        <f t="shared" si="73"/>
        <v>45.209661244018989</v>
      </c>
      <c r="M467" s="70">
        <v>76.5</v>
      </c>
      <c r="N467" s="70">
        <f t="shared" si="74"/>
        <v>7568.4125990970351</v>
      </c>
      <c r="O467" s="70">
        <f t="shared" si="75"/>
        <v>52.182388451750271</v>
      </c>
      <c r="P467" s="98">
        <f t="shared" si="67"/>
        <v>7.2569444444444686E-3</v>
      </c>
      <c r="Q467" s="99">
        <f t="shared" si="68"/>
        <v>68.899521531100248</v>
      </c>
      <c r="R467" s="99">
        <f>AVERAGE(Q$5:Q467)</f>
        <v>50.676114397132736</v>
      </c>
      <c r="S467" s="100">
        <f t="shared" si="69"/>
        <v>12</v>
      </c>
      <c r="T467" s="95" t="s">
        <v>68</v>
      </c>
      <c r="U467" s="102">
        <v>1</v>
      </c>
      <c r="V467" s="103">
        <v>0.7</v>
      </c>
      <c r="W467" s="104"/>
    </row>
    <row r="468" spans="1:23" x14ac:dyDescent="0.2">
      <c r="A468" s="150" t="s">
        <v>71</v>
      </c>
      <c r="B468" s="93">
        <v>44407</v>
      </c>
      <c r="C468" s="142" t="s">
        <v>52</v>
      </c>
      <c r="D468" s="95">
        <v>75</v>
      </c>
      <c r="E468" s="96">
        <v>9.1724537037037035E-2</v>
      </c>
      <c r="F468" s="96">
        <v>0.11185185185185186</v>
      </c>
      <c r="G468" s="70">
        <v>17</v>
      </c>
      <c r="H468" s="70">
        <v>26.814143999999999</v>
      </c>
      <c r="I468" s="97">
        <v>91.12</v>
      </c>
      <c r="J468" s="70">
        <v>2.7</v>
      </c>
      <c r="K468" s="70">
        <f t="shared" si="72"/>
        <v>32400.000000000004</v>
      </c>
      <c r="L468" s="70">
        <f t="shared" si="73"/>
        <v>23.09228384128809</v>
      </c>
      <c r="M468" s="70">
        <v>76.5</v>
      </c>
      <c r="N468" s="70">
        <f t="shared" si="74"/>
        <v>10845.695344405109</v>
      </c>
      <c r="O468" s="70">
        <f t="shared" si="75"/>
        <v>74.778466432790566</v>
      </c>
      <c r="P468" s="98">
        <f t="shared" si="67"/>
        <v>2.012731481481482E-2</v>
      </c>
      <c r="Q468" s="99">
        <f t="shared" si="68"/>
        <v>35.192639447958591</v>
      </c>
      <c r="R468" s="99">
        <f>AVERAGE(Q$5:Q468)</f>
        <v>50.642744839052618</v>
      </c>
      <c r="S468" s="100">
        <f t="shared" si="69"/>
        <v>17</v>
      </c>
      <c r="T468" s="95" t="s">
        <v>68</v>
      </c>
      <c r="U468" s="102">
        <f>((((Q468/60)*1000)/I468)/Z$1)</f>
        <v>0.58518635844771116</v>
      </c>
      <c r="V468" s="103">
        <v>0.7</v>
      </c>
      <c r="W468" s="104"/>
    </row>
    <row r="469" spans="1:23" x14ac:dyDescent="0.2">
      <c r="A469" s="150" t="s">
        <v>71</v>
      </c>
      <c r="B469" s="93">
        <v>44408</v>
      </c>
      <c r="C469" s="142" t="s">
        <v>53</v>
      </c>
      <c r="D469" s="95">
        <v>76</v>
      </c>
      <c r="E469" s="96">
        <v>0.80781249999999993</v>
      </c>
      <c r="F469" s="96">
        <v>0.82407407407407407</v>
      </c>
      <c r="G469" s="70">
        <v>17</v>
      </c>
      <c r="H469" s="70">
        <v>46.668479999999995</v>
      </c>
      <c r="I469" s="97">
        <v>91.6</v>
      </c>
      <c r="J469" s="70">
        <v>4.8600000000000003</v>
      </c>
      <c r="K469" s="70">
        <f t="shared" si="72"/>
        <v>58320.000000000007</v>
      </c>
      <c r="L469" s="70">
        <f t="shared" si="73"/>
        <v>28.58183743772231</v>
      </c>
      <c r="M469" s="70">
        <v>76.5</v>
      </c>
      <c r="N469" s="70">
        <f t="shared" si="74"/>
        <v>15953.425903069558</v>
      </c>
      <c r="O469" s="70">
        <f t="shared" si="75"/>
        <v>109.99504277944786</v>
      </c>
      <c r="P469" s="98">
        <f t="shared" si="67"/>
        <v>1.6261574074074137E-2</v>
      </c>
      <c r="Q469" s="99">
        <f t="shared" si="68"/>
        <v>43.558718861209798</v>
      </c>
      <c r="R469" s="99">
        <f>AVERAGE(Q$5:Q469)</f>
        <v>50.627510374584141</v>
      </c>
      <c r="S469" s="100">
        <f t="shared" si="69"/>
        <v>17</v>
      </c>
      <c r="T469" s="95" t="s">
        <v>68</v>
      </c>
      <c r="U469" s="102">
        <f>((((Q469/60)*1000)/I469)/Z$1)</f>
        <v>0.72050282620765183</v>
      </c>
      <c r="V469" s="103">
        <v>0.7</v>
      </c>
      <c r="W469" s="104"/>
    </row>
    <row r="470" spans="1:23" x14ac:dyDescent="0.2">
      <c r="A470" s="150" t="s">
        <v>71</v>
      </c>
      <c r="B470" s="93">
        <v>44408</v>
      </c>
      <c r="C470" s="142" t="s">
        <v>53</v>
      </c>
      <c r="D470" s="95">
        <v>77</v>
      </c>
      <c r="E470" s="96">
        <v>0.54681712962962969</v>
      </c>
      <c r="F470" s="96">
        <v>0.60457175925925932</v>
      </c>
      <c r="G470" s="70">
        <v>6</v>
      </c>
      <c r="H470" s="70">
        <v>58.149016000000003</v>
      </c>
      <c r="I470" s="97">
        <v>89.46</v>
      </c>
      <c r="J470" s="70">
        <v>4.3099999999999996</v>
      </c>
      <c r="K470" s="70">
        <f t="shared" si="72"/>
        <v>51719.999999999993</v>
      </c>
      <c r="L470" s="70">
        <f t="shared" si="73"/>
        <v>2.8403264128256511</v>
      </c>
      <c r="M470" s="70">
        <v>76.5</v>
      </c>
      <c r="N470" s="70">
        <f t="shared" si="74"/>
        <v>134486.58342022498</v>
      </c>
      <c r="O470" s="70">
        <f t="shared" si="75"/>
        <v>927.2527159024304</v>
      </c>
      <c r="P470" s="98">
        <f t="shared" si="67"/>
        <v>5.7754629629629628E-2</v>
      </c>
      <c r="Q470" s="99">
        <f t="shared" si="68"/>
        <v>4.3286573146292584</v>
      </c>
      <c r="R470" s="99">
        <f>AVERAGE(Q$5:Q470)</f>
        <v>50.528156612652907</v>
      </c>
      <c r="S470" s="100">
        <f t="shared" si="69"/>
        <v>6</v>
      </c>
      <c r="T470" s="95" t="s">
        <v>68</v>
      </c>
      <c r="U470" s="102">
        <f>((((Q470/60)*1000)/I470)/Z$1)</f>
        <v>7.3312896141652248E-2</v>
      </c>
      <c r="V470" s="103">
        <v>0.7</v>
      </c>
      <c r="W470" s="104"/>
    </row>
    <row r="471" spans="1:23" x14ac:dyDescent="0.2">
      <c r="A471" s="150" t="s">
        <v>71</v>
      </c>
      <c r="B471" s="93">
        <v>44409</v>
      </c>
      <c r="C471" s="142" t="s">
        <v>53</v>
      </c>
      <c r="D471" s="95">
        <v>78</v>
      </c>
      <c r="E471" s="96">
        <v>0.38445601851851857</v>
      </c>
      <c r="F471" s="96">
        <v>0.39579861111111114</v>
      </c>
      <c r="G471" s="70">
        <v>17</v>
      </c>
      <c r="H471" s="70">
        <v>43.894447999999997</v>
      </c>
      <c r="I471" s="97">
        <v>77.98</v>
      </c>
      <c r="J471" s="70">
        <v>6.73</v>
      </c>
      <c r="K471" s="70">
        <f t="shared" si="72"/>
        <v>80760</v>
      </c>
      <c r="L471" s="70">
        <f t="shared" si="73"/>
        <v>40.977022040816401</v>
      </c>
      <c r="M471" s="70">
        <v>76.5</v>
      </c>
      <c r="N471" s="70">
        <f t="shared" si="74"/>
        <v>13190.239021956451</v>
      </c>
      <c r="O471" s="70">
        <f t="shared" si="75"/>
        <v>90.943532399024463</v>
      </c>
      <c r="P471" s="98">
        <f t="shared" si="67"/>
        <v>1.1342592592592571E-2</v>
      </c>
      <c r="Q471" s="99">
        <f t="shared" si="68"/>
        <v>62.448979591836853</v>
      </c>
      <c r="R471" s="99">
        <f>AVERAGE(Q$5:Q471)</f>
        <v>50.553683000188634</v>
      </c>
      <c r="S471" s="100">
        <f t="shared" si="69"/>
        <v>17</v>
      </c>
      <c r="T471" s="95" t="s">
        <v>68</v>
      </c>
      <c r="U471" s="102">
        <v>1</v>
      </c>
      <c r="V471" s="103">
        <v>0.7</v>
      </c>
      <c r="W471" s="104"/>
    </row>
    <row r="472" spans="1:23" x14ac:dyDescent="0.2">
      <c r="A472" s="150" t="s">
        <v>71</v>
      </c>
      <c r="B472" s="93">
        <v>44410</v>
      </c>
      <c r="C472" s="142" t="s">
        <v>53</v>
      </c>
      <c r="D472" s="95">
        <v>79</v>
      </c>
      <c r="E472" s="96">
        <v>1.1736111111111109E-2</v>
      </c>
      <c r="F472" s="96">
        <v>1.6377314814814813E-2</v>
      </c>
      <c r="G472" s="70">
        <v>11.5</v>
      </c>
      <c r="H472" s="70">
        <v>22.749760000000002</v>
      </c>
      <c r="I472" s="97">
        <v>90.1</v>
      </c>
      <c r="J472" s="70">
        <v>3.61</v>
      </c>
      <c r="K472" s="70">
        <f t="shared" si="72"/>
        <v>43320</v>
      </c>
      <c r="L472" s="70">
        <f t="shared" si="73"/>
        <v>67.744027930174553</v>
      </c>
      <c r="M472" s="70">
        <v>76.5</v>
      </c>
      <c r="N472" s="70">
        <f t="shared" si="74"/>
        <v>5027.156946784643</v>
      </c>
      <c r="O472" s="70">
        <f t="shared" si="75"/>
        <v>34.661040630412884</v>
      </c>
      <c r="P472" s="98">
        <f t="shared" si="67"/>
        <v>4.6412037037037047E-3</v>
      </c>
      <c r="Q472" s="99">
        <f t="shared" si="68"/>
        <v>103.24189526184537</v>
      </c>
      <c r="R472" s="99">
        <f>AVERAGE(Q$5:Q472)</f>
        <v>50.666264650320379</v>
      </c>
      <c r="S472" s="100">
        <f t="shared" si="69"/>
        <v>11.5</v>
      </c>
      <c r="T472" s="95" t="s">
        <v>68</v>
      </c>
      <c r="U472" s="102">
        <v>1</v>
      </c>
      <c r="V472" s="103">
        <v>0.7</v>
      </c>
      <c r="W472" s="104"/>
    </row>
    <row r="473" spans="1:23" x14ac:dyDescent="0.2">
      <c r="A473" s="150" t="s">
        <v>71</v>
      </c>
      <c r="B473" s="93">
        <v>44410</v>
      </c>
      <c r="C473" s="142" t="s">
        <v>53</v>
      </c>
      <c r="D473" s="95">
        <v>80</v>
      </c>
      <c r="E473" s="96">
        <v>0.67182870370370373</v>
      </c>
      <c r="F473" s="96">
        <v>0.68165509259259249</v>
      </c>
      <c r="G473" s="70">
        <v>16</v>
      </c>
      <c r="H473" s="70">
        <v>18.161592000000002</v>
      </c>
      <c r="I473" s="97">
        <v>90.2</v>
      </c>
      <c r="J473" s="70">
        <v>2.86</v>
      </c>
      <c r="K473" s="70">
        <f t="shared" si="72"/>
        <v>34320</v>
      </c>
      <c r="L473" s="70">
        <f t="shared" si="73"/>
        <v>44.517404946997054</v>
      </c>
      <c r="M473" s="70">
        <v>76.5</v>
      </c>
      <c r="N473" s="70">
        <f t="shared" si="74"/>
        <v>5945.9087952258897</v>
      </c>
      <c r="O473" s="70">
        <f t="shared" si="75"/>
        <v>40.995614124971652</v>
      </c>
      <c r="P473" s="98">
        <f t="shared" si="67"/>
        <v>9.8263888888887596E-3</v>
      </c>
      <c r="Q473" s="99">
        <f t="shared" si="68"/>
        <v>67.844522968198774</v>
      </c>
      <c r="R473" s="99">
        <f>AVERAGE(Q$5:Q473)</f>
        <v>50.702892066776414</v>
      </c>
      <c r="S473" s="100">
        <f t="shared" si="69"/>
        <v>16</v>
      </c>
      <c r="T473" s="95" t="s">
        <v>68</v>
      </c>
      <c r="U473" s="102">
        <v>1</v>
      </c>
      <c r="V473" s="103">
        <v>0.7</v>
      </c>
      <c r="W473" s="104"/>
    </row>
    <row r="474" spans="1:23" x14ac:dyDescent="0.2">
      <c r="A474" s="150" t="s">
        <v>71</v>
      </c>
      <c r="B474" s="93">
        <v>44410</v>
      </c>
      <c r="C474" s="142" t="s">
        <v>53</v>
      </c>
      <c r="D474" s="95">
        <v>81</v>
      </c>
      <c r="E474" s="96">
        <v>0.9575231481481481</v>
      </c>
      <c r="F474" s="96">
        <v>0.9634490740740741</v>
      </c>
      <c r="G474" s="70">
        <v>16</v>
      </c>
      <c r="H474" s="70">
        <v>15.571895999999999</v>
      </c>
      <c r="I474" s="97">
        <v>90.9</v>
      </c>
      <c r="J474" s="70">
        <v>2.83</v>
      </c>
      <c r="K474" s="70">
        <f t="shared" si="72"/>
        <v>33960</v>
      </c>
      <c r="L474" s="70">
        <f t="shared" si="73"/>
        <v>73.818899999999061</v>
      </c>
      <c r="M474" s="70">
        <v>76.5</v>
      </c>
      <c r="N474" s="70">
        <f t="shared" si="74"/>
        <v>3636.4625067430566</v>
      </c>
      <c r="O474" s="70">
        <f t="shared" si="75"/>
        <v>25.072536232991755</v>
      </c>
      <c r="P474" s="98">
        <f t="shared" si="67"/>
        <v>5.9259259259260011E-3</v>
      </c>
      <c r="Q474" s="99">
        <f t="shared" si="68"/>
        <v>112.49999999999858</v>
      </c>
      <c r="R474" s="99">
        <f>AVERAGE(Q$5:Q474)</f>
        <v>50.834375275144971</v>
      </c>
      <c r="S474" s="100">
        <f t="shared" si="69"/>
        <v>16</v>
      </c>
      <c r="T474" s="95" t="s">
        <v>68</v>
      </c>
      <c r="U474" s="102">
        <v>1</v>
      </c>
      <c r="V474" s="103">
        <v>0.7</v>
      </c>
      <c r="W474" s="104"/>
    </row>
    <row r="475" spans="1:23" x14ac:dyDescent="0.2">
      <c r="A475" s="150" t="s">
        <v>71</v>
      </c>
      <c r="B475" s="93">
        <v>44411</v>
      </c>
      <c r="C475" s="142" t="s">
        <v>53</v>
      </c>
      <c r="D475" s="95">
        <v>82</v>
      </c>
      <c r="E475" s="96">
        <v>0.15453703703703703</v>
      </c>
      <c r="F475" s="96">
        <v>0.17474537037037038</v>
      </c>
      <c r="G475" s="70">
        <v>16.5</v>
      </c>
      <c r="H475" s="70">
        <v>38.375608</v>
      </c>
      <c r="I475" s="97">
        <v>87.33</v>
      </c>
      <c r="J475" s="70">
        <v>5.69</v>
      </c>
      <c r="K475" s="70">
        <f t="shared" si="72"/>
        <v>68280</v>
      </c>
      <c r="L475" s="70">
        <f t="shared" si="73"/>
        <v>22.323241237113379</v>
      </c>
      <c r="M475" s="70">
        <v>76.5</v>
      </c>
      <c r="N475" s="70">
        <f t="shared" si="74"/>
        <v>22429.586704925779</v>
      </c>
      <c r="O475" s="70">
        <f t="shared" si="75"/>
        <v>154.64661722965405</v>
      </c>
      <c r="P475" s="98">
        <f t="shared" si="67"/>
        <v>2.0208333333333356E-2</v>
      </c>
      <c r="Q475" s="99">
        <f t="shared" si="68"/>
        <v>34.020618556700995</v>
      </c>
      <c r="R475" s="99">
        <f>AVERAGE(Q$5:Q475)</f>
        <v>50.798677277865899</v>
      </c>
      <c r="S475" s="100">
        <f t="shared" si="69"/>
        <v>16.5</v>
      </c>
      <c r="T475" s="95" t="s">
        <v>68</v>
      </c>
      <c r="U475" s="102">
        <f>((((Q475/60)*1000)/I475)/Z$1)</f>
        <v>0.59024838832677506</v>
      </c>
      <c r="V475" s="103">
        <v>0.7</v>
      </c>
      <c r="W475" s="104"/>
    </row>
    <row r="476" spans="1:23" x14ac:dyDescent="0.2">
      <c r="A476" s="150" t="s">
        <v>71</v>
      </c>
      <c r="B476" s="93">
        <v>44411</v>
      </c>
      <c r="C476" s="142" t="s">
        <v>53</v>
      </c>
      <c r="D476" s="95">
        <v>83</v>
      </c>
      <c r="E476" s="96">
        <v>0.50331018518518522</v>
      </c>
      <c r="F476" s="96">
        <v>0.52202546296296293</v>
      </c>
      <c r="G476" s="70">
        <v>17</v>
      </c>
      <c r="H476" s="70">
        <v>40.868639999999999</v>
      </c>
      <c r="I476" s="97">
        <v>89.91</v>
      </c>
      <c r="J476" s="70">
        <v>4.5599999999999996</v>
      </c>
      <c r="K476" s="70">
        <f t="shared" si="72"/>
        <v>54719.999999999993</v>
      </c>
      <c r="L476" s="70">
        <f t="shared" si="73"/>
        <v>24.834558812616052</v>
      </c>
      <c r="M476" s="70">
        <v>76.5</v>
      </c>
      <c r="N476" s="70">
        <f t="shared" si="74"/>
        <v>16797.05023831303</v>
      </c>
      <c r="O476" s="70">
        <f t="shared" si="75"/>
        <v>115.81163010111113</v>
      </c>
      <c r="P476" s="98">
        <f t="shared" si="67"/>
        <v>1.8715277777777706E-2</v>
      </c>
      <c r="Q476" s="99">
        <f t="shared" si="68"/>
        <v>37.847866419295137</v>
      </c>
      <c r="R476" s="99">
        <f>AVERAGE(Q$5:Q476)</f>
        <v>50.771239119267229</v>
      </c>
      <c r="S476" s="100">
        <f t="shared" si="69"/>
        <v>17</v>
      </c>
      <c r="T476" s="95" t="s">
        <v>68</v>
      </c>
      <c r="U476" s="102">
        <f>((((Q476/60)*1000)/I476)/Z$1)</f>
        <v>0.63780727561391592</v>
      </c>
      <c r="V476" s="103">
        <v>0.7</v>
      </c>
      <c r="W476" s="104"/>
    </row>
    <row r="477" spans="1:23" x14ac:dyDescent="0.2">
      <c r="A477" s="150" t="s">
        <v>71</v>
      </c>
      <c r="B477" s="93">
        <v>44411</v>
      </c>
      <c r="C477" s="142" t="s">
        <v>53</v>
      </c>
      <c r="D477" s="95">
        <v>84</v>
      </c>
      <c r="E477" s="96">
        <v>0.91146990740740741</v>
      </c>
      <c r="F477" s="96">
        <v>0.92798611111111118</v>
      </c>
      <c r="G477" s="70">
        <v>16</v>
      </c>
      <c r="H477" s="70">
        <v>36.532247999999996</v>
      </c>
      <c r="I477" s="97">
        <v>77.94</v>
      </c>
      <c r="J477" s="70">
        <v>3.62</v>
      </c>
      <c r="K477" s="70">
        <f t="shared" si="72"/>
        <v>43440</v>
      </c>
      <c r="L477" s="70">
        <f t="shared" si="73"/>
        <v>26.485828170987983</v>
      </c>
      <c r="M477" s="70">
        <v>76.5</v>
      </c>
      <c r="N477" s="70">
        <f t="shared" si="74"/>
        <v>10971.396144835258</v>
      </c>
      <c r="O477" s="70">
        <f t="shared" si="75"/>
        <v>75.645143283564337</v>
      </c>
      <c r="P477" s="98">
        <f t="shared" si="67"/>
        <v>1.6516203703703769E-2</v>
      </c>
      <c r="Q477" s="99">
        <f t="shared" si="68"/>
        <v>40.364400840924858</v>
      </c>
      <c r="R477" s="99">
        <f>AVERAGE(Q$5:Q477)</f>
        <v>50.749237347008581</v>
      </c>
      <c r="S477" s="100">
        <f t="shared" si="69"/>
        <v>16</v>
      </c>
      <c r="T477" s="95" t="s">
        <v>68</v>
      </c>
      <c r="U477" s="102">
        <f>((((Q477/60)*1000)/I477)/Z$1)</f>
        <v>0.78468287262394654</v>
      </c>
      <c r="V477" s="103">
        <v>0.7</v>
      </c>
      <c r="W477" s="104"/>
    </row>
    <row r="478" spans="1:23" x14ac:dyDescent="0.2">
      <c r="A478" s="150" t="s">
        <v>71</v>
      </c>
      <c r="B478" s="93">
        <v>44412</v>
      </c>
      <c r="C478" s="142" t="s">
        <v>53</v>
      </c>
      <c r="D478" s="95">
        <v>85</v>
      </c>
      <c r="E478" s="96">
        <v>0.94822916666666668</v>
      </c>
      <c r="F478" s="96">
        <v>0.97414351851851855</v>
      </c>
      <c r="G478" s="70">
        <v>11</v>
      </c>
      <c r="H478" s="70">
        <v>8.8751039999999985</v>
      </c>
      <c r="I478" s="97">
        <v>46.2</v>
      </c>
      <c r="J478" s="70">
        <v>3.03</v>
      </c>
      <c r="K478" s="70">
        <f t="shared" si="72"/>
        <v>36360</v>
      </c>
      <c r="L478" s="70">
        <f t="shared" si="73"/>
        <v>11.605293791871365</v>
      </c>
      <c r="M478" s="70">
        <v>76.5</v>
      </c>
      <c r="N478" s="70">
        <f t="shared" si="74"/>
        <v>11998.517071179531</v>
      </c>
      <c r="O478" s="70">
        <f t="shared" si="75"/>
        <v>82.72689556168578</v>
      </c>
      <c r="P478" s="98">
        <f t="shared" si="67"/>
        <v>2.5914351851851869E-2</v>
      </c>
      <c r="Q478" s="99">
        <f t="shared" si="68"/>
        <v>17.68646717284501</v>
      </c>
      <c r="R478" s="99">
        <f>AVERAGE(Q$5:Q478)</f>
        <v>50.679484667316245</v>
      </c>
      <c r="S478" s="100">
        <f t="shared" si="69"/>
        <v>11</v>
      </c>
      <c r="T478" s="95" t="s">
        <v>68</v>
      </c>
      <c r="U478" s="102">
        <f>((((Q478/60)*1000)/I478)/Z$1)</f>
        <v>0.58003631027302271</v>
      </c>
      <c r="V478" s="103">
        <v>0.7</v>
      </c>
      <c r="W478" s="104"/>
    </row>
    <row r="479" spans="1:23" x14ac:dyDescent="0.2">
      <c r="A479" s="150" t="s">
        <v>71</v>
      </c>
      <c r="B479" s="93">
        <v>44413</v>
      </c>
      <c r="C479" s="142" t="s">
        <v>53</v>
      </c>
      <c r="D479" s="95">
        <v>86</v>
      </c>
      <c r="E479" s="96">
        <v>1.9907407407407408E-2</v>
      </c>
      <c r="F479" s="96">
        <v>2.3576388888888893E-2</v>
      </c>
      <c r="G479" s="70">
        <v>11</v>
      </c>
      <c r="H479" s="70">
        <v>21.717928000000001</v>
      </c>
      <c r="I479" s="97">
        <v>88.73</v>
      </c>
      <c r="J479" s="70">
        <v>2.48</v>
      </c>
      <c r="K479" s="70">
        <f t="shared" si="72"/>
        <v>29760</v>
      </c>
      <c r="L479" s="70">
        <f t="shared" si="73"/>
        <v>81.969251735015703</v>
      </c>
      <c r="M479" s="70">
        <v>76.5</v>
      </c>
      <c r="N479" s="70">
        <f t="shared" si="74"/>
        <v>2928.4375651242613</v>
      </c>
      <c r="O479" s="70">
        <f t="shared" si="75"/>
        <v>20.190874186516151</v>
      </c>
      <c r="P479" s="98">
        <f t="shared" si="67"/>
        <v>3.6689814814814849E-3</v>
      </c>
      <c r="Q479" s="99">
        <f t="shared" si="68"/>
        <v>124.92113564668759</v>
      </c>
      <c r="R479" s="99">
        <f>AVERAGE(Q$5:Q479)</f>
        <v>50.8357828799044</v>
      </c>
      <c r="S479" s="100">
        <f t="shared" si="69"/>
        <v>11</v>
      </c>
      <c r="T479" s="95" t="s">
        <v>68</v>
      </c>
      <c r="U479" s="102">
        <v>1</v>
      </c>
      <c r="V479" s="103">
        <v>0.7</v>
      </c>
      <c r="W479" s="104"/>
    </row>
    <row r="480" spans="1:23" x14ac:dyDescent="0.2">
      <c r="A480" s="150" t="s">
        <v>71</v>
      </c>
      <c r="B480" s="93">
        <v>44413</v>
      </c>
      <c r="C480" s="142" t="s">
        <v>53</v>
      </c>
      <c r="D480" s="95">
        <v>87</v>
      </c>
      <c r="E480" s="96">
        <v>0.19662037037037039</v>
      </c>
      <c r="F480" s="96">
        <v>0.20531250000000001</v>
      </c>
      <c r="G480" s="70">
        <v>16</v>
      </c>
      <c r="H480" s="70">
        <v>13.350872000000001</v>
      </c>
      <c r="I480" s="97">
        <v>93.53</v>
      </c>
      <c r="J480" s="70">
        <v>3.29</v>
      </c>
      <c r="K480" s="70">
        <f t="shared" si="72"/>
        <v>39480</v>
      </c>
      <c r="L480" s="70">
        <f t="shared" si="73"/>
        <v>50.326600266311644</v>
      </c>
      <c r="M480" s="70">
        <v>76.5</v>
      </c>
      <c r="N480" s="70">
        <f t="shared" si="74"/>
        <v>6197.7407506416739</v>
      </c>
      <c r="O480" s="70">
        <f t="shared" si="75"/>
        <v>42.731935017894187</v>
      </c>
      <c r="P480" s="98">
        <f t="shared" si="67"/>
        <v>8.6921296296296191E-3</v>
      </c>
      <c r="Q480" s="99">
        <f t="shared" si="68"/>
        <v>76.69773635153139</v>
      </c>
      <c r="R480" s="99">
        <f>AVERAGE(Q$5:Q480)</f>
        <v>50.890114714928828</v>
      </c>
      <c r="S480" s="100">
        <f t="shared" si="69"/>
        <v>16</v>
      </c>
      <c r="T480" s="95" t="s">
        <v>68</v>
      </c>
      <c r="U480" s="102">
        <v>1</v>
      </c>
      <c r="V480" s="103">
        <v>0.7</v>
      </c>
      <c r="W480" s="104"/>
    </row>
    <row r="481" spans="1:23" x14ac:dyDescent="0.2">
      <c r="A481" s="150" t="s">
        <v>71</v>
      </c>
      <c r="B481" s="93">
        <v>44413</v>
      </c>
      <c r="C481" s="142" t="s">
        <v>53</v>
      </c>
      <c r="D481" s="95">
        <v>88</v>
      </c>
      <c r="E481" s="96">
        <v>0.64285879629629628</v>
      </c>
      <c r="F481" s="96">
        <v>0.66064814814814821</v>
      </c>
      <c r="G481" s="70">
        <v>16</v>
      </c>
      <c r="H481" s="70">
        <v>25.887968000000001</v>
      </c>
      <c r="I481" s="97">
        <v>87.33</v>
      </c>
      <c r="J481" s="70">
        <v>4.1100000000000003</v>
      </c>
      <c r="K481" s="70">
        <f t="shared" si="72"/>
        <v>49320.000000000007</v>
      </c>
      <c r="L481" s="70">
        <f t="shared" si="73"/>
        <v>24.590290696161244</v>
      </c>
      <c r="M481" s="70">
        <v>76.5</v>
      </c>
      <c r="N481" s="70">
        <f t="shared" si="74"/>
        <v>14717.152858691763</v>
      </c>
      <c r="O481" s="70">
        <f t="shared" si="75"/>
        <v>101.47123684399362</v>
      </c>
      <c r="P481" s="98">
        <f t="shared" si="67"/>
        <v>1.7789351851851931E-2</v>
      </c>
      <c r="Q481" s="99">
        <f t="shared" si="68"/>
        <v>37.475601821730478</v>
      </c>
      <c r="R481" s="99">
        <f>AVERAGE(Q$5:Q481)</f>
        <v>50.861992046389624</v>
      </c>
      <c r="S481" s="100">
        <f t="shared" si="69"/>
        <v>16</v>
      </c>
      <c r="T481" s="95" t="s">
        <v>68</v>
      </c>
      <c r="U481" s="102">
        <f>((((Q481/60)*1000)/I481)/Z$1)</f>
        <v>0.65019139907717638</v>
      </c>
      <c r="V481" s="103">
        <v>0.7</v>
      </c>
      <c r="W481" s="104"/>
    </row>
    <row r="482" spans="1:23" x14ac:dyDescent="0.2">
      <c r="A482" s="150" t="s">
        <v>71</v>
      </c>
      <c r="B482" s="93">
        <v>44413</v>
      </c>
      <c r="C482" s="142" t="s">
        <v>53</v>
      </c>
      <c r="D482" s="95">
        <v>89</v>
      </c>
      <c r="E482" s="96">
        <v>0.97740740740740739</v>
      </c>
      <c r="F482" s="96">
        <v>0.98670138888888881</v>
      </c>
      <c r="G482" s="70">
        <v>16.489999999999998</v>
      </c>
      <c r="H482" s="70">
        <v>11.523247999999999</v>
      </c>
      <c r="I482" s="97">
        <v>92.32</v>
      </c>
      <c r="J482" s="70">
        <v>2.41</v>
      </c>
      <c r="K482" s="70">
        <f t="shared" si="72"/>
        <v>28920</v>
      </c>
      <c r="L482" s="70">
        <f t="shared" si="73"/>
        <v>48.509037549190865</v>
      </c>
      <c r="M482" s="70">
        <v>76.5</v>
      </c>
      <c r="N482" s="70">
        <f t="shared" si="74"/>
        <v>4668.8742188851356</v>
      </c>
      <c r="O482" s="70">
        <f t="shared" si="75"/>
        <v>32.190767209400477</v>
      </c>
      <c r="P482" s="98">
        <f t="shared" si="67"/>
        <v>9.293981481481417E-3</v>
      </c>
      <c r="Q482" s="99">
        <f t="shared" si="68"/>
        <v>73.927770859278212</v>
      </c>
      <c r="R482" s="99">
        <f>AVERAGE(Q$5:Q482)</f>
        <v>50.91024681378061</v>
      </c>
      <c r="S482" s="100">
        <f t="shared" si="69"/>
        <v>16.489999999999998</v>
      </c>
      <c r="T482" s="95" t="s">
        <v>68</v>
      </c>
      <c r="U482" s="102">
        <v>1</v>
      </c>
      <c r="V482" s="103">
        <v>0.7</v>
      </c>
      <c r="W482" s="104"/>
    </row>
    <row r="483" spans="1:23" x14ac:dyDescent="0.2">
      <c r="A483" s="150" t="s">
        <v>71</v>
      </c>
      <c r="B483" s="93">
        <v>44414</v>
      </c>
      <c r="C483" s="142" t="s">
        <v>53</v>
      </c>
      <c r="D483" s="95">
        <v>90</v>
      </c>
      <c r="E483" s="96">
        <v>0.20114583333333333</v>
      </c>
      <c r="F483" s="96">
        <v>0.20719907407407409</v>
      </c>
      <c r="G483" s="70">
        <v>11</v>
      </c>
      <c r="H483" s="70">
        <v>9.2887360000000001</v>
      </c>
      <c r="I483" s="97">
        <v>89.19</v>
      </c>
      <c r="J483" s="70">
        <v>4.08</v>
      </c>
      <c r="K483" s="70">
        <f t="shared" si="72"/>
        <v>48960</v>
      </c>
      <c r="L483" s="70">
        <f t="shared" si="73"/>
        <v>49.683083747609771</v>
      </c>
      <c r="M483" s="70">
        <v>76.5</v>
      </c>
      <c r="N483" s="70">
        <f t="shared" si="74"/>
        <v>7336.6025088587803</v>
      </c>
      <c r="O483" s="70">
        <f t="shared" si="75"/>
        <v>50.584113513979162</v>
      </c>
      <c r="P483" s="98">
        <f t="shared" si="67"/>
        <v>6.0532407407407618E-3</v>
      </c>
      <c r="Q483" s="99">
        <f t="shared" si="68"/>
        <v>75.717017208412742</v>
      </c>
      <c r="R483" s="99">
        <f>AVERAGE(Q$5:Q483)</f>
        <v>50.962035478487557</v>
      </c>
      <c r="S483" s="100">
        <f t="shared" si="69"/>
        <v>11</v>
      </c>
      <c r="T483" s="95" t="s">
        <v>68</v>
      </c>
      <c r="U483" s="102">
        <v>1</v>
      </c>
      <c r="V483" s="103">
        <v>0.7</v>
      </c>
      <c r="W483" s="104"/>
    </row>
    <row r="484" spans="1:23" x14ac:dyDescent="0.2">
      <c r="A484" s="150" t="s">
        <v>71</v>
      </c>
      <c r="B484" s="93">
        <v>44414</v>
      </c>
      <c r="C484" s="142" t="s">
        <v>53</v>
      </c>
      <c r="D484" s="95">
        <v>91</v>
      </c>
      <c r="E484" s="96">
        <v>0.31645833333333334</v>
      </c>
      <c r="F484" s="96">
        <v>0.32398148148148148</v>
      </c>
      <c r="G484" s="70">
        <v>16.48</v>
      </c>
      <c r="H484" s="70">
        <v>16.079944000000001</v>
      </c>
      <c r="I484" s="97">
        <v>91.15</v>
      </c>
      <c r="J484" s="70">
        <v>2.98</v>
      </c>
      <c r="K484" s="70">
        <f t="shared" si="72"/>
        <v>35760</v>
      </c>
      <c r="L484" s="70">
        <f t="shared" si="73"/>
        <v>59.890977083076983</v>
      </c>
      <c r="M484" s="70">
        <v>76.5</v>
      </c>
      <c r="N484" s="70">
        <f t="shared" si="74"/>
        <v>4677.9672568028536</v>
      </c>
      <c r="O484" s="70">
        <f t="shared" si="75"/>
        <v>32.253461523514041</v>
      </c>
      <c r="P484" s="98">
        <f t="shared" si="67"/>
        <v>7.5231481481481399E-3</v>
      </c>
      <c r="Q484" s="99">
        <f t="shared" si="68"/>
        <v>91.27384615384625</v>
      </c>
      <c r="R484" s="99">
        <f>AVERAGE(Q$5:Q484)</f>
        <v>51.046018417394556</v>
      </c>
      <c r="S484" s="100">
        <f t="shared" si="69"/>
        <v>16.48</v>
      </c>
      <c r="T484" s="95" t="s">
        <v>68</v>
      </c>
      <c r="U484" s="102">
        <v>1</v>
      </c>
      <c r="V484" s="103">
        <v>0.7</v>
      </c>
      <c r="W484" s="104"/>
    </row>
    <row r="485" spans="1:23" x14ac:dyDescent="0.2">
      <c r="A485" s="150" t="s">
        <v>71</v>
      </c>
      <c r="B485" s="93">
        <v>44414</v>
      </c>
      <c r="C485" s="142" t="s">
        <v>53</v>
      </c>
      <c r="D485" s="95">
        <v>92</v>
      </c>
      <c r="E485" s="96">
        <v>0.71642361111111119</v>
      </c>
      <c r="F485" s="96">
        <v>0.72335648148148157</v>
      </c>
      <c r="G485" s="70">
        <v>16.48</v>
      </c>
      <c r="H485" s="70">
        <v>10.388008000000001</v>
      </c>
      <c r="I485" s="97">
        <v>90.95</v>
      </c>
      <c r="J485" s="70">
        <v>2.77</v>
      </c>
      <c r="K485" s="70">
        <f t="shared" si="72"/>
        <v>33240</v>
      </c>
      <c r="L485" s="70">
        <f t="shared" si="73"/>
        <v>64.990208854757824</v>
      </c>
      <c r="M485" s="70">
        <v>76.5</v>
      </c>
      <c r="N485" s="70">
        <f t="shared" si="74"/>
        <v>3954.4773539382186</v>
      </c>
      <c r="O485" s="70">
        <f t="shared" si="75"/>
        <v>27.265172280839071</v>
      </c>
      <c r="P485" s="98">
        <f t="shared" si="67"/>
        <v>6.9328703703703809E-3</v>
      </c>
      <c r="Q485" s="99">
        <f t="shared" si="68"/>
        <v>99.045075125208527</v>
      </c>
      <c r="R485" s="99">
        <f>AVERAGE(Q$5:Q485)</f>
        <v>51.145808556080247</v>
      </c>
      <c r="S485" s="100">
        <f t="shared" si="69"/>
        <v>16.48</v>
      </c>
      <c r="T485" s="95" t="s">
        <v>68</v>
      </c>
      <c r="U485" s="102">
        <v>1</v>
      </c>
      <c r="V485" s="103">
        <v>0.7</v>
      </c>
      <c r="W485" s="104"/>
    </row>
    <row r="486" spans="1:23" x14ac:dyDescent="0.2">
      <c r="A486" s="150" t="s">
        <v>71</v>
      </c>
      <c r="B486" s="93">
        <v>44415</v>
      </c>
      <c r="C486" s="142" t="s">
        <v>53</v>
      </c>
      <c r="D486" s="95">
        <v>93</v>
      </c>
      <c r="E486" s="96">
        <v>0.94895833333333324</v>
      </c>
      <c r="F486" s="96">
        <v>0.95331018518518518</v>
      </c>
      <c r="G486" s="70">
        <v>11</v>
      </c>
      <c r="H486" s="70">
        <v>26.020600000000002</v>
      </c>
      <c r="I486" s="97">
        <v>90.27</v>
      </c>
      <c r="J486" s="70">
        <v>3.17</v>
      </c>
      <c r="K486" s="70">
        <f t="shared" si="72"/>
        <v>38040</v>
      </c>
      <c r="L486" s="70">
        <f t="shared" si="73"/>
        <v>69.107055319147534</v>
      </c>
      <c r="M486" s="70">
        <v>76.5</v>
      </c>
      <c r="N486" s="70">
        <f t="shared" si="74"/>
        <v>4419.1955367835808</v>
      </c>
      <c r="O486" s="70">
        <f t="shared" si="75"/>
        <v>30.469292619193961</v>
      </c>
      <c r="P486" s="98">
        <f t="shared" si="67"/>
        <v>4.35185185185194E-3</v>
      </c>
      <c r="Q486" s="99">
        <f t="shared" si="68"/>
        <v>105.31914893616808</v>
      </c>
      <c r="R486" s="99">
        <f>AVERAGE(Q$5:Q486)</f>
        <v>51.25820137844557</v>
      </c>
      <c r="S486" s="100">
        <f t="shared" si="69"/>
        <v>11</v>
      </c>
      <c r="T486" s="95" t="s">
        <v>68</v>
      </c>
      <c r="U486" s="102">
        <v>1</v>
      </c>
      <c r="V486" s="103">
        <v>0.7</v>
      </c>
      <c r="W486" s="104"/>
    </row>
    <row r="487" spans="1:23" x14ac:dyDescent="0.2">
      <c r="A487" s="150" t="s">
        <v>71</v>
      </c>
      <c r="B487" s="93">
        <v>44416</v>
      </c>
      <c r="C487" s="142" t="s">
        <v>53</v>
      </c>
      <c r="D487" s="95">
        <v>94</v>
      </c>
      <c r="E487" s="96">
        <v>0.18859953703703702</v>
      </c>
      <c r="F487" s="96">
        <v>0.19445601851851854</v>
      </c>
      <c r="G487" s="70">
        <v>11</v>
      </c>
      <c r="H487" s="70">
        <v>12.044784</v>
      </c>
      <c r="I487" s="97">
        <v>90.95</v>
      </c>
      <c r="J487" s="70">
        <v>2.48</v>
      </c>
      <c r="K487" s="70">
        <f t="shared" si="72"/>
        <v>29760</v>
      </c>
      <c r="L487" s="70">
        <f t="shared" si="73"/>
        <v>51.352278260869248</v>
      </c>
      <c r="M487" s="70">
        <v>76.5</v>
      </c>
      <c r="N487" s="70">
        <f t="shared" si="74"/>
        <v>4484.3209044472887</v>
      </c>
      <c r="O487" s="70">
        <f t="shared" si="75"/>
        <v>30.918316399146988</v>
      </c>
      <c r="P487" s="98">
        <f t="shared" si="67"/>
        <v>5.856481481481518E-3</v>
      </c>
      <c r="Q487" s="99">
        <f t="shared" si="68"/>
        <v>78.260869565216908</v>
      </c>
      <c r="R487" s="99">
        <f>AVERAGE(Q$5:Q487)</f>
        <v>51.314107523759795</v>
      </c>
      <c r="S487" s="100">
        <f t="shared" si="69"/>
        <v>11</v>
      </c>
      <c r="T487" s="95" t="s">
        <v>68</v>
      </c>
      <c r="U487" s="102">
        <v>1</v>
      </c>
      <c r="V487" s="103">
        <v>0.7</v>
      </c>
      <c r="W487" s="104"/>
    </row>
    <row r="488" spans="1:23" x14ac:dyDescent="0.2">
      <c r="A488" s="150" t="s">
        <v>71</v>
      </c>
      <c r="B488" s="93">
        <v>44416</v>
      </c>
      <c r="C488" s="142" t="s">
        <v>53</v>
      </c>
      <c r="D488" s="95">
        <v>95</v>
      </c>
      <c r="E488" s="96">
        <v>0.97956018518518517</v>
      </c>
      <c r="F488" s="96">
        <v>0.98166666666666658</v>
      </c>
      <c r="G488" s="70">
        <v>11</v>
      </c>
      <c r="H488" s="70">
        <v>29.219503999999997</v>
      </c>
      <c r="I488" s="97">
        <v>71.25</v>
      </c>
      <c r="J488" s="70">
        <v>4.4000000000000004</v>
      </c>
      <c r="K488" s="70">
        <f t="shared" si="72"/>
        <v>52800.000000000007</v>
      </c>
      <c r="L488" s="70">
        <f t="shared" si="73"/>
        <v>142.77061978022505</v>
      </c>
      <c r="M488" s="70">
        <v>76.5</v>
      </c>
      <c r="N488" s="70">
        <f t="shared" si="74"/>
        <v>2545.0620588850475</v>
      </c>
      <c r="O488" s="70">
        <f t="shared" si="75"/>
        <v>17.547592081118268</v>
      </c>
      <c r="P488" s="98">
        <f t="shared" si="67"/>
        <v>2.1064814814814037E-3</v>
      </c>
      <c r="Q488" s="99">
        <f t="shared" si="68"/>
        <v>217.58241758242562</v>
      </c>
      <c r="R488" s="99">
        <f>AVERAGE(Q$5:Q488)</f>
        <v>51.657637089996712</v>
      </c>
      <c r="S488" s="100">
        <f t="shared" si="69"/>
        <v>11</v>
      </c>
      <c r="T488" s="95" t="s">
        <v>68</v>
      </c>
      <c r="U488" s="102">
        <v>1</v>
      </c>
      <c r="V488" s="103">
        <v>0.7</v>
      </c>
      <c r="W488" s="104"/>
    </row>
    <row r="489" spans="1:23" x14ac:dyDescent="0.2">
      <c r="A489" s="150" t="s">
        <v>71</v>
      </c>
      <c r="B489" s="93">
        <v>44417</v>
      </c>
      <c r="C489" s="142" t="s">
        <v>53</v>
      </c>
      <c r="D489" s="95">
        <v>96</v>
      </c>
      <c r="E489" s="96">
        <v>3.2986111111111111E-3</v>
      </c>
      <c r="F489" s="96">
        <v>6.1111111111111114E-3</v>
      </c>
      <c r="G489" s="70">
        <v>11</v>
      </c>
      <c r="H489" s="70">
        <v>28.522624</v>
      </c>
      <c r="I489" s="97">
        <v>89.92</v>
      </c>
      <c r="J489" s="70">
        <v>4.97</v>
      </c>
      <c r="K489" s="70">
        <f t="shared" si="72"/>
        <v>59640</v>
      </c>
      <c r="L489" s="70">
        <f t="shared" si="73"/>
        <v>106.93108148148147</v>
      </c>
      <c r="M489" s="70">
        <v>76.5</v>
      </c>
      <c r="N489" s="70">
        <f t="shared" si="74"/>
        <v>4489.9141065897065</v>
      </c>
      <c r="O489" s="70">
        <f t="shared" si="75"/>
        <v>30.956880185550443</v>
      </c>
      <c r="P489" s="98">
        <f t="shared" si="67"/>
        <v>2.8125000000000003E-3</v>
      </c>
      <c r="Q489" s="99">
        <f t="shared" si="68"/>
        <v>162.96296296296296</v>
      </c>
      <c r="R489" s="99">
        <f>AVERAGE(Q$5:Q489)</f>
        <v>51.887132607260561</v>
      </c>
      <c r="S489" s="100">
        <f t="shared" si="69"/>
        <v>11</v>
      </c>
      <c r="T489" s="95" t="s">
        <v>68</v>
      </c>
      <c r="U489" s="102">
        <v>1</v>
      </c>
      <c r="V489" s="103">
        <v>0.7</v>
      </c>
      <c r="W489" s="104"/>
    </row>
    <row r="490" spans="1:23" x14ac:dyDescent="0.2">
      <c r="A490" s="150" t="s">
        <v>71</v>
      </c>
      <c r="B490" s="93">
        <v>44417</v>
      </c>
      <c r="C490" s="142" t="s">
        <v>53</v>
      </c>
      <c r="D490" s="95">
        <v>97</v>
      </c>
      <c r="E490" s="96">
        <v>0.15201388888888889</v>
      </c>
      <c r="F490" s="96">
        <v>0.15890046296296298</v>
      </c>
      <c r="G490" s="70">
        <v>17.47</v>
      </c>
      <c r="H490" s="70">
        <v>5.9347199999999996</v>
      </c>
      <c r="I490" s="97">
        <v>91.09</v>
      </c>
      <c r="J490" s="70">
        <v>2.14</v>
      </c>
      <c r="K490" s="70">
        <f t="shared" si="72"/>
        <v>25680</v>
      </c>
      <c r="L490" s="70">
        <f t="shared" si="73"/>
        <v>69.35750900168054</v>
      </c>
      <c r="M490" s="70">
        <v>76.5</v>
      </c>
      <c r="N490" s="70">
        <f t="shared" si="74"/>
        <v>2846.243246533943</v>
      </c>
      <c r="O490" s="70">
        <f t="shared" si="75"/>
        <v>19.624164086472369</v>
      </c>
      <c r="P490" s="98">
        <f t="shared" si="67"/>
        <v>6.8865740740740866E-3</v>
      </c>
      <c r="Q490" s="99">
        <f t="shared" si="68"/>
        <v>105.70084033613425</v>
      </c>
      <c r="R490" s="99">
        <f>AVERAGE(Q$5:Q490)</f>
        <v>51.997860400941377</v>
      </c>
      <c r="S490" s="100">
        <f t="shared" si="69"/>
        <v>17.47</v>
      </c>
      <c r="T490" s="95" t="s">
        <v>68</v>
      </c>
      <c r="U490" s="102">
        <v>1</v>
      </c>
      <c r="V490" s="103">
        <v>0.7</v>
      </c>
      <c r="W490" s="104"/>
    </row>
    <row r="491" spans="1:23" x14ac:dyDescent="0.2">
      <c r="A491" s="150" t="s">
        <v>71</v>
      </c>
      <c r="B491" s="93">
        <v>44417</v>
      </c>
      <c r="C491" s="142" t="s">
        <v>53</v>
      </c>
      <c r="D491" s="95">
        <v>98</v>
      </c>
      <c r="E491" s="96">
        <v>0.73587962962962961</v>
      </c>
      <c r="F491" s="96">
        <v>0.78417824074074083</v>
      </c>
      <c r="G491" s="70">
        <v>17.489999999999998</v>
      </c>
      <c r="H491" s="70">
        <v>11.215272000000001</v>
      </c>
      <c r="I491" s="97">
        <v>91.89</v>
      </c>
      <c r="J491" s="70">
        <v>2.36</v>
      </c>
      <c r="K491" s="70">
        <f t="shared" si="72"/>
        <v>28320</v>
      </c>
      <c r="L491" s="70">
        <f t="shared" si="73"/>
        <v>9.9005420445722265</v>
      </c>
      <c r="M491" s="70">
        <v>76.5</v>
      </c>
      <c r="N491" s="70">
        <f t="shared" si="74"/>
        <v>21724.085556405411</v>
      </c>
      <c r="O491" s="70">
        <f t="shared" si="75"/>
        <v>149.78235613088177</v>
      </c>
      <c r="P491" s="98">
        <f t="shared" si="67"/>
        <v>4.8298611111111223E-2</v>
      </c>
      <c r="Q491" s="99">
        <f t="shared" si="68"/>
        <v>15.088425593098455</v>
      </c>
      <c r="R491" s="99">
        <f>AVERAGE(Q$5:Q491)</f>
        <v>51.922071007085435</v>
      </c>
      <c r="S491" s="100">
        <f t="shared" si="69"/>
        <v>17.489999999999998</v>
      </c>
      <c r="T491" s="95" t="s">
        <v>68</v>
      </c>
      <c r="U491" s="102">
        <f>((((Q491/60)*1000)/I491)/Z$1)</f>
        <v>0.24878932308884558</v>
      </c>
      <c r="V491" s="103">
        <v>0.7</v>
      </c>
      <c r="W491" s="104"/>
    </row>
    <row r="492" spans="1:23" x14ac:dyDescent="0.2">
      <c r="A492" s="150" t="s">
        <v>71</v>
      </c>
      <c r="B492" s="93">
        <v>44417</v>
      </c>
      <c r="C492" s="108" t="s">
        <v>52</v>
      </c>
      <c r="D492" s="95">
        <v>99</v>
      </c>
      <c r="E492" s="96">
        <v>0.94246527777777767</v>
      </c>
      <c r="F492" s="96">
        <v>0.96070601851851845</v>
      </c>
      <c r="G492" s="70">
        <v>16</v>
      </c>
      <c r="H492" s="70">
        <v>50.982391999999997</v>
      </c>
      <c r="I492" s="97">
        <v>93.41</v>
      </c>
      <c r="J492" s="70">
        <v>5.61</v>
      </c>
      <c r="K492" s="70">
        <f t="shared" si="72"/>
        <v>67320</v>
      </c>
      <c r="L492" s="70">
        <f t="shared" si="73"/>
        <v>23.981774619289286</v>
      </c>
      <c r="M492" s="70">
        <v>76.5</v>
      </c>
      <c r="N492" s="70">
        <f t="shared" si="74"/>
        <v>22191.992140340957</v>
      </c>
      <c r="O492" s="70">
        <f t="shared" si="75"/>
        <v>153.00845972953721</v>
      </c>
      <c r="P492" s="98">
        <f t="shared" si="67"/>
        <v>1.824074074074078E-2</v>
      </c>
      <c r="Q492" s="99">
        <f t="shared" si="68"/>
        <v>36.548223350253728</v>
      </c>
      <c r="R492" s="99">
        <f>AVERAGE(Q$5:Q492)</f>
        <v>51.890567220903407</v>
      </c>
      <c r="S492" s="100">
        <f t="shared" si="69"/>
        <v>16</v>
      </c>
      <c r="T492" s="95" t="s">
        <v>68</v>
      </c>
      <c r="U492" s="102">
        <f>((((Q492/60)*1000)/I492)/Z$1)</f>
        <v>0.59282834798450834</v>
      </c>
      <c r="V492" s="103">
        <v>0.7</v>
      </c>
      <c r="W492" s="104"/>
    </row>
    <row r="493" spans="1:23" x14ac:dyDescent="0.2">
      <c r="A493" s="150" t="s">
        <v>71</v>
      </c>
      <c r="B493" s="93">
        <v>44418</v>
      </c>
      <c r="C493" s="142" t="s">
        <v>53</v>
      </c>
      <c r="D493" s="95">
        <v>100</v>
      </c>
      <c r="E493" s="96">
        <v>0.96255787037037033</v>
      </c>
      <c r="F493" s="96">
        <v>0.99384259259259267</v>
      </c>
      <c r="G493" s="70">
        <v>17</v>
      </c>
      <c r="H493" s="70">
        <v>48.080224000000001</v>
      </c>
      <c r="I493" s="97">
        <v>89.98</v>
      </c>
      <c r="J493" s="70">
        <v>5.15</v>
      </c>
      <c r="K493" s="70">
        <f t="shared" si="72"/>
        <v>61800.000000000007</v>
      </c>
      <c r="L493" s="70">
        <f t="shared" si="73"/>
        <v>14.856633962264096</v>
      </c>
      <c r="M493" s="70">
        <v>76.5</v>
      </c>
      <c r="N493" s="70">
        <f t="shared" si="74"/>
        <v>31354.939931723962</v>
      </c>
      <c r="O493" s="70">
        <f t="shared" si="75"/>
        <v>216.1847856436531</v>
      </c>
      <c r="P493" s="98">
        <f t="shared" si="67"/>
        <v>3.1284722222222339E-2</v>
      </c>
      <c r="Q493" s="99">
        <f t="shared" si="68"/>
        <v>22.641509433962181</v>
      </c>
      <c r="R493" s="99">
        <f>AVERAGE(Q$5:Q493)</f>
        <v>51.830753196799229</v>
      </c>
      <c r="S493" s="100">
        <f t="shared" si="69"/>
        <v>17</v>
      </c>
      <c r="T493" s="95" t="s">
        <v>68</v>
      </c>
      <c r="U493" s="102">
        <f>((((Q493/60)*1000)/I493)/Z$1)</f>
        <v>0.38125491580556931</v>
      </c>
      <c r="V493" s="103">
        <v>0.7</v>
      </c>
      <c r="W493" s="104"/>
    </row>
    <row r="494" spans="1:23" x14ac:dyDescent="0.2">
      <c r="A494" s="150" t="s">
        <v>71</v>
      </c>
      <c r="B494" s="93">
        <v>44418</v>
      </c>
      <c r="C494" s="142" t="s">
        <v>53</v>
      </c>
      <c r="D494" s="95">
        <v>101</v>
      </c>
      <c r="E494" s="96">
        <v>0.3699884259259259</v>
      </c>
      <c r="F494" s="96">
        <v>0.40091435185185187</v>
      </c>
      <c r="G494" s="70">
        <v>17</v>
      </c>
      <c r="H494" s="70">
        <v>68.256023999999996</v>
      </c>
      <c r="I494" s="97">
        <v>89.69</v>
      </c>
      <c r="J494" s="70">
        <v>4.93</v>
      </c>
      <c r="K494" s="70">
        <f t="shared" si="72"/>
        <v>59160</v>
      </c>
      <c r="L494" s="70">
        <f t="shared" si="73"/>
        <v>15.028997604790398</v>
      </c>
      <c r="M494" s="70">
        <v>76.5</v>
      </c>
      <c r="N494" s="70">
        <f t="shared" si="74"/>
        <v>29875.038461429824</v>
      </c>
      <c r="O494" s="70">
        <f t="shared" si="75"/>
        <v>205.98122018232789</v>
      </c>
      <c r="P494" s="98">
        <f t="shared" ref="P494:P557" si="76">F494-E494</f>
        <v>3.0925925925925968E-2</v>
      </c>
      <c r="Q494" s="99">
        <f t="shared" ref="Q494:Q557" si="77">G494/(P494*24)</f>
        <v>22.904191616766436</v>
      </c>
      <c r="R494" s="99">
        <f>AVERAGE(Q$5:Q494)</f>
        <v>51.771719397656305</v>
      </c>
      <c r="S494" s="100">
        <f t="shared" ref="S494:S557" si="78">G494</f>
        <v>17</v>
      </c>
      <c r="T494" s="95" t="s">
        <v>68</v>
      </c>
      <c r="U494" s="102">
        <f>((((Q494/60)*1000)/I494)/Z$1)</f>
        <v>0.38692519379489687</v>
      </c>
      <c r="V494" s="103">
        <v>0.7</v>
      </c>
      <c r="W494" s="104"/>
    </row>
    <row r="495" spans="1:23" x14ac:dyDescent="0.2">
      <c r="A495" s="150" t="s">
        <v>71</v>
      </c>
      <c r="B495" s="93">
        <v>44418</v>
      </c>
      <c r="C495" s="142" t="s">
        <v>53</v>
      </c>
      <c r="D495" s="95">
        <v>102</v>
      </c>
      <c r="E495" s="96">
        <v>0.68292824074074077</v>
      </c>
      <c r="F495" s="96">
        <v>0.68371527777777785</v>
      </c>
      <c r="G495" s="70">
        <v>2</v>
      </c>
      <c r="H495" s="70">
        <v>25.852</v>
      </c>
      <c r="I495" s="97">
        <v>72.55</v>
      </c>
      <c r="J495" s="70">
        <v>2.67</v>
      </c>
      <c r="K495" s="70">
        <f t="shared" si="72"/>
        <v>32040</v>
      </c>
      <c r="L495" s="70">
        <f t="shared" si="73"/>
        <v>69.476611764701545</v>
      </c>
      <c r="M495" s="70">
        <v>76.5</v>
      </c>
      <c r="N495" s="70">
        <f t="shared" si="74"/>
        <v>3084.4972416997107</v>
      </c>
      <c r="O495" s="70">
        <f t="shared" si="75"/>
        <v>21.266868202181495</v>
      </c>
      <c r="P495" s="98">
        <f t="shared" si="76"/>
        <v>7.8703703703708605E-4</v>
      </c>
      <c r="Q495" s="99">
        <f t="shared" si="77"/>
        <v>105.88235294116987</v>
      </c>
      <c r="R495" s="99">
        <f>AVERAGE(Q$5:Q495)</f>
        <v>51.881924353956741</v>
      </c>
      <c r="S495" s="100">
        <f t="shared" si="78"/>
        <v>2</v>
      </c>
      <c r="T495" s="95" t="s">
        <v>68</v>
      </c>
      <c r="U495" s="102">
        <v>1</v>
      </c>
      <c r="V495" s="103">
        <v>0.7</v>
      </c>
      <c r="W495" s="104"/>
    </row>
    <row r="496" spans="1:23" x14ac:dyDescent="0.2">
      <c r="A496" s="150" t="s">
        <v>71</v>
      </c>
      <c r="B496" s="93">
        <v>44419</v>
      </c>
      <c r="C496" s="108" t="s">
        <v>52</v>
      </c>
      <c r="D496" s="95">
        <v>103</v>
      </c>
      <c r="E496" s="96">
        <v>7.2025462962962958E-2</v>
      </c>
      <c r="F496" s="96">
        <v>0.15122685185185183</v>
      </c>
      <c r="G496" s="70">
        <v>16</v>
      </c>
      <c r="H496" s="70">
        <v>49.085079999999998</v>
      </c>
      <c r="I496" s="97">
        <v>56.15</v>
      </c>
      <c r="J496" s="70">
        <v>4.03</v>
      </c>
      <c r="K496" s="70">
        <f t="shared" si="72"/>
        <v>48360</v>
      </c>
      <c r="L496" s="70">
        <f t="shared" si="73"/>
        <v>5.5232028057869362</v>
      </c>
      <c r="M496" s="70">
        <v>76.5</v>
      </c>
      <c r="N496" s="70">
        <f t="shared" si="74"/>
        <v>41000.902127008681</v>
      </c>
      <c r="O496" s="70">
        <f t="shared" si="75"/>
        <v>282.69137994921437</v>
      </c>
      <c r="P496" s="98">
        <f t="shared" si="76"/>
        <v>7.9201388888888877E-2</v>
      </c>
      <c r="Q496" s="99">
        <f t="shared" si="77"/>
        <v>8.417360806663746</v>
      </c>
      <c r="R496" s="99">
        <f>AVERAGE(Q$5:Q496)</f>
        <v>51.793581745120775</v>
      </c>
      <c r="S496" s="100">
        <f t="shared" si="78"/>
        <v>16</v>
      </c>
      <c r="T496" s="95" t="s">
        <v>68</v>
      </c>
      <c r="U496" s="102">
        <f t="shared" ref="U496:U501" si="79">((((Q496/60)*1000)/I496)/Z$1)</f>
        <v>0.22713405128750769</v>
      </c>
      <c r="V496" s="103">
        <v>0.7</v>
      </c>
      <c r="W496" s="104"/>
    </row>
    <row r="497" spans="1:23" x14ac:dyDescent="0.2">
      <c r="A497" s="150" t="s">
        <v>71</v>
      </c>
      <c r="B497" s="93">
        <v>44419</v>
      </c>
      <c r="C497" s="142" t="s">
        <v>53</v>
      </c>
      <c r="D497" s="95">
        <v>104</v>
      </c>
      <c r="E497" s="96">
        <v>0.7724537037037037</v>
      </c>
      <c r="F497" s="96">
        <v>0.82851851851851854</v>
      </c>
      <c r="G497" s="70">
        <v>15.01</v>
      </c>
      <c r="H497" s="70">
        <v>49.669559999999997</v>
      </c>
      <c r="I497" s="97">
        <v>89.08</v>
      </c>
      <c r="J497" s="70">
        <v>5.51</v>
      </c>
      <c r="K497" s="70">
        <f t="shared" si="72"/>
        <v>66120</v>
      </c>
      <c r="L497" s="70">
        <f t="shared" si="73"/>
        <v>7.3197138827415316</v>
      </c>
      <c r="M497" s="70">
        <v>76.5</v>
      </c>
      <c r="N497" s="70">
        <f t="shared" si="74"/>
        <v>66706.018277843395</v>
      </c>
      <c r="O497" s="70">
        <f t="shared" si="75"/>
        <v>459.9219865813435</v>
      </c>
      <c r="P497" s="98">
        <f t="shared" si="76"/>
        <v>5.6064814814814845E-2</v>
      </c>
      <c r="Q497" s="99">
        <f t="shared" si="77"/>
        <v>11.1552436003303</v>
      </c>
      <c r="R497" s="99">
        <f>AVERAGE(Q$5:Q497)</f>
        <v>51.711151038944728</v>
      </c>
      <c r="S497" s="100">
        <f t="shared" si="78"/>
        <v>15.01</v>
      </c>
      <c r="T497" s="95" t="s">
        <v>68</v>
      </c>
      <c r="U497" s="102">
        <f t="shared" si="79"/>
        <v>0.18973826047288614</v>
      </c>
      <c r="V497" s="103">
        <v>0.7</v>
      </c>
      <c r="W497" s="104"/>
    </row>
    <row r="498" spans="1:23" x14ac:dyDescent="0.2">
      <c r="A498" s="150" t="s">
        <v>71</v>
      </c>
      <c r="B498" s="93">
        <v>44419</v>
      </c>
      <c r="C498" s="142" t="s">
        <v>53</v>
      </c>
      <c r="D498" s="95">
        <v>105</v>
      </c>
      <c r="E498" s="96">
        <v>0.44413194444444443</v>
      </c>
      <c r="F498" s="96">
        <v>0.48430555555555554</v>
      </c>
      <c r="G498" s="70">
        <v>16</v>
      </c>
      <c r="H498" s="70">
        <v>28.086511999999999</v>
      </c>
      <c r="I498" s="97">
        <v>78.42</v>
      </c>
      <c r="J498" s="70">
        <v>3.62</v>
      </c>
      <c r="K498" s="70">
        <f t="shared" si="72"/>
        <v>43440</v>
      </c>
      <c r="L498" s="70">
        <f t="shared" si="73"/>
        <v>10.888872601555747</v>
      </c>
      <c r="M498" s="70">
        <v>76.5</v>
      </c>
      <c r="N498" s="70">
        <f t="shared" si="74"/>
        <v>26049.327553369607</v>
      </c>
      <c r="O498" s="70">
        <f t="shared" si="75"/>
        <v>179.60386164187062</v>
      </c>
      <c r="P498" s="98">
        <f t="shared" si="76"/>
        <v>4.0173611111111118E-2</v>
      </c>
      <c r="Q498" s="99">
        <f t="shared" si="77"/>
        <v>16.594641313742436</v>
      </c>
      <c r="R498" s="99">
        <f>AVERAGE(Q$5:Q498)</f>
        <v>51.640064986869426</v>
      </c>
      <c r="S498" s="100">
        <f t="shared" si="78"/>
        <v>16</v>
      </c>
      <c r="T498" s="95" t="s">
        <v>68</v>
      </c>
      <c r="U498" s="102">
        <f t="shared" si="79"/>
        <v>0.32062478870074956</v>
      </c>
      <c r="V498" s="103">
        <v>0.7</v>
      </c>
      <c r="W498" s="104"/>
    </row>
    <row r="499" spans="1:23" x14ac:dyDescent="0.2">
      <c r="A499" s="150" t="s">
        <v>71</v>
      </c>
      <c r="B499" s="93">
        <v>44420</v>
      </c>
      <c r="C499" s="142" t="s">
        <v>53</v>
      </c>
      <c r="D499" s="95">
        <v>106</v>
      </c>
      <c r="E499" s="96">
        <v>0.14100694444444445</v>
      </c>
      <c r="F499" s="96">
        <v>0.16737268518518519</v>
      </c>
      <c r="G499" s="70">
        <v>11.02</v>
      </c>
      <c r="H499" s="70">
        <v>46.200896</v>
      </c>
      <c r="I499" s="97">
        <v>89.83</v>
      </c>
      <c r="J499" s="70">
        <v>3.76</v>
      </c>
      <c r="K499" s="70">
        <f t="shared" si="72"/>
        <v>45120</v>
      </c>
      <c r="L499" s="70">
        <f t="shared" si="73"/>
        <v>11.42734718876207</v>
      </c>
      <c r="M499" s="70">
        <v>76.5</v>
      </c>
      <c r="N499" s="70">
        <f t="shared" si="74"/>
        <v>29720.708706503538</v>
      </c>
      <c r="O499" s="70">
        <f t="shared" si="75"/>
        <v>204.91715356125232</v>
      </c>
      <c r="P499" s="98">
        <f t="shared" si="76"/>
        <v>2.6365740740740745E-2</v>
      </c>
      <c r="Q499" s="99">
        <f t="shared" si="77"/>
        <v>17.415276558384544</v>
      </c>
      <c r="R499" s="99">
        <f>AVERAGE(Q$5:Q499)</f>
        <v>51.570924000145212</v>
      </c>
      <c r="S499" s="100">
        <f t="shared" si="78"/>
        <v>11.02</v>
      </c>
      <c r="T499" s="95" t="s">
        <v>68</v>
      </c>
      <c r="U499" s="102">
        <f t="shared" si="79"/>
        <v>0.29374131876009135</v>
      </c>
      <c r="V499" s="103">
        <v>0.7</v>
      </c>
      <c r="W499" s="104"/>
    </row>
    <row r="500" spans="1:23" x14ac:dyDescent="0.2">
      <c r="A500" s="150" t="s">
        <v>71</v>
      </c>
      <c r="B500" s="93">
        <v>44425</v>
      </c>
      <c r="C500" s="142" t="s">
        <v>53</v>
      </c>
      <c r="D500" s="95">
        <v>107</v>
      </c>
      <c r="E500" s="96">
        <v>4.7870370370370369E-2</v>
      </c>
      <c r="F500" s="96">
        <v>6.2222222222222227E-2</v>
      </c>
      <c r="G500" s="70">
        <v>17</v>
      </c>
      <c r="H500" s="70">
        <v>46.048256800000004</v>
      </c>
      <c r="I500" s="97">
        <v>86.049000000000007</v>
      </c>
      <c r="J500" s="70">
        <v>5.7240000000000002</v>
      </c>
      <c r="K500" s="70">
        <f t="shared" si="72"/>
        <v>68688</v>
      </c>
      <c r="L500" s="70">
        <f t="shared" si="73"/>
        <v>32.385065806451593</v>
      </c>
      <c r="M500" s="70">
        <v>76.5</v>
      </c>
      <c r="N500" s="70">
        <f t="shared" si="74"/>
        <v>15584.294384552748</v>
      </c>
      <c r="O500" s="70">
        <f t="shared" si="75"/>
        <v>107.4499695508389</v>
      </c>
      <c r="P500" s="98">
        <f t="shared" si="76"/>
        <v>1.4351851851851859E-2</v>
      </c>
      <c r="Q500" s="99">
        <f t="shared" si="77"/>
        <v>49.354838709677395</v>
      </c>
      <c r="R500" s="99">
        <f>AVERAGE(Q$5:Q500)</f>
        <v>51.56645608625314</v>
      </c>
      <c r="S500" s="100">
        <f t="shared" si="78"/>
        <v>17</v>
      </c>
      <c r="T500" s="95" t="s">
        <v>68</v>
      </c>
      <c r="U500" s="102">
        <f t="shared" si="79"/>
        <v>0.86904041477560867</v>
      </c>
      <c r="V500" s="103">
        <v>0.7</v>
      </c>
      <c r="W500" s="104"/>
    </row>
    <row r="501" spans="1:23" x14ac:dyDescent="0.2">
      <c r="A501" s="150" t="s">
        <v>71</v>
      </c>
      <c r="B501" s="93">
        <v>44425</v>
      </c>
      <c r="C501" s="142" t="s">
        <v>53</v>
      </c>
      <c r="D501" s="95">
        <v>108</v>
      </c>
      <c r="E501" s="96">
        <v>6.8715277777777778E-2</v>
      </c>
      <c r="F501" s="96">
        <v>8.2777777777777783E-2</v>
      </c>
      <c r="G501" s="70">
        <v>17</v>
      </c>
      <c r="H501" s="70">
        <v>20.206148000000002</v>
      </c>
      <c r="I501" s="97">
        <v>89.355999999999995</v>
      </c>
      <c r="J501" s="70">
        <v>3.2040000000000002</v>
      </c>
      <c r="K501" s="70">
        <f t="shared" si="72"/>
        <v>38448</v>
      </c>
      <c r="L501" s="70">
        <f t="shared" si="73"/>
        <v>33.051425185185174</v>
      </c>
      <c r="M501" s="70">
        <v>76.5</v>
      </c>
      <c r="N501" s="70">
        <f t="shared" si="74"/>
        <v>8797.206230793694</v>
      </c>
      <c r="O501" s="70">
        <f t="shared" si="75"/>
        <v>60.65462563182713</v>
      </c>
      <c r="P501" s="98">
        <f t="shared" si="76"/>
        <v>1.4062500000000006E-2</v>
      </c>
      <c r="Q501" s="99">
        <f t="shared" si="77"/>
        <v>50.370370370370352</v>
      </c>
      <c r="R501" s="99">
        <f>AVERAGE(Q$5:Q501)</f>
        <v>51.564049475154782</v>
      </c>
      <c r="S501" s="100">
        <f t="shared" si="78"/>
        <v>17</v>
      </c>
      <c r="T501" s="95" t="s">
        <v>68</v>
      </c>
      <c r="U501" s="102">
        <f t="shared" si="79"/>
        <v>0.85409757582489843</v>
      </c>
      <c r="V501" s="103">
        <v>0.7</v>
      </c>
      <c r="W501" s="104"/>
    </row>
    <row r="502" spans="1:23" x14ac:dyDescent="0.2">
      <c r="A502" s="150" t="s">
        <v>71</v>
      </c>
      <c r="B502" s="93">
        <v>44425</v>
      </c>
      <c r="C502" s="142" t="s">
        <v>53</v>
      </c>
      <c r="D502" s="95">
        <v>109</v>
      </c>
      <c r="E502" s="96">
        <v>8.8854166666666665E-2</v>
      </c>
      <c r="F502" s="96">
        <v>9.9085648148148145E-2</v>
      </c>
      <c r="G502" s="70">
        <v>17</v>
      </c>
      <c r="H502" s="70">
        <v>27.650400000000001</v>
      </c>
      <c r="I502" s="97">
        <v>89.510999999999996</v>
      </c>
      <c r="J502" s="70">
        <v>2.851</v>
      </c>
      <c r="K502" s="70">
        <f t="shared" si="72"/>
        <v>34212</v>
      </c>
      <c r="L502" s="70">
        <f t="shared" si="73"/>
        <v>45.427015384615387</v>
      </c>
      <c r="M502" s="70">
        <v>76.5</v>
      </c>
      <c r="N502" s="70">
        <f t="shared" si="74"/>
        <v>5895.4395963794705</v>
      </c>
      <c r="O502" s="70">
        <f t="shared" si="75"/>
        <v>40.647641111533318</v>
      </c>
      <c r="P502" s="98">
        <f t="shared" si="76"/>
        <v>1.023148148148148E-2</v>
      </c>
      <c r="Q502" s="99">
        <f t="shared" si="77"/>
        <v>69.230769230769241</v>
      </c>
      <c r="R502" s="99">
        <f>AVERAGE(Q$5:Q502)</f>
        <v>51.599524816029515</v>
      </c>
      <c r="S502" s="100">
        <f t="shared" si="78"/>
        <v>17</v>
      </c>
      <c r="T502" s="95" t="s">
        <v>68</v>
      </c>
      <c r="U502" s="102">
        <v>1</v>
      </c>
      <c r="V502" s="103">
        <v>0.7</v>
      </c>
      <c r="W502" s="104"/>
    </row>
    <row r="503" spans="1:23" x14ac:dyDescent="0.2">
      <c r="A503" s="150" t="s">
        <v>71</v>
      </c>
      <c r="B503" s="93">
        <v>44425</v>
      </c>
      <c r="C503" s="142" t="s">
        <v>53</v>
      </c>
      <c r="D503" s="95">
        <v>110</v>
      </c>
      <c r="E503" s="96">
        <v>0.10498842592592593</v>
      </c>
      <c r="F503" s="96">
        <v>0.11943287037037037</v>
      </c>
      <c r="G503" s="70">
        <v>17</v>
      </c>
      <c r="H503" s="70">
        <v>8.3360336000000004</v>
      </c>
      <c r="I503" s="97">
        <v>90.456999999999994</v>
      </c>
      <c r="J503" s="70">
        <v>2.6309999999999998</v>
      </c>
      <c r="K503" s="70">
        <f t="shared" si="72"/>
        <v>31571.999999999996</v>
      </c>
      <c r="L503" s="70">
        <f t="shared" si="73"/>
        <v>32.17746923076924</v>
      </c>
      <c r="M503" s="70">
        <v>76.5</v>
      </c>
      <c r="N503" s="70">
        <f t="shared" si="74"/>
        <v>7394.991790721152</v>
      </c>
      <c r="O503" s="70">
        <f t="shared" si="75"/>
        <v>50.986693598992566</v>
      </c>
      <c r="P503" s="98">
        <f t="shared" si="76"/>
        <v>1.444444444444444E-2</v>
      </c>
      <c r="Q503" s="99">
        <f t="shared" si="77"/>
        <v>49.038461538461554</v>
      </c>
      <c r="R503" s="99">
        <f>AVERAGE(Q$5:Q503)</f>
        <v>51.594392424691698</v>
      </c>
      <c r="S503" s="100">
        <f t="shared" si="78"/>
        <v>17</v>
      </c>
      <c r="T503" s="95" t="s">
        <v>68</v>
      </c>
      <c r="U503" s="102">
        <f>((((Q503/60)*1000)/I503)/Z$1)</f>
        <v>0.82139247709629259</v>
      </c>
      <c r="V503" s="103">
        <v>0.7</v>
      </c>
      <c r="W503" s="104"/>
    </row>
    <row r="504" spans="1:23" x14ac:dyDescent="0.2">
      <c r="A504" s="150" t="s">
        <v>71</v>
      </c>
      <c r="B504" s="93">
        <v>44425</v>
      </c>
      <c r="C504" s="142" t="s">
        <v>53</v>
      </c>
      <c r="D504" s="95">
        <v>111</v>
      </c>
      <c r="E504" s="96">
        <v>0.14800925925925926</v>
      </c>
      <c r="F504" s="96">
        <v>0.16042824074074075</v>
      </c>
      <c r="G504" s="70">
        <v>17</v>
      </c>
      <c r="H504" s="70">
        <v>28.819135200000002</v>
      </c>
      <c r="I504" s="97">
        <v>81.504000000000005</v>
      </c>
      <c r="J504" s="70">
        <v>7.14</v>
      </c>
      <c r="K504" s="70">
        <f t="shared" si="72"/>
        <v>85680</v>
      </c>
      <c r="L504" s="70">
        <f t="shared" si="73"/>
        <v>37.425425535880684</v>
      </c>
      <c r="M504" s="70">
        <v>76.5</v>
      </c>
      <c r="N504" s="70">
        <f t="shared" si="74"/>
        <v>15694.289625371612</v>
      </c>
      <c r="O504" s="70">
        <f t="shared" si="75"/>
        <v>108.20836033742717</v>
      </c>
      <c r="P504" s="98">
        <f t="shared" si="76"/>
        <v>1.2418981481481489E-2</v>
      </c>
      <c r="Q504" s="99">
        <f t="shared" si="77"/>
        <v>57.036346691519071</v>
      </c>
      <c r="R504" s="99">
        <f>AVERAGE(Q$5:Q504)</f>
        <v>51.605276333225355</v>
      </c>
      <c r="S504" s="100">
        <f t="shared" si="78"/>
        <v>17</v>
      </c>
      <c r="T504" s="95" t="s">
        <v>68</v>
      </c>
      <c r="U504" s="102">
        <v>1</v>
      </c>
      <c r="V504" s="103">
        <v>0.7</v>
      </c>
      <c r="W504" s="104"/>
    </row>
    <row r="505" spans="1:23" x14ac:dyDescent="0.2">
      <c r="A505" s="150" t="s">
        <v>71</v>
      </c>
      <c r="B505" s="93">
        <v>44425</v>
      </c>
      <c r="C505" s="142" t="s">
        <v>53</v>
      </c>
      <c r="D505" s="95">
        <v>112</v>
      </c>
      <c r="E505" s="96">
        <v>0.16775462962962961</v>
      </c>
      <c r="F505" s="96">
        <v>0.18164351851851854</v>
      </c>
      <c r="G505" s="70">
        <v>17</v>
      </c>
      <c r="H505" s="70">
        <v>15.7748904</v>
      </c>
      <c r="I505" s="97">
        <v>89.125</v>
      </c>
      <c r="J505" s="70">
        <v>3.282</v>
      </c>
      <c r="K505" s="70">
        <f t="shared" si="72"/>
        <v>39384</v>
      </c>
      <c r="L505" s="70">
        <f t="shared" si="73"/>
        <v>33.464567999999915</v>
      </c>
      <c r="M505" s="70">
        <v>76.5</v>
      </c>
      <c r="N505" s="70">
        <f t="shared" si="74"/>
        <v>8816.7866299286252</v>
      </c>
      <c r="O505" s="70">
        <f t="shared" si="75"/>
        <v>60.789627784566683</v>
      </c>
      <c r="P505" s="98">
        <f t="shared" si="76"/>
        <v>1.3888888888888923E-2</v>
      </c>
      <c r="Q505" s="99">
        <f t="shared" si="77"/>
        <v>50.999999999999872</v>
      </c>
      <c r="R505" s="99">
        <f>AVERAGE(Q$5:Q505)</f>
        <v>51.60406819683169</v>
      </c>
      <c r="S505" s="100">
        <f t="shared" si="78"/>
        <v>17</v>
      </c>
      <c r="T505" s="95" t="s">
        <v>68</v>
      </c>
      <c r="U505" s="102">
        <f>((((Q505/60)*1000)/I505)/Z$1)</f>
        <v>0.8670151727655212</v>
      </c>
      <c r="V505" s="103">
        <v>0.7</v>
      </c>
      <c r="W505" s="104"/>
    </row>
    <row r="506" spans="1:23" x14ac:dyDescent="0.2">
      <c r="A506" s="150" t="s">
        <v>71</v>
      </c>
      <c r="B506" s="93">
        <v>44425</v>
      </c>
      <c r="C506" s="142" t="s">
        <v>53</v>
      </c>
      <c r="D506" s="95">
        <v>113</v>
      </c>
      <c r="E506" s="96">
        <v>0.19391203703703705</v>
      </c>
      <c r="F506" s="96">
        <v>0.20618055555555556</v>
      </c>
      <c r="G506" s="70">
        <v>17</v>
      </c>
      <c r="H506" s="70">
        <v>36.813922400000003</v>
      </c>
      <c r="I506" s="97">
        <v>86.617000000000004</v>
      </c>
      <c r="J506" s="70">
        <v>6.4260000000000002</v>
      </c>
      <c r="K506" s="70">
        <f t="shared" si="72"/>
        <v>77112</v>
      </c>
      <c r="L506" s="70">
        <f t="shared" si="73"/>
        <v>37.884416603773602</v>
      </c>
      <c r="M506" s="70">
        <v>76.5</v>
      </c>
      <c r="N506" s="70">
        <f t="shared" si="74"/>
        <v>14954.365968793481</v>
      </c>
      <c r="O506" s="70">
        <f t="shared" si="75"/>
        <v>103.10676430699854</v>
      </c>
      <c r="P506" s="98">
        <f t="shared" si="76"/>
        <v>1.2268518518518512E-2</v>
      </c>
      <c r="Q506" s="99">
        <f t="shared" si="77"/>
        <v>57.735849056603804</v>
      </c>
      <c r="R506" s="99">
        <f>AVERAGE(Q$5:Q506)</f>
        <v>51.616282899739602</v>
      </c>
      <c r="S506" s="100">
        <f t="shared" si="78"/>
        <v>17</v>
      </c>
      <c r="T506" s="95" t="s">
        <v>68</v>
      </c>
      <c r="U506" s="102">
        <v>1</v>
      </c>
      <c r="V506" s="103">
        <v>0.7</v>
      </c>
      <c r="W506" s="104"/>
    </row>
    <row r="507" spans="1:23" x14ac:dyDescent="0.2">
      <c r="A507" s="150" t="s">
        <v>71</v>
      </c>
      <c r="B507" s="93">
        <v>44425</v>
      </c>
      <c r="C507" s="142" t="s">
        <v>53</v>
      </c>
      <c r="D507" s="95">
        <v>114</v>
      </c>
      <c r="E507" s="96">
        <v>0.22305555555555556</v>
      </c>
      <c r="F507" s="96">
        <v>0.23364583333333333</v>
      </c>
      <c r="G507" s="70">
        <v>17</v>
      </c>
      <c r="H507" s="70">
        <v>67.804400799999996</v>
      </c>
      <c r="I507" s="97">
        <v>89.195999999999998</v>
      </c>
      <c r="J507" s="70">
        <v>5.7610000000000001</v>
      </c>
      <c r="K507" s="70">
        <f t="shared" si="72"/>
        <v>69132</v>
      </c>
      <c r="L507" s="70">
        <f t="shared" si="73"/>
        <v>43.887958032786926</v>
      </c>
      <c r="M507" s="70">
        <v>76.5</v>
      </c>
      <c r="N507" s="70">
        <f t="shared" si="74"/>
        <v>12420.26263169589</v>
      </c>
      <c r="O507" s="70">
        <f t="shared" si="75"/>
        <v>85.634729982511558</v>
      </c>
      <c r="P507" s="98">
        <f t="shared" si="76"/>
        <v>1.0590277777777768E-2</v>
      </c>
      <c r="Q507" s="99">
        <f t="shared" si="77"/>
        <v>66.885245901639408</v>
      </c>
      <c r="R507" s="99">
        <f>AVERAGE(Q$5:Q507)</f>
        <v>51.646638690995864</v>
      </c>
      <c r="S507" s="100">
        <f t="shared" si="78"/>
        <v>17</v>
      </c>
      <c r="T507" s="95" t="s">
        <v>68</v>
      </c>
      <c r="U507" s="102">
        <v>1</v>
      </c>
      <c r="V507" s="103">
        <v>0.7</v>
      </c>
      <c r="W507" s="104"/>
    </row>
    <row r="508" spans="1:23" x14ac:dyDescent="0.2">
      <c r="A508" s="150" t="s">
        <v>71</v>
      </c>
      <c r="B508" s="93">
        <v>44425</v>
      </c>
      <c r="C508" s="142" t="s">
        <v>53</v>
      </c>
      <c r="D508" s="95">
        <v>115</v>
      </c>
      <c r="E508" s="96">
        <v>0.25782407407407409</v>
      </c>
      <c r="F508" s="96">
        <v>0.26903935185185185</v>
      </c>
      <c r="G508" s="70">
        <v>17</v>
      </c>
      <c r="H508" s="70">
        <v>32.922409600000002</v>
      </c>
      <c r="I508" s="97">
        <v>88.234999999999999</v>
      </c>
      <c r="J508" s="70">
        <v>3.8820000000000001</v>
      </c>
      <c r="K508" s="70">
        <f t="shared" si="72"/>
        <v>46584</v>
      </c>
      <c r="L508" s="70">
        <f t="shared" si="73"/>
        <v>41.442189473684294</v>
      </c>
      <c r="M508" s="70">
        <v>76.5</v>
      </c>
      <c r="N508" s="70">
        <f t="shared" si="74"/>
        <v>8572.3973970800398</v>
      </c>
      <c r="O508" s="70">
        <f t="shared" si="75"/>
        <v>59.104622677491577</v>
      </c>
      <c r="P508" s="98">
        <f t="shared" si="76"/>
        <v>1.1215277777777755E-2</v>
      </c>
      <c r="Q508" s="99">
        <f t="shared" si="77"/>
        <v>63.157894736842238</v>
      </c>
      <c r="R508" s="99">
        <f>AVERAGE(Q$5:Q508)</f>
        <v>51.669478484737624</v>
      </c>
      <c r="S508" s="100">
        <f t="shared" si="78"/>
        <v>17</v>
      </c>
      <c r="T508" s="95" t="s">
        <v>68</v>
      </c>
      <c r="U508" s="102">
        <v>1</v>
      </c>
      <c r="V508" s="103">
        <v>0.7</v>
      </c>
      <c r="W508" s="104"/>
    </row>
    <row r="509" spans="1:23" x14ac:dyDescent="0.2">
      <c r="A509" s="150" t="s">
        <v>71</v>
      </c>
      <c r="B509" s="93">
        <v>44425</v>
      </c>
      <c r="C509" s="142" t="s">
        <v>53</v>
      </c>
      <c r="D509" s="95">
        <v>116</v>
      </c>
      <c r="E509" s="96">
        <v>0.27445601851851853</v>
      </c>
      <c r="F509" s="96">
        <v>0.28577546296296297</v>
      </c>
      <c r="G509" s="70">
        <v>17</v>
      </c>
      <c r="H509" s="70">
        <v>5.6359608000000003</v>
      </c>
      <c r="I509" s="97">
        <v>67.278000000000006</v>
      </c>
      <c r="J509" s="70">
        <v>1.9490000000000001</v>
      </c>
      <c r="K509" s="70">
        <f t="shared" si="72"/>
        <v>23388</v>
      </c>
      <c r="L509" s="70">
        <f t="shared" si="73"/>
        <v>41.060819631901865</v>
      </c>
      <c r="M509" s="70">
        <v>76.5</v>
      </c>
      <c r="N509" s="70">
        <f t="shared" si="74"/>
        <v>3219.5135721532347</v>
      </c>
      <c r="O509" s="70">
        <f t="shared" si="75"/>
        <v>22.197773396739237</v>
      </c>
      <c r="P509" s="98">
        <f t="shared" si="76"/>
        <v>1.1319444444444438E-2</v>
      </c>
      <c r="Q509" s="99">
        <f t="shared" si="77"/>
        <v>62.576687116564457</v>
      </c>
      <c r="R509" s="99">
        <f>AVERAGE(Q$5:Q509)</f>
        <v>51.691076917671936</v>
      </c>
      <c r="S509" s="100">
        <f t="shared" si="78"/>
        <v>17</v>
      </c>
      <c r="T509" s="95" t="s">
        <v>68</v>
      </c>
      <c r="U509" s="102">
        <v>1</v>
      </c>
      <c r="V509" s="103">
        <v>0.7</v>
      </c>
      <c r="W509" s="104"/>
    </row>
    <row r="510" spans="1:23" x14ac:dyDescent="0.2">
      <c r="A510" s="150" t="s">
        <v>71</v>
      </c>
      <c r="B510" s="93">
        <v>44425</v>
      </c>
      <c r="C510" s="142" t="s">
        <v>53</v>
      </c>
      <c r="D510" s="95">
        <v>117</v>
      </c>
      <c r="E510" s="96">
        <v>0.30807870370370372</v>
      </c>
      <c r="F510" s="96">
        <v>0.32112268518518516</v>
      </c>
      <c r="G510" s="70">
        <v>17</v>
      </c>
      <c r="H510" s="70">
        <v>32.210917600000002</v>
      </c>
      <c r="I510" s="97">
        <v>89.793999999999997</v>
      </c>
      <c r="J510" s="70">
        <v>3.9049999999999998</v>
      </c>
      <c r="K510" s="70">
        <f t="shared" si="72"/>
        <v>46860</v>
      </c>
      <c r="L510" s="70">
        <f t="shared" si="73"/>
        <v>35.632193078970808</v>
      </c>
      <c r="M510" s="70">
        <v>76.5</v>
      </c>
      <c r="N510" s="70">
        <f t="shared" si="74"/>
        <v>10115.107806729042</v>
      </c>
      <c r="O510" s="70">
        <f t="shared" si="75"/>
        <v>69.741240701523125</v>
      </c>
      <c r="P510" s="98">
        <f t="shared" si="76"/>
        <v>1.3043981481481448E-2</v>
      </c>
      <c r="Q510" s="99">
        <f t="shared" si="77"/>
        <v>54.303460514640776</v>
      </c>
      <c r="R510" s="99">
        <f>AVERAGE(Q$5:Q510)</f>
        <v>51.696239731104683</v>
      </c>
      <c r="S510" s="100">
        <f t="shared" si="78"/>
        <v>17</v>
      </c>
      <c r="T510" s="95" t="s">
        <v>68</v>
      </c>
      <c r="U510" s="102">
        <f>((((Q510/60)*1000)/I510)/Z$1)</f>
        <v>0.91629697392619169</v>
      </c>
      <c r="V510" s="103">
        <v>0.7</v>
      </c>
      <c r="W510" s="104"/>
    </row>
    <row r="511" spans="1:23" x14ac:dyDescent="0.2">
      <c r="A511" s="150" t="s">
        <v>71</v>
      </c>
      <c r="B511" s="93">
        <v>44425</v>
      </c>
      <c r="C511" s="142" t="s">
        <v>53</v>
      </c>
      <c r="D511" s="95">
        <v>118</v>
      </c>
      <c r="E511" s="96">
        <v>0.32866898148148149</v>
      </c>
      <c r="F511" s="96">
        <v>0.35035879629629635</v>
      </c>
      <c r="G511" s="70">
        <v>17</v>
      </c>
      <c r="H511" s="70">
        <v>35.389814399999999</v>
      </c>
      <c r="I511" s="97">
        <v>82.593999999999994</v>
      </c>
      <c r="J511" s="70">
        <v>3.5659999999999998</v>
      </c>
      <c r="K511" s="70">
        <f t="shared" si="72"/>
        <v>42792</v>
      </c>
      <c r="L511" s="70">
        <f t="shared" si="73"/>
        <v>21.428752187833467</v>
      </c>
      <c r="M511" s="70">
        <v>76.5</v>
      </c>
      <c r="N511" s="70">
        <f t="shared" si="74"/>
        <v>14002.416973176025</v>
      </c>
      <c r="O511" s="70">
        <f t="shared" si="75"/>
        <v>96.543304449975125</v>
      </c>
      <c r="P511" s="98">
        <f t="shared" si="76"/>
        <v>2.1689814814814856E-2</v>
      </c>
      <c r="Q511" s="99">
        <f t="shared" si="77"/>
        <v>32.657417289220852</v>
      </c>
      <c r="R511" s="99">
        <f>AVERAGE(Q$5:Q511)</f>
        <v>51.658687813073357</v>
      </c>
      <c r="S511" s="100">
        <f t="shared" si="78"/>
        <v>17</v>
      </c>
      <c r="T511" s="95" t="s">
        <v>68</v>
      </c>
      <c r="U511" s="102">
        <f>((((Q511/60)*1000)/I511)/Z$1)</f>
        <v>0.59908631724699457</v>
      </c>
      <c r="V511" s="103">
        <v>0.7</v>
      </c>
      <c r="W511" s="104"/>
    </row>
    <row r="512" spans="1:23" x14ac:dyDescent="0.2">
      <c r="A512" s="150" t="s">
        <v>71</v>
      </c>
      <c r="B512" s="93">
        <v>44425</v>
      </c>
      <c r="C512" s="142" t="s">
        <v>53</v>
      </c>
      <c r="D512" s="95">
        <v>119</v>
      </c>
      <c r="E512" s="96">
        <v>0.35612268518518514</v>
      </c>
      <c r="F512" s="96">
        <v>0.37300925925925926</v>
      </c>
      <c r="G512" s="70">
        <v>17</v>
      </c>
      <c r="H512" s="70">
        <v>33.236005599999999</v>
      </c>
      <c r="I512" s="97">
        <v>90.268000000000001</v>
      </c>
      <c r="J512" s="70">
        <v>4.3540000000000001</v>
      </c>
      <c r="K512" s="70">
        <f t="shared" si="72"/>
        <v>52248</v>
      </c>
      <c r="L512" s="70">
        <f t="shared" si="73"/>
        <v>27.523976422206911</v>
      </c>
      <c r="M512" s="70">
        <v>76.5</v>
      </c>
      <c r="N512" s="70">
        <f t="shared" si="74"/>
        <v>14501.102431379284</v>
      </c>
      <c r="O512" s="70">
        <f t="shared" si="75"/>
        <v>99.981620999776624</v>
      </c>
      <c r="P512" s="98">
        <f t="shared" si="76"/>
        <v>1.6886574074074123E-2</v>
      </c>
      <c r="Q512" s="99">
        <f t="shared" si="77"/>
        <v>41.946538725154092</v>
      </c>
      <c r="R512" s="99">
        <f>AVERAGE(Q$5:Q512)</f>
        <v>51.63956940935698</v>
      </c>
      <c r="S512" s="100">
        <f t="shared" si="78"/>
        <v>17</v>
      </c>
      <c r="T512" s="95" t="s">
        <v>68</v>
      </c>
      <c r="U512" s="102">
        <f>((((Q512/60)*1000)/I512)/Z$1)</f>
        <v>0.70407410937185855</v>
      </c>
      <c r="V512" s="103">
        <v>0.7</v>
      </c>
      <c r="W512" s="104"/>
    </row>
    <row r="513" spans="1:23" x14ac:dyDescent="0.2">
      <c r="A513" s="150" t="s">
        <v>71</v>
      </c>
      <c r="B513" s="93">
        <v>44425</v>
      </c>
      <c r="C513" s="142" t="s">
        <v>53</v>
      </c>
      <c r="D513" s="95">
        <v>120</v>
      </c>
      <c r="E513" s="96">
        <v>0.37802083333333331</v>
      </c>
      <c r="F513" s="96">
        <v>0.38924768518518515</v>
      </c>
      <c r="G513" s="70">
        <v>17</v>
      </c>
      <c r="H513" s="70">
        <v>20.805239999999998</v>
      </c>
      <c r="I513" s="97">
        <v>89.581000000000003</v>
      </c>
      <c r="J513" s="70">
        <v>3.2679999999999998</v>
      </c>
      <c r="K513" s="70">
        <f t="shared" si="72"/>
        <v>39216</v>
      </c>
      <c r="L513" s="70">
        <f t="shared" si="73"/>
        <v>41.399465567010317</v>
      </c>
      <c r="M513" s="70">
        <v>76.5</v>
      </c>
      <c r="N513" s="70">
        <f t="shared" si="74"/>
        <v>7237.9511506310655</v>
      </c>
      <c r="O513" s="70">
        <f t="shared" si="75"/>
        <v>49.903936075325042</v>
      </c>
      <c r="P513" s="98">
        <f t="shared" si="76"/>
        <v>1.1226851851851849E-2</v>
      </c>
      <c r="Q513" s="99">
        <f t="shared" si="77"/>
        <v>63.092783505154657</v>
      </c>
      <c r="R513" s="99">
        <f>AVERAGE(Q$5:Q513)</f>
        <v>51.662070812295681</v>
      </c>
      <c r="S513" s="100">
        <f t="shared" si="78"/>
        <v>17</v>
      </c>
      <c r="T513" s="95" t="s">
        <v>68</v>
      </c>
      <c r="U513" s="102">
        <v>1</v>
      </c>
      <c r="V513" s="103">
        <v>0.7</v>
      </c>
      <c r="W513" s="104"/>
    </row>
    <row r="514" spans="1:23" x14ac:dyDescent="0.2">
      <c r="A514" s="150" t="s">
        <v>71</v>
      </c>
      <c r="B514" s="93">
        <v>44425</v>
      </c>
      <c r="C514" s="142" t="s">
        <v>53</v>
      </c>
      <c r="D514" s="95">
        <v>121</v>
      </c>
      <c r="E514" s="96">
        <v>0.39618055555555554</v>
      </c>
      <c r="F514" s="96">
        <v>0.41033564814814816</v>
      </c>
      <c r="G514" s="70">
        <v>17</v>
      </c>
      <c r="H514" s="70">
        <v>17.293639200000001</v>
      </c>
      <c r="I514" s="97">
        <v>89.064999999999998</v>
      </c>
      <c r="J514" s="70">
        <v>3.4060000000000001</v>
      </c>
      <c r="K514" s="70">
        <f t="shared" si="72"/>
        <v>40872</v>
      </c>
      <c r="L514" s="70">
        <f t="shared" si="73"/>
        <v>32.835226165167548</v>
      </c>
      <c r="M514" s="70">
        <v>76.5</v>
      </c>
      <c r="N514" s="70">
        <f t="shared" si="74"/>
        <v>9327.1034796115</v>
      </c>
      <c r="O514" s="70">
        <f t="shared" si="75"/>
        <v>64.308139987086179</v>
      </c>
      <c r="P514" s="98">
        <f t="shared" si="76"/>
        <v>1.4155092592592622E-2</v>
      </c>
      <c r="Q514" s="99">
        <f t="shared" si="77"/>
        <v>50.040883074407091</v>
      </c>
      <c r="R514" s="99">
        <f>AVERAGE(Q$5:Q514)</f>
        <v>51.658892012809616</v>
      </c>
      <c r="S514" s="100">
        <f t="shared" si="78"/>
        <v>17</v>
      </c>
      <c r="T514" s="95" t="s">
        <v>68</v>
      </c>
      <c r="U514" s="102">
        <f>((((Q514/60)*1000)/I514)/Z$1)</f>
        <v>0.85128299342848168</v>
      </c>
      <c r="V514" s="103">
        <v>0.7</v>
      </c>
      <c r="W514" s="104"/>
    </row>
    <row r="515" spans="1:23" x14ac:dyDescent="0.2">
      <c r="A515" s="150" t="s">
        <v>71</v>
      </c>
      <c r="B515" s="93">
        <v>44425</v>
      </c>
      <c r="C515" s="142" t="s">
        <v>53</v>
      </c>
      <c r="D515" s="95">
        <v>122</v>
      </c>
      <c r="E515" s="96">
        <v>0.41868055555555556</v>
      </c>
      <c r="F515" s="96">
        <v>0.42813657407407407</v>
      </c>
      <c r="G515" s="70">
        <v>17</v>
      </c>
      <c r="H515" s="70">
        <v>7.6454479999999991</v>
      </c>
      <c r="I515" s="97">
        <v>89.965999999999994</v>
      </c>
      <c r="J515" s="70">
        <v>2.3610000000000002</v>
      </c>
      <c r="K515" s="70">
        <f t="shared" si="72"/>
        <v>28332.000000000004</v>
      </c>
      <c r="L515" s="70">
        <f t="shared" si="73"/>
        <v>49.152364259485935</v>
      </c>
      <c r="M515" s="70">
        <v>76.5</v>
      </c>
      <c r="N515" s="70">
        <f t="shared" si="74"/>
        <v>4356.9972577922845</v>
      </c>
      <c r="O515" s="70">
        <f t="shared" si="75"/>
        <v>30.040450413135929</v>
      </c>
      <c r="P515" s="98">
        <f t="shared" si="76"/>
        <v>9.4560185185185164E-3</v>
      </c>
      <c r="Q515" s="99">
        <f t="shared" si="77"/>
        <v>74.908200734394143</v>
      </c>
      <c r="R515" s="99">
        <f>AVERAGE(Q$5:Q515)</f>
        <v>51.704389681540704</v>
      </c>
      <c r="S515" s="100">
        <f t="shared" si="78"/>
        <v>17</v>
      </c>
      <c r="T515" s="95" t="s">
        <v>68</v>
      </c>
      <c r="U515" s="102">
        <v>1</v>
      </c>
      <c r="V515" s="103">
        <v>0.7</v>
      </c>
      <c r="W515" s="104"/>
    </row>
    <row r="516" spans="1:23" x14ac:dyDescent="0.2">
      <c r="A516" s="150" t="s">
        <v>71</v>
      </c>
      <c r="B516" s="93">
        <v>44425</v>
      </c>
      <c r="C516" s="142" t="s">
        <v>53</v>
      </c>
      <c r="D516" s="95">
        <v>123</v>
      </c>
      <c r="E516" s="96">
        <v>0.44045138888888885</v>
      </c>
      <c r="F516" s="96">
        <v>0.45281250000000001</v>
      </c>
      <c r="G516" s="70">
        <v>17</v>
      </c>
      <c r="H516" s="70">
        <v>25.8661624</v>
      </c>
      <c r="I516" s="97">
        <v>90.781000000000006</v>
      </c>
      <c r="J516" s="70">
        <v>3.351</v>
      </c>
      <c r="K516" s="70">
        <f t="shared" si="72"/>
        <v>40212</v>
      </c>
      <c r="L516" s="70">
        <f t="shared" si="73"/>
        <v>37.600638202247055</v>
      </c>
      <c r="M516" s="70">
        <v>76.5</v>
      </c>
      <c r="N516" s="70">
        <f t="shared" si="74"/>
        <v>8308.0336488331268</v>
      </c>
      <c r="O516" s="70">
        <f t="shared" si="75"/>
        <v>57.281898080628686</v>
      </c>
      <c r="P516" s="98">
        <f t="shared" si="76"/>
        <v>1.2361111111111156E-2</v>
      </c>
      <c r="Q516" s="99">
        <f t="shared" si="77"/>
        <v>57.303370786516645</v>
      </c>
      <c r="R516" s="99">
        <f>AVERAGE(Q$5:Q516)</f>
        <v>51.715325191511361</v>
      </c>
      <c r="S516" s="100">
        <f t="shared" si="78"/>
        <v>17</v>
      </c>
      <c r="T516" s="95" t="s">
        <v>68</v>
      </c>
      <c r="U516" s="102">
        <f t="shared" ref="U516:U529" si="80">((((Q516/60)*1000)/I516)/Z$1)</f>
        <v>0.95640375266277922</v>
      </c>
      <c r="V516" s="103">
        <v>0.7</v>
      </c>
      <c r="W516" s="104"/>
    </row>
    <row r="517" spans="1:23" x14ac:dyDescent="0.2">
      <c r="A517" s="150" t="s">
        <v>71</v>
      </c>
      <c r="B517" s="93">
        <v>44425</v>
      </c>
      <c r="C517" s="142" t="s">
        <v>53</v>
      </c>
      <c r="D517" s="95">
        <v>124</v>
      </c>
      <c r="E517" s="96">
        <v>0.48924768518518519</v>
      </c>
      <c r="F517" s="96">
        <v>0.63434027777777779</v>
      </c>
      <c r="G517" s="70">
        <v>17</v>
      </c>
      <c r="H517" s="70">
        <v>42.996147200000003</v>
      </c>
      <c r="I517" s="97">
        <v>90.102000000000004</v>
      </c>
      <c r="J517" s="70">
        <v>4.8949999999999996</v>
      </c>
      <c r="K517" s="70">
        <f t="shared" si="72"/>
        <v>58739.999999999993</v>
      </c>
      <c r="L517" s="70">
        <f t="shared" si="73"/>
        <v>3.2033728142948306</v>
      </c>
      <c r="M517" s="70">
        <v>76.5</v>
      </c>
      <c r="N517" s="70">
        <f t="shared" si="74"/>
        <v>136193.08253400482</v>
      </c>
      <c r="O517" s="70">
        <f t="shared" si="75"/>
        <v>939.01861773215501</v>
      </c>
      <c r="P517" s="98">
        <f t="shared" si="76"/>
        <v>0.14509259259259261</v>
      </c>
      <c r="Q517" s="99">
        <f t="shared" si="77"/>
        <v>4.8819400127632413</v>
      </c>
      <c r="R517" s="99">
        <f>AVERAGE(Q$5:Q517)</f>
        <v>51.624032043014779</v>
      </c>
      <c r="S517" s="100">
        <f t="shared" si="78"/>
        <v>17</v>
      </c>
      <c r="T517" s="95" t="s">
        <v>69</v>
      </c>
      <c r="U517" s="102">
        <f t="shared" si="80"/>
        <v>8.2094501866962252E-2</v>
      </c>
      <c r="V517" s="103">
        <v>0.7</v>
      </c>
      <c r="W517" s="104"/>
    </row>
    <row r="518" spans="1:23" x14ac:dyDescent="0.2">
      <c r="A518" s="150" t="s">
        <v>71</v>
      </c>
      <c r="B518" s="93">
        <v>44425</v>
      </c>
      <c r="C518" s="142" t="s">
        <v>53</v>
      </c>
      <c r="D518" s="95">
        <v>125</v>
      </c>
      <c r="E518" s="96">
        <v>0.64200231481481485</v>
      </c>
      <c r="F518" s="96">
        <v>0.68572916666666661</v>
      </c>
      <c r="G518" s="70">
        <v>15</v>
      </c>
      <c r="H518" s="70">
        <v>10.3502416</v>
      </c>
      <c r="I518" s="97">
        <v>90.26</v>
      </c>
      <c r="J518" s="70">
        <v>2.8879999999999999</v>
      </c>
      <c r="K518" s="70">
        <f t="shared" si="72"/>
        <v>34656</v>
      </c>
      <c r="L518" s="70">
        <f t="shared" si="73"/>
        <v>9.3787908946532745</v>
      </c>
      <c r="M518" s="70">
        <v>76.5</v>
      </c>
      <c r="N518" s="70">
        <f t="shared" si="74"/>
        <v>27514.772482479078</v>
      </c>
      <c r="O518" s="70">
        <f t="shared" si="75"/>
        <v>189.70775272129745</v>
      </c>
      <c r="P518" s="98">
        <f t="shared" si="76"/>
        <v>4.3726851851851767E-2</v>
      </c>
      <c r="Q518" s="99">
        <f t="shared" si="77"/>
        <v>14.29327686606673</v>
      </c>
      <c r="R518" s="99">
        <f>AVERAGE(Q$5:Q518)</f>
        <v>51.551404114654964</v>
      </c>
      <c r="S518" s="100">
        <f t="shared" si="78"/>
        <v>15</v>
      </c>
      <c r="T518" s="95" t="s">
        <v>69</v>
      </c>
      <c r="U518" s="102">
        <f t="shared" si="80"/>
        <v>0.23993441280856531</v>
      </c>
      <c r="V518" s="103">
        <v>0.7</v>
      </c>
      <c r="W518" s="104"/>
    </row>
    <row r="519" spans="1:23" x14ac:dyDescent="0.2">
      <c r="A519" s="150" t="s">
        <v>71</v>
      </c>
      <c r="B519" s="93">
        <v>44425</v>
      </c>
      <c r="C519" s="108" t="s">
        <v>52</v>
      </c>
      <c r="D519" s="95">
        <v>126</v>
      </c>
      <c r="E519" s="96">
        <v>0.66855324074074074</v>
      </c>
      <c r="F519" s="96">
        <v>0.68434027777777784</v>
      </c>
      <c r="G519" s="70">
        <v>17</v>
      </c>
      <c r="H519" s="70">
        <v>62.129324799999992</v>
      </c>
      <c r="I519" s="97">
        <v>92.855000000000004</v>
      </c>
      <c r="J519" s="70">
        <v>5.5960000000000001</v>
      </c>
      <c r="K519" s="70">
        <f t="shared" si="72"/>
        <v>67152</v>
      </c>
      <c r="L519" s="70">
        <f t="shared" si="73"/>
        <v>29.440968914955892</v>
      </c>
      <c r="M519" s="70">
        <v>76.5</v>
      </c>
      <c r="N519" s="70">
        <f t="shared" si="74"/>
        <v>18198.575622615001</v>
      </c>
      <c r="O519" s="70">
        <f t="shared" si="75"/>
        <v>125.47481125978099</v>
      </c>
      <c r="P519" s="98">
        <f t="shared" si="76"/>
        <v>1.5787037037037099E-2</v>
      </c>
      <c r="Q519" s="99">
        <f t="shared" si="77"/>
        <v>44.868035190615657</v>
      </c>
      <c r="R519" s="99">
        <f>AVERAGE(Q$5:Q519)</f>
        <v>51.538426699268477</v>
      </c>
      <c r="S519" s="100">
        <f t="shared" si="78"/>
        <v>17</v>
      </c>
      <c r="T519" s="95" t="s">
        <v>69</v>
      </c>
      <c r="U519" s="102">
        <f t="shared" si="80"/>
        <v>0.73212935761060582</v>
      </c>
      <c r="V519" s="103">
        <v>0.7</v>
      </c>
      <c r="W519" s="104"/>
    </row>
    <row r="520" spans="1:23" x14ac:dyDescent="0.2">
      <c r="A520" s="150" t="s">
        <v>71</v>
      </c>
      <c r="B520" s="93">
        <v>44425</v>
      </c>
      <c r="C520" s="142" t="s">
        <v>53</v>
      </c>
      <c r="D520" s="95">
        <v>127</v>
      </c>
      <c r="E520" s="96">
        <v>0.69519675925925928</v>
      </c>
      <c r="F520" s="96">
        <v>0.69712962962962965</v>
      </c>
      <c r="G520" s="70">
        <v>0.97899999999999998</v>
      </c>
      <c r="H520" s="70">
        <v>60.499299999999998</v>
      </c>
      <c r="I520" s="97">
        <v>88.125</v>
      </c>
      <c r="J520" s="70">
        <v>6.2009999999999996</v>
      </c>
      <c r="K520" s="70">
        <f t="shared" si="72"/>
        <v>74412</v>
      </c>
      <c r="L520" s="70">
        <f t="shared" si="73"/>
        <v>13.847895204790374</v>
      </c>
      <c r="M520" s="70">
        <v>76.5</v>
      </c>
      <c r="N520" s="70">
        <f t="shared" si="74"/>
        <v>39664.600396142094</v>
      </c>
      <c r="O520" s="70">
        <f t="shared" si="75"/>
        <v>273.47790022730464</v>
      </c>
      <c r="P520" s="98">
        <f t="shared" si="76"/>
        <v>1.9328703703703765E-3</v>
      </c>
      <c r="Q520" s="99">
        <f t="shared" si="77"/>
        <v>21.1041916167664</v>
      </c>
      <c r="R520" s="99">
        <f>AVERAGE(Q$5:Q520)</f>
        <v>51.479445623527198</v>
      </c>
      <c r="S520" s="100">
        <f t="shared" si="78"/>
        <v>0.97899999999999998</v>
      </c>
      <c r="T520" s="95" t="s">
        <v>69</v>
      </c>
      <c r="U520" s="102">
        <f t="shared" si="80"/>
        <v>0.36284877054401715</v>
      </c>
      <c r="V520" s="103">
        <v>0.7</v>
      </c>
      <c r="W520" s="104"/>
    </row>
    <row r="521" spans="1:23" x14ac:dyDescent="0.2">
      <c r="A521" s="150" t="s">
        <v>71</v>
      </c>
      <c r="B521" s="93">
        <v>44425</v>
      </c>
      <c r="C521" s="142" t="s">
        <v>53</v>
      </c>
      <c r="D521" s="95">
        <v>128</v>
      </c>
      <c r="E521" s="96">
        <v>0.69707175925925924</v>
      </c>
      <c r="F521" s="96">
        <v>0.70545138888888881</v>
      </c>
      <c r="G521" s="70">
        <v>10</v>
      </c>
      <c r="H521" s="70">
        <v>67.694248799999997</v>
      </c>
      <c r="I521" s="97">
        <v>87.703999999999994</v>
      </c>
      <c r="J521" s="70">
        <v>6.0730000000000004</v>
      </c>
      <c r="K521" s="70">
        <f t="shared" si="72"/>
        <v>72876</v>
      </c>
      <c r="L521" s="70">
        <f t="shared" si="73"/>
        <v>32.627138121547191</v>
      </c>
      <c r="M521" s="70">
        <v>76.5</v>
      </c>
      <c r="N521" s="70">
        <f t="shared" si="74"/>
        <v>16966.266254930477</v>
      </c>
      <c r="O521" s="70">
        <f t="shared" si="75"/>
        <v>116.97833392384445</v>
      </c>
      <c r="P521" s="98">
        <f t="shared" si="76"/>
        <v>8.3796296296295703E-3</v>
      </c>
      <c r="Q521" s="99">
        <f t="shared" si="77"/>
        <v>49.723756906077703</v>
      </c>
      <c r="R521" s="99">
        <f>AVERAGE(Q$5:Q521)</f>
        <v>51.476049707245863</v>
      </c>
      <c r="S521" s="100">
        <f t="shared" si="78"/>
        <v>10</v>
      </c>
      <c r="T521" s="95" t="s">
        <v>69</v>
      </c>
      <c r="U521" s="102">
        <f t="shared" si="80"/>
        <v>0.85901470417847814</v>
      </c>
      <c r="V521" s="103">
        <v>0.7</v>
      </c>
      <c r="W521" s="104"/>
    </row>
    <row r="522" spans="1:23" x14ac:dyDescent="0.2">
      <c r="A522" s="150" t="s">
        <v>71</v>
      </c>
      <c r="B522" s="93">
        <v>44425</v>
      </c>
      <c r="C522" s="108" t="s">
        <v>52</v>
      </c>
      <c r="D522" s="95">
        <v>129</v>
      </c>
      <c r="E522" s="96">
        <v>0.85508101851851848</v>
      </c>
      <c r="F522" s="96">
        <v>0.88413194444444443</v>
      </c>
      <c r="G522" s="70">
        <v>16.488</v>
      </c>
      <c r="H522" s="70">
        <v>56.571594399999995</v>
      </c>
      <c r="I522" s="97">
        <v>77.331999999999994</v>
      </c>
      <c r="J522" s="70">
        <v>4.4729999999999999</v>
      </c>
      <c r="K522" s="70">
        <f t="shared" si="72"/>
        <v>53676</v>
      </c>
      <c r="L522" s="70">
        <f t="shared" si="73"/>
        <v>15.517144518884447</v>
      </c>
      <c r="M522" s="70">
        <v>76.5</v>
      </c>
      <c r="N522" s="70">
        <f t="shared" si="74"/>
        <v>22699.166988994351</v>
      </c>
      <c r="O522" s="70">
        <f t="shared" si="75"/>
        <v>156.50530858903869</v>
      </c>
      <c r="P522" s="98">
        <f t="shared" si="76"/>
        <v>2.9050925925925952E-2</v>
      </c>
      <c r="Q522" s="99">
        <f t="shared" si="77"/>
        <v>23.648127490039819</v>
      </c>
      <c r="R522" s="99">
        <f>AVERAGE(Q$5:Q522)</f>
        <v>51.42232784968369</v>
      </c>
      <c r="S522" s="100">
        <f t="shared" si="78"/>
        <v>16.488</v>
      </c>
      <c r="T522" s="95" t="s">
        <v>69</v>
      </c>
      <c r="U522" s="102">
        <f t="shared" si="80"/>
        <v>0.46333337036453254</v>
      </c>
      <c r="V522" s="103">
        <v>0.7</v>
      </c>
      <c r="W522" s="104"/>
    </row>
    <row r="523" spans="1:23" x14ac:dyDescent="0.2">
      <c r="A523" s="150" t="s">
        <v>71</v>
      </c>
      <c r="B523" s="93">
        <v>44425</v>
      </c>
      <c r="C523" s="108" t="s">
        <v>52</v>
      </c>
      <c r="D523" s="95">
        <v>130</v>
      </c>
      <c r="E523" s="96">
        <v>0.89241898148148147</v>
      </c>
      <c r="F523" s="96">
        <v>0.91261574074074081</v>
      </c>
      <c r="G523" s="70">
        <v>16.491</v>
      </c>
      <c r="H523" s="70">
        <v>29.0075176</v>
      </c>
      <c r="I523" s="97">
        <v>90.263000000000005</v>
      </c>
      <c r="J523" s="70">
        <v>2.8879999999999999</v>
      </c>
      <c r="K523" s="70">
        <f t="shared" si="72"/>
        <v>34656</v>
      </c>
      <c r="L523" s="70">
        <f t="shared" si="73"/>
        <v>22.323850634269245</v>
      </c>
      <c r="M523" s="70">
        <v>76.5</v>
      </c>
      <c r="N523" s="70">
        <f t="shared" si="74"/>
        <v>11882.346909620806</v>
      </c>
      <c r="O523" s="70">
        <f t="shared" si="75"/>
        <v>81.925930178577147</v>
      </c>
      <c r="P523" s="98">
        <f t="shared" si="76"/>
        <v>2.0196759259259345E-2</v>
      </c>
      <c r="Q523" s="99">
        <f t="shared" si="77"/>
        <v>34.021547277936818</v>
      </c>
      <c r="R523" s="99">
        <f>AVERAGE(Q$5:Q523)</f>
        <v>51.38880033413119</v>
      </c>
      <c r="S523" s="100">
        <f t="shared" si="78"/>
        <v>16.491</v>
      </c>
      <c r="T523" s="95" t="s">
        <v>69</v>
      </c>
      <c r="U523" s="102">
        <f t="shared" si="80"/>
        <v>0.57108448540337531</v>
      </c>
      <c r="V523" s="103">
        <v>0.7</v>
      </c>
      <c r="W523" s="104"/>
    </row>
    <row r="524" spans="1:23" x14ac:dyDescent="0.2">
      <c r="A524" s="150" t="s">
        <v>71</v>
      </c>
      <c r="B524" s="93">
        <v>44425</v>
      </c>
      <c r="C524" s="142" t="s">
        <v>53</v>
      </c>
      <c r="D524" s="95">
        <v>131</v>
      </c>
      <c r="E524" s="96">
        <v>0.92407407407407405</v>
      </c>
      <c r="F524" s="96">
        <v>0.99971064814814825</v>
      </c>
      <c r="G524" s="70">
        <v>16.547000000000001</v>
      </c>
      <c r="H524" s="70">
        <v>24.419574399999998</v>
      </c>
      <c r="I524" s="97">
        <v>89.884</v>
      </c>
      <c r="J524" s="70">
        <v>3.3140000000000001</v>
      </c>
      <c r="K524" s="70">
        <f t="shared" ref="K524:K587" si="81">J524*12000</f>
        <v>39768</v>
      </c>
      <c r="L524" s="70">
        <f t="shared" ref="L524:L587" si="82">Q524*0.656168</f>
        <v>5.9812399121040443</v>
      </c>
      <c r="M524" s="70">
        <v>76.5</v>
      </c>
      <c r="N524" s="70">
        <f t="shared" ref="N524:N587" si="83">((H524*1000)/M524)+((6.28*I524*K524)/(L524*M524))</f>
        <v>49378.711189540074</v>
      </c>
      <c r="O524" s="70">
        <f t="shared" ref="O524:O587" si="84">N524*0.00689476</f>
        <v>340.45436276119329</v>
      </c>
      <c r="P524" s="98">
        <f t="shared" si="76"/>
        <v>7.5636574074074203E-2</v>
      </c>
      <c r="Q524" s="99">
        <f t="shared" si="77"/>
        <v>9.1154093343534655</v>
      </c>
      <c r="R524" s="99">
        <f>AVERAGE(Q$5:Q524)</f>
        <v>51.30750535143931</v>
      </c>
      <c r="S524" s="100">
        <f t="shared" si="78"/>
        <v>16.547000000000001</v>
      </c>
      <c r="T524" s="95" t="s">
        <v>69</v>
      </c>
      <c r="U524" s="102">
        <f t="shared" si="80"/>
        <v>0.15365611526158066</v>
      </c>
      <c r="V524" s="103">
        <v>0.7</v>
      </c>
      <c r="W524" s="104"/>
    </row>
    <row r="525" spans="1:23" x14ac:dyDescent="0.2">
      <c r="A525" s="150" t="s">
        <v>71</v>
      </c>
      <c r="B525" s="93">
        <v>44426</v>
      </c>
      <c r="C525" s="108" t="s">
        <v>52</v>
      </c>
      <c r="D525" s="95">
        <v>132</v>
      </c>
      <c r="E525" s="96">
        <v>6.8055555555555569E-3</v>
      </c>
      <c r="F525" s="96">
        <v>2.2638888888888889E-2</v>
      </c>
      <c r="G525" s="70">
        <v>16.536000000000001</v>
      </c>
      <c r="H525" s="70">
        <v>54.293920799999995</v>
      </c>
      <c r="I525" s="97">
        <v>86.814999999999998</v>
      </c>
      <c r="J525" s="70">
        <v>5.0640000000000001</v>
      </c>
      <c r="K525" s="70">
        <f t="shared" si="81"/>
        <v>60768</v>
      </c>
      <c r="L525" s="70">
        <f t="shared" si="82"/>
        <v>28.553668547368428</v>
      </c>
      <c r="M525" s="70">
        <v>76.5</v>
      </c>
      <c r="N525" s="70">
        <f t="shared" si="83"/>
        <v>15876.945191378269</v>
      </c>
      <c r="O525" s="70">
        <f t="shared" si="84"/>
        <v>109.46772662770722</v>
      </c>
      <c r="P525" s="98">
        <f t="shared" si="76"/>
        <v>1.5833333333333331E-2</v>
      </c>
      <c r="Q525" s="99">
        <f t="shared" si="77"/>
        <v>43.515789473684222</v>
      </c>
      <c r="R525" s="99">
        <f>AVERAGE(Q$5:Q525)</f>
        <v>51.292550042652834</v>
      </c>
      <c r="S525" s="100">
        <f t="shared" si="78"/>
        <v>16.536000000000001</v>
      </c>
      <c r="T525" s="95" t="s">
        <v>69</v>
      </c>
      <c r="U525" s="102">
        <f t="shared" si="80"/>
        <v>0.75946569549118259</v>
      </c>
      <c r="V525" s="103">
        <v>0.7</v>
      </c>
      <c r="W525" s="104"/>
    </row>
    <row r="526" spans="1:23" x14ac:dyDescent="0.2">
      <c r="A526" s="150" t="s">
        <v>71</v>
      </c>
      <c r="B526" s="93">
        <v>44426</v>
      </c>
      <c r="C526" s="108" t="s">
        <v>52</v>
      </c>
      <c r="D526" s="95">
        <v>133</v>
      </c>
      <c r="E526" s="96">
        <v>2.9803240740740741E-2</v>
      </c>
      <c r="F526" s="96">
        <v>5.2986111111111116E-2</v>
      </c>
      <c r="G526" s="70">
        <v>16.468</v>
      </c>
      <c r="H526" s="70">
        <v>48.904115999999995</v>
      </c>
      <c r="I526" s="97">
        <v>87.397999999999996</v>
      </c>
      <c r="J526" s="70">
        <v>4.5279999999999996</v>
      </c>
      <c r="K526" s="70">
        <f t="shared" si="81"/>
        <v>54335.999999999993</v>
      </c>
      <c r="L526" s="70">
        <f t="shared" si="82"/>
        <v>19.421262429555661</v>
      </c>
      <c r="M526" s="70">
        <v>76.5</v>
      </c>
      <c r="N526" s="70">
        <f t="shared" si="83"/>
        <v>20712.159762457024</v>
      </c>
      <c r="O526" s="70">
        <f t="shared" si="84"/>
        <v>142.8053706437982</v>
      </c>
      <c r="P526" s="98">
        <f t="shared" si="76"/>
        <v>2.3182870370370375E-2</v>
      </c>
      <c r="Q526" s="99">
        <f t="shared" si="77"/>
        <v>29.598002995506732</v>
      </c>
      <c r="R526" s="99">
        <f>AVERAGE(Q$5:Q526)</f>
        <v>51.250989607696617</v>
      </c>
      <c r="S526" s="100">
        <f t="shared" si="78"/>
        <v>16.468</v>
      </c>
      <c r="T526" s="95" t="s">
        <v>69</v>
      </c>
      <c r="U526" s="102">
        <f t="shared" si="80"/>
        <v>0.51311768100072208</v>
      </c>
      <c r="V526" s="103">
        <v>0.7</v>
      </c>
      <c r="W526" s="104"/>
    </row>
    <row r="527" spans="1:23" x14ac:dyDescent="0.2">
      <c r="A527" s="150" t="s">
        <v>71</v>
      </c>
      <c r="B527" s="93">
        <v>44426</v>
      </c>
      <c r="C527" s="108" t="s">
        <v>52</v>
      </c>
      <c r="D527" s="95">
        <v>134</v>
      </c>
      <c r="E527" s="96">
        <v>6.3842592592592604E-2</v>
      </c>
      <c r="F527" s="96">
        <v>8.1851851851851856E-2</v>
      </c>
      <c r="G527" s="70">
        <v>16.463999999999999</v>
      </c>
      <c r="H527" s="70">
        <v>54.040346399999997</v>
      </c>
      <c r="I527" s="97">
        <v>86.894999999999996</v>
      </c>
      <c r="J527" s="70">
        <v>5.3070000000000004</v>
      </c>
      <c r="K527" s="70">
        <f t="shared" si="81"/>
        <v>63684.000000000007</v>
      </c>
      <c r="L527" s="70">
        <f t="shared" si="82"/>
        <v>24.994434336246794</v>
      </c>
      <c r="M527" s="70">
        <v>76.5</v>
      </c>
      <c r="N527" s="70">
        <f t="shared" si="83"/>
        <v>18881.644025859943</v>
      </c>
      <c r="O527" s="70">
        <f t="shared" si="84"/>
        <v>130.18440396373811</v>
      </c>
      <c r="P527" s="98">
        <f t="shared" si="76"/>
        <v>1.8009259259259253E-2</v>
      </c>
      <c r="Q527" s="99">
        <f t="shared" si="77"/>
        <v>38.091516709511581</v>
      </c>
      <c r="R527" s="99">
        <f>AVERAGE(Q$5:Q527)</f>
        <v>51.225828091638903</v>
      </c>
      <c r="S527" s="100">
        <f t="shared" si="78"/>
        <v>16.463999999999999</v>
      </c>
      <c r="T527" s="95" t="s">
        <v>69</v>
      </c>
      <c r="U527" s="102">
        <f t="shared" si="80"/>
        <v>0.66418573285960902</v>
      </c>
      <c r="V527" s="103">
        <v>0.7</v>
      </c>
      <c r="W527" s="104"/>
    </row>
    <row r="528" spans="1:23" x14ac:dyDescent="0.2">
      <c r="A528" s="150" t="s">
        <v>71</v>
      </c>
      <c r="B528" s="93">
        <v>44426</v>
      </c>
      <c r="C528" s="108" t="s">
        <v>52</v>
      </c>
      <c r="D528" s="95">
        <v>135</v>
      </c>
      <c r="E528" s="96">
        <v>8.9814814814814806E-2</v>
      </c>
      <c r="F528" s="96">
        <v>0.11260416666666667</v>
      </c>
      <c r="G528" s="70">
        <v>16.533999999999999</v>
      </c>
      <c r="H528" s="70">
        <v>47.442915999999997</v>
      </c>
      <c r="I528" s="97">
        <v>90.74</v>
      </c>
      <c r="J528" s="70">
        <v>4.4829999999999997</v>
      </c>
      <c r="K528" s="70">
        <f t="shared" si="81"/>
        <v>53795.999999999993</v>
      </c>
      <c r="L528" s="70">
        <f t="shared" si="82"/>
        <v>19.835802012798361</v>
      </c>
      <c r="M528" s="70">
        <v>76.5</v>
      </c>
      <c r="N528" s="70">
        <f t="shared" si="83"/>
        <v>20822.300797842585</v>
      </c>
      <c r="O528" s="70">
        <f t="shared" si="84"/>
        <v>143.56476664893313</v>
      </c>
      <c r="P528" s="98">
        <f t="shared" si="76"/>
        <v>2.2789351851851866E-2</v>
      </c>
      <c r="Q528" s="99">
        <f t="shared" si="77"/>
        <v>30.22976130015234</v>
      </c>
      <c r="R528" s="99">
        <f>AVERAGE(Q$5:Q528)</f>
        <v>51.185759261884158</v>
      </c>
      <c r="S528" s="100">
        <f t="shared" si="78"/>
        <v>16.533999999999999</v>
      </c>
      <c r="T528" s="95" t="s">
        <v>69</v>
      </c>
      <c r="U528" s="102">
        <f t="shared" si="80"/>
        <v>0.50476822389899112</v>
      </c>
      <c r="V528" s="103">
        <v>0.7</v>
      </c>
      <c r="W528" s="104"/>
    </row>
    <row r="529" spans="1:23" x14ac:dyDescent="0.2">
      <c r="A529" s="150" t="s">
        <v>71</v>
      </c>
      <c r="B529" s="93">
        <v>44426</v>
      </c>
      <c r="C529" s="108" t="s">
        <v>52</v>
      </c>
      <c r="D529" s="95">
        <v>136</v>
      </c>
      <c r="E529" s="96">
        <v>0.22798611111111111</v>
      </c>
      <c r="F529" s="96">
        <v>0.26982638888888888</v>
      </c>
      <c r="G529" s="70">
        <v>16.457000000000001</v>
      </c>
      <c r="H529" s="70">
        <v>33.6170416</v>
      </c>
      <c r="I529" s="97">
        <v>85.953999999999994</v>
      </c>
      <c r="J529" s="70">
        <v>3.3140000000000001</v>
      </c>
      <c r="K529" s="70">
        <f t="shared" si="81"/>
        <v>39768</v>
      </c>
      <c r="L529" s="70">
        <f t="shared" si="82"/>
        <v>10.753749486473032</v>
      </c>
      <c r="M529" s="70">
        <v>76.5</v>
      </c>
      <c r="N529" s="70">
        <f t="shared" si="83"/>
        <v>26533.28689427592</v>
      </c>
      <c r="O529" s="70">
        <f t="shared" si="84"/>
        <v>182.94064514717783</v>
      </c>
      <c r="P529" s="98">
        <f t="shared" si="76"/>
        <v>4.1840277777777768E-2</v>
      </c>
      <c r="Q529" s="99">
        <f t="shared" si="77"/>
        <v>16.388713692946062</v>
      </c>
      <c r="R529" s="99">
        <f>AVERAGE(Q$5:Q529)</f>
        <v>51.119479175086177</v>
      </c>
      <c r="S529" s="100">
        <f t="shared" si="78"/>
        <v>16.457000000000001</v>
      </c>
      <c r="T529" s="95" t="s">
        <v>69</v>
      </c>
      <c r="U529" s="102">
        <f t="shared" si="80"/>
        <v>0.28889155110002573</v>
      </c>
      <c r="V529" s="103">
        <v>0.7</v>
      </c>
      <c r="W529" s="104"/>
    </row>
    <row r="530" spans="1:23" x14ac:dyDescent="0.2">
      <c r="A530" s="150" t="s">
        <v>71</v>
      </c>
      <c r="B530" s="93">
        <v>44426</v>
      </c>
      <c r="C530" s="108" t="s">
        <v>52</v>
      </c>
      <c r="D530" s="95">
        <v>137</v>
      </c>
      <c r="E530" s="96">
        <v>0.2767013888888889</v>
      </c>
      <c r="F530" s="96">
        <v>0.28728009259259263</v>
      </c>
      <c r="G530" s="70">
        <v>17</v>
      </c>
      <c r="H530" s="70">
        <v>18.132592800000001</v>
      </c>
      <c r="I530" s="97">
        <v>91.281000000000006</v>
      </c>
      <c r="J530" s="70">
        <v>3.149</v>
      </c>
      <c r="K530" s="70">
        <f t="shared" si="81"/>
        <v>37788</v>
      </c>
      <c r="L530" s="70">
        <f t="shared" si="82"/>
        <v>43.93597549234125</v>
      </c>
      <c r="M530" s="70">
        <v>76.5</v>
      </c>
      <c r="N530" s="70">
        <f t="shared" si="83"/>
        <v>6681.8687098407863</v>
      </c>
      <c r="O530" s="70">
        <f t="shared" si="84"/>
        <v>46.06988110586186</v>
      </c>
      <c r="P530" s="98">
        <f t="shared" si="76"/>
        <v>1.0578703703703729E-2</v>
      </c>
      <c r="Q530" s="99">
        <f t="shared" si="77"/>
        <v>66.958424507658478</v>
      </c>
      <c r="R530" s="99">
        <f>AVERAGE(Q$5:Q530)</f>
        <v>51.149591238456082</v>
      </c>
      <c r="S530" s="100">
        <f t="shared" si="78"/>
        <v>17</v>
      </c>
      <c r="T530" s="95" t="s">
        <v>69</v>
      </c>
      <c r="U530" s="102">
        <v>1</v>
      </c>
      <c r="V530" s="103">
        <v>0.7</v>
      </c>
      <c r="W530" s="104"/>
    </row>
    <row r="531" spans="1:23" x14ac:dyDescent="0.2">
      <c r="A531" s="150" t="s">
        <v>71</v>
      </c>
      <c r="B531" s="93">
        <v>44426</v>
      </c>
      <c r="C531" s="108" t="s">
        <v>52</v>
      </c>
      <c r="D531" s="95">
        <v>138</v>
      </c>
      <c r="E531" s="96">
        <v>0.29621527777777779</v>
      </c>
      <c r="F531" s="96">
        <v>0.30934027777777778</v>
      </c>
      <c r="G531" s="70">
        <v>17</v>
      </c>
      <c r="H531" s="70">
        <v>46.247654400000002</v>
      </c>
      <c r="I531" s="97">
        <v>83.212000000000003</v>
      </c>
      <c r="J531" s="70">
        <v>8.84</v>
      </c>
      <c r="K531" s="70">
        <f t="shared" si="81"/>
        <v>106080</v>
      </c>
      <c r="L531" s="70">
        <f t="shared" si="82"/>
        <v>35.412241269841275</v>
      </c>
      <c r="M531" s="70">
        <v>76.5</v>
      </c>
      <c r="N531" s="70">
        <f t="shared" si="83"/>
        <v>21067.307091455434</v>
      </c>
      <c r="O531" s="70">
        <f t="shared" si="84"/>
        <v>145.25402624188325</v>
      </c>
      <c r="P531" s="98">
        <f t="shared" si="76"/>
        <v>1.3124999999999998E-2</v>
      </c>
      <c r="Q531" s="99">
        <f t="shared" si="77"/>
        <v>53.968253968253975</v>
      </c>
      <c r="R531" s="99">
        <f>AVERAGE(Q$5:Q531)</f>
        <v>51.154939744584738</v>
      </c>
      <c r="S531" s="100">
        <f t="shared" si="78"/>
        <v>17</v>
      </c>
      <c r="T531" s="95" t="s">
        <v>69</v>
      </c>
      <c r="U531" s="102">
        <f>((((Q531/60)*1000)/I531)/Z$1)</f>
        <v>0.98267175131089002</v>
      </c>
      <c r="V531" s="103">
        <v>0.7</v>
      </c>
      <c r="W531" s="104"/>
    </row>
    <row r="532" spans="1:23" x14ac:dyDescent="0.2">
      <c r="A532" s="150" t="s">
        <v>71</v>
      </c>
      <c r="B532" s="93">
        <v>44426</v>
      </c>
      <c r="C532" s="108" t="s">
        <v>52</v>
      </c>
      <c r="D532" s="95">
        <v>138</v>
      </c>
      <c r="E532" s="96">
        <v>0.3273611111111111</v>
      </c>
      <c r="F532" s="96">
        <v>0.34604166666666664</v>
      </c>
      <c r="G532" s="70">
        <v>17</v>
      </c>
      <c r="H532" s="70">
        <v>37.944441599999998</v>
      </c>
      <c r="I532" s="97">
        <v>86.497</v>
      </c>
      <c r="J532" s="70">
        <v>5.5730000000000004</v>
      </c>
      <c r="K532" s="70">
        <f t="shared" si="81"/>
        <v>66876</v>
      </c>
      <c r="L532" s="70">
        <f t="shared" si="82"/>
        <v>24.880719702602256</v>
      </c>
      <c r="M532" s="70">
        <v>76.5</v>
      </c>
      <c r="N532" s="70">
        <f t="shared" si="83"/>
        <v>19581.64033406481</v>
      </c>
      <c r="O532" s="70">
        <f t="shared" si="84"/>
        <v>135.01071050969668</v>
      </c>
      <c r="P532" s="98">
        <f t="shared" si="76"/>
        <v>1.8680555555555534E-2</v>
      </c>
      <c r="Q532" s="99">
        <f t="shared" si="77"/>
        <v>37.918215613382941</v>
      </c>
      <c r="R532" s="99">
        <f>AVERAGE(Q$5:Q532)</f>
        <v>51.12987019130594</v>
      </c>
      <c r="S532" s="100">
        <f t="shared" si="78"/>
        <v>17</v>
      </c>
      <c r="T532" s="95" t="s">
        <v>69</v>
      </c>
      <c r="U532" s="102">
        <f>((((Q532/60)*1000)/I532)/Z$1)</f>
        <v>0.66420617869358489</v>
      </c>
      <c r="V532" s="103">
        <v>0.7</v>
      </c>
      <c r="W532" s="104"/>
    </row>
    <row r="533" spans="1:23" x14ac:dyDescent="0.2">
      <c r="A533" s="150" t="s">
        <v>71</v>
      </c>
      <c r="B533" s="93">
        <v>44426</v>
      </c>
      <c r="C533" s="108" t="s">
        <v>52</v>
      </c>
      <c r="D533" s="95">
        <v>139</v>
      </c>
      <c r="E533" s="96">
        <v>0.35778935185185184</v>
      </c>
      <c r="F533" s="96">
        <v>0.37003472222222222</v>
      </c>
      <c r="G533" s="70">
        <v>17</v>
      </c>
      <c r="H533" s="70">
        <v>27.6805232</v>
      </c>
      <c r="I533" s="97">
        <v>85.272999999999996</v>
      </c>
      <c r="J533" s="70">
        <v>5.5780000000000003</v>
      </c>
      <c r="K533" s="70">
        <f t="shared" si="81"/>
        <v>66936</v>
      </c>
      <c r="L533" s="70">
        <f t="shared" si="82"/>
        <v>37.956031758033994</v>
      </c>
      <c r="M533" s="70">
        <v>76.5</v>
      </c>
      <c r="N533" s="70">
        <f t="shared" si="83"/>
        <v>12706.769001373814</v>
      </c>
      <c r="O533" s="70">
        <f t="shared" si="84"/>
        <v>87.61012263991212</v>
      </c>
      <c r="P533" s="98">
        <f t="shared" si="76"/>
        <v>1.2245370370370379E-2</v>
      </c>
      <c r="Q533" s="99">
        <f t="shared" si="77"/>
        <v>57.844990548204116</v>
      </c>
      <c r="R533" s="99">
        <f>AVERAGE(Q$5:Q533)</f>
        <v>51.142564180638459</v>
      </c>
      <c r="S533" s="100">
        <f t="shared" si="78"/>
        <v>17</v>
      </c>
      <c r="T533" s="95" t="s">
        <v>69</v>
      </c>
      <c r="U533" s="102">
        <v>1</v>
      </c>
      <c r="V533" s="103">
        <v>0.7</v>
      </c>
      <c r="W533" s="104"/>
    </row>
    <row r="534" spans="1:23" x14ac:dyDescent="0.2">
      <c r="A534" s="150" t="s">
        <v>71</v>
      </c>
      <c r="B534" s="93">
        <v>44426</v>
      </c>
      <c r="C534" s="108" t="s">
        <v>52</v>
      </c>
      <c r="D534" s="95">
        <v>140</v>
      </c>
      <c r="E534" s="96">
        <v>0.42228009259259264</v>
      </c>
      <c r="F534" s="96">
        <v>0.45599537037037036</v>
      </c>
      <c r="G534" s="70">
        <v>17</v>
      </c>
      <c r="H534" s="70">
        <v>28.229934400000001</v>
      </c>
      <c r="I534" s="97">
        <v>79.570999999999998</v>
      </c>
      <c r="J534" s="70">
        <v>3.222</v>
      </c>
      <c r="K534" s="70">
        <f t="shared" si="81"/>
        <v>38664</v>
      </c>
      <c r="L534" s="70">
        <f t="shared" si="82"/>
        <v>13.785609886714751</v>
      </c>
      <c r="M534" s="70">
        <v>76.5</v>
      </c>
      <c r="N534" s="70">
        <f t="shared" si="83"/>
        <v>18689.371111965607</v>
      </c>
      <c r="O534" s="70">
        <f t="shared" si="84"/>
        <v>128.85872836793598</v>
      </c>
      <c r="P534" s="98">
        <f t="shared" si="76"/>
        <v>3.3715277777777719E-2</v>
      </c>
      <c r="Q534" s="99">
        <f t="shared" si="77"/>
        <v>21.009268795056681</v>
      </c>
      <c r="R534" s="99">
        <f>AVERAGE(Q$5:Q534)</f>
        <v>51.08570890632604</v>
      </c>
      <c r="S534" s="100">
        <f t="shared" si="78"/>
        <v>17</v>
      </c>
      <c r="T534" s="95" t="s">
        <v>69</v>
      </c>
      <c r="U534" s="102">
        <f t="shared" ref="U534:U572" si="85">((((Q534/60)*1000)/I534)/Z$1)</f>
        <v>0.4000480758951826</v>
      </c>
      <c r="V534" s="103">
        <v>0.7</v>
      </c>
      <c r="W534" s="104"/>
    </row>
    <row r="535" spans="1:23" x14ac:dyDescent="0.2">
      <c r="A535" s="150" t="s">
        <v>71</v>
      </c>
      <c r="B535" s="93">
        <v>44426</v>
      </c>
      <c r="C535" s="108" t="s">
        <v>52</v>
      </c>
      <c r="D535" s="95">
        <v>141</v>
      </c>
      <c r="E535" s="96">
        <v>0.4642013888888889</v>
      </c>
      <c r="F535" s="96">
        <v>0.51452546296296298</v>
      </c>
      <c r="G535" s="70">
        <v>17</v>
      </c>
      <c r="H535" s="70">
        <v>66.449531199999996</v>
      </c>
      <c r="I535" s="97">
        <v>75.816999999999993</v>
      </c>
      <c r="J535" s="70">
        <v>6.8659999999999997</v>
      </c>
      <c r="K535" s="70">
        <f t="shared" si="81"/>
        <v>82392</v>
      </c>
      <c r="L535" s="70">
        <f t="shared" si="82"/>
        <v>9.2358513339466413</v>
      </c>
      <c r="M535" s="70">
        <v>76.5</v>
      </c>
      <c r="N535" s="70">
        <f t="shared" si="83"/>
        <v>56391.620327032098</v>
      </c>
      <c r="O535" s="70">
        <f t="shared" si="84"/>
        <v>388.8066881660078</v>
      </c>
      <c r="P535" s="98">
        <f t="shared" si="76"/>
        <v>5.0324074074074077E-2</v>
      </c>
      <c r="Q535" s="99">
        <f t="shared" si="77"/>
        <v>14.075436982520699</v>
      </c>
      <c r="R535" s="99">
        <f>AVERAGE(Q$5:Q535)</f>
        <v>51.016009712495894</v>
      </c>
      <c r="S535" s="100">
        <f t="shared" si="78"/>
        <v>17</v>
      </c>
      <c r="T535" s="95" t="s">
        <v>69</v>
      </c>
      <c r="U535" s="102">
        <f t="shared" si="85"/>
        <v>0.28128809726691784</v>
      </c>
      <c r="V535" s="103">
        <v>0.7</v>
      </c>
      <c r="W535" s="104"/>
    </row>
    <row r="536" spans="1:23" x14ac:dyDescent="0.2">
      <c r="A536" s="150" t="s">
        <v>71</v>
      </c>
      <c r="B536" s="93">
        <v>44426</v>
      </c>
      <c r="C536" s="108" t="s">
        <v>52</v>
      </c>
      <c r="D536" s="95">
        <v>142</v>
      </c>
      <c r="E536" s="96">
        <v>0.52134259259259264</v>
      </c>
      <c r="F536" s="96">
        <v>0.54837962962962961</v>
      </c>
      <c r="G536" s="70">
        <v>17</v>
      </c>
      <c r="H536" s="70">
        <v>44.488594399999997</v>
      </c>
      <c r="I536" s="97">
        <v>85.484999999999999</v>
      </c>
      <c r="J536" s="70">
        <v>6.9020000000000001</v>
      </c>
      <c r="K536" s="70">
        <f t="shared" si="81"/>
        <v>82824</v>
      </c>
      <c r="L536" s="70">
        <f t="shared" si="82"/>
        <v>17.190702739726071</v>
      </c>
      <c r="M536" s="70">
        <v>76.5</v>
      </c>
      <c r="N536" s="70">
        <f t="shared" si="83"/>
        <v>34391.980321520066</v>
      </c>
      <c r="O536" s="70">
        <f t="shared" si="84"/>
        <v>237.12445024160368</v>
      </c>
      <c r="P536" s="98">
        <f t="shared" si="76"/>
        <v>2.7037037037036971E-2</v>
      </c>
      <c r="Q536" s="99">
        <f t="shared" si="77"/>
        <v>26.198630136986367</v>
      </c>
      <c r="R536" s="99">
        <f>AVERAGE(Q$5:Q536)</f>
        <v>50.969360502767493</v>
      </c>
      <c r="S536" s="100">
        <f t="shared" si="78"/>
        <v>17</v>
      </c>
      <c r="T536" s="95" t="s">
        <v>69</v>
      </c>
      <c r="U536" s="102">
        <f t="shared" si="85"/>
        <v>0.46434923257821886</v>
      </c>
      <c r="V536" s="103">
        <v>0.7</v>
      </c>
      <c r="W536" s="104"/>
    </row>
    <row r="537" spans="1:23" x14ac:dyDescent="0.2">
      <c r="A537" s="150" t="s">
        <v>71</v>
      </c>
      <c r="B537" s="93">
        <v>44426</v>
      </c>
      <c r="C537" s="108" t="s">
        <v>52</v>
      </c>
      <c r="D537" s="95">
        <v>143</v>
      </c>
      <c r="E537" s="96">
        <v>0.56004629629629632</v>
      </c>
      <c r="F537" s="96">
        <v>0.59964120370370366</v>
      </c>
      <c r="G537" s="70">
        <v>17</v>
      </c>
      <c r="H537" s="70">
        <v>26.210106400000001</v>
      </c>
      <c r="I537" s="97">
        <v>74.131</v>
      </c>
      <c r="J537" s="70">
        <v>4.1390000000000002</v>
      </c>
      <c r="K537" s="70">
        <f t="shared" si="81"/>
        <v>49668</v>
      </c>
      <c r="L537" s="70">
        <f t="shared" si="82"/>
        <v>11.738521368021065</v>
      </c>
      <c r="M537" s="70">
        <v>76.5</v>
      </c>
      <c r="N537" s="70">
        <f t="shared" si="83"/>
        <v>26091.673729260612</v>
      </c>
      <c r="O537" s="70">
        <f t="shared" si="84"/>
        <v>179.89582836155688</v>
      </c>
      <c r="P537" s="98">
        <f t="shared" si="76"/>
        <v>3.9594907407407343E-2</v>
      </c>
      <c r="Q537" s="99">
        <f t="shared" si="77"/>
        <v>17.889505992399911</v>
      </c>
      <c r="R537" s="99">
        <f>AVERAGE(Q$5:Q537)</f>
        <v>50.907296985862487</v>
      </c>
      <c r="S537" s="100">
        <f t="shared" si="78"/>
        <v>17</v>
      </c>
      <c r="T537" s="95" t="s">
        <v>69</v>
      </c>
      <c r="U537" s="102">
        <f t="shared" si="85"/>
        <v>0.36564071858867186</v>
      </c>
      <c r="V537" s="103">
        <v>0.7</v>
      </c>
      <c r="W537" s="104"/>
    </row>
    <row r="538" spans="1:23" x14ac:dyDescent="0.2">
      <c r="A538" s="150" t="s">
        <v>71</v>
      </c>
      <c r="B538" s="93">
        <v>44426</v>
      </c>
      <c r="C538" s="142" t="s">
        <v>53</v>
      </c>
      <c r="D538" s="95">
        <v>144</v>
      </c>
      <c r="E538" s="96">
        <v>0.79844907407407406</v>
      </c>
      <c r="F538" s="96">
        <v>0.81978009259259255</v>
      </c>
      <c r="G538" s="70">
        <v>17</v>
      </c>
      <c r="H538" s="70">
        <v>41.638130400000001</v>
      </c>
      <c r="I538" s="97">
        <v>76.27</v>
      </c>
      <c r="J538" s="70">
        <v>5.2480000000000002</v>
      </c>
      <c r="K538" s="70">
        <f t="shared" si="81"/>
        <v>62976</v>
      </c>
      <c r="L538" s="70">
        <f t="shared" si="82"/>
        <v>21.789192403689672</v>
      </c>
      <c r="M538" s="70">
        <v>76.5</v>
      </c>
      <c r="N538" s="70">
        <f t="shared" si="83"/>
        <v>18640.427039226579</v>
      </c>
      <c r="O538" s="70">
        <f t="shared" si="84"/>
        <v>128.52127073297785</v>
      </c>
      <c r="P538" s="98">
        <f t="shared" si="76"/>
        <v>2.1331018518518485E-2</v>
      </c>
      <c r="Q538" s="99">
        <f t="shared" si="77"/>
        <v>33.20672816060776</v>
      </c>
      <c r="R538" s="99">
        <f>AVERAGE(Q$5:Q538)</f>
        <v>50.874149853230925</v>
      </c>
      <c r="S538" s="100">
        <f t="shared" si="78"/>
        <v>17</v>
      </c>
      <c r="T538" s="95" t="s">
        <v>69</v>
      </c>
      <c r="U538" s="102">
        <f t="shared" si="85"/>
        <v>0.65967253816401383</v>
      </c>
      <c r="V538" s="103">
        <v>0.7</v>
      </c>
      <c r="W538" s="104"/>
    </row>
    <row r="539" spans="1:23" x14ac:dyDescent="0.2">
      <c r="A539" s="150" t="s">
        <v>71</v>
      </c>
      <c r="B539" s="93">
        <v>44426</v>
      </c>
      <c r="C539" s="108" t="s">
        <v>52</v>
      </c>
      <c r="D539" s="95">
        <v>145</v>
      </c>
      <c r="E539" s="96">
        <v>0.82876157407407414</v>
      </c>
      <c r="F539" s="96">
        <v>0.84986111111111118</v>
      </c>
      <c r="G539" s="70">
        <v>17</v>
      </c>
      <c r="H539" s="70">
        <v>65.725899999999996</v>
      </c>
      <c r="I539" s="97">
        <v>83.715000000000003</v>
      </c>
      <c r="J539" s="70">
        <v>6.43</v>
      </c>
      <c r="K539" s="70">
        <f t="shared" si="81"/>
        <v>77160</v>
      </c>
      <c r="L539" s="70">
        <f t="shared" si="82"/>
        <v>22.028240043883702</v>
      </c>
      <c r="M539" s="70">
        <v>76.5</v>
      </c>
      <c r="N539" s="70">
        <f t="shared" si="83"/>
        <v>24931.258204176782</v>
      </c>
      <c r="O539" s="70">
        <f t="shared" si="84"/>
        <v>171.8950418158299</v>
      </c>
      <c r="P539" s="98">
        <f t="shared" si="76"/>
        <v>2.1099537037037042E-2</v>
      </c>
      <c r="Q539" s="99">
        <f t="shared" si="77"/>
        <v>33.571036752605586</v>
      </c>
      <c r="R539" s="99">
        <f>AVERAGE(Q$5:Q539)</f>
        <v>50.841807585753116</v>
      </c>
      <c r="S539" s="100">
        <f t="shared" si="78"/>
        <v>17</v>
      </c>
      <c r="T539" s="95" t="s">
        <v>69</v>
      </c>
      <c r="U539" s="102">
        <f t="shared" si="85"/>
        <v>0.60759967987717323</v>
      </c>
      <c r="V539" s="103">
        <v>0.7</v>
      </c>
      <c r="W539" s="104"/>
    </row>
    <row r="540" spans="1:23" x14ac:dyDescent="0.2">
      <c r="A540" s="150" t="s">
        <v>71</v>
      </c>
      <c r="B540" s="93">
        <v>44426</v>
      </c>
      <c r="C540" s="142" t="s">
        <v>53</v>
      </c>
      <c r="D540" s="95">
        <v>146</v>
      </c>
      <c r="E540" s="96">
        <v>0.85842592592592604</v>
      </c>
      <c r="F540" s="96">
        <v>0.87732638888888881</v>
      </c>
      <c r="G540" s="70">
        <v>17</v>
      </c>
      <c r="H540" s="70">
        <v>65.262811999999997</v>
      </c>
      <c r="I540" s="97">
        <v>90.248000000000005</v>
      </c>
      <c r="J540" s="70">
        <v>6.8150000000000004</v>
      </c>
      <c r="K540" s="70">
        <f t="shared" si="81"/>
        <v>81780</v>
      </c>
      <c r="L540" s="70">
        <f t="shared" si="82"/>
        <v>24.591231843233562</v>
      </c>
      <c r="M540" s="70">
        <v>76.5</v>
      </c>
      <c r="N540" s="70">
        <f t="shared" si="83"/>
        <v>25490.947868538002</v>
      </c>
      <c r="O540" s="70">
        <f t="shared" si="84"/>
        <v>175.75396772608107</v>
      </c>
      <c r="P540" s="98">
        <f t="shared" si="76"/>
        <v>1.8900462962962772E-2</v>
      </c>
      <c r="Q540" s="99">
        <f t="shared" si="77"/>
        <v>37.477036129822793</v>
      </c>
      <c r="R540" s="99">
        <f>AVERAGE(Q$5:Q540)</f>
        <v>50.816873310648766</v>
      </c>
      <c r="S540" s="100">
        <f t="shared" si="78"/>
        <v>17</v>
      </c>
      <c r="T540" s="95" t="s">
        <v>69</v>
      </c>
      <c r="U540" s="102">
        <f t="shared" si="85"/>
        <v>0.62919275857070589</v>
      </c>
      <c r="V540" s="103">
        <v>0.7</v>
      </c>
      <c r="W540" s="104"/>
    </row>
    <row r="541" spans="1:23" x14ac:dyDescent="0.2">
      <c r="A541" s="150" t="s">
        <v>71</v>
      </c>
      <c r="B541" s="93">
        <v>44426</v>
      </c>
      <c r="C541" s="108" t="s">
        <v>52</v>
      </c>
      <c r="D541" s="95">
        <v>147</v>
      </c>
      <c r="E541" s="96">
        <v>0.88531249999999995</v>
      </c>
      <c r="F541" s="96">
        <v>0.90973379629629625</v>
      </c>
      <c r="G541" s="70">
        <v>17</v>
      </c>
      <c r="H541" s="70">
        <v>31.787394399999997</v>
      </c>
      <c r="I541" s="97">
        <v>88.441999999999993</v>
      </c>
      <c r="J541" s="70">
        <v>6.7690000000000001</v>
      </c>
      <c r="K541" s="70">
        <f t="shared" si="81"/>
        <v>81228</v>
      </c>
      <c r="L541" s="70">
        <f t="shared" si="82"/>
        <v>19.031981800947865</v>
      </c>
      <c r="M541" s="70">
        <v>76.5</v>
      </c>
      <c r="N541" s="70">
        <f t="shared" si="83"/>
        <v>31402.448565712817</v>
      </c>
      <c r="O541" s="70">
        <f t="shared" si="84"/>
        <v>216.51234627293408</v>
      </c>
      <c r="P541" s="98">
        <f t="shared" si="76"/>
        <v>2.4421296296296302E-2</v>
      </c>
      <c r="Q541" s="99">
        <f t="shared" si="77"/>
        <v>29.004739336492886</v>
      </c>
      <c r="R541" s="99">
        <f>AVERAGE(Q$5:Q541)</f>
        <v>50.776254811627986</v>
      </c>
      <c r="S541" s="100">
        <f t="shared" si="78"/>
        <v>17</v>
      </c>
      <c r="T541" s="95" t="s">
        <v>69</v>
      </c>
      <c r="U541" s="102">
        <f t="shared" si="85"/>
        <v>0.49689711621471644</v>
      </c>
      <c r="V541" s="103">
        <v>0.7</v>
      </c>
      <c r="W541" s="104"/>
    </row>
    <row r="542" spans="1:23" x14ac:dyDescent="0.2">
      <c r="A542" s="150" t="s">
        <v>71</v>
      </c>
      <c r="B542" s="93">
        <v>44426</v>
      </c>
      <c r="C542" s="142" t="s">
        <v>53</v>
      </c>
      <c r="D542" s="95">
        <v>148</v>
      </c>
      <c r="E542" s="96">
        <v>0.91734953703703714</v>
      </c>
      <c r="F542" s="96">
        <v>0.93583333333333341</v>
      </c>
      <c r="G542" s="70">
        <v>17</v>
      </c>
      <c r="H542" s="70">
        <v>45.093755999999999</v>
      </c>
      <c r="I542" s="97">
        <v>88.335999999999999</v>
      </c>
      <c r="J542" s="70">
        <v>4.7389999999999999</v>
      </c>
      <c r="K542" s="70">
        <f t="shared" si="81"/>
        <v>56868</v>
      </c>
      <c r="L542" s="70">
        <f t="shared" si="82"/>
        <v>25.145573951158468</v>
      </c>
      <c r="M542" s="70">
        <v>76.5</v>
      </c>
      <c r="N542" s="70">
        <f t="shared" si="83"/>
        <v>16989.403923875048</v>
      </c>
      <c r="O542" s="70">
        <f t="shared" si="84"/>
        <v>117.13786259817672</v>
      </c>
      <c r="P542" s="98">
        <f t="shared" si="76"/>
        <v>1.8483796296296262E-2</v>
      </c>
      <c r="Q542" s="99">
        <f t="shared" si="77"/>
        <v>38.321853475266195</v>
      </c>
      <c r="R542" s="99">
        <f>AVERAGE(Q$5:Q542)</f>
        <v>50.753105366764864</v>
      </c>
      <c r="S542" s="100">
        <f t="shared" si="78"/>
        <v>17</v>
      </c>
      <c r="T542" s="95" t="s">
        <v>69</v>
      </c>
      <c r="U542" s="102">
        <f t="shared" si="85"/>
        <v>0.65730182888588939</v>
      </c>
      <c r="V542" s="103">
        <v>0.7</v>
      </c>
      <c r="W542" s="104"/>
    </row>
    <row r="543" spans="1:23" x14ac:dyDescent="0.2">
      <c r="A543" s="150" t="s">
        <v>71</v>
      </c>
      <c r="B543" s="93">
        <v>44426</v>
      </c>
      <c r="C543" s="108" t="s">
        <v>52</v>
      </c>
      <c r="D543" s="95">
        <v>149</v>
      </c>
      <c r="E543" s="96">
        <v>0.94381944444444443</v>
      </c>
      <c r="F543" s="96">
        <v>0.96217592592592593</v>
      </c>
      <c r="G543" s="70">
        <v>17</v>
      </c>
      <c r="H543" s="70">
        <v>55.417920799999997</v>
      </c>
      <c r="I543" s="97">
        <v>90.363</v>
      </c>
      <c r="J543" s="70">
        <v>5.7290000000000001</v>
      </c>
      <c r="K543" s="70">
        <f t="shared" si="81"/>
        <v>68748</v>
      </c>
      <c r="L543" s="70">
        <f t="shared" si="82"/>
        <v>25.319975788146252</v>
      </c>
      <c r="M543" s="70">
        <v>76.5</v>
      </c>
      <c r="N543" s="70">
        <f t="shared" si="83"/>
        <v>20865.63069885529</v>
      </c>
      <c r="O543" s="70">
        <f t="shared" si="84"/>
        <v>143.86351591723948</v>
      </c>
      <c r="P543" s="98">
        <f t="shared" si="76"/>
        <v>1.8356481481481501E-2</v>
      </c>
      <c r="Q543" s="99">
        <f t="shared" si="77"/>
        <v>38.587641866330351</v>
      </c>
      <c r="R543" s="99">
        <f>AVERAGE(Q$5:Q543)</f>
        <v>50.730534933554409</v>
      </c>
      <c r="S543" s="100">
        <f t="shared" si="78"/>
        <v>17</v>
      </c>
      <c r="T543" s="95" t="s">
        <v>69</v>
      </c>
      <c r="U543" s="102">
        <f t="shared" si="85"/>
        <v>0.64701397740108757</v>
      </c>
      <c r="V543" s="103">
        <v>0.7</v>
      </c>
      <c r="W543" s="104"/>
    </row>
    <row r="544" spans="1:23" x14ac:dyDescent="0.2">
      <c r="A544" s="150" t="s">
        <v>71</v>
      </c>
      <c r="B544" s="93">
        <v>44427</v>
      </c>
      <c r="C544" s="142" t="s">
        <v>53</v>
      </c>
      <c r="D544" s="95">
        <v>150</v>
      </c>
      <c r="E544" s="96">
        <v>0.97041666666666659</v>
      </c>
      <c r="F544" s="96">
        <v>1.0094560185185186</v>
      </c>
      <c r="G544" s="70">
        <v>16</v>
      </c>
      <c r="H544" s="70">
        <v>59.053611200000006</v>
      </c>
      <c r="I544" s="97">
        <v>86.570999999999998</v>
      </c>
      <c r="J544" s="70">
        <v>5.5229999999999997</v>
      </c>
      <c r="K544" s="70">
        <f t="shared" si="81"/>
        <v>66276</v>
      </c>
      <c r="L544" s="70">
        <f t="shared" si="82"/>
        <v>11.205240675956071</v>
      </c>
      <c r="M544" s="70">
        <v>76.5</v>
      </c>
      <c r="N544" s="70">
        <f t="shared" si="83"/>
        <v>42806.428793844796</v>
      </c>
      <c r="O544" s="70">
        <f t="shared" si="84"/>
        <v>295.14005299064934</v>
      </c>
      <c r="P544" s="98">
        <f t="shared" si="76"/>
        <v>3.9039351851852033E-2</v>
      </c>
      <c r="Q544" s="99">
        <f t="shared" si="77"/>
        <v>17.076786243699893</v>
      </c>
      <c r="R544" s="99">
        <f>AVERAGE(Q$5:Q544)</f>
        <v>50.668213176721345</v>
      </c>
      <c r="S544" s="100">
        <f t="shared" si="78"/>
        <v>16</v>
      </c>
      <c r="T544" s="95" t="s">
        <v>69</v>
      </c>
      <c r="U544" s="102">
        <f t="shared" si="85"/>
        <v>0.29887512620924378</v>
      </c>
      <c r="V544" s="103">
        <v>0.7</v>
      </c>
      <c r="W544" s="104"/>
    </row>
    <row r="545" spans="1:23" x14ac:dyDescent="0.2">
      <c r="A545" s="150" t="s">
        <v>71</v>
      </c>
      <c r="B545" s="93">
        <v>44427</v>
      </c>
      <c r="C545" s="108" t="s">
        <v>52</v>
      </c>
      <c r="D545" s="95">
        <v>151</v>
      </c>
      <c r="E545" s="96">
        <v>1.6469907407407405E-2</v>
      </c>
      <c r="F545" s="96">
        <v>4.9143518518518524E-2</v>
      </c>
      <c r="G545" s="70">
        <v>12</v>
      </c>
      <c r="H545" s="70">
        <v>44.275484000000006</v>
      </c>
      <c r="I545" s="97">
        <v>89.995999999999995</v>
      </c>
      <c r="J545" s="70">
        <v>3.7410000000000001</v>
      </c>
      <c r="K545" s="70">
        <f t="shared" si="81"/>
        <v>44892</v>
      </c>
      <c r="L545" s="70">
        <f t="shared" si="82"/>
        <v>10.041253134962801</v>
      </c>
      <c r="M545" s="70">
        <v>76.5</v>
      </c>
      <c r="N545" s="70">
        <f t="shared" si="83"/>
        <v>33608.299093531059</v>
      </c>
      <c r="O545" s="70">
        <f t="shared" si="84"/>
        <v>231.72115625811421</v>
      </c>
      <c r="P545" s="98">
        <f t="shared" si="76"/>
        <v>3.2673611111111119E-2</v>
      </c>
      <c r="Q545" s="99">
        <f t="shared" si="77"/>
        <v>15.302869287991493</v>
      </c>
      <c r="R545" s="99">
        <f>AVERAGE(Q$5:Q545)</f>
        <v>50.602842855300409</v>
      </c>
      <c r="S545" s="100">
        <f t="shared" si="78"/>
        <v>12</v>
      </c>
      <c r="T545" s="95" t="s">
        <v>69</v>
      </c>
      <c r="U545" s="102">
        <f t="shared" si="85"/>
        <v>0.25763551255462352</v>
      </c>
      <c r="V545" s="103">
        <v>0.7</v>
      </c>
      <c r="W545" s="104"/>
    </row>
    <row r="546" spans="1:23" x14ac:dyDescent="0.2">
      <c r="A546" s="150" t="s">
        <v>71</v>
      </c>
      <c r="B546" s="93">
        <v>44427</v>
      </c>
      <c r="C546" s="108" t="s">
        <v>52</v>
      </c>
      <c r="D546" s="95">
        <v>152</v>
      </c>
      <c r="E546" s="96">
        <v>5.6446759259259259E-2</v>
      </c>
      <c r="F546" s="96">
        <v>7.8229166666666669E-2</v>
      </c>
      <c r="G546" s="70">
        <v>10.026999999999999</v>
      </c>
      <c r="H546" s="70">
        <v>36.685786400000005</v>
      </c>
      <c r="I546" s="97">
        <v>86.540999999999997</v>
      </c>
      <c r="J546" s="70">
        <v>4.093</v>
      </c>
      <c r="K546" s="70">
        <f t="shared" si="81"/>
        <v>49116</v>
      </c>
      <c r="L546" s="70">
        <f t="shared" si="82"/>
        <v>12.585455648034005</v>
      </c>
      <c r="M546" s="70">
        <v>76.5</v>
      </c>
      <c r="N546" s="70">
        <f t="shared" si="83"/>
        <v>28204.719397064477</v>
      </c>
      <c r="O546" s="70">
        <f t="shared" si="84"/>
        <v>194.46477111010427</v>
      </c>
      <c r="P546" s="98">
        <f t="shared" si="76"/>
        <v>2.178240740740741E-2</v>
      </c>
      <c r="Q546" s="99">
        <f t="shared" si="77"/>
        <v>19.180233793836344</v>
      </c>
      <c r="R546" s="99">
        <f>AVERAGE(Q$5:Q546)</f>
        <v>50.544867561829065</v>
      </c>
      <c r="S546" s="100">
        <f t="shared" si="78"/>
        <v>10.026999999999999</v>
      </c>
      <c r="T546" s="95" t="s">
        <v>69</v>
      </c>
      <c r="U546" s="102">
        <f t="shared" si="85"/>
        <v>0.33580569087127982</v>
      </c>
      <c r="V546" s="103">
        <v>0.7</v>
      </c>
      <c r="W546" s="104"/>
    </row>
    <row r="547" spans="1:23" x14ac:dyDescent="0.2">
      <c r="A547" s="150" t="s">
        <v>71</v>
      </c>
      <c r="B547" s="93">
        <v>44427</v>
      </c>
      <c r="C547" s="142" t="s">
        <v>53</v>
      </c>
      <c r="D547" s="95">
        <v>153</v>
      </c>
      <c r="E547" s="96">
        <v>0.16141203703703702</v>
      </c>
      <c r="F547" s="96">
        <v>0.20783564814814814</v>
      </c>
      <c r="G547" s="70">
        <v>16</v>
      </c>
      <c r="H547" s="70">
        <v>51.884739199999999</v>
      </c>
      <c r="I547" s="97">
        <v>89.113</v>
      </c>
      <c r="J547" s="70">
        <v>4.0519999999999996</v>
      </c>
      <c r="K547" s="70">
        <f t="shared" si="81"/>
        <v>48623.999999999993</v>
      </c>
      <c r="L547" s="70">
        <f t="shared" si="82"/>
        <v>9.4229062079281949</v>
      </c>
      <c r="M547" s="70">
        <v>76.5</v>
      </c>
      <c r="N547" s="70">
        <f t="shared" si="83"/>
        <v>38427.200259161378</v>
      </c>
      <c r="O547" s="70">
        <f t="shared" si="84"/>
        <v>264.9463232588555</v>
      </c>
      <c r="P547" s="98">
        <f t="shared" si="76"/>
        <v>4.6423611111111124E-2</v>
      </c>
      <c r="Q547" s="99">
        <f t="shared" si="77"/>
        <v>14.360508601346293</v>
      </c>
      <c r="R547" s="99">
        <f>AVERAGE(Q$5:Q547)</f>
        <v>50.478229700023391</v>
      </c>
      <c r="S547" s="100">
        <f t="shared" si="78"/>
        <v>16</v>
      </c>
      <c r="T547" s="95" t="s">
        <v>69</v>
      </c>
      <c r="U547" s="102">
        <f t="shared" si="85"/>
        <v>0.2441657936067263</v>
      </c>
      <c r="V547" s="103">
        <v>0.7</v>
      </c>
      <c r="W547" s="104"/>
    </row>
    <row r="548" spans="1:23" x14ac:dyDescent="0.2">
      <c r="A548" s="150" t="s">
        <v>71</v>
      </c>
      <c r="B548" s="93">
        <v>44427</v>
      </c>
      <c r="C548" s="108" t="s">
        <v>52</v>
      </c>
      <c r="D548" s="95">
        <v>154</v>
      </c>
      <c r="E548" s="96">
        <v>0.28896990740740741</v>
      </c>
      <c r="F548" s="96">
        <v>0.33164351851851853</v>
      </c>
      <c r="G548" s="70">
        <v>16</v>
      </c>
      <c r="H548" s="70">
        <v>38.451590400000001</v>
      </c>
      <c r="I548" s="97">
        <v>84.816999999999993</v>
      </c>
      <c r="J548" s="70">
        <v>3.9449999999999998</v>
      </c>
      <c r="K548" s="70">
        <f t="shared" si="81"/>
        <v>47340</v>
      </c>
      <c r="L548" s="70">
        <f t="shared" si="82"/>
        <v>10.250956550040682</v>
      </c>
      <c r="M548" s="70">
        <v>76.5</v>
      </c>
      <c r="N548" s="70">
        <f t="shared" si="83"/>
        <v>32657.373278970012</v>
      </c>
      <c r="O548" s="70">
        <f t="shared" si="84"/>
        <v>225.16475098891127</v>
      </c>
      <c r="P548" s="98">
        <f t="shared" si="76"/>
        <v>4.267361111111112E-2</v>
      </c>
      <c r="Q548" s="99">
        <f t="shared" si="77"/>
        <v>15.622457282343365</v>
      </c>
      <c r="R548" s="99">
        <f>AVERAGE(Q$5:Q548)</f>
        <v>50.414156588961475</v>
      </c>
      <c r="S548" s="100">
        <f t="shared" si="78"/>
        <v>16</v>
      </c>
      <c r="T548" s="95" t="s">
        <v>69</v>
      </c>
      <c r="U548" s="102">
        <f t="shared" si="85"/>
        <v>0.27907600860360987</v>
      </c>
      <c r="V548" s="103">
        <v>0.7</v>
      </c>
      <c r="W548" s="104"/>
    </row>
    <row r="549" spans="1:23" x14ac:dyDescent="0.2">
      <c r="A549" s="150" t="s">
        <v>71</v>
      </c>
      <c r="B549" s="93">
        <v>44427</v>
      </c>
      <c r="C549" s="108" t="s">
        <v>52</v>
      </c>
      <c r="D549" s="95">
        <v>155</v>
      </c>
      <c r="E549" s="96">
        <v>0.33634259259259264</v>
      </c>
      <c r="F549" s="96">
        <v>0.38062499999999999</v>
      </c>
      <c r="G549" s="70">
        <v>16</v>
      </c>
      <c r="H549" s="70">
        <v>40.748821599999999</v>
      </c>
      <c r="I549" s="97">
        <v>90.022999999999996</v>
      </c>
      <c r="J549" s="70">
        <v>4.53</v>
      </c>
      <c r="K549" s="70">
        <f t="shared" si="81"/>
        <v>54360</v>
      </c>
      <c r="L549" s="70">
        <f t="shared" si="82"/>
        <v>9.8785354939885117</v>
      </c>
      <c r="M549" s="70">
        <v>76.5</v>
      </c>
      <c r="N549" s="70">
        <f t="shared" si="83"/>
        <v>41199.330785088401</v>
      </c>
      <c r="O549" s="70">
        <f t="shared" si="84"/>
        <v>284.05949792379607</v>
      </c>
      <c r="P549" s="98">
        <f t="shared" si="76"/>
        <v>4.4282407407407354E-2</v>
      </c>
      <c r="Q549" s="99">
        <f t="shared" si="77"/>
        <v>15.054887611082089</v>
      </c>
      <c r="R549" s="99">
        <f>AVERAGE(Q$5:Q549)</f>
        <v>50.349277196341511</v>
      </c>
      <c r="S549" s="100">
        <f t="shared" si="78"/>
        <v>16</v>
      </c>
      <c r="T549" s="95" t="s">
        <v>69</v>
      </c>
      <c r="U549" s="102">
        <f t="shared" si="85"/>
        <v>0.2533845325568666</v>
      </c>
      <c r="V549" s="103">
        <v>0.7</v>
      </c>
      <c r="W549" s="104"/>
    </row>
    <row r="550" spans="1:23" x14ac:dyDescent="0.2">
      <c r="A550" s="150" t="s">
        <v>71</v>
      </c>
      <c r="B550" s="93">
        <v>44427</v>
      </c>
      <c r="C550" s="108" t="s">
        <v>52</v>
      </c>
      <c r="D550" s="95">
        <v>156</v>
      </c>
      <c r="E550" s="96">
        <v>0.38833333333333336</v>
      </c>
      <c r="F550" s="96">
        <v>0.44179398148148147</v>
      </c>
      <c r="G550" s="70">
        <v>16</v>
      </c>
      <c r="H550" s="70">
        <v>34.414407199999999</v>
      </c>
      <c r="I550" s="97">
        <v>89.757999999999996</v>
      </c>
      <c r="J550" s="70">
        <v>4.5599999999999996</v>
      </c>
      <c r="K550" s="70">
        <f t="shared" si="81"/>
        <v>54719.999999999993</v>
      </c>
      <c r="L550" s="70">
        <f t="shared" si="82"/>
        <v>8.1825669625460122</v>
      </c>
      <c r="M550" s="70">
        <v>76.5</v>
      </c>
      <c r="N550" s="70">
        <f t="shared" si="83"/>
        <v>49725.004864360963</v>
      </c>
      <c r="O550" s="70">
        <f t="shared" si="84"/>
        <v>342.84197453860139</v>
      </c>
      <c r="P550" s="98">
        <f t="shared" si="76"/>
        <v>5.3460648148148104E-2</v>
      </c>
      <c r="Q550" s="99">
        <f t="shared" si="77"/>
        <v>12.470231651872711</v>
      </c>
      <c r="R550" s="99">
        <f>AVERAGE(Q$5:Q550)</f>
        <v>50.279901655051283</v>
      </c>
      <c r="S550" s="100">
        <f t="shared" si="78"/>
        <v>16</v>
      </c>
      <c r="T550" s="95" t="s">
        <v>69</v>
      </c>
      <c r="U550" s="102">
        <f t="shared" si="85"/>
        <v>0.21050257783846923</v>
      </c>
      <c r="V550" s="103">
        <v>0.7</v>
      </c>
      <c r="W550" s="104"/>
    </row>
    <row r="551" spans="1:23" x14ac:dyDescent="0.2">
      <c r="A551" s="150" t="s">
        <v>71</v>
      </c>
      <c r="B551" s="93">
        <v>44427</v>
      </c>
      <c r="C551" s="108" t="s">
        <v>52</v>
      </c>
      <c r="D551" s="95">
        <v>157</v>
      </c>
      <c r="E551" s="96">
        <v>0.44686342592592593</v>
      </c>
      <c r="F551" s="96">
        <v>0.48981481481481487</v>
      </c>
      <c r="G551" s="70">
        <v>16</v>
      </c>
      <c r="H551" s="70">
        <v>40.898313599999994</v>
      </c>
      <c r="I551" s="97">
        <v>88.21</v>
      </c>
      <c r="J551" s="70">
        <v>3.8849999999999998</v>
      </c>
      <c r="K551" s="70">
        <f t="shared" si="81"/>
        <v>46620</v>
      </c>
      <c r="L551" s="70">
        <f t="shared" si="82"/>
        <v>10.184660953920764</v>
      </c>
      <c r="M551" s="70">
        <v>76.5</v>
      </c>
      <c r="N551" s="70">
        <f t="shared" si="83"/>
        <v>33681.427332425883</v>
      </c>
      <c r="O551" s="70">
        <f t="shared" si="84"/>
        <v>232.22535791451668</v>
      </c>
      <c r="P551" s="98">
        <f t="shared" si="76"/>
        <v>4.2951388888888942E-2</v>
      </c>
      <c r="Q551" s="99">
        <f t="shared" si="77"/>
        <v>15.521422797089715</v>
      </c>
      <c r="R551" s="99">
        <f>AVERAGE(Q$5:Q551)</f>
        <v>50.216357818016618</v>
      </c>
      <c r="S551" s="100">
        <f t="shared" si="78"/>
        <v>16</v>
      </c>
      <c r="T551" s="95" t="s">
        <v>69</v>
      </c>
      <c r="U551" s="102">
        <f t="shared" si="85"/>
        <v>0.26660590940162965</v>
      </c>
      <c r="V551" s="103">
        <v>0.7</v>
      </c>
      <c r="W551" s="104"/>
    </row>
    <row r="552" spans="1:23" x14ac:dyDescent="0.2">
      <c r="A552" s="150" t="s">
        <v>71</v>
      </c>
      <c r="B552" s="93">
        <v>44427</v>
      </c>
      <c r="C552" s="142" t="s">
        <v>53</v>
      </c>
      <c r="D552" s="95">
        <v>158</v>
      </c>
      <c r="E552" s="96">
        <v>0.56447916666666664</v>
      </c>
      <c r="F552" s="96">
        <v>0.59812500000000002</v>
      </c>
      <c r="G552" s="70">
        <v>17</v>
      </c>
      <c r="H552" s="70">
        <v>63.339423200000006</v>
      </c>
      <c r="I552" s="97">
        <v>86.272000000000006</v>
      </c>
      <c r="J552" s="70">
        <v>4.29</v>
      </c>
      <c r="K552" s="70">
        <f t="shared" si="81"/>
        <v>51480</v>
      </c>
      <c r="L552" s="70">
        <f t="shared" si="82"/>
        <v>13.814063157894719</v>
      </c>
      <c r="M552" s="70">
        <v>76.5</v>
      </c>
      <c r="N552" s="70">
        <f t="shared" si="83"/>
        <v>27220.748629621223</v>
      </c>
      <c r="O552" s="70">
        <f t="shared" si="84"/>
        <v>187.68052882156721</v>
      </c>
      <c r="P552" s="98">
        <f t="shared" si="76"/>
        <v>3.3645833333333375E-2</v>
      </c>
      <c r="Q552" s="99">
        <f t="shared" si="77"/>
        <v>21.052631578947341</v>
      </c>
      <c r="R552" s="99">
        <f>AVERAGE(Q$5:Q552)</f>
        <v>50.163139339478171</v>
      </c>
      <c r="S552" s="100">
        <f t="shared" si="78"/>
        <v>17</v>
      </c>
      <c r="T552" s="95" t="s">
        <v>69</v>
      </c>
      <c r="U552" s="102">
        <f t="shared" si="85"/>
        <v>0.369736723789511</v>
      </c>
      <c r="V552" s="103">
        <v>0.7</v>
      </c>
      <c r="W552" s="104"/>
    </row>
    <row r="553" spans="1:23" x14ac:dyDescent="0.2">
      <c r="A553" s="150" t="s">
        <v>71</v>
      </c>
      <c r="B553" s="93">
        <v>44427</v>
      </c>
      <c r="C553" s="121" t="s">
        <v>52</v>
      </c>
      <c r="D553" s="95">
        <v>159</v>
      </c>
      <c r="E553" s="96">
        <v>0.66167824074074078</v>
      </c>
      <c r="F553" s="96">
        <v>0.69100694444444455</v>
      </c>
      <c r="G553" s="70">
        <v>16.507000000000001</v>
      </c>
      <c r="H553" s="70">
        <v>66.617681599999997</v>
      </c>
      <c r="I553" s="97">
        <v>71.284999999999997</v>
      </c>
      <c r="J553" s="70">
        <v>4.62</v>
      </c>
      <c r="K553" s="70">
        <f t="shared" si="81"/>
        <v>55440</v>
      </c>
      <c r="L553" s="70">
        <f t="shared" si="82"/>
        <v>15.387890542067842</v>
      </c>
      <c r="M553" s="70">
        <v>76.5</v>
      </c>
      <c r="N553" s="70">
        <f t="shared" si="83"/>
        <v>21954.211956111551</v>
      </c>
      <c r="O553" s="70">
        <f t="shared" si="84"/>
        <v>151.36902242651968</v>
      </c>
      <c r="P553" s="98">
        <f t="shared" si="76"/>
        <v>2.9328703703703773E-2</v>
      </c>
      <c r="Q553" s="99">
        <f t="shared" si="77"/>
        <v>23.45114443567477</v>
      </c>
      <c r="R553" s="99">
        <f>AVERAGE(Q$5:Q553)</f>
        <v>50.114483611055938</v>
      </c>
      <c r="S553" s="100">
        <f t="shared" si="78"/>
        <v>16.507000000000001</v>
      </c>
      <c r="T553" s="95" t="s">
        <v>69</v>
      </c>
      <c r="U553" s="102">
        <f t="shared" si="85"/>
        <v>0.49845040364381921</v>
      </c>
      <c r="V553" s="103">
        <v>0.7</v>
      </c>
      <c r="W553" s="104"/>
    </row>
    <row r="554" spans="1:23" x14ac:dyDescent="0.2">
      <c r="A554" s="150" t="s">
        <v>71</v>
      </c>
      <c r="B554" s="93">
        <v>44427</v>
      </c>
      <c r="C554" s="121" t="s">
        <v>52</v>
      </c>
      <c r="D554" s="95">
        <v>160</v>
      </c>
      <c r="E554" s="96">
        <v>0.69842592592592589</v>
      </c>
      <c r="F554" s="96">
        <v>0.71815972222222213</v>
      </c>
      <c r="G554" s="70">
        <v>16.484999999999999</v>
      </c>
      <c r="H554" s="70">
        <v>64.313031999999993</v>
      </c>
      <c r="I554" s="97">
        <v>89.712999999999994</v>
      </c>
      <c r="J554" s="70">
        <v>4.665</v>
      </c>
      <c r="K554" s="70">
        <f t="shared" si="81"/>
        <v>55980</v>
      </c>
      <c r="L554" s="70">
        <f t="shared" si="82"/>
        <v>22.839264591202415</v>
      </c>
      <c r="M554" s="70">
        <v>76.5</v>
      </c>
      <c r="N554" s="70">
        <f t="shared" si="83"/>
        <v>18891.822094274186</v>
      </c>
      <c r="O554" s="70">
        <f t="shared" si="84"/>
        <v>130.25457930271787</v>
      </c>
      <c r="P554" s="98">
        <f t="shared" si="76"/>
        <v>1.9733796296296235E-2</v>
      </c>
      <c r="Q554" s="99">
        <f t="shared" si="77"/>
        <v>34.80703812316726</v>
      </c>
      <c r="R554" s="99">
        <f>AVERAGE(Q$5:Q554)</f>
        <v>50.086651891987053</v>
      </c>
      <c r="S554" s="100">
        <f t="shared" si="78"/>
        <v>16.484999999999999</v>
      </c>
      <c r="T554" s="95" t="s">
        <v>69</v>
      </c>
      <c r="U554" s="102">
        <f t="shared" si="85"/>
        <v>0.58785166642798059</v>
      </c>
      <c r="V554" s="103">
        <v>0.7</v>
      </c>
      <c r="W554" s="104"/>
    </row>
    <row r="555" spans="1:23" x14ac:dyDescent="0.2">
      <c r="A555" s="150" t="s">
        <v>71</v>
      </c>
      <c r="B555" s="93">
        <v>44427</v>
      </c>
      <c r="C555" s="142" t="s">
        <v>53</v>
      </c>
      <c r="D555" s="95">
        <v>161</v>
      </c>
      <c r="E555" s="96">
        <v>0.73079861111111111</v>
      </c>
      <c r="F555" s="96">
        <v>0.8053703703703704</v>
      </c>
      <c r="G555" s="70">
        <v>17</v>
      </c>
      <c r="H555" s="70">
        <v>56.113227200000004</v>
      </c>
      <c r="I555" s="97">
        <v>86.063999999999993</v>
      </c>
      <c r="J555" s="70">
        <v>4.2300000000000004</v>
      </c>
      <c r="K555" s="70">
        <f t="shared" si="81"/>
        <v>50760.000000000007</v>
      </c>
      <c r="L555" s="70">
        <f t="shared" si="82"/>
        <v>6.232730343007912</v>
      </c>
      <c r="M555" s="70">
        <v>76.5</v>
      </c>
      <c r="N555" s="70">
        <f t="shared" si="83"/>
        <v>58272.599173218507</v>
      </c>
      <c r="O555" s="70">
        <f t="shared" si="84"/>
        <v>401.77558587554</v>
      </c>
      <c r="P555" s="98">
        <f t="shared" si="76"/>
        <v>7.4571759259259296E-2</v>
      </c>
      <c r="Q555" s="99">
        <f t="shared" si="77"/>
        <v>9.4986807387862751</v>
      </c>
      <c r="R555" s="99">
        <f>AVERAGE(Q$5:Q555)</f>
        <v>50.012989512398669</v>
      </c>
      <c r="S555" s="100">
        <f t="shared" si="78"/>
        <v>17</v>
      </c>
      <c r="T555" s="95" t="s">
        <v>69</v>
      </c>
      <c r="U555" s="102">
        <f t="shared" si="85"/>
        <v>0.16722369995947831</v>
      </c>
      <c r="V555" s="103">
        <v>0.7</v>
      </c>
      <c r="W555" s="104"/>
    </row>
    <row r="556" spans="1:23" x14ac:dyDescent="0.2">
      <c r="A556" s="150" t="s">
        <v>71</v>
      </c>
      <c r="B556" s="93">
        <v>44428</v>
      </c>
      <c r="C556" s="142" t="s">
        <v>53</v>
      </c>
      <c r="D556" s="95">
        <v>162</v>
      </c>
      <c r="E556" s="96">
        <v>0.98010416666666667</v>
      </c>
      <c r="F556" s="96">
        <v>1.0026273148148148</v>
      </c>
      <c r="G556" s="70">
        <v>16.5</v>
      </c>
      <c r="H556" s="70">
        <v>60.912032800000006</v>
      </c>
      <c r="I556" s="97">
        <v>87.102999999999994</v>
      </c>
      <c r="J556" s="70">
        <v>4.3499999999999996</v>
      </c>
      <c r="K556" s="70">
        <f t="shared" si="81"/>
        <v>52199.999999999993</v>
      </c>
      <c r="L556" s="70">
        <f t="shared" si="82"/>
        <v>20.028971839671115</v>
      </c>
      <c r="M556" s="70">
        <v>76.5</v>
      </c>
      <c r="N556" s="70">
        <f t="shared" si="83"/>
        <v>19431.826661116207</v>
      </c>
      <c r="O556" s="70">
        <f t="shared" si="84"/>
        <v>133.97778118999759</v>
      </c>
      <c r="P556" s="98">
        <f t="shared" si="76"/>
        <v>2.2523148148148153E-2</v>
      </c>
      <c r="Q556" s="99">
        <f t="shared" si="77"/>
        <v>30.524152106885914</v>
      </c>
      <c r="R556" s="99">
        <f>AVERAGE(Q$5:Q556)</f>
        <v>49.977683647533603</v>
      </c>
      <c r="S556" s="100">
        <f t="shared" si="78"/>
        <v>16.5</v>
      </c>
      <c r="T556" s="95" t="s">
        <v>69</v>
      </c>
      <c r="U556" s="102">
        <f t="shared" si="85"/>
        <v>0.53096581419082589</v>
      </c>
      <c r="V556" s="103">
        <v>0.7</v>
      </c>
      <c r="W556" s="104"/>
    </row>
    <row r="557" spans="1:23" x14ac:dyDescent="0.2">
      <c r="A557" s="150" t="s">
        <v>71</v>
      </c>
      <c r="B557" s="93">
        <v>44428</v>
      </c>
      <c r="C557" s="121" t="s">
        <v>52</v>
      </c>
      <c r="D557" s="95">
        <v>163</v>
      </c>
      <c r="E557" s="96">
        <v>1.5057870370370369E-2</v>
      </c>
      <c r="F557" s="96">
        <v>3.7534722222222219E-2</v>
      </c>
      <c r="G557" s="70">
        <v>16</v>
      </c>
      <c r="H557" s="70">
        <v>46.8330336</v>
      </c>
      <c r="I557" s="97">
        <v>88.123999999999995</v>
      </c>
      <c r="J557" s="70">
        <v>4.0049999999999999</v>
      </c>
      <c r="K557" s="70">
        <f t="shared" si="81"/>
        <v>48060</v>
      </c>
      <c r="L557" s="70">
        <f t="shared" si="82"/>
        <v>19.462037487126675</v>
      </c>
      <c r="M557" s="70">
        <v>76.5</v>
      </c>
      <c r="N557" s="70">
        <f t="shared" si="83"/>
        <v>18476.573387714529</v>
      </c>
      <c r="O557" s="70">
        <f t="shared" si="84"/>
        <v>127.39153913067862</v>
      </c>
      <c r="P557" s="98">
        <f t="shared" si="76"/>
        <v>2.2476851851851852E-2</v>
      </c>
      <c r="Q557" s="99">
        <f t="shared" si="77"/>
        <v>29.660144181256438</v>
      </c>
      <c r="R557" s="99">
        <f>AVERAGE(Q$5:Q557)</f>
        <v>49.940943069836905</v>
      </c>
      <c r="S557" s="100">
        <f t="shared" si="78"/>
        <v>16</v>
      </c>
      <c r="T557" s="95" t="s">
        <v>69</v>
      </c>
      <c r="U557" s="102">
        <f t="shared" si="85"/>
        <v>0.50995883523039232</v>
      </c>
      <c r="V557" s="103">
        <v>0.7</v>
      </c>
      <c r="W557" s="104"/>
    </row>
    <row r="558" spans="1:23" x14ac:dyDescent="0.2">
      <c r="A558" s="150" t="s">
        <v>71</v>
      </c>
      <c r="B558" s="93">
        <v>44428</v>
      </c>
      <c r="C558" s="121" t="s">
        <v>52</v>
      </c>
      <c r="D558" s="95">
        <v>164</v>
      </c>
      <c r="E558" s="96">
        <v>5.1724537037037034E-2</v>
      </c>
      <c r="F558" s="96">
        <v>7.0300925925925919E-2</v>
      </c>
      <c r="G558" s="70">
        <v>16</v>
      </c>
      <c r="H558" s="70">
        <v>57.353223999999997</v>
      </c>
      <c r="I558" s="97">
        <v>87.662999999999997</v>
      </c>
      <c r="J558" s="70">
        <v>4.62</v>
      </c>
      <c r="K558" s="70">
        <f t="shared" si="81"/>
        <v>55440</v>
      </c>
      <c r="L558" s="70">
        <f t="shared" si="82"/>
        <v>23.548459065420563</v>
      </c>
      <c r="M558" s="70">
        <v>76.5</v>
      </c>
      <c r="N558" s="70">
        <f t="shared" si="83"/>
        <v>17692.128400863305</v>
      </c>
      <c r="O558" s="70">
        <f t="shared" si="84"/>
        <v>121.98297921313628</v>
      </c>
      <c r="P558" s="98">
        <f t="shared" ref="P558:P621" si="86">F558-E558</f>
        <v>1.8576388888888885E-2</v>
      </c>
      <c r="Q558" s="99">
        <f t="shared" ref="Q558:Q621" si="87">G558/(P558*24)</f>
        <v>35.887850467289724</v>
      </c>
      <c r="R558" s="99">
        <f>AVERAGE(Q$5:Q558)</f>
        <v>49.915576476691513</v>
      </c>
      <c r="S558" s="100">
        <f t="shared" ref="S558:S621" si="88">G558</f>
        <v>16</v>
      </c>
      <c r="T558" s="95" t="s">
        <v>69</v>
      </c>
      <c r="U558" s="102">
        <f t="shared" si="85"/>
        <v>0.62027914868353851</v>
      </c>
      <c r="V558" s="103">
        <v>0.7</v>
      </c>
      <c r="W558" s="104"/>
    </row>
    <row r="559" spans="1:23" x14ac:dyDescent="0.2">
      <c r="A559" s="150" t="s">
        <v>71</v>
      </c>
      <c r="B559" s="93">
        <v>44428</v>
      </c>
      <c r="C559" s="121" t="s">
        <v>52</v>
      </c>
      <c r="D559" s="95">
        <v>165</v>
      </c>
      <c r="E559" s="96">
        <v>8.3946759259259263E-2</v>
      </c>
      <c r="F559" s="96">
        <v>0.1203587962962963</v>
      </c>
      <c r="G559" s="70">
        <v>16.004000000000001</v>
      </c>
      <c r="H559" s="70">
        <v>54.0918256</v>
      </c>
      <c r="I559" s="97">
        <v>81.055999999999997</v>
      </c>
      <c r="J559" s="70">
        <v>4.53</v>
      </c>
      <c r="K559" s="70">
        <f t="shared" si="81"/>
        <v>54360</v>
      </c>
      <c r="L559" s="70">
        <f t="shared" si="82"/>
        <v>12.016759573808011</v>
      </c>
      <c r="M559" s="70">
        <v>76.5</v>
      </c>
      <c r="N559" s="70">
        <f t="shared" si="83"/>
        <v>30807.703489581862</v>
      </c>
      <c r="O559" s="70">
        <f t="shared" si="84"/>
        <v>212.41172171182941</v>
      </c>
      <c r="P559" s="98">
        <f t="shared" si="86"/>
        <v>3.6412037037037034E-2</v>
      </c>
      <c r="Q559" s="99">
        <f t="shared" si="87"/>
        <v>18.313541004450098</v>
      </c>
      <c r="R559" s="99">
        <f>AVERAGE(Q$5:Q559)</f>
        <v>49.858635872237016</v>
      </c>
      <c r="S559" s="100">
        <f t="shared" si="88"/>
        <v>16.004000000000001</v>
      </c>
      <c r="T559" s="95" t="s">
        <v>69</v>
      </c>
      <c r="U559" s="102">
        <f t="shared" si="85"/>
        <v>0.34232862959783317</v>
      </c>
      <c r="V559" s="103">
        <v>0.7</v>
      </c>
      <c r="W559" s="104"/>
    </row>
    <row r="560" spans="1:23" x14ac:dyDescent="0.2">
      <c r="A560" s="150" t="s">
        <v>71</v>
      </c>
      <c r="B560" s="93">
        <v>44428</v>
      </c>
      <c r="C560" s="142" t="s">
        <v>53</v>
      </c>
      <c r="D560" s="95">
        <v>166</v>
      </c>
      <c r="E560" s="96">
        <v>0.1295138888888889</v>
      </c>
      <c r="F560" s="96">
        <v>0.13939814814814813</v>
      </c>
      <c r="G560" s="70">
        <v>12</v>
      </c>
      <c r="H560" s="70">
        <v>57.1270752</v>
      </c>
      <c r="I560" s="97">
        <v>87.26</v>
      </c>
      <c r="J560" s="70">
        <v>4.0049999999999999</v>
      </c>
      <c r="K560" s="70">
        <f t="shared" si="81"/>
        <v>48060</v>
      </c>
      <c r="L560" s="70">
        <f t="shared" si="82"/>
        <v>33.192573302107817</v>
      </c>
      <c r="M560" s="70">
        <v>76.5</v>
      </c>
      <c r="N560" s="70">
        <f t="shared" si="83"/>
        <v>11118.609950676435</v>
      </c>
      <c r="O560" s="70">
        <f t="shared" si="84"/>
        <v>76.660147143525847</v>
      </c>
      <c r="P560" s="98">
        <f t="shared" si="86"/>
        <v>9.8842592592592315E-3</v>
      </c>
      <c r="Q560" s="99">
        <f t="shared" si="87"/>
        <v>50.585480093676956</v>
      </c>
      <c r="R560" s="99">
        <f>AVERAGE(Q$5:Q560)</f>
        <v>49.859943146016583</v>
      </c>
      <c r="S560" s="100">
        <f t="shared" si="88"/>
        <v>12</v>
      </c>
      <c r="T560" s="95" t="s">
        <v>69</v>
      </c>
      <c r="U560" s="102">
        <f t="shared" si="85"/>
        <v>0.87834823296586573</v>
      </c>
      <c r="V560" s="103">
        <v>0.7</v>
      </c>
      <c r="W560" s="104"/>
    </row>
    <row r="561" spans="1:23" x14ac:dyDescent="0.2">
      <c r="A561" s="150" t="s">
        <v>71</v>
      </c>
      <c r="B561" s="93">
        <v>44428</v>
      </c>
      <c r="C561" s="121" t="s">
        <v>53</v>
      </c>
      <c r="D561" s="95">
        <v>167</v>
      </c>
      <c r="E561" s="96">
        <v>0.16371527777777778</v>
      </c>
      <c r="F561" s="96">
        <v>0.17393518518518516</v>
      </c>
      <c r="G561" s="70">
        <v>12</v>
      </c>
      <c r="H561" s="70">
        <v>48.583551200000002</v>
      </c>
      <c r="I561" s="97">
        <v>84.843000000000004</v>
      </c>
      <c r="J561" s="70">
        <v>3.99</v>
      </c>
      <c r="K561" s="70">
        <f t="shared" si="81"/>
        <v>47880</v>
      </c>
      <c r="L561" s="70">
        <f t="shared" si="82"/>
        <v>32.102443488108783</v>
      </c>
      <c r="M561" s="70">
        <v>76.5</v>
      </c>
      <c r="N561" s="70">
        <f t="shared" si="83"/>
        <v>11023.039293117439</v>
      </c>
      <c r="O561" s="70">
        <f t="shared" si="84"/>
        <v>76.001210396614397</v>
      </c>
      <c r="P561" s="98">
        <f t="shared" si="86"/>
        <v>1.0219907407407386E-2</v>
      </c>
      <c r="Q561" s="99">
        <f t="shared" si="87"/>
        <v>48.924122310305876</v>
      </c>
      <c r="R561" s="99">
        <f>AVERAGE(Q$5:Q561)</f>
        <v>49.858263036796281</v>
      </c>
      <c r="S561" s="100">
        <f t="shared" si="88"/>
        <v>12</v>
      </c>
      <c r="T561" s="95" t="s">
        <v>69</v>
      </c>
      <c r="U561" s="102">
        <f t="shared" si="85"/>
        <v>0.87370151981799316</v>
      </c>
      <c r="V561" s="103">
        <v>0.7</v>
      </c>
      <c r="W561" s="104"/>
    </row>
    <row r="562" spans="1:23" x14ac:dyDescent="0.2">
      <c r="A562" s="150" t="s">
        <v>71</v>
      </c>
      <c r="B562" s="93">
        <v>44428</v>
      </c>
      <c r="C562" s="121" t="s">
        <v>52</v>
      </c>
      <c r="D562" s="95">
        <v>168</v>
      </c>
      <c r="E562" s="96">
        <v>0.56554398148148144</v>
      </c>
      <c r="F562" s="96">
        <v>0.64194444444444443</v>
      </c>
      <c r="G562" s="70">
        <v>14.49</v>
      </c>
      <c r="H562" s="70">
        <v>34.596270400000002</v>
      </c>
      <c r="I562" s="97">
        <v>59.456000000000003</v>
      </c>
      <c r="J562" s="70">
        <v>3.9</v>
      </c>
      <c r="K562" s="70">
        <f t="shared" si="81"/>
        <v>46800</v>
      </c>
      <c r="L562" s="70">
        <f t="shared" si="82"/>
        <v>5.1853276097560954</v>
      </c>
      <c r="M562" s="70">
        <v>76.5</v>
      </c>
      <c r="N562" s="70">
        <f t="shared" si="83"/>
        <v>44504.027716059551</v>
      </c>
      <c r="O562" s="70">
        <f t="shared" si="84"/>
        <v>306.84459013557876</v>
      </c>
      <c r="P562" s="98">
        <f t="shared" si="86"/>
        <v>7.6400462962962989E-2</v>
      </c>
      <c r="Q562" s="99">
        <f t="shared" si="87"/>
        <v>7.9024390243902412</v>
      </c>
      <c r="R562" s="99">
        <f>AVERAGE(Q$5:Q562)</f>
        <v>49.783073388028527</v>
      </c>
      <c r="S562" s="100">
        <f t="shared" si="88"/>
        <v>14.49</v>
      </c>
      <c r="T562" s="95" t="s">
        <v>69</v>
      </c>
      <c r="U562" s="102">
        <f t="shared" si="85"/>
        <v>0.20138240818752245</v>
      </c>
      <c r="V562" s="103">
        <v>0.7</v>
      </c>
      <c r="W562" s="104"/>
    </row>
    <row r="563" spans="1:23" x14ac:dyDescent="0.2">
      <c r="A563" s="150" t="s">
        <v>71</v>
      </c>
      <c r="B563" s="93">
        <v>44428</v>
      </c>
      <c r="C563" s="121" t="s">
        <v>52</v>
      </c>
      <c r="D563" s="95">
        <v>169</v>
      </c>
      <c r="E563" s="96">
        <v>0.66383101851851845</v>
      </c>
      <c r="F563" s="96">
        <v>0.68094907407407401</v>
      </c>
      <c r="G563" s="70">
        <v>17</v>
      </c>
      <c r="H563" s="70">
        <v>38.541735200000005</v>
      </c>
      <c r="I563" s="97">
        <v>72.977000000000004</v>
      </c>
      <c r="J563" s="70">
        <v>4.6929999999999996</v>
      </c>
      <c r="K563" s="70">
        <f t="shared" si="81"/>
        <v>56315.999999999993</v>
      </c>
      <c r="L563" s="70">
        <f t="shared" si="82"/>
        <v>27.151779310344807</v>
      </c>
      <c r="M563" s="70">
        <v>76.5</v>
      </c>
      <c r="N563" s="70">
        <f t="shared" si="83"/>
        <v>12929.423574129989</v>
      </c>
      <c r="O563" s="70">
        <f t="shared" si="84"/>
        <v>89.145272481968476</v>
      </c>
      <c r="P563" s="98">
        <f t="shared" si="86"/>
        <v>1.7118055555555567E-2</v>
      </c>
      <c r="Q563" s="99">
        <f t="shared" si="87"/>
        <v>41.379310344827559</v>
      </c>
      <c r="R563" s="99">
        <f>AVERAGE(Q$5:Q563)</f>
        <v>49.768039822656071</v>
      </c>
      <c r="S563" s="100">
        <f t="shared" si="88"/>
        <v>17</v>
      </c>
      <c r="T563" s="95" t="s">
        <v>69</v>
      </c>
      <c r="U563" s="102">
        <f t="shared" si="85"/>
        <v>0.85911896576853297</v>
      </c>
      <c r="V563" s="103">
        <v>0.7</v>
      </c>
      <c r="W563" s="104"/>
    </row>
    <row r="564" spans="1:23" x14ac:dyDescent="0.2">
      <c r="A564" s="150" t="s">
        <v>71</v>
      </c>
      <c r="B564" s="93">
        <v>44429</v>
      </c>
      <c r="C564" s="121" t="s">
        <v>52</v>
      </c>
      <c r="D564" s="95">
        <v>170</v>
      </c>
      <c r="E564" s="96">
        <v>0.95600694444444445</v>
      </c>
      <c r="F564" s="96">
        <v>1.0287037037037037</v>
      </c>
      <c r="G564" s="70">
        <v>17</v>
      </c>
      <c r="H564" s="70">
        <v>66.310380000000009</v>
      </c>
      <c r="I564" s="97">
        <v>92.489000000000004</v>
      </c>
      <c r="J564" s="70">
        <v>6.9619999999999997</v>
      </c>
      <c r="K564" s="70">
        <f t="shared" si="81"/>
        <v>83544</v>
      </c>
      <c r="L564" s="70">
        <f t="shared" si="82"/>
        <v>6.3934853685718869</v>
      </c>
      <c r="M564" s="70">
        <v>76.5</v>
      </c>
      <c r="N564" s="70">
        <f t="shared" si="83"/>
        <v>100079.18549599685</v>
      </c>
      <c r="O564" s="70">
        <f t="shared" si="84"/>
        <v>690.02196499037916</v>
      </c>
      <c r="P564" s="98">
        <f t="shared" si="86"/>
        <v>7.2696759259259225E-2</v>
      </c>
      <c r="Q564" s="99">
        <f t="shared" si="87"/>
        <v>9.743671389906071</v>
      </c>
      <c r="R564" s="99">
        <f>AVERAGE(Q$5:Q564)</f>
        <v>49.696567736169023</v>
      </c>
      <c r="S564" s="100">
        <f t="shared" si="88"/>
        <v>17</v>
      </c>
      <c r="T564" s="95" t="s">
        <v>70</v>
      </c>
      <c r="U564" s="102">
        <f t="shared" si="85"/>
        <v>0.15962047886294212</v>
      </c>
      <c r="V564" s="103">
        <v>0.7</v>
      </c>
      <c r="W564" s="104"/>
    </row>
    <row r="565" spans="1:23" x14ac:dyDescent="0.2">
      <c r="A565" s="150" t="s">
        <v>71</v>
      </c>
      <c r="B565" s="93">
        <v>44429</v>
      </c>
      <c r="C565" s="121" t="s">
        <v>52</v>
      </c>
      <c r="D565" s="95">
        <v>171</v>
      </c>
      <c r="E565" s="96">
        <v>0.27201388888888889</v>
      </c>
      <c r="F565" s="96">
        <v>0.28910879629629632</v>
      </c>
      <c r="G565" s="70">
        <v>16.478000000000002</v>
      </c>
      <c r="H565" s="70">
        <v>56.646452799999999</v>
      </c>
      <c r="I565" s="97">
        <v>86.706000000000003</v>
      </c>
      <c r="J565" s="70">
        <v>6.87</v>
      </c>
      <c r="K565" s="70">
        <f t="shared" si="81"/>
        <v>82440</v>
      </c>
      <c r="L565" s="70">
        <f t="shared" si="82"/>
        <v>26.353697152606596</v>
      </c>
      <c r="M565" s="70">
        <v>76.5</v>
      </c>
      <c r="N565" s="70">
        <f t="shared" si="83"/>
        <v>23006.557897714203</v>
      </c>
      <c r="O565" s="70">
        <f t="shared" si="84"/>
        <v>158.62469513084397</v>
      </c>
      <c r="P565" s="98">
        <f t="shared" si="86"/>
        <v>1.7094907407407434E-2</v>
      </c>
      <c r="Q565" s="99">
        <f t="shared" si="87"/>
        <v>40.163033175355395</v>
      </c>
      <c r="R565" s="99">
        <f>AVERAGE(Q$5:Q565)</f>
        <v>49.679573913422473</v>
      </c>
      <c r="S565" s="100">
        <f t="shared" si="88"/>
        <v>16.478000000000002</v>
      </c>
      <c r="T565" s="95" t="s">
        <v>70</v>
      </c>
      <c r="U565" s="102">
        <f t="shared" si="85"/>
        <v>0.70183240570110828</v>
      </c>
      <c r="V565" s="103">
        <v>0.7</v>
      </c>
      <c r="W565" s="104"/>
    </row>
    <row r="566" spans="1:23" x14ac:dyDescent="0.2">
      <c r="A566" s="150" t="s">
        <v>71</v>
      </c>
      <c r="B566" s="93">
        <v>44429</v>
      </c>
      <c r="C566" s="142" t="s">
        <v>53</v>
      </c>
      <c r="D566" s="95">
        <v>172</v>
      </c>
      <c r="E566" s="96">
        <v>0.29519675925925926</v>
      </c>
      <c r="F566" s="96">
        <v>0.29731481481481481</v>
      </c>
      <c r="G566" s="70">
        <v>1</v>
      </c>
      <c r="H566" s="70">
        <v>3.0132192</v>
      </c>
      <c r="I566" s="97">
        <v>90</v>
      </c>
      <c r="J566" s="70">
        <v>4</v>
      </c>
      <c r="K566" s="70">
        <f t="shared" si="81"/>
        <v>48000</v>
      </c>
      <c r="L566" s="70">
        <f t="shared" si="82"/>
        <v>12.908222950819683</v>
      </c>
      <c r="M566" s="70">
        <v>76.5</v>
      </c>
      <c r="N566" s="70">
        <f t="shared" si="83"/>
        <v>27512.98384241356</v>
      </c>
      <c r="O566" s="70">
        <f t="shared" si="84"/>
        <v>189.69542047731932</v>
      </c>
      <c r="P566" s="98">
        <f t="shared" si="86"/>
        <v>2.1180555555555536E-3</v>
      </c>
      <c r="Q566" s="99">
        <f t="shared" si="87"/>
        <v>19.672131147541002</v>
      </c>
      <c r="R566" s="99">
        <f>AVERAGE(Q$5:Q566)</f>
        <v>49.626179887148659</v>
      </c>
      <c r="S566" s="100">
        <f t="shared" si="88"/>
        <v>1</v>
      </c>
      <c r="T566" s="95" t="s">
        <v>70</v>
      </c>
      <c r="U566" s="102">
        <f t="shared" si="85"/>
        <v>0.33118065904951183</v>
      </c>
      <c r="V566" s="103">
        <v>0.7</v>
      </c>
      <c r="W566" s="104"/>
    </row>
    <row r="567" spans="1:23" x14ac:dyDescent="0.2">
      <c r="A567" s="150" t="s">
        <v>71</v>
      </c>
      <c r="B567" s="93">
        <v>44429</v>
      </c>
      <c r="C567" s="121" t="s">
        <v>52</v>
      </c>
      <c r="D567" s="95">
        <v>173</v>
      </c>
      <c r="E567" s="96">
        <v>0.29549768518518521</v>
      </c>
      <c r="F567" s="96">
        <v>0.32627314814814817</v>
      </c>
      <c r="G567" s="70">
        <v>16.463000000000001</v>
      </c>
      <c r="H567" s="70">
        <v>6.2609047999999996</v>
      </c>
      <c r="I567" s="97">
        <v>90.477999999999994</v>
      </c>
      <c r="J567" s="70">
        <v>4.194</v>
      </c>
      <c r="K567" s="70">
        <f t="shared" si="81"/>
        <v>50328</v>
      </c>
      <c r="L567" s="70">
        <f t="shared" si="82"/>
        <v>14.625414675592328</v>
      </c>
      <c r="M567" s="70">
        <v>76.5</v>
      </c>
      <c r="N567" s="70">
        <f t="shared" si="83"/>
        <v>25640.772817930814</v>
      </c>
      <c r="O567" s="70">
        <f t="shared" si="84"/>
        <v>176.78697479415666</v>
      </c>
      <c r="P567" s="98">
        <f t="shared" si="86"/>
        <v>3.0775462962962963E-2</v>
      </c>
      <c r="Q567" s="99">
        <f t="shared" si="87"/>
        <v>22.289131252350508</v>
      </c>
      <c r="R567" s="99">
        <f>AVERAGE(Q$5:Q567)</f>
        <v>49.577623850497154</v>
      </c>
      <c r="S567" s="100">
        <f t="shared" si="88"/>
        <v>16.463000000000001</v>
      </c>
      <c r="T567" s="95" t="s">
        <v>70</v>
      </c>
      <c r="U567" s="102">
        <f t="shared" si="85"/>
        <v>0.37325549844614003</v>
      </c>
      <c r="V567" s="103">
        <v>0.7</v>
      </c>
      <c r="W567" s="104"/>
    </row>
    <row r="568" spans="1:23" x14ac:dyDescent="0.2">
      <c r="A568" s="150" t="s">
        <v>71</v>
      </c>
      <c r="B568" s="93">
        <v>44429</v>
      </c>
      <c r="C568" s="121" t="s">
        <v>52</v>
      </c>
      <c r="D568" s="95">
        <v>174</v>
      </c>
      <c r="E568" s="96">
        <v>0.33091435185185186</v>
      </c>
      <c r="F568" s="96">
        <v>0.35181712962962958</v>
      </c>
      <c r="G568" s="70">
        <v>16.472000000000001</v>
      </c>
      <c r="H568" s="70">
        <v>51.063095199999999</v>
      </c>
      <c r="I568" s="97">
        <v>84.129000000000005</v>
      </c>
      <c r="J568" s="70">
        <v>8.0749999999999993</v>
      </c>
      <c r="K568" s="70">
        <f t="shared" si="81"/>
        <v>96899.999999999985</v>
      </c>
      <c r="L568" s="70">
        <f t="shared" si="82"/>
        <v>21.544981985382126</v>
      </c>
      <c r="M568" s="70">
        <v>76.5</v>
      </c>
      <c r="N568" s="70">
        <f t="shared" si="83"/>
        <v>31728.930825993339</v>
      </c>
      <c r="O568" s="70">
        <f t="shared" si="84"/>
        <v>218.76336310182583</v>
      </c>
      <c r="P568" s="98">
        <f t="shared" si="86"/>
        <v>2.0902777777777715E-2</v>
      </c>
      <c r="Q568" s="99">
        <f t="shared" si="87"/>
        <v>32.834551495016711</v>
      </c>
      <c r="R568" s="99">
        <f>AVERAGE(Q$5:Q568)</f>
        <v>49.547937551994529</v>
      </c>
      <c r="S568" s="100">
        <f t="shared" si="88"/>
        <v>16.472000000000001</v>
      </c>
      <c r="T568" s="95" t="s">
        <v>70</v>
      </c>
      <c r="U568" s="102">
        <f t="shared" si="85"/>
        <v>0.59134567684145789</v>
      </c>
      <c r="V568" s="103">
        <v>0.7</v>
      </c>
      <c r="W568" s="104"/>
    </row>
    <row r="569" spans="1:23" x14ac:dyDescent="0.2">
      <c r="A569" s="150" t="s">
        <v>71</v>
      </c>
      <c r="B569" s="93">
        <v>44429</v>
      </c>
      <c r="C569" s="121" t="s">
        <v>52</v>
      </c>
      <c r="D569" s="95">
        <v>175</v>
      </c>
      <c r="E569" s="96">
        <v>0.35802083333333329</v>
      </c>
      <c r="F569" s="96">
        <v>0.37039351851851854</v>
      </c>
      <c r="G569" s="70">
        <v>16.501000000000001</v>
      </c>
      <c r="H569" s="70">
        <v>17.0108408</v>
      </c>
      <c r="I569" s="97">
        <v>93.971000000000004</v>
      </c>
      <c r="J569" s="70">
        <v>5.1890000000000001</v>
      </c>
      <c r="K569" s="70">
        <f t="shared" si="81"/>
        <v>62268</v>
      </c>
      <c r="L569" s="70">
        <f t="shared" si="82"/>
        <v>36.462807675210286</v>
      </c>
      <c r="M569" s="70">
        <v>76.5</v>
      </c>
      <c r="N569" s="70">
        <f t="shared" si="83"/>
        <v>13396.036566802726</v>
      </c>
      <c r="O569" s="70">
        <f t="shared" si="84"/>
        <v>92.362457079328763</v>
      </c>
      <c r="P569" s="98">
        <f t="shared" si="86"/>
        <v>1.237268518518525E-2</v>
      </c>
      <c r="Q569" s="99">
        <f t="shared" si="87"/>
        <v>55.569317118802331</v>
      </c>
      <c r="R569" s="99">
        <f>AVERAGE(Q$5:Q569)</f>
        <v>49.55859486096233</v>
      </c>
      <c r="S569" s="100">
        <f t="shared" si="88"/>
        <v>16.501000000000001</v>
      </c>
      <c r="T569" s="95" t="s">
        <v>70</v>
      </c>
      <c r="U569" s="102">
        <f t="shared" si="85"/>
        <v>0.89597785517328099</v>
      </c>
      <c r="V569" s="103">
        <v>0.7</v>
      </c>
      <c r="W569" s="104"/>
    </row>
    <row r="570" spans="1:23" x14ac:dyDescent="0.2">
      <c r="A570" s="150" t="s">
        <v>71</v>
      </c>
      <c r="B570" s="93">
        <v>44429</v>
      </c>
      <c r="C570" s="121" t="s">
        <v>52</v>
      </c>
      <c r="D570" s="95">
        <v>176</v>
      </c>
      <c r="E570" s="96">
        <v>0.3784837962962963</v>
      </c>
      <c r="F570" s="96">
        <v>0.39745370370370375</v>
      </c>
      <c r="G570" s="70">
        <v>16.491</v>
      </c>
      <c r="H570" s="70">
        <v>50.584720799999999</v>
      </c>
      <c r="I570" s="97">
        <v>89.233999999999995</v>
      </c>
      <c r="J570" s="70">
        <v>4.7069999999999999</v>
      </c>
      <c r="K570" s="70">
        <f t="shared" si="81"/>
        <v>56484</v>
      </c>
      <c r="L570" s="70">
        <f t="shared" si="82"/>
        <v>23.76761400658933</v>
      </c>
      <c r="M570" s="70">
        <v>76.5</v>
      </c>
      <c r="N570" s="70">
        <f t="shared" si="83"/>
        <v>18070.021837925397</v>
      </c>
      <c r="O570" s="70">
        <f t="shared" si="84"/>
        <v>124.58846376725451</v>
      </c>
      <c r="P570" s="98">
        <f t="shared" si="86"/>
        <v>1.8969907407407449E-2</v>
      </c>
      <c r="Q570" s="99">
        <f t="shared" si="87"/>
        <v>36.221842586943175</v>
      </c>
      <c r="R570" s="99">
        <f>AVERAGE(Q$5:Q570)</f>
        <v>49.535031694400459</v>
      </c>
      <c r="S570" s="100">
        <f t="shared" si="88"/>
        <v>16.491</v>
      </c>
      <c r="T570" s="95" t="s">
        <v>70</v>
      </c>
      <c r="U570" s="102">
        <f t="shared" si="85"/>
        <v>0.61502991771282955</v>
      </c>
      <c r="V570" s="103">
        <v>0.7</v>
      </c>
      <c r="W570" s="104"/>
    </row>
    <row r="571" spans="1:23" x14ac:dyDescent="0.2">
      <c r="A571" s="150" t="s">
        <v>71</v>
      </c>
      <c r="B571" s="93">
        <v>44429</v>
      </c>
      <c r="C571" s="121" t="s">
        <v>52</v>
      </c>
      <c r="D571" s="95">
        <v>177</v>
      </c>
      <c r="E571" s="96">
        <v>0.40365740740740735</v>
      </c>
      <c r="F571" s="96">
        <v>0.42462962962962963</v>
      </c>
      <c r="G571" s="70">
        <v>16.463999999999999</v>
      </c>
      <c r="H571" s="70">
        <v>51.260919199999996</v>
      </c>
      <c r="I571" s="97">
        <v>79.100999999999999</v>
      </c>
      <c r="J571" s="70">
        <v>5.1289999999999996</v>
      </c>
      <c r="K571" s="70">
        <f t="shared" si="81"/>
        <v>61547.999999999993</v>
      </c>
      <c r="L571" s="70">
        <f t="shared" si="82"/>
        <v>21.463211825165498</v>
      </c>
      <c r="M571" s="70">
        <v>76.5</v>
      </c>
      <c r="N571" s="70">
        <f t="shared" si="83"/>
        <v>19290.923696560509</v>
      </c>
      <c r="O571" s="70">
        <f t="shared" si="84"/>
        <v>133.00628906609754</v>
      </c>
      <c r="P571" s="98">
        <f t="shared" si="86"/>
        <v>2.0972222222222281E-2</v>
      </c>
      <c r="Q571" s="99">
        <f t="shared" si="87"/>
        <v>32.70993377483434</v>
      </c>
      <c r="R571" s="99">
        <f>AVERAGE(Q$5:Q571)</f>
        <v>49.505357800362418</v>
      </c>
      <c r="S571" s="100">
        <f t="shared" si="88"/>
        <v>16.463999999999999</v>
      </c>
      <c r="T571" s="95" t="s">
        <v>70</v>
      </c>
      <c r="U571" s="102">
        <f t="shared" si="85"/>
        <v>0.6265471450354102</v>
      </c>
      <c r="V571" s="103">
        <v>0.7</v>
      </c>
      <c r="W571" s="104"/>
    </row>
    <row r="572" spans="1:23" x14ac:dyDescent="0.2">
      <c r="A572" s="150" t="s">
        <v>71</v>
      </c>
      <c r="B572" s="93">
        <v>44429</v>
      </c>
      <c r="C572" s="121" t="s">
        <v>52</v>
      </c>
      <c r="D572" s="95">
        <v>178</v>
      </c>
      <c r="E572" s="96">
        <v>0.43245370370370373</v>
      </c>
      <c r="F572" s="96">
        <v>0.45775462962962959</v>
      </c>
      <c r="G572" s="70">
        <v>8.0280000000000005</v>
      </c>
      <c r="H572" s="70">
        <v>52.253636</v>
      </c>
      <c r="I572" s="97">
        <v>86.954999999999998</v>
      </c>
      <c r="J572" s="70">
        <v>5.1740000000000004</v>
      </c>
      <c r="K572" s="70">
        <f t="shared" si="81"/>
        <v>62088.000000000007</v>
      </c>
      <c r="L572" s="70">
        <f t="shared" si="82"/>
        <v>8.6751052764867556</v>
      </c>
      <c r="M572" s="70">
        <v>76.5</v>
      </c>
      <c r="N572" s="70">
        <f t="shared" si="83"/>
        <v>51771.85203087391</v>
      </c>
      <c r="O572" s="70">
        <f t="shared" si="84"/>
        <v>356.95449450838817</v>
      </c>
      <c r="P572" s="98">
        <f t="shared" si="86"/>
        <v>2.5300925925925866E-2</v>
      </c>
      <c r="Q572" s="99">
        <f t="shared" si="87"/>
        <v>13.220860018298294</v>
      </c>
      <c r="R572" s="99">
        <f>AVERAGE(Q$5:Q572)</f>
        <v>49.441476642295406</v>
      </c>
      <c r="S572" s="100">
        <f t="shared" si="88"/>
        <v>8.0280000000000005</v>
      </c>
      <c r="T572" s="95" t="s">
        <v>70</v>
      </c>
      <c r="U572" s="102">
        <f t="shared" si="85"/>
        <v>0.23036750144707893</v>
      </c>
      <c r="V572" s="103">
        <v>0.7</v>
      </c>
      <c r="W572" s="104"/>
    </row>
    <row r="573" spans="1:23" x14ac:dyDescent="0.2">
      <c r="A573" s="150" t="s">
        <v>71</v>
      </c>
      <c r="B573" s="93">
        <v>44429</v>
      </c>
      <c r="C573" s="121" t="s">
        <v>52</v>
      </c>
      <c r="D573" s="95">
        <v>179</v>
      </c>
      <c r="E573" s="96">
        <v>0.50709490740740748</v>
      </c>
      <c r="F573" s="96">
        <v>0.51723379629629629</v>
      </c>
      <c r="G573" s="70">
        <v>10.542999999999999</v>
      </c>
      <c r="H573" s="70">
        <v>22.961072000000001</v>
      </c>
      <c r="I573" s="97">
        <v>41.633000000000003</v>
      </c>
      <c r="J573" s="70">
        <v>3.5110000000000001</v>
      </c>
      <c r="K573" s="70">
        <f t="shared" si="81"/>
        <v>42132</v>
      </c>
      <c r="L573" s="70">
        <f t="shared" si="82"/>
        <v>28.430051605479672</v>
      </c>
      <c r="M573" s="70">
        <v>76.5</v>
      </c>
      <c r="N573" s="70">
        <f t="shared" si="83"/>
        <v>5365.0385206435631</v>
      </c>
      <c r="O573" s="70">
        <f t="shared" si="84"/>
        <v>36.990652990592409</v>
      </c>
      <c r="P573" s="98">
        <f t="shared" si="86"/>
        <v>1.0138888888888808E-2</v>
      </c>
      <c r="Q573" s="99">
        <f t="shared" si="87"/>
        <v>43.32739726027431</v>
      </c>
      <c r="R573" s="99">
        <f>AVERAGE(Q$5:Q573)</f>
        <v>49.430731335824362</v>
      </c>
      <c r="S573" s="100">
        <f t="shared" si="88"/>
        <v>10.542999999999999</v>
      </c>
      <c r="T573" s="95" t="s">
        <v>70</v>
      </c>
      <c r="U573" s="102">
        <v>1</v>
      </c>
      <c r="V573" s="103">
        <v>0.7</v>
      </c>
      <c r="W573" s="104"/>
    </row>
    <row r="574" spans="1:23" x14ac:dyDescent="0.2">
      <c r="A574" s="150" t="s">
        <v>71</v>
      </c>
      <c r="B574" s="93">
        <v>44429</v>
      </c>
      <c r="C574" s="121" t="s">
        <v>52</v>
      </c>
      <c r="D574" s="95">
        <v>180</v>
      </c>
      <c r="E574" s="96">
        <v>0.53819444444444442</v>
      </c>
      <c r="F574" s="96">
        <v>0.6244791666666667</v>
      </c>
      <c r="G574" s="70">
        <v>16.475999999999999</v>
      </c>
      <c r="H574" s="70">
        <v>30.583590400000002</v>
      </c>
      <c r="I574" s="97">
        <v>77.343000000000004</v>
      </c>
      <c r="J574" s="70">
        <v>4.7670000000000003</v>
      </c>
      <c r="K574" s="70">
        <f t="shared" si="81"/>
        <v>57204.000000000007</v>
      </c>
      <c r="L574" s="70">
        <f t="shared" si="82"/>
        <v>5.2206151958148856</v>
      </c>
      <c r="M574" s="70">
        <v>76.5</v>
      </c>
      <c r="N574" s="70">
        <f t="shared" si="83"/>
        <v>69970.095246407669</v>
      </c>
      <c r="O574" s="70">
        <f t="shared" si="84"/>
        <v>482.42701390112171</v>
      </c>
      <c r="P574" s="98">
        <f t="shared" si="86"/>
        <v>8.6284722222222276E-2</v>
      </c>
      <c r="Q574" s="99">
        <f t="shared" si="87"/>
        <v>7.9562173038229318</v>
      </c>
      <c r="R574" s="99">
        <f>AVERAGE(Q$5:Q574)</f>
        <v>49.35796903050506</v>
      </c>
      <c r="S574" s="100">
        <f t="shared" si="88"/>
        <v>16.475999999999999</v>
      </c>
      <c r="T574" s="95" t="s">
        <v>70</v>
      </c>
      <c r="U574" s="102">
        <f>((((Q574/60)*1000)/I574)/Z$1)</f>
        <v>0.15586251765204373</v>
      </c>
      <c r="V574" s="103">
        <v>0.7</v>
      </c>
      <c r="W574" s="104"/>
    </row>
    <row r="575" spans="1:23" x14ac:dyDescent="0.2">
      <c r="A575" s="150" t="s">
        <v>71</v>
      </c>
      <c r="B575" s="93">
        <v>44429</v>
      </c>
      <c r="C575" s="121" t="s">
        <v>52</v>
      </c>
      <c r="D575" s="95">
        <v>181</v>
      </c>
      <c r="E575" s="96">
        <v>0.63187499999999996</v>
      </c>
      <c r="F575" s="96">
        <v>0.64658564814814812</v>
      </c>
      <c r="G575" s="70">
        <v>16.481999999999999</v>
      </c>
      <c r="H575" s="70">
        <v>29.114522400000002</v>
      </c>
      <c r="I575" s="97">
        <v>87.692999999999998</v>
      </c>
      <c r="J575" s="70">
        <v>3.2869999999999999</v>
      </c>
      <c r="K575" s="70">
        <f t="shared" si="81"/>
        <v>39444</v>
      </c>
      <c r="L575" s="70">
        <f t="shared" si="82"/>
        <v>30.632462245161278</v>
      </c>
      <c r="M575" s="70">
        <v>76.5</v>
      </c>
      <c r="N575" s="70">
        <f t="shared" si="83"/>
        <v>9650.2072955870754</v>
      </c>
      <c r="O575" s="70">
        <f t="shared" si="84"/>
        <v>66.535863253321935</v>
      </c>
      <c r="P575" s="98">
        <f t="shared" si="86"/>
        <v>1.4710648148148153E-2</v>
      </c>
      <c r="Q575" s="99">
        <f t="shared" si="87"/>
        <v>46.683870967741917</v>
      </c>
      <c r="R575" s="99">
        <f>AVERAGE(Q$5:Q575)</f>
        <v>49.353285846507227</v>
      </c>
      <c r="S575" s="100">
        <f t="shared" si="88"/>
        <v>16.481999999999999</v>
      </c>
      <c r="T575" s="95" t="s">
        <v>70</v>
      </c>
      <c r="U575" s="102">
        <f>((((Q575/60)*1000)/I575)/Z$1)</f>
        <v>0.80659958981802415</v>
      </c>
      <c r="V575" s="103">
        <v>0.7</v>
      </c>
      <c r="W575" s="104"/>
    </row>
    <row r="576" spans="1:23" x14ac:dyDescent="0.2">
      <c r="A576" s="150" t="s">
        <v>71</v>
      </c>
      <c r="B576" s="93">
        <v>44429</v>
      </c>
      <c r="C576" s="121" t="s">
        <v>52</v>
      </c>
      <c r="D576" s="95">
        <v>182</v>
      </c>
      <c r="E576" s="96">
        <v>0.65153935185185186</v>
      </c>
      <c r="F576" s="96">
        <v>0.66579861111111105</v>
      </c>
      <c r="G576" s="70">
        <v>16.488</v>
      </c>
      <c r="H576" s="70">
        <v>22.605438400000001</v>
      </c>
      <c r="I576" s="97">
        <v>53.052</v>
      </c>
      <c r="J576" s="70">
        <v>2.4980000000000002</v>
      </c>
      <c r="K576" s="70">
        <f t="shared" si="81"/>
        <v>29976.000000000004</v>
      </c>
      <c r="L576" s="70">
        <f t="shared" si="82"/>
        <v>31.613662940259882</v>
      </c>
      <c r="M576" s="70">
        <v>76.5</v>
      </c>
      <c r="N576" s="70">
        <f t="shared" si="83"/>
        <v>4425.0088638310071</v>
      </c>
      <c r="O576" s="70">
        <f t="shared" si="84"/>
        <v>30.509374113987473</v>
      </c>
      <c r="P576" s="98">
        <f t="shared" si="86"/>
        <v>1.4259259259259194E-2</v>
      </c>
      <c r="Q576" s="99">
        <f t="shared" si="87"/>
        <v>48.179220779220998</v>
      </c>
      <c r="R576" s="99">
        <f>AVERAGE(Q$5:Q576)</f>
        <v>49.351233285200784</v>
      </c>
      <c r="S576" s="100">
        <f t="shared" si="88"/>
        <v>16.488</v>
      </c>
      <c r="T576" s="95" t="s">
        <v>70</v>
      </c>
      <c r="U576" s="102">
        <v>1</v>
      </c>
      <c r="V576" s="103">
        <v>0.7</v>
      </c>
      <c r="W576" s="104"/>
    </row>
    <row r="577" spans="1:23" x14ac:dyDescent="0.2">
      <c r="A577" s="150" t="s">
        <v>71</v>
      </c>
      <c r="B577" s="93">
        <v>44430</v>
      </c>
      <c r="C577" s="121" t="s">
        <v>52</v>
      </c>
      <c r="D577" s="95">
        <v>183</v>
      </c>
      <c r="E577" s="96">
        <v>6.5104166666666671E-2</v>
      </c>
      <c r="F577" s="96">
        <v>8.3495370370370373E-2</v>
      </c>
      <c r="G577" s="70">
        <v>16.007000000000001</v>
      </c>
      <c r="H577" s="70">
        <v>60.844368000000003</v>
      </c>
      <c r="I577" s="97">
        <v>85.254999999999995</v>
      </c>
      <c r="J577" s="70">
        <v>7.4610000000000003</v>
      </c>
      <c r="K577" s="70">
        <f t="shared" si="81"/>
        <v>89532</v>
      </c>
      <c r="L577" s="70">
        <f t="shared" si="82"/>
        <v>23.79598000855885</v>
      </c>
      <c r="M577" s="70">
        <v>76.5</v>
      </c>
      <c r="N577" s="70">
        <f t="shared" si="83"/>
        <v>27127.891542860179</v>
      </c>
      <c r="O577" s="70">
        <f t="shared" si="84"/>
        <v>187.04030149405065</v>
      </c>
      <c r="P577" s="98">
        <f t="shared" si="86"/>
        <v>1.8391203703703701E-2</v>
      </c>
      <c r="Q577" s="99">
        <f t="shared" si="87"/>
        <v>36.26507237256137</v>
      </c>
      <c r="R577" s="99">
        <f>AVERAGE(Q$5:Q577)</f>
        <v>49.328395308040854</v>
      </c>
      <c r="S577" s="100">
        <f t="shared" si="88"/>
        <v>16.007000000000001</v>
      </c>
      <c r="T577" s="95" t="s">
        <v>70</v>
      </c>
      <c r="U577" s="102">
        <f t="shared" ref="U577:U619" si="89">((((Q577/60)*1000)/I577)/Z$1)</f>
        <v>0.64450271951634186</v>
      </c>
      <c r="V577" s="103">
        <v>0.7</v>
      </c>
      <c r="W577" s="104"/>
    </row>
    <row r="578" spans="1:23" x14ac:dyDescent="0.2">
      <c r="A578" s="150" t="s">
        <v>71</v>
      </c>
      <c r="B578" s="93">
        <v>44430</v>
      </c>
      <c r="C578" s="121" t="s">
        <v>52</v>
      </c>
      <c r="D578" s="95">
        <v>184</v>
      </c>
      <c r="E578" s="96">
        <v>9.0590277777777783E-2</v>
      </c>
      <c r="F578" s="96">
        <v>0.11042824074074074</v>
      </c>
      <c r="G578" s="70">
        <v>15.984</v>
      </c>
      <c r="H578" s="70">
        <v>67.746627199999992</v>
      </c>
      <c r="I578" s="97">
        <v>86.858999999999995</v>
      </c>
      <c r="J578" s="70">
        <v>5.6970000000000001</v>
      </c>
      <c r="K578" s="70">
        <f t="shared" si="81"/>
        <v>68364</v>
      </c>
      <c r="L578" s="70">
        <f t="shared" si="82"/>
        <v>22.028869033372231</v>
      </c>
      <c r="M578" s="70">
        <v>76.5</v>
      </c>
      <c r="N578" s="70">
        <f t="shared" si="83"/>
        <v>23013.889438230472</v>
      </c>
      <c r="O578" s="70">
        <f t="shared" si="84"/>
        <v>158.67524434313393</v>
      </c>
      <c r="P578" s="98">
        <f t="shared" si="86"/>
        <v>1.983796296296296E-2</v>
      </c>
      <c r="Q578" s="99">
        <f t="shared" si="87"/>
        <v>33.571995332555431</v>
      </c>
      <c r="R578" s="99">
        <f>AVERAGE(Q$5:Q578)</f>
        <v>49.300945133867536</v>
      </c>
      <c r="S578" s="100">
        <f t="shared" si="88"/>
        <v>15.984</v>
      </c>
      <c r="T578" s="95" t="s">
        <v>70</v>
      </c>
      <c r="U578" s="102">
        <f t="shared" si="89"/>
        <v>0.58562336194039721</v>
      </c>
      <c r="V578" s="103">
        <v>0.7</v>
      </c>
      <c r="W578" s="104"/>
    </row>
    <row r="579" spans="1:23" x14ac:dyDescent="0.2">
      <c r="A579" s="150" t="s">
        <v>71</v>
      </c>
      <c r="B579" s="93">
        <v>44430</v>
      </c>
      <c r="C579" s="121" t="s">
        <v>52</v>
      </c>
      <c r="D579" s="95">
        <v>185</v>
      </c>
      <c r="E579" s="96">
        <v>0.11778935185185185</v>
      </c>
      <c r="F579" s="96">
        <v>0.14037037037037037</v>
      </c>
      <c r="G579" s="70">
        <v>16.010000000000002</v>
      </c>
      <c r="H579" s="70">
        <v>59.608642400000001</v>
      </c>
      <c r="I579" s="97">
        <v>83.152000000000001</v>
      </c>
      <c r="J579" s="70">
        <v>8.4369999999999994</v>
      </c>
      <c r="K579" s="70">
        <f t="shared" si="81"/>
        <v>101243.99999999999</v>
      </c>
      <c r="L579" s="70">
        <f t="shared" si="82"/>
        <v>19.384366400820099</v>
      </c>
      <c r="M579" s="70">
        <v>76.5</v>
      </c>
      <c r="N579" s="70">
        <f t="shared" si="83"/>
        <v>36431.583377559546</v>
      </c>
      <c r="O579" s="70">
        <f t="shared" si="84"/>
        <v>251.18702380826244</v>
      </c>
      <c r="P579" s="98">
        <f t="shared" si="86"/>
        <v>2.2581018518518514E-2</v>
      </c>
      <c r="Q579" s="99">
        <f t="shared" si="87"/>
        <v>29.54177344951308</v>
      </c>
      <c r="R579" s="99">
        <f>AVERAGE(Q$5:Q579)</f>
        <v>49.266581357025181</v>
      </c>
      <c r="S579" s="100">
        <f t="shared" si="88"/>
        <v>16.010000000000002</v>
      </c>
      <c r="T579" s="95" t="s">
        <v>70</v>
      </c>
      <c r="U579" s="102">
        <f t="shared" si="89"/>
        <v>0.53829448242125921</v>
      </c>
      <c r="V579" s="103">
        <v>0.7</v>
      </c>
      <c r="W579" s="104"/>
    </row>
    <row r="580" spans="1:23" x14ac:dyDescent="0.2">
      <c r="A580" s="150" t="s">
        <v>71</v>
      </c>
      <c r="B580" s="93">
        <v>44430</v>
      </c>
      <c r="C580" s="121" t="s">
        <v>52</v>
      </c>
      <c r="D580" s="95">
        <v>186</v>
      </c>
      <c r="E580" s="96">
        <v>0.14546296296296296</v>
      </c>
      <c r="F580" s="96">
        <v>0.16519675925925925</v>
      </c>
      <c r="G580" s="70">
        <v>16.012</v>
      </c>
      <c r="H580" s="70">
        <v>10.0573272</v>
      </c>
      <c r="I580" s="97">
        <v>86.674000000000007</v>
      </c>
      <c r="J580" s="70">
        <v>4.1749999999999998</v>
      </c>
      <c r="K580" s="70">
        <f t="shared" si="81"/>
        <v>50100</v>
      </c>
      <c r="L580" s="70">
        <f t="shared" si="82"/>
        <v>22.183943259589448</v>
      </c>
      <c r="M580" s="70">
        <v>76.5</v>
      </c>
      <c r="N580" s="70">
        <f t="shared" si="83"/>
        <v>16200.363901156039</v>
      </c>
      <c r="O580" s="70">
        <f t="shared" si="84"/>
        <v>111.69762101113461</v>
      </c>
      <c r="P580" s="98">
        <f t="shared" si="86"/>
        <v>1.9733796296296291E-2</v>
      </c>
      <c r="Q580" s="99">
        <f t="shared" si="87"/>
        <v>33.808328445747811</v>
      </c>
      <c r="R580" s="99">
        <f>AVERAGE(Q$5:Q580)</f>
        <v>49.239744112387541</v>
      </c>
      <c r="S580" s="100">
        <f t="shared" si="88"/>
        <v>16.012</v>
      </c>
      <c r="T580" s="95" t="s">
        <v>70</v>
      </c>
      <c r="U580" s="102">
        <f t="shared" si="89"/>
        <v>0.59100468501874692</v>
      </c>
      <c r="V580" s="103">
        <v>0.7</v>
      </c>
      <c r="W580" s="104"/>
    </row>
    <row r="581" spans="1:23" x14ac:dyDescent="0.2">
      <c r="A581" s="150" t="s">
        <v>71</v>
      </c>
      <c r="B581" s="93">
        <v>44430</v>
      </c>
      <c r="C581" s="121" t="s">
        <v>52</v>
      </c>
      <c r="D581" s="95">
        <v>187</v>
      </c>
      <c r="E581" s="96">
        <v>0.17079861111111114</v>
      </c>
      <c r="F581" s="96">
        <v>0.19202546296296297</v>
      </c>
      <c r="G581" s="70">
        <v>16.036999999999999</v>
      </c>
      <c r="H581" s="70">
        <v>66.359611200000003</v>
      </c>
      <c r="I581" s="97">
        <v>82.710999999999999</v>
      </c>
      <c r="J581" s="70">
        <v>10.582000000000001</v>
      </c>
      <c r="K581" s="70">
        <f t="shared" si="81"/>
        <v>126984.00000000001</v>
      </c>
      <c r="L581" s="70">
        <f t="shared" si="82"/>
        <v>20.655767926717576</v>
      </c>
      <c r="M581" s="70">
        <v>76.5</v>
      </c>
      <c r="N581" s="70">
        <f t="shared" si="83"/>
        <v>42609.050307856618</v>
      </c>
      <c r="O581" s="70">
        <f t="shared" si="84"/>
        <v>293.77917570059748</v>
      </c>
      <c r="P581" s="98">
        <f t="shared" si="86"/>
        <v>2.122685185185183E-2</v>
      </c>
      <c r="Q581" s="99">
        <f t="shared" si="87"/>
        <v>31.47938931297713</v>
      </c>
      <c r="R581" s="99">
        <f>AVERAGE(Q$5:Q581)</f>
        <v>49.208963601470018</v>
      </c>
      <c r="S581" s="100">
        <f t="shared" si="88"/>
        <v>16.036999999999999</v>
      </c>
      <c r="T581" s="95" t="s">
        <v>70</v>
      </c>
      <c r="U581" s="102">
        <f t="shared" si="89"/>
        <v>0.57665902254357604</v>
      </c>
      <c r="V581" s="103">
        <v>0.7</v>
      </c>
      <c r="W581" s="104"/>
    </row>
    <row r="582" spans="1:23" x14ac:dyDescent="0.2">
      <c r="A582" s="150" t="s">
        <v>71</v>
      </c>
      <c r="B582" s="93">
        <v>44430</v>
      </c>
      <c r="C582" s="142" t="s">
        <v>53</v>
      </c>
      <c r="D582" s="95">
        <v>188</v>
      </c>
      <c r="E582" s="96">
        <v>0.23001157407407405</v>
      </c>
      <c r="F582" s="96">
        <v>0.27377314814814818</v>
      </c>
      <c r="G582" s="70">
        <v>18.983000000000001</v>
      </c>
      <c r="H582" s="70">
        <v>46.342744800000006</v>
      </c>
      <c r="I582" s="97">
        <v>85.972999999999999</v>
      </c>
      <c r="J582" s="70">
        <v>5.33</v>
      </c>
      <c r="K582" s="70">
        <f t="shared" si="81"/>
        <v>63960</v>
      </c>
      <c r="L582" s="70">
        <f t="shared" si="82"/>
        <v>11.859755016768034</v>
      </c>
      <c r="M582" s="70">
        <v>76.5</v>
      </c>
      <c r="N582" s="70">
        <f t="shared" si="83"/>
        <v>38667.912162897053</v>
      </c>
      <c r="O582" s="70">
        <f t="shared" si="84"/>
        <v>266.60597406425609</v>
      </c>
      <c r="P582" s="98">
        <f t="shared" si="86"/>
        <v>4.3761574074074133E-2</v>
      </c>
      <c r="Q582" s="99">
        <f t="shared" si="87"/>
        <v>18.07426606717797</v>
      </c>
      <c r="R582" s="99">
        <f>AVERAGE(Q$5:Q582)</f>
        <v>49.155097342760172</v>
      </c>
      <c r="S582" s="100">
        <f t="shared" si="88"/>
        <v>18.983000000000001</v>
      </c>
      <c r="T582" s="95" t="s">
        <v>70</v>
      </c>
      <c r="U582" s="102">
        <f t="shared" si="89"/>
        <v>0.3185331629341342</v>
      </c>
      <c r="V582" s="103">
        <v>0.7</v>
      </c>
      <c r="W582" s="104"/>
    </row>
    <row r="583" spans="1:23" x14ac:dyDescent="0.2">
      <c r="A583" s="150" t="s">
        <v>71</v>
      </c>
      <c r="B583" s="93">
        <v>44430</v>
      </c>
      <c r="C583" s="121" t="s">
        <v>52</v>
      </c>
      <c r="D583" s="95">
        <v>189</v>
      </c>
      <c r="E583" s="96">
        <v>0.28834490740740742</v>
      </c>
      <c r="F583" s="96">
        <v>0.3205324074074074</v>
      </c>
      <c r="G583" s="70">
        <v>19.010000000000002</v>
      </c>
      <c r="H583" s="70">
        <v>59.321348</v>
      </c>
      <c r="I583" s="97">
        <v>84.498999999999995</v>
      </c>
      <c r="J583" s="70">
        <v>5.4269999999999996</v>
      </c>
      <c r="K583" s="70">
        <f t="shared" si="81"/>
        <v>65123.999999999993</v>
      </c>
      <c r="L583" s="70">
        <f t="shared" si="82"/>
        <v>16.14725395469257</v>
      </c>
      <c r="M583" s="70">
        <v>76.5</v>
      </c>
      <c r="N583" s="70">
        <f t="shared" si="83"/>
        <v>28751.864430631344</v>
      </c>
      <c r="O583" s="70">
        <f t="shared" si="84"/>
        <v>198.23720480173975</v>
      </c>
      <c r="P583" s="98">
        <f t="shared" si="86"/>
        <v>3.218749999999998E-2</v>
      </c>
      <c r="Q583" s="99">
        <f t="shared" si="87"/>
        <v>24.608414239482219</v>
      </c>
      <c r="R583" s="99">
        <f>AVERAGE(Q$5:Q583)</f>
        <v>49.112702380578341</v>
      </c>
      <c r="S583" s="100">
        <f t="shared" si="88"/>
        <v>19.010000000000002</v>
      </c>
      <c r="T583" s="95" t="s">
        <v>70</v>
      </c>
      <c r="U583" s="102">
        <f t="shared" si="89"/>
        <v>0.44125346004600774</v>
      </c>
      <c r="V583" s="103">
        <v>0.7</v>
      </c>
      <c r="W583" s="104"/>
    </row>
    <row r="584" spans="1:23" x14ac:dyDescent="0.2">
      <c r="A584" s="150" t="s">
        <v>71</v>
      </c>
      <c r="B584" s="93">
        <v>44430</v>
      </c>
      <c r="C584" s="121" t="s">
        <v>52</v>
      </c>
      <c r="D584" s="95">
        <v>190</v>
      </c>
      <c r="E584" s="96">
        <v>0.33340277777777777</v>
      </c>
      <c r="F584" s="96">
        <v>0.40162037037037041</v>
      </c>
      <c r="G584" s="70">
        <v>18.972000000000001</v>
      </c>
      <c r="H584" s="70">
        <v>32.783483199999999</v>
      </c>
      <c r="I584" s="97">
        <v>82.376999999999995</v>
      </c>
      <c r="J584" s="70">
        <v>5.2430000000000003</v>
      </c>
      <c r="K584" s="70">
        <f t="shared" si="81"/>
        <v>62916.000000000007</v>
      </c>
      <c r="L584" s="70">
        <f t="shared" si="82"/>
        <v>7.6036222371224929</v>
      </c>
      <c r="M584" s="70">
        <v>76.5</v>
      </c>
      <c r="N584" s="70">
        <f t="shared" si="83"/>
        <v>56384.29624023199</v>
      </c>
      <c r="O584" s="70">
        <f t="shared" si="84"/>
        <v>388.75619034530189</v>
      </c>
      <c r="P584" s="98">
        <f t="shared" si="86"/>
        <v>6.8217592592592635E-2</v>
      </c>
      <c r="Q584" s="99">
        <f t="shared" si="87"/>
        <v>11.587919918561242</v>
      </c>
      <c r="R584" s="99">
        <f>AVERAGE(Q$5:Q584)</f>
        <v>49.04800447978176</v>
      </c>
      <c r="S584" s="100">
        <f t="shared" si="88"/>
        <v>18.972000000000001</v>
      </c>
      <c r="T584" s="95" t="s">
        <v>70</v>
      </c>
      <c r="U584" s="102">
        <f t="shared" si="89"/>
        <v>0.21313539485611868</v>
      </c>
      <c r="V584" s="103">
        <v>0.7</v>
      </c>
      <c r="W584" s="104"/>
    </row>
    <row r="585" spans="1:23" x14ac:dyDescent="0.2">
      <c r="A585" s="150" t="s">
        <v>71</v>
      </c>
      <c r="B585" s="93">
        <v>44430</v>
      </c>
      <c r="C585" s="121" t="s">
        <v>52</v>
      </c>
      <c r="D585" s="95">
        <v>191</v>
      </c>
      <c r="E585" s="96">
        <v>0.4127662037037037</v>
      </c>
      <c r="F585" s="96">
        <v>0.44768518518518513</v>
      </c>
      <c r="G585" s="70">
        <v>18.986999999999998</v>
      </c>
      <c r="H585" s="70">
        <v>42.986480800000002</v>
      </c>
      <c r="I585" s="97">
        <v>89.177000000000007</v>
      </c>
      <c r="J585" s="70">
        <v>5.1609999999999996</v>
      </c>
      <c r="K585" s="70">
        <f t="shared" si="81"/>
        <v>61931.999999999993</v>
      </c>
      <c r="L585" s="70">
        <f t="shared" si="82"/>
        <v>14.866152647530681</v>
      </c>
      <c r="M585" s="70">
        <v>76.5</v>
      </c>
      <c r="N585" s="70">
        <f t="shared" si="83"/>
        <v>31059.64960979826</v>
      </c>
      <c r="O585" s="70">
        <f t="shared" si="84"/>
        <v>214.14882974365264</v>
      </c>
      <c r="P585" s="98">
        <f t="shared" si="86"/>
        <v>3.4918981481481426E-2</v>
      </c>
      <c r="Q585" s="99">
        <f t="shared" si="87"/>
        <v>22.65601590984425</v>
      </c>
      <c r="R585" s="99">
        <f>AVERAGE(Q$5:Q585)</f>
        <v>49.002579370367066</v>
      </c>
      <c r="S585" s="100">
        <f t="shared" si="88"/>
        <v>18.986999999999998</v>
      </c>
      <c r="T585" s="95" t="s">
        <v>70</v>
      </c>
      <c r="U585" s="102">
        <f t="shared" si="89"/>
        <v>0.38493442068131178</v>
      </c>
      <c r="V585" s="103">
        <v>0.7</v>
      </c>
      <c r="W585" s="104"/>
    </row>
    <row r="586" spans="1:23" x14ac:dyDescent="0.2">
      <c r="A586" s="150" t="s">
        <v>71</v>
      </c>
      <c r="B586" s="93">
        <v>44430</v>
      </c>
      <c r="C586" s="121" t="s">
        <v>52</v>
      </c>
      <c r="D586" s="95">
        <v>192</v>
      </c>
      <c r="E586" s="96">
        <v>0.45520833333333338</v>
      </c>
      <c r="F586" s="96">
        <v>0.48214120370370367</v>
      </c>
      <c r="G586" s="70">
        <v>19.007000000000001</v>
      </c>
      <c r="H586" s="70">
        <v>64.931456800000007</v>
      </c>
      <c r="I586" s="97">
        <v>87.849000000000004</v>
      </c>
      <c r="J586" s="70">
        <v>6.0220000000000002</v>
      </c>
      <c r="K586" s="70">
        <f t="shared" si="81"/>
        <v>72264</v>
      </c>
      <c r="L586" s="70">
        <f t="shared" si="82"/>
        <v>19.294553774645525</v>
      </c>
      <c r="M586" s="70">
        <v>76.5</v>
      </c>
      <c r="N586" s="70">
        <f t="shared" si="83"/>
        <v>27858.63446488401</v>
      </c>
      <c r="O586" s="70">
        <f t="shared" si="84"/>
        <v>192.07859856310367</v>
      </c>
      <c r="P586" s="98">
        <f t="shared" si="86"/>
        <v>2.6932870370370288E-2</v>
      </c>
      <c r="Q586" s="99">
        <f t="shared" si="87"/>
        <v>29.404899011603014</v>
      </c>
      <c r="R586" s="99">
        <f>AVERAGE(Q$5:Q586)</f>
        <v>48.968906380059913</v>
      </c>
      <c r="S586" s="100">
        <f t="shared" si="88"/>
        <v>19.007000000000001</v>
      </c>
      <c r="T586" s="95" t="s">
        <v>70</v>
      </c>
      <c r="U586" s="102">
        <f t="shared" si="89"/>
        <v>0.50715292479490481</v>
      </c>
      <c r="V586" s="103">
        <v>0.7</v>
      </c>
      <c r="W586" s="104"/>
    </row>
    <row r="587" spans="1:23" x14ac:dyDescent="0.2">
      <c r="A587" s="150" t="s">
        <v>71</v>
      </c>
      <c r="B587" s="93">
        <v>44430</v>
      </c>
      <c r="C587" s="121" t="s">
        <v>52</v>
      </c>
      <c r="D587" s="95">
        <v>193</v>
      </c>
      <c r="E587" s="96">
        <v>0.49252314814814818</v>
      </c>
      <c r="F587" s="96">
        <v>0.53456018518518522</v>
      </c>
      <c r="G587" s="70">
        <v>19</v>
      </c>
      <c r="H587" s="70">
        <v>41.6035112</v>
      </c>
      <c r="I587" s="97">
        <v>71.022999999999996</v>
      </c>
      <c r="J587" s="70">
        <v>5.2519999999999998</v>
      </c>
      <c r="K587" s="70">
        <f t="shared" si="81"/>
        <v>63024</v>
      </c>
      <c r="L587" s="70">
        <f t="shared" si="82"/>
        <v>12.357348898678413</v>
      </c>
      <c r="M587" s="70">
        <v>76.5</v>
      </c>
      <c r="N587" s="70">
        <f t="shared" si="83"/>
        <v>30279.516864445148</v>
      </c>
      <c r="O587" s="70">
        <f t="shared" si="84"/>
        <v>208.77000169630182</v>
      </c>
      <c r="P587" s="98">
        <f t="shared" si="86"/>
        <v>4.2037037037037039E-2</v>
      </c>
      <c r="Q587" s="99">
        <f t="shared" si="87"/>
        <v>18.832599118942731</v>
      </c>
      <c r="R587" s="99">
        <f>AVERAGE(Q$5:Q587)</f>
        <v>48.917214600881323</v>
      </c>
      <c r="S587" s="100">
        <f t="shared" si="88"/>
        <v>19</v>
      </c>
      <c r="T587" s="95" t="s">
        <v>70</v>
      </c>
      <c r="U587" s="102">
        <f t="shared" si="89"/>
        <v>0.40176057177684932</v>
      </c>
      <c r="V587" s="103">
        <v>0.7</v>
      </c>
      <c r="W587" s="104"/>
    </row>
    <row r="588" spans="1:23" x14ac:dyDescent="0.2">
      <c r="A588" s="150" t="s">
        <v>71</v>
      </c>
      <c r="B588" s="93">
        <v>44430</v>
      </c>
      <c r="C588" s="121" t="s">
        <v>52</v>
      </c>
      <c r="D588" s="95">
        <v>194</v>
      </c>
      <c r="E588" s="96">
        <v>0.5446643518518518</v>
      </c>
      <c r="F588" s="96">
        <v>0.59375</v>
      </c>
      <c r="G588" s="70">
        <v>19.018000000000001</v>
      </c>
      <c r="H588" s="70">
        <v>49.569299199999996</v>
      </c>
      <c r="I588" s="97">
        <v>66.953000000000003</v>
      </c>
      <c r="J588" s="70">
        <v>4.923</v>
      </c>
      <c r="K588" s="70">
        <f t="shared" ref="K588:K621" si="90">J588*12000</f>
        <v>59076</v>
      </c>
      <c r="L588" s="70">
        <f t="shared" ref="L588:L622" si="91">Q588*0.656168</f>
        <v>10.592881604904491</v>
      </c>
      <c r="M588" s="70">
        <v>76.5</v>
      </c>
      <c r="N588" s="70">
        <f t="shared" ref="N588:N621" si="92">((H588*1000)/M588)+((6.28*I588*K588)/(L588*M588))</f>
        <v>31300.416171253171</v>
      </c>
      <c r="O588" s="70">
        <f t="shared" ref="O588:O621" si="93">N588*0.00689476</f>
        <v>215.80885740090952</v>
      </c>
      <c r="P588" s="98">
        <f t="shared" si="86"/>
        <v>4.9085648148148198E-2</v>
      </c>
      <c r="Q588" s="99">
        <f t="shared" si="87"/>
        <v>16.143551049280813</v>
      </c>
      <c r="R588" s="99">
        <f>AVERAGE(Q$5:Q588)</f>
        <v>48.861095313977899</v>
      </c>
      <c r="S588" s="100">
        <f t="shared" si="88"/>
        <v>19.018000000000001</v>
      </c>
      <c r="T588" s="95" t="s">
        <v>70</v>
      </c>
      <c r="U588" s="102">
        <f t="shared" si="89"/>
        <v>0.36532979600979282</v>
      </c>
      <c r="V588" s="103">
        <v>0.7</v>
      </c>
      <c r="W588" s="104"/>
    </row>
    <row r="589" spans="1:23" x14ac:dyDescent="0.2">
      <c r="A589" s="150" t="s">
        <v>71</v>
      </c>
      <c r="B589" s="93">
        <v>44430</v>
      </c>
      <c r="C589" s="121" t="s">
        <v>52</v>
      </c>
      <c r="D589" s="95">
        <v>195</v>
      </c>
      <c r="E589" s="96">
        <v>0.6038310185185185</v>
      </c>
      <c r="F589" s="96">
        <v>0.63001157407407404</v>
      </c>
      <c r="G589" s="70">
        <v>19.026</v>
      </c>
      <c r="H589" s="70">
        <v>50.798505599999999</v>
      </c>
      <c r="I589" s="97">
        <v>83.703999999999994</v>
      </c>
      <c r="J589" s="70">
        <v>5.77</v>
      </c>
      <c r="K589" s="70">
        <f t="shared" si="90"/>
        <v>69240</v>
      </c>
      <c r="L589" s="70">
        <f t="shared" si="91"/>
        <v>19.868836659946961</v>
      </c>
      <c r="M589" s="70">
        <v>76.5</v>
      </c>
      <c r="N589" s="70">
        <f t="shared" si="92"/>
        <v>24609.815646361552</v>
      </c>
      <c r="O589" s="70">
        <f t="shared" si="93"/>
        <v>169.67877252590776</v>
      </c>
      <c r="P589" s="98">
        <f t="shared" si="86"/>
        <v>2.618055555555554E-2</v>
      </c>
      <c r="Q589" s="99">
        <f t="shared" si="87"/>
        <v>30.280106100795773</v>
      </c>
      <c r="R589" s="99">
        <f>AVERAGE(Q$5:Q589)</f>
        <v>48.829332939254506</v>
      </c>
      <c r="S589" s="100">
        <f t="shared" si="88"/>
        <v>19.026</v>
      </c>
      <c r="T589" s="95" t="s">
        <v>70</v>
      </c>
      <c r="U589" s="102">
        <f t="shared" si="89"/>
        <v>0.54810939307045492</v>
      </c>
      <c r="V589" s="103">
        <v>0.7</v>
      </c>
      <c r="W589" s="104"/>
    </row>
    <row r="590" spans="1:23" x14ac:dyDescent="0.2">
      <c r="A590" s="150" t="s">
        <v>71</v>
      </c>
      <c r="B590" s="93">
        <v>44430</v>
      </c>
      <c r="C590" s="142" t="s">
        <v>53</v>
      </c>
      <c r="D590" s="95">
        <v>196</v>
      </c>
      <c r="E590" s="96">
        <v>0.78079861111111104</v>
      </c>
      <c r="F590" s="96">
        <v>0.80700231481481488</v>
      </c>
      <c r="G590" s="70">
        <v>19.021000000000001</v>
      </c>
      <c r="H590" s="70">
        <v>64.631573599999996</v>
      </c>
      <c r="I590" s="97">
        <v>90.379000000000005</v>
      </c>
      <c r="J590" s="70">
        <v>5.5279999999999996</v>
      </c>
      <c r="K590" s="70">
        <f t="shared" si="90"/>
        <v>66336</v>
      </c>
      <c r="L590" s="70">
        <f t="shared" si="91"/>
        <v>19.84606780070661</v>
      </c>
      <c r="M590" s="70">
        <v>76.5</v>
      </c>
      <c r="N590" s="70">
        <f t="shared" si="92"/>
        <v>25644.221566046635</v>
      </c>
      <c r="O590" s="70">
        <f t="shared" si="93"/>
        <v>176.81075308471569</v>
      </c>
      <c r="P590" s="98">
        <f t="shared" si="86"/>
        <v>2.620370370370384E-2</v>
      </c>
      <c r="Q590" s="99">
        <f t="shared" si="87"/>
        <v>30.245406360423871</v>
      </c>
      <c r="R590" s="99">
        <f>AVERAGE(Q$5:Q590)</f>
        <v>48.797619753966401</v>
      </c>
      <c r="S590" s="100">
        <f t="shared" si="88"/>
        <v>19.021000000000001</v>
      </c>
      <c r="T590" s="95" t="s">
        <v>70</v>
      </c>
      <c r="U590" s="102">
        <f t="shared" si="89"/>
        <v>0.50704669528728463</v>
      </c>
      <c r="V590" s="103">
        <v>0.7</v>
      </c>
      <c r="W590" s="104"/>
    </row>
    <row r="591" spans="1:23" x14ac:dyDescent="0.2">
      <c r="A591" s="150" t="s">
        <v>71</v>
      </c>
      <c r="B591" s="93">
        <v>44430</v>
      </c>
      <c r="C591" s="121" t="s">
        <v>52</v>
      </c>
      <c r="D591" s="95">
        <v>197</v>
      </c>
      <c r="E591" s="96">
        <v>0.82424768518518521</v>
      </c>
      <c r="F591" s="96">
        <v>0.8712847222222222</v>
      </c>
      <c r="G591" s="70">
        <v>18.954000000000001</v>
      </c>
      <c r="H591" s="70">
        <v>52.7344832</v>
      </c>
      <c r="I591" s="97">
        <v>80.650000000000006</v>
      </c>
      <c r="J591" s="70">
        <v>7.2869999999999999</v>
      </c>
      <c r="K591" s="70">
        <f t="shared" si="90"/>
        <v>87444</v>
      </c>
      <c r="L591" s="70">
        <f t="shared" si="91"/>
        <v>11.017034886614185</v>
      </c>
      <c r="M591" s="70">
        <v>76.5</v>
      </c>
      <c r="N591" s="70">
        <f t="shared" si="92"/>
        <v>53238.752900804888</v>
      </c>
      <c r="O591" s="70">
        <f t="shared" si="93"/>
        <v>367.06842395035352</v>
      </c>
      <c r="P591" s="98">
        <f t="shared" si="86"/>
        <v>4.7037037037036988E-2</v>
      </c>
      <c r="Q591" s="99">
        <f t="shared" si="87"/>
        <v>16.789960629921278</v>
      </c>
      <c r="R591" s="99">
        <f>AVERAGE(Q$5:Q591)</f>
        <v>48.743092225646052</v>
      </c>
      <c r="S591" s="100">
        <f t="shared" si="88"/>
        <v>18.954000000000001</v>
      </c>
      <c r="T591" s="95" t="s">
        <v>70</v>
      </c>
      <c r="U591" s="102">
        <f t="shared" si="89"/>
        <v>0.3154288194390516</v>
      </c>
      <c r="V591" s="103">
        <v>0.7</v>
      </c>
      <c r="W591" s="104"/>
    </row>
    <row r="592" spans="1:23" x14ac:dyDescent="0.2">
      <c r="A592" s="150" t="s">
        <v>71</v>
      </c>
      <c r="B592" s="93">
        <v>44430</v>
      </c>
      <c r="C592" s="121" t="s">
        <v>52</v>
      </c>
      <c r="D592" s="95">
        <v>198</v>
      </c>
      <c r="E592" s="96">
        <v>0.87990740740740747</v>
      </c>
      <c r="F592" s="96">
        <v>0.90857638888888881</v>
      </c>
      <c r="G592" s="70">
        <v>19.024000000000001</v>
      </c>
      <c r="H592" s="70">
        <v>67.5207032</v>
      </c>
      <c r="I592" s="97">
        <v>74.228999999999999</v>
      </c>
      <c r="J592" s="70">
        <v>6.3659999999999997</v>
      </c>
      <c r="K592" s="70">
        <f t="shared" si="90"/>
        <v>76392</v>
      </c>
      <c r="L592" s="70">
        <f t="shared" si="91"/>
        <v>18.142343203552777</v>
      </c>
      <c r="M592" s="70">
        <v>76.5</v>
      </c>
      <c r="N592" s="70">
        <f t="shared" si="92"/>
        <v>26540.831510316959</v>
      </c>
      <c r="O592" s="70">
        <f t="shared" si="93"/>
        <v>182.99266346407296</v>
      </c>
      <c r="P592" s="98">
        <f t="shared" si="86"/>
        <v>2.8668981481481337E-2</v>
      </c>
      <c r="Q592" s="99">
        <f t="shared" si="87"/>
        <v>27.648930157448667</v>
      </c>
      <c r="R592" s="99">
        <f>AVERAGE(Q$5:Q592)</f>
        <v>48.707217800359999</v>
      </c>
      <c r="S592" s="100">
        <f t="shared" si="88"/>
        <v>19.024000000000001</v>
      </c>
      <c r="T592" s="95" t="s">
        <v>70</v>
      </c>
      <c r="U592" s="102">
        <f t="shared" si="89"/>
        <v>0.56436592733805879</v>
      </c>
      <c r="V592" s="103">
        <v>0.7</v>
      </c>
      <c r="W592" s="104"/>
    </row>
    <row r="593" spans="1:23" x14ac:dyDescent="0.2">
      <c r="A593" s="150" t="s">
        <v>71</v>
      </c>
      <c r="B593" s="93">
        <v>44430</v>
      </c>
      <c r="C593" s="121" t="s">
        <v>52</v>
      </c>
      <c r="D593" s="95">
        <v>199</v>
      </c>
      <c r="E593" s="96">
        <v>0.91533564814814816</v>
      </c>
      <c r="F593" s="96">
        <v>0.94137731481481479</v>
      </c>
      <c r="G593" s="70">
        <v>18.988</v>
      </c>
      <c r="H593" s="70">
        <v>65.812672800000001</v>
      </c>
      <c r="I593" s="97">
        <v>86.8</v>
      </c>
      <c r="J593" s="70">
        <v>7.2910000000000004</v>
      </c>
      <c r="K593" s="70">
        <f t="shared" si="90"/>
        <v>87492</v>
      </c>
      <c r="L593" s="70">
        <f t="shared" si="91"/>
        <v>19.934908774400029</v>
      </c>
      <c r="M593" s="70">
        <v>76.5</v>
      </c>
      <c r="N593" s="70">
        <f t="shared" si="92"/>
        <v>32133.475001746501</v>
      </c>
      <c r="O593" s="70">
        <f t="shared" si="93"/>
        <v>221.5525981030417</v>
      </c>
      <c r="P593" s="98">
        <f t="shared" si="86"/>
        <v>2.604166666666663E-2</v>
      </c>
      <c r="Q593" s="99">
        <f t="shared" si="87"/>
        <v>30.380800000000043</v>
      </c>
      <c r="R593" s="99">
        <f>AVERAGE(Q$5:Q593)</f>
        <v>48.676103338899289</v>
      </c>
      <c r="S593" s="100">
        <f t="shared" si="88"/>
        <v>18.988</v>
      </c>
      <c r="T593" s="95" t="s">
        <v>70</v>
      </c>
      <c r="U593" s="102">
        <f t="shared" si="89"/>
        <v>0.53031699483312467</v>
      </c>
      <c r="V593" s="103">
        <v>0.7</v>
      </c>
      <c r="W593" s="104"/>
    </row>
    <row r="594" spans="1:23" x14ac:dyDescent="0.2">
      <c r="A594" s="150" t="s">
        <v>71</v>
      </c>
      <c r="B594" s="93">
        <v>44431</v>
      </c>
      <c r="C594" s="121" t="s">
        <v>52</v>
      </c>
      <c r="D594" s="95">
        <v>200</v>
      </c>
      <c r="E594" s="96">
        <v>0.95304398148148151</v>
      </c>
      <c r="F594" s="96">
        <v>1.0329050925925927</v>
      </c>
      <c r="G594" s="70">
        <v>19.004000000000001</v>
      </c>
      <c r="H594" s="70">
        <v>61.342075200000004</v>
      </c>
      <c r="I594" s="97">
        <v>85.575000000000003</v>
      </c>
      <c r="J594" s="70">
        <v>6.5540000000000003</v>
      </c>
      <c r="K594" s="70">
        <f t="shared" si="90"/>
        <v>78648</v>
      </c>
      <c r="L594" s="70">
        <f t="shared" si="91"/>
        <v>6.5059913071304312</v>
      </c>
      <c r="M594" s="70">
        <v>76.5</v>
      </c>
      <c r="N594" s="70">
        <f t="shared" si="92"/>
        <v>85723.682598966698</v>
      </c>
      <c r="O594" s="70">
        <f t="shared" si="93"/>
        <v>591.04421783605164</v>
      </c>
      <c r="P594" s="98">
        <f t="shared" si="86"/>
        <v>7.986111111111116E-2</v>
      </c>
      <c r="Q594" s="99">
        <f t="shared" si="87"/>
        <v>9.9151304347826041</v>
      </c>
      <c r="R594" s="99">
        <f>AVERAGE(Q$5:Q594)</f>
        <v>48.610406774655019</v>
      </c>
      <c r="S594" s="100">
        <f t="shared" si="88"/>
        <v>19.004000000000001</v>
      </c>
      <c r="T594" s="95" t="s">
        <v>70</v>
      </c>
      <c r="U594" s="102">
        <f t="shared" si="89"/>
        <v>0.17555273036734753</v>
      </c>
      <c r="V594" s="103">
        <v>0.7</v>
      </c>
      <c r="W594" s="104"/>
    </row>
    <row r="595" spans="1:23" x14ac:dyDescent="0.2">
      <c r="A595" s="150" t="s">
        <v>71</v>
      </c>
      <c r="B595" s="93">
        <v>44431</v>
      </c>
      <c r="C595" s="121" t="s">
        <v>52</v>
      </c>
      <c r="D595" s="95">
        <v>201</v>
      </c>
      <c r="E595" s="96">
        <v>8.4965277777777778E-2</v>
      </c>
      <c r="F595" s="96">
        <v>0.10733796296296295</v>
      </c>
      <c r="G595" s="70">
        <v>19.003</v>
      </c>
      <c r="H595" s="70">
        <v>67.051096000000001</v>
      </c>
      <c r="I595" s="97">
        <v>71.594999999999999</v>
      </c>
      <c r="J595" s="70">
        <v>5.3579999999999997</v>
      </c>
      <c r="K595" s="70">
        <f t="shared" si="90"/>
        <v>64295.999999999993</v>
      </c>
      <c r="L595" s="70">
        <f t="shared" si="91"/>
        <v>23.222440669632704</v>
      </c>
      <c r="M595" s="70">
        <v>76.5</v>
      </c>
      <c r="N595" s="70">
        <f t="shared" si="92"/>
        <v>17149.086647912023</v>
      </c>
      <c r="O595" s="70">
        <f t="shared" si="93"/>
        <v>118.23883665655789</v>
      </c>
      <c r="P595" s="98">
        <f t="shared" si="86"/>
        <v>2.2372685185185176E-2</v>
      </c>
      <c r="Q595" s="99">
        <f t="shared" si="87"/>
        <v>35.39099844800829</v>
      </c>
      <c r="R595" s="99">
        <f>AVERAGE(Q$5:Q595)</f>
        <v>48.588038909466114</v>
      </c>
      <c r="S595" s="100">
        <f t="shared" si="88"/>
        <v>19.003</v>
      </c>
      <c r="T595" s="95" t="s">
        <v>70</v>
      </c>
      <c r="U595" s="102">
        <f t="shared" si="89"/>
        <v>0.74897304170996126</v>
      </c>
      <c r="V595" s="103">
        <v>0.7</v>
      </c>
      <c r="W595" s="104"/>
    </row>
    <row r="596" spans="1:23" x14ac:dyDescent="0.2">
      <c r="A596" s="150" t="s">
        <v>71</v>
      </c>
      <c r="B596" s="93">
        <v>44431</v>
      </c>
      <c r="C596" s="121" t="s">
        <v>52</v>
      </c>
      <c r="D596" s="95">
        <v>202</v>
      </c>
      <c r="E596" s="96">
        <v>0.11422453703703704</v>
      </c>
      <c r="F596" s="96">
        <v>0.14974537037037036</v>
      </c>
      <c r="G596" s="70">
        <v>18.989999999999998</v>
      </c>
      <c r="H596" s="70">
        <v>67.5207032</v>
      </c>
      <c r="I596" s="97">
        <v>84.903999999999996</v>
      </c>
      <c r="J596" s="70">
        <v>6.6539999999999999</v>
      </c>
      <c r="K596" s="70">
        <f t="shared" si="90"/>
        <v>79848</v>
      </c>
      <c r="L596" s="70">
        <f t="shared" si="91"/>
        <v>14.616575155425222</v>
      </c>
      <c r="M596" s="70">
        <v>76.5</v>
      </c>
      <c r="N596" s="70">
        <f t="shared" si="92"/>
        <v>38958.050216419375</v>
      </c>
      <c r="O596" s="70">
        <f t="shared" si="93"/>
        <v>268.60640631015963</v>
      </c>
      <c r="P596" s="98">
        <f t="shared" si="86"/>
        <v>3.5520833333333321E-2</v>
      </c>
      <c r="Q596" s="99">
        <f t="shared" si="87"/>
        <v>22.275659824046926</v>
      </c>
      <c r="R596" s="99">
        <f>AVERAGE(Q$5:Q596)</f>
        <v>48.543592323173172</v>
      </c>
      <c r="S596" s="100">
        <f t="shared" si="88"/>
        <v>18.989999999999998</v>
      </c>
      <c r="T596" s="95" t="s">
        <v>70</v>
      </c>
      <c r="U596" s="102">
        <f t="shared" si="89"/>
        <v>0.39751954835348668</v>
      </c>
      <c r="V596" s="103">
        <v>0.7</v>
      </c>
      <c r="W596" s="104"/>
    </row>
    <row r="597" spans="1:23" x14ac:dyDescent="0.2">
      <c r="A597" s="150" t="s">
        <v>71</v>
      </c>
      <c r="B597" s="93">
        <v>44431</v>
      </c>
      <c r="C597" s="121" t="s">
        <v>52</v>
      </c>
      <c r="D597" s="95">
        <v>203</v>
      </c>
      <c r="E597" s="96">
        <v>0.15734953703703705</v>
      </c>
      <c r="F597" s="96">
        <v>0.19464120370370372</v>
      </c>
      <c r="G597" s="70">
        <v>18.995999999999999</v>
      </c>
      <c r="H597" s="70">
        <v>64.110487200000009</v>
      </c>
      <c r="I597" s="97">
        <v>80.471000000000004</v>
      </c>
      <c r="J597" s="70">
        <v>6.1</v>
      </c>
      <c r="K597" s="70">
        <f t="shared" si="90"/>
        <v>73200</v>
      </c>
      <c r="L597" s="70">
        <f t="shared" si="91"/>
        <v>13.926890869273741</v>
      </c>
      <c r="M597" s="70">
        <v>76.5</v>
      </c>
      <c r="N597" s="70">
        <f t="shared" si="92"/>
        <v>35559.228715042314</v>
      </c>
      <c r="O597" s="70">
        <f t="shared" si="93"/>
        <v>245.17234777532514</v>
      </c>
      <c r="P597" s="98">
        <f t="shared" si="86"/>
        <v>3.7291666666666667E-2</v>
      </c>
      <c r="Q597" s="99">
        <f t="shared" si="87"/>
        <v>21.22458100558659</v>
      </c>
      <c r="R597" s="99">
        <f>AVERAGE(Q$5:Q597)</f>
        <v>48.497523164121596</v>
      </c>
      <c r="S597" s="100">
        <f t="shared" si="88"/>
        <v>18.995999999999999</v>
      </c>
      <c r="T597" s="95" t="s">
        <v>70</v>
      </c>
      <c r="U597" s="102">
        <f t="shared" si="89"/>
        <v>0.39962789165128537</v>
      </c>
      <c r="V597" s="103">
        <v>0.7</v>
      </c>
      <c r="W597" s="104"/>
    </row>
    <row r="598" spans="1:23" x14ac:dyDescent="0.2">
      <c r="A598" s="150" t="s">
        <v>71</v>
      </c>
      <c r="B598" s="93">
        <v>44431</v>
      </c>
      <c r="C598" s="121" t="s">
        <v>52</v>
      </c>
      <c r="D598" s="95">
        <v>204</v>
      </c>
      <c r="E598" s="96">
        <v>0.20216435185185186</v>
      </c>
      <c r="F598" s="96">
        <v>0.26709490740740743</v>
      </c>
      <c r="G598" s="70">
        <v>18.954999999999998</v>
      </c>
      <c r="H598" s="70">
        <v>66.449531199999996</v>
      </c>
      <c r="I598" s="97">
        <v>71.736999999999995</v>
      </c>
      <c r="J598" s="70">
        <v>6.7190000000000003</v>
      </c>
      <c r="K598" s="70">
        <f t="shared" si="90"/>
        <v>80628</v>
      </c>
      <c r="L598" s="70">
        <f t="shared" si="91"/>
        <v>7.9813889454545421</v>
      </c>
      <c r="M598" s="70">
        <v>76.5</v>
      </c>
      <c r="N598" s="70">
        <f t="shared" si="92"/>
        <v>60359.287382434602</v>
      </c>
      <c r="O598" s="70">
        <f t="shared" si="93"/>
        <v>416.16280027291481</v>
      </c>
      <c r="P598" s="98">
        <f t="shared" si="86"/>
        <v>6.4930555555555575E-2</v>
      </c>
      <c r="Q598" s="99">
        <f t="shared" si="87"/>
        <v>12.163636363636359</v>
      </c>
      <c r="R598" s="99">
        <f>AVERAGE(Q$5:Q598)</f>
        <v>48.43635500452482</v>
      </c>
      <c r="S598" s="100">
        <f t="shared" si="88"/>
        <v>18.954999999999998</v>
      </c>
      <c r="T598" s="95" t="s">
        <v>70</v>
      </c>
      <c r="U598" s="102">
        <f t="shared" si="89"/>
        <v>0.25690720362038688</v>
      </c>
      <c r="V598" s="103">
        <v>0.7</v>
      </c>
      <c r="W598" s="104"/>
    </row>
    <row r="599" spans="1:23" x14ac:dyDescent="0.2">
      <c r="A599" s="150" t="s">
        <v>71</v>
      </c>
      <c r="B599" s="93">
        <v>44431</v>
      </c>
      <c r="C599" s="121" t="s">
        <v>52</v>
      </c>
      <c r="D599" s="95">
        <v>205</v>
      </c>
      <c r="E599" s="96">
        <v>0.27190972222222221</v>
      </c>
      <c r="F599" s="96">
        <v>0.2951273148148148</v>
      </c>
      <c r="G599" s="70">
        <v>19</v>
      </c>
      <c r="H599" s="70">
        <v>40.902135200000004</v>
      </c>
      <c r="I599" s="97">
        <v>89.167000000000002</v>
      </c>
      <c r="J599" s="70">
        <v>6.8609999999999998</v>
      </c>
      <c r="K599" s="70">
        <f t="shared" si="90"/>
        <v>82332</v>
      </c>
      <c r="L599" s="70">
        <f t="shared" si="91"/>
        <v>22.373824127617144</v>
      </c>
      <c r="M599" s="70">
        <v>76.5</v>
      </c>
      <c r="N599" s="70">
        <f t="shared" si="92"/>
        <v>27470.526143326959</v>
      </c>
      <c r="O599" s="70">
        <f t="shared" si="93"/>
        <v>189.40268483196499</v>
      </c>
      <c r="P599" s="98">
        <f t="shared" si="86"/>
        <v>2.3217592592592595E-2</v>
      </c>
      <c r="Q599" s="99">
        <f t="shared" si="87"/>
        <v>34.097706879361908</v>
      </c>
      <c r="R599" s="99">
        <f>AVERAGE(Q$5:Q599)</f>
        <v>48.412256436247233</v>
      </c>
      <c r="S599" s="100">
        <f t="shared" si="88"/>
        <v>19</v>
      </c>
      <c r="T599" s="95" t="s">
        <v>70</v>
      </c>
      <c r="U599" s="102">
        <f t="shared" si="89"/>
        <v>0.57939812084579978</v>
      </c>
      <c r="V599" s="103">
        <v>0.7</v>
      </c>
      <c r="W599" s="104"/>
    </row>
    <row r="600" spans="1:23" x14ac:dyDescent="0.2">
      <c r="A600" s="150" t="s">
        <v>71</v>
      </c>
      <c r="B600" s="93">
        <v>44431</v>
      </c>
      <c r="C600" s="121" t="s">
        <v>52</v>
      </c>
      <c r="D600" s="95">
        <v>206</v>
      </c>
      <c r="E600" s="96">
        <v>0.30368055555555556</v>
      </c>
      <c r="F600" s="96">
        <v>0.3225115740740741</v>
      </c>
      <c r="G600" s="70">
        <v>12.96</v>
      </c>
      <c r="H600" s="70">
        <v>40.166364799999997</v>
      </c>
      <c r="I600" s="97">
        <v>86.528000000000006</v>
      </c>
      <c r="J600" s="70">
        <v>5.3120000000000003</v>
      </c>
      <c r="K600" s="70">
        <f t="shared" si="90"/>
        <v>63744</v>
      </c>
      <c r="L600" s="70">
        <f t="shared" si="91"/>
        <v>18.81633325629992</v>
      </c>
      <c r="M600" s="70">
        <v>76.5</v>
      </c>
      <c r="N600" s="70">
        <f t="shared" si="92"/>
        <v>24588.57241996524</v>
      </c>
      <c r="O600" s="70">
        <f t="shared" si="93"/>
        <v>169.53230557827953</v>
      </c>
      <c r="P600" s="98">
        <f t="shared" si="86"/>
        <v>1.8831018518518539E-2</v>
      </c>
      <c r="Q600" s="99">
        <f t="shared" si="87"/>
        <v>28.676090964966168</v>
      </c>
      <c r="R600" s="99">
        <f>AVERAGE(Q$5:Q600)</f>
        <v>48.379142064651127</v>
      </c>
      <c r="S600" s="100">
        <f t="shared" si="88"/>
        <v>12.96</v>
      </c>
      <c r="T600" s="95" t="s">
        <v>70</v>
      </c>
      <c r="U600" s="102">
        <f t="shared" si="89"/>
        <v>0.50213367550609245</v>
      </c>
      <c r="V600" s="103">
        <v>0.7</v>
      </c>
      <c r="W600" s="104"/>
    </row>
    <row r="601" spans="1:23" x14ac:dyDescent="0.2">
      <c r="A601" s="150" t="s">
        <v>71</v>
      </c>
      <c r="B601" s="93">
        <v>44431</v>
      </c>
      <c r="C601" s="121" t="s">
        <v>52</v>
      </c>
      <c r="D601" s="95">
        <v>207</v>
      </c>
      <c r="E601" s="96">
        <v>0.32657407407407407</v>
      </c>
      <c r="F601" s="96">
        <v>0.34016203703703707</v>
      </c>
      <c r="G601" s="70">
        <v>10.003</v>
      </c>
      <c r="H601" s="70">
        <v>65.740287200000012</v>
      </c>
      <c r="I601" s="97">
        <v>86.542000000000002</v>
      </c>
      <c r="J601" s="70">
        <v>5.3849999999999998</v>
      </c>
      <c r="K601" s="70">
        <f t="shared" si="90"/>
        <v>64620</v>
      </c>
      <c r="L601" s="70">
        <f t="shared" si="91"/>
        <v>20.127031187734193</v>
      </c>
      <c r="M601" s="70">
        <v>76.5</v>
      </c>
      <c r="N601" s="70">
        <f t="shared" si="92"/>
        <v>23668.671849954208</v>
      </c>
      <c r="O601" s="70">
        <f t="shared" si="93"/>
        <v>163.18981192419028</v>
      </c>
      <c r="P601" s="98">
        <f t="shared" si="86"/>
        <v>1.3587962962962996E-2</v>
      </c>
      <c r="Q601" s="99">
        <f t="shared" si="87"/>
        <v>30.673594548551886</v>
      </c>
      <c r="R601" s="99">
        <f>AVERAGE(Q$5:Q601)</f>
        <v>48.349484531123323</v>
      </c>
      <c r="S601" s="100">
        <f t="shared" si="88"/>
        <v>10.003</v>
      </c>
      <c r="T601" s="95" t="s">
        <v>70</v>
      </c>
      <c r="U601" s="102">
        <f t="shared" si="89"/>
        <v>0.53702414151951239</v>
      </c>
      <c r="V601" s="103">
        <v>0.7</v>
      </c>
      <c r="W601" s="104"/>
    </row>
    <row r="602" spans="1:23" x14ac:dyDescent="0.2">
      <c r="A602" s="150" t="s">
        <v>71</v>
      </c>
      <c r="B602" s="93">
        <v>44431</v>
      </c>
      <c r="C602" s="121" t="s">
        <v>52</v>
      </c>
      <c r="D602" s="95">
        <v>208</v>
      </c>
      <c r="E602" s="96">
        <v>0.36844907407407407</v>
      </c>
      <c r="F602" s="96">
        <v>0.40077546296296296</v>
      </c>
      <c r="G602" s="70">
        <v>18.009</v>
      </c>
      <c r="H602" s="70">
        <v>67.798780800000003</v>
      </c>
      <c r="I602" s="97">
        <v>86.706000000000003</v>
      </c>
      <c r="J602" s="70">
        <v>5.8070000000000004</v>
      </c>
      <c r="K602" s="70">
        <f t="shared" si="90"/>
        <v>69684</v>
      </c>
      <c r="L602" s="70">
        <f t="shared" si="91"/>
        <v>15.231273270032222</v>
      </c>
      <c r="M602" s="70">
        <v>76.5</v>
      </c>
      <c r="N602" s="70">
        <f t="shared" si="92"/>
        <v>33450.744153788488</v>
      </c>
      <c r="O602" s="70">
        <f t="shared" si="93"/>
        <v>230.63485276177471</v>
      </c>
      <c r="P602" s="98">
        <f t="shared" si="86"/>
        <v>3.2326388888888891E-2</v>
      </c>
      <c r="Q602" s="99">
        <f t="shared" si="87"/>
        <v>23.212459720730397</v>
      </c>
      <c r="R602" s="99">
        <f>AVERAGE(Q$5:Q602)</f>
        <v>48.307449372577516</v>
      </c>
      <c r="S602" s="100">
        <f t="shared" si="88"/>
        <v>18.009</v>
      </c>
      <c r="T602" s="95" t="s">
        <v>70</v>
      </c>
      <c r="U602" s="102">
        <f t="shared" si="89"/>
        <v>0.40562814010862192</v>
      </c>
      <c r="V602" s="103">
        <v>0.7</v>
      </c>
      <c r="W602" s="104"/>
    </row>
    <row r="603" spans="1:23" x14ac:dyDescent="0.2">
      <c r="A603" s="150" t="s">
        <v>71</v>
      </c>
      <c r="B603" s="93">
        <v>44431</v>
      </c>
      <c r="C603" s="142" t="s">
        <v>53</v>
      </c>
      <c r="D603" s="95">
        <v>209</v>
      </c>
      <c r="E603" s="96">
        <v>0.40856481481481483</v>
      </c>
      <c r="F603" s="96">
        <v>0.45310185185185187</v>
      </c>
      <c r="G603" s="70">
        <v>18.991</v>
      </c>
      <c r="H603" s="70">
        <v>67.601856000000012</v>
      </c>
      <c r="I603" s="97">
        <v>85.016999999999996</v>
      </c>
      <c r="J603" s="70">
        <v>6.4939999999999998</v>
      </c>
      <c r="K603" s="70">
        <f t="shared" si="90"/>
        <v>77928</v>
      </c>
      <c r="L603" s="70">
        <f t="shared" si="91"/>
        <v>11.65816823201663</v>
      </c>
      <c r="M603" s="70">
        <v>76.5</v>
      </c>
      <c r="N603" s="70">
        <f t="shared" si="92"/>
        <v>47535.354594202043</v>
      </c>
      <c r="O603" s="70">
        <f t="shared" si="93"/>
        <v>327.74486144192048</v>
      </c>
      <c r="P603" s="98">
        <f t="shared" si="86"/>
        <v>4.4537037037037042E-2</v>
      </c>
      <c r="Q603" s="99">
        <f t="shared" si="87"/>
        <v>17.767047817047814</v>
      </c>
      <c r="R603" s="99">
        <f>AVERAGE(Q$5:Q603)</f>
        <v>48.256463727242739</v>
      </c>
      <c r="S603" s="100">
        <f t="shared" si="88"/>
        <v>18.991</v>
      </c>
      <c r="T603" s="95" t="s">
        <v>70</v>
      </c>
      <c r="U603" s="102">
        <f t="shared" si="89"/>
        <v>0.31663984167601089</v>
      </c>
      <c r="V603" s="103">
        <v>0.7</v>
      </c>
      <c r="W603" s="104"/>
    </row>
    <row r="604" spans="1:23" x14ac:dyDescent="0.2">
      <c r="A604" s="150" t="s">
        <v>71</v>
      </c>
      <c r="B604" s="93">
        <v>44431</v>
      </c>
      <c r="C604" s="142" t="s">
        <v>53</v>
      </c>
      <c r="D604" s="95">
        <v>211</v>
      </c>
      <c r="E604" s="96">
        <v>0.45740740740740743</v>
      </c>
      <c r="F604" s="96">
        <v>0.55795138888888884</v>
      </c>
      <c r="G604" s="70">
        <v>20.010999999999999</v>
      </c>
      <c r="H604" s="70">
        <v>66.096595199999996</v>
      </c>
      <c r="I604" s="97">
        <v>83.301000000000002</v>
      </c>
      <c r="J604" s="70">
        <v>7.415</v>
      </c>
      <c r="K604" s="70">
        <f t="shared" si="90"/>
        <v>88980</v>
      </c>
      <c r="L604" s="70">
        <f t="shared" si="91"/>
        <v>5.4414734951997268</v>
      </c>
      <c r="M604" s="70">
        <v>76.5</v>
      </c>
      <c r="N604" s="70">
        <f t="shared" si="92"/>
        <v>112685.24854763412</v>
      </c>
      <c r="O604" s="70">
        <f t="shared" si="93"/>
        <v>776.9377442762858</v>
      </c>
      <c r="P604" s="98">
        <f t="shared" si="86"/>
        <v>0.10054398148148141</v>
      </c>
      <c r="Q604" s="99">
        <f t="shared" si="87"/>
        <v>8.2928053413146134</v>
      </c>
      <c r="R604" s="99">
        <f>AVERAGE(Q$5:Q604)</f>
        <v>48.18985762993286</v>
      </c>
      <c r="S604" s="100">
        <f t="shared" si="88"/>
        <v>20.010999999999999</v>
      </c>
      <c r="T604" s="95" t="s">
        <v>70</v>
      </c>
      <c r="U604" s="102">
        <f t="shared" si="89"/>
        <v>0.15083680361279472</v>
      </c>
      <c r="V604" s="103">
        <v>0.7</v>
      </c>
      <c r="W604" s="104"/>
    </row>
    <row r="605" spans="1:23" x14ac:dyDescent="0.2">
      <c r="A605" s="150" t="s">
        <v>71</v>
      </c>
      <c r="B605" s="93">
        <v>44431</v>
      </c>
      <c r="C605" s="142" t="s">
        <v>53</v>
      </c>
      <c r="D605" s="95">
        <v>212</v>
      </c>
      <c r="E605" s="96">
        <v>0.56971064814814809</v>
      </c>
      <c r="F605" s="96">
        <v>0.62458333333333338</v>
      </c>
      <c r="G605" s="70">
        <v>19.972000000000001</v>
      </c>
      <c r="H605" s="70">
        <v>66.073216000000002</v>
      </c>
      <c r="I605" s="97">
        <v>87.453999999999994</v>
      </c>
      <c r="J605" s="70">
        <v>5.5869999999999997</v>
      </c>
      <c r="K605" s="70">
        <f t="shared" si="90"/>
        <v>67044</v>
      </c>
      <c r="L605" s="70">
        <f t="shared" si="91"/>
        <v>9.9510555295507093</v>
      </c>
      <c r="M605" s="70">
        <v>76.5</v>
      </c>
      <c r="N605" s="70">
        <f t="shared" si="92"/>
        <v>49232.87432463326</v>
      </c>
      <c r="O605" s="70">
        <f t="shared" si="93"/>
        <v>339.44885257850842</v>
      </c>
      <c r="P605" s="98">
        <f t="shared" si="86"/>
        <v>5.4872685185185288E-2</v>
      </c>
      <c r="Q605" s="99">
        <f t="shared" si="87"/>
        <v>15.165408141742221</v>
      </c>
      <c r="R605" s="99">
        <f>AVERAGE(Q$5:Q605)</f>
        <v>48.134908462731218</v>
      </c>
      <c r="S605" s="100">
        <f t="shared" si="88"/>
        <v>19.972000000000001</v>
      </c>
      <c r="T605" s="95" t="s">
        <v>70</v>
      </c>
      <c r="U605" s="102">
        <f t="shared" si="89"/>
        <v>0.26274259752386225</v>
      </c>
      <c r="V605" s="103">
        <v>0.7</v>
      </c>
      <c r="W605" s="104"/>
    </row>
    <row r="606" spans="1:23" x14ac:dyDescent="0.2">
      <c r="A606" s="150" t="s">
        <v>71</v>
      </c>
      <c r="B606" s="93">
        <v>44431</v>
      </c>
      <c r="C606" s="121" t="s">
        <v>52</v>
      </c>
      <c r="D606" s="95">
        <v>213</v>
      </c>
      <c r="E606" s="96">
        <v>0.88512731481481488</v>
      </c>
      <c r="F606" s="96">
        <v>0.94331018518518517</v>
      </c>
      <c r="G606" s="70">
        <v>19.966000000000001</v>
      </c>
      <c r="H606" s="70">
        <v>54.913020000000003</v>
      </c>
      <c r="I606" s="97">
        <v>87.703000000000003</v>
      </c>
      <c r="J606" s="70">
        <v>5.2480000000000002</v>
      </c>
      <c r="K606" s="70">
        <f t="shared" si="90"/>
        <v>62976</v>
      </c>
      <c r="L606" s="70">
        <f t="shared" si="91"/>
        <v>9.3820929056693991</v>
      </c>
      <c r="M606" s="70">
        <v>76.5</v>
      </c>
      <c r="N606" s="70">
        <f t="shared" si="92"/>
        <v>49044.61304045099</v>
      </c>
      <c r="O606" s="70">
        <f t="shared" si="93"/>
        <v>338.15083620677984</v>
      </c>
      <c r="P606" s="98">
        <f t="shared" si="86"/>
        <v>5.8182870370370288E-2</v>
      </c>
      <c r="Q606" s="99">
        <f t="shared" si="87"/>
        <v>14.298309130694273</v>
      </c>
      <c r="R606" s="99">
        <f>AVERAGE(Q$5:Q606)</f>
        <v>48.078701487096602</v>
      </c>
      <c r="S606" s="100">
        <f t="shared" si="88"/>
        <v>19.966000000000001</v>
      </c>
      <c r="T606" s="95" t="s">
        <v>70</v>
      </c>
      <c r="U606" s="102">
        <f t="shared" si="89"/>
        <v>0.24701668977658883</v>
      </c>
      <c r="V606" s="103">
        <v>0.7</v>
      </c>
      <c r="W606" s="104"/>
    </row>
    <row r="607" spans="1:23" x14ac:dyDescent="0.2">
      <c r="A607" s="150" t="s">
        <v>71</v>
      </c>
      <c r="B607" s="93">
        <v>44432</v>
      </c>
      <c r="C607" s="121" t="s">
        <v>52</v>
      </c>
      <c r="D607" s="95">
        <v>214</v>
      </c>
      <c r="E607" s="96">
        <v>0.9526041666666667</v>
      </c>
      <c r="F607" s="96">
        <v>1.0104398148148148</v>
      </c>
      <c r="G607" s="70">
        <v>19.978999999999999</v>
      </c>
      <c r="H607" s="70">
        <v>55.246398400000004</v>
      </c>
      <c r="I607" s="97">
        <v>88.641000000000005</v>
      </c>
      <c r="J607" s="70">
        <v>5.056</v>
      </c>
      <c r="K607" s="70">
        <f t="shared" si="90"/>
        <v>60672</v>
      </c>
      <c r="L607" s="70">
        <f t="shared" si="91"/>
        <v>9.4445646786471915</v>
      </c>
      <c r="M607" s="70">
        <v>76.5</v>
      </c>
      <c r="N607" s="70">
        <f t="shared" si="92"/>
        <v>47467.611878726799</v>
      </c>
      <c r="O607" s="70">
        <f t="shared" si="93"/>
        <v>327.27779167697037</v>
      </c>
      <c r="P607" s="98">
        <f t="shared" si="86"/>
        <v>5.7835648148148122E-2</v>
      </c>
      <c r="Q607" s="99">
        <f t="shared" si="87"/>
        <v>14.393516109665805</v>
      </c>
      <c r="R607" s="99">
        <f>AVERAGE(Q$5:Q607)</f>
        <v>48.022838824779143</v>
      </c>
      <c r="S607" s="100">
        <f t="shared" si="88"/>
        <v>19.978999999999999</v>
      </c>
      <c r="T607" s="95" t="s">
        <v>70</v>
      </c>
      <c r="U607" s="102">
        <f t="shared" si="89"/>
        <v>0.24603014115271585</v>
      </c>
      <c r="V607" s="103">
        <v>0.7</v>
      </c>
      <c r="W607" s="104"/>
    </row>
    <row r="608" spans="1:23" x14ac:dyDescent="0.2">
      <c r="A608" s="150" t="s">
        <v>71</v>
      </c>
      <c r="B608" s="93">
        <v>44432</v>
      </c>
      <c r="C608" s="142" t="s">
        <v>53</v>
      </c>
      <c r="D608" s="95">
        <v>215</v>
      </c>
      <c r="E608" s="96">
        <v>6.6944444444444445E-2</v>
      </c>
      <c r="F608" s="96">
        <v>8.1770833333333334E-2</v>
      </c>
      <c r="G608" s="70">
        <v>19.966000000000001</v>
      </c>
      <c r="H608" s="70">
        <v>6.5700047999999995</v>
      </c>
      <c r="I608" s="97">
        <v>89.570999999999998</v>
      </c>
      <c r="J608" s="70">
        <v>2.4620000000000002</v>
      </c>
      <c r="K608" s="70">
        <f t="shared" si="90"/>
        <v>29544.000000000004</v>
      </c>
      <c r="L608" s="70">
        <f t="shared" si="91"/>
        <v>36.81793991943794</v>
      </c>
      <c r="M608" s="70">
        <v>76.5</v>
      </c>
      <c r="N608" s="70">
        <f t="shared" si="92"/>
        <v>5986.2007231725192</v>
      </c>
      <c r="O608" s="70">
        <f t="shared" si="93"/>
        <v>41.273417298100959</v>
      </c>
      <c r="P608" s="98">
        <f t="shared" si="86"/>
        <v>1.4826388888888889E-2</v>
      </c>
      <c r="Q608" s="99">
        <f t="shared" si="87"/>
        <v>56.110538641686183</v>
      </c>
      <c r="R608" s="99">
        <f>AVERAGE(Q$5:Q608)</f>
        <v>48.036229056264091</v>
      </c>
      <c r="S608" s="100">
        <f t="shared" si="88"/>
        <v>19.966000000000001</v>
      </c>
      <c r="T608" s="95" t="s">
        <v>70</v>
      </c>
      <c r="U608" s="102">
        <f t="shared" si="89"/>
        <v>0.94914612585455627</v>
      </c>
      <c r="V608" s="103">
        <v>0.7</v>
      </c>
      <c r="W608" s="104"/>
    </row>
    <row r="609" spans="1:23" x14ac:dyDescent="0.2">
      <c r="A609" s="150" t="s">
        <v>71</v>
      </c>
      <c r="B609" s="93">
        <v>44432</v>
      </c>
      <c r="C609" s="121" t="s">
        <v>52</v>
      </c>
      <c r="D609" s="95">
        <v>216</v>
      </c>
      <c r="E609" s="96">
        <v>8.9074074074074083E-2</v>
      </c>
      <c r="F609" s="96">
        <v>0.12968749999999998</v>
      </c>
      <c r="G609" s="70">
        <v>20.001999999999999</v>
      </c>
      <c r="H609" s="70">
        <v>45.200985600000003</v>
      </c>
      <c r="I609" s="97">
        <v>84.858999999999995</v>
      </c>
      <c r="J609" s="70">
        <v>6.1689999999999996</v>
      </c>
      <c r="K609" s="70">
        <f t="shared" si="90"/>
        <v>74028</v>
      </c>
      <c r="L609" s="70">
        <f t="shared" si="91"/>
        <v>13.465038589227708</v>
      </c>
      <c r="M609" s="70">
        <v>76.5</v>
      </c>
      <c r="N609" s="70">
        <f t="shared" si="92"/>
        <v>38889.606602315813</v>
      </c>
      <c r="O609" s="70">
        <f t="shared" si="93"/>
        <v>268.13450401738294</v>
      </c>
      <c r="P609" s="98">
        <f t="shared" si="86"/>
        <v>4.06134259259259E-2</v>
      </c>
      <c r="Q609" s="99">
        <f t="shared" si="87"/>
        <v>20.520718153320047</v>
      </c>
      <c r="R609" s="99">
        <f>AVERAGE(Q$5:Q609)</f>
        <v>47.990748872953432</v>
      </c>
      <c r="S609" s="100">
        <f t="shared" si="88"/>
        <v>20.001999999999999</v>
      </c>
      <c r="T609" s="95" t="s">
        <v>70</v>
      </c>
      <c r="U609" s="102">
        <f t="shared" si="89"/>
        <v>0.36639598866354867</v>
      </c>
      <c r="V609" s="103">
        <v>0.7</v>
      </c>
      <c r="W609" s="123"/>
    </row>
    <row r="610" spans="1:23" x14ac:dyDescent="0.2">
      <c r="A610" s="150" t="s">
        <v>71</v>
      </c>
      <c r="B610" s="93">
        <v>44432</v>
      </c>
      <c r="C610" s="142" t="s">
        <v>53</v>
      </c>
      <c r="D610" s="95">
        <v>217</v>
      </c>
      <c r="E610" s="96">
        <v>0.13865740740740742</v>
      </c>
      <c r="F610" s="96">
        <v>0.18964120370370371</v>
      </c>
      <c r="G610" s="70">
        <v>19.013999999999999</v>
      </c>
      <c r="H610" s="70">
        <v>47.759209599999998</v>
      </c>
      <c r="I610" s="97">
        <v>85.96</v>
      </c>
      <c r="J610" s="70">
        <v>5.665</v>
      </c>
      <c r="K610" s="70">
        <f t="shared" si="90"/>
        <v>67980</v>
      </c>
      <c r="L610" s="70">
        <f t="shared" si="91"/>
        <v>10.196359152599319</v>
      </c>
      <c r="M610" s="70">
        <v>76.5</v>
      </c>
      <c r="N610" s="70">
        <f t="shared" si="92"/>
        <v>47671.164271007205</v>
      </c>
      <c r="O610" s="70">
        <f t="shared" si="93"/>
        <v>328.68123656916964</v>
      </c>
      <c r="P610" s="98">
        <f t="shared" si="86"/>
        <v>5.0983796296296291E-2</v>
      </c>
      <c r="Q610" s="99">
        <f t="shared" si="87"/>
        <v>15.539250851305336</v>
      </c>
      <c r="R610" s="99">
        <f>AVERAGE(Q$5:Q610)</f>
        <v>47.937198546185037</v>
      </c>
      <c r="S610" s="100">
        <f t="shared" si="88"/>
        <v>19.013999999999999</v>
      </c>
      <c r="T610" s="95" t="s">
        <v>70</v>
      </c>
      <c r="U610" s="102">
        <f t="shared" si="89"/>
        <v>0.27389855132241453</v>
      </c>
      <c r="V610" s="103">
        <v>0.7</v>
      </c>
      <c r="W610" s="123"/>
    </row>
    <row r="611" spans="1:23" x14ac:dyDescent="0.2">
      <c r="A611" s="150" t="s">
        <v>71</v>
      </c>
      <c r="B611" s="93">
        <v>44432</v>
      </c>
      <c r="C611" s="121" t="s">
        <v>52</v>
      </c>
      <c r="D611" s="95">
        <v>218</v>
      </c>
      <c r="E611" s="96">
        <v>0.20793981481481483</v>
      </c>
      <c r="F611" s="96">
        <v>0.28127314814814813</v>
      </c>
      <c r="G611" s="70">
        <v>20.032</v>
      </c>
      <c r="H611" s="70">
        <v>50.4907544</v>
      </c>
      <c r="I611" s="97">
        <v>81.387</v>
      </c>
      <c r="J611" s="70">
        <v>5.5780000000000003</v>
      </c>
      <c r="K611" s="70">
        <f t="shared" si="90"/>
        <v>66936</v>
      </c>
      <c r="L611" s="70">
        <f t="shared" si="91"/>
        <v>7.4683848727272757</v>
      </c>
      <c r="M611" s="70">
        <v>76.5</v>
      </c>
      <c r="N611" s="70">
        <f t="shared" si="92"/>
        <v>60540.63342990759</v>
      </c>
      <c r="O611" s="70">
        <f t="shared" si="93"/>
        <v>417.41313774718964</v>
      </c>
      <c r="P611" s="98">
        <f t="shared" si="86"/>
        <v>7.3333333333333306E-2</v>
      </c>
      <c r="Q611" s="99">
        <f t="shared" si="87"/>
        <v>11.381818181818186</v>
      </c>
      <c r="R611" s="99">
        <f>AVERAGE(Q$5:Q611)</f>
        <v>47.876975514283281</v>
      </c>
      <c r="S611" s="100">
        <f t="shared" si="88"/>
        <v>20.032</v>
      </c>
      <c r="T611" s="95" t="s">
        <v>70</v>
      </c>
      <c r="U611" s="102">
        <f t="shared" si="89"/>
        <v>0.21189107674887744</v>
      </c>
      <c r="V611" s="103">
        <v>0.7</v>
      </c>
      <c r="W611" s="123"/>
    </row>
    <row r="612" spans="1:23" x14ac:dyDescent="0.2">
      <c r="A612" s="150" t="s">
        <v>71</v>
      </c>
      <c r="B612" s="93">
        <v>44435</v>
      </c>
      <c r="C612" s="121" t="s">
        <v>52</v>
      </c>
      <c r="D612" s="95">
        <v>219</v>
      </c>
      <c r="E612" s="96">
        <v>0.49136574074074074</v>
      </c>
      <c r="F612" s="96">
        <v>0.50430555555555556</v>
      </c>
      <c r="G612" s="70">
        <v>16</v>
      </c>
      <c r="H612" s="70">
        <v>55.424440000000004</v>
      </c>
      <c r="I612" s="97">
        <v>87.89</v>
      </c>
      <c r="J612" s="70">
        <v>4.67</v>
      </c>
      <c r="K612" s="70">
        <f t="shared" si="90"/>
        <v>56040</v>
      </c>
      <c r="L612" s="70">
        <f t="shared" si="91"/>
        <v>33.806150983899805</v>
      </c>
      <c r="M612" s="70">
        <v>76.5</v>
      </c>
      <c r="N612" s="70">
        <f t="shared" si="92"/>
        <v>12684.747396661191</v>
      </c>
      <c r="O612" s="70">
        <f t="shared" si="93"/>
        <v>87.45828896060371</v>
      </c>
      <c r="P612" s="98">
        <f t="shared" si="86"/>
        <v>1.2939814814814821E-2</v>
      </c>
      <c r="Q612" s="99">
        <f t="shared" si="87"/>
        <v>51.520572450804984</v>
      </c>
      <c r="R612" s="99">
        <f>AVERAGE(Q$5:Q612)</f>
        <v>47.882968272402557</v>
      </c>
      <c r="S612" s="100">
        <f t="shared" si="88"/>
        <v>16</v>
      </c>
      <c r="T612" s="95" t="s">
        <v>70</v>
      </c>
      <c r="U612" s="102">
        <f t="shared" si="89"/>
        <v>0.88817241336113995</v>
      </c>
      <c r="V612" s="103">
        <v>0.7</v>
      </c>
      <c r="W612" s="123"/>
    </row>
    <row r="613" spans="1:23" x14ac:dyDescent="0.2">
      <c r="A613" s="150" t="s">
        <v>71</v>
      </c>
      <c r="B613" s="93">
        <v>44435</v>
      </c>
      <c r="C613" s="121" t="s">
        <v>52</v>
      </c>
      <c r="D613" s="95">
        <v>220</v>
      </c>
      <c r="E613" s="96">
        <v>0.72260416666666671</v>
      </c>
      <c r="F613" s="96">
        <v>0.7898263888888889</v>
      </c>
      <c r="G613" s="70">
        <v>17</v>
      </c>
      <c r="H613" s="70">
        <v>61.422104000000004</v>
      </c>
      <c r="I613" s="97">
        <v>89.18</v>
      </c>
      <c r="J613" s="70">
        <v>5.34</v>
      </c>
      <c r="K613" s="70">
        <f t="shared" si="90"/>
        <v>64080</v>
      </c>
      <c r="L613" s="70">
        <f t="shared" si="91"/>
        <v>6.9141669421487642</v>
      </c>
      <c r="M613" s="70">
        <v>76.5</v>
      </c>
      <c r="N613" s="70">
        <f t="shared" si="92"/>
        <v>68652.663714844573</v>
      </c>
      <c r="O613" s="70">
        <f t="shared" si="93"/>
        <v>473.34363967456176</v>
      </c>
      <c r="P613" s="98">
        <f t="shared" si="86"/>
        <v>6.7222222222222183E-2</v>
      </c>
      <c r="Q613" s="99">
        <f t="shared" si="87"/>
        <v>10.537190082644635</v>
      </c>
      <c r="R613" s="99">
        <f>AVERAGE(Q$5:Q613)</f>
        <v>47.821645155506403</v>
      </c>
      <c r="S613" s="100">
        <f t="shared" si="88"/>
        <v>17</v>
      </c>
      <c r="T613" s="95" t="s">
        <v>69</v>
      </c>
      <c r="U613" s="102">
        <f t="shared" si="89"/>
        <v>0.17902488808206476</v>
      </c>
      <c r="V613" s="103">
        <v>0.7</v>
      </c>
      <c r="W613" s="123"/>
    </row>
    <row r="614" spans="1:23" x14ac:dyDescent="0.2">
      <c r="A614" s="150" t="s">
        <v>71</v>
      </c>
      <c r="B614" s="93">
        <v>44437</v>
      </c>
      <c r="C614" s="121" t="s">
        <v>52</v>
      </c>
      <c r="D614" s="95">
        <v>221</v>
      </c>
      <c r="E614" s="96">
        <v>0.91108796296296291</v>
      </c>
      <c r="F614" s="96">
        <v>0.94828703703703709</v>
      </c>
      <c r="G614" s="70">
        <v>16.010000000000002</v>
      </c>
      <c r="H614" s="70">
        <v>44.004600000000003</v>
      </c>
      <c r="I614" s="97">
        <v>84.29</v>
      </c>
      <c r="J614" s="70">
        <v>3.69</v>
      </c>
      <c r="K614" s="70">
        <f t="shared" si="90"/>
        <v>44280</v>
      </c>
      <c r="L614" s="70">
        <f t="shared" si="91"/>
        <v>11.766925590541346</v>
      </c>
      <c r="M614" s="70">
        <v>76.5</v>
      </c>
      <c r="N614" s="70">
        <f t="shared" si="92"/>
        <v>26613.89771745538</v>
      </c>
      <c r="O614" s="70">
        <f t="shared" si="93"/>
        <v>183.49643742640265</v>
      </c>
      <c r="P614" s="98">
        <f t="shared" si="86"/>
        <v>3.719907407407419E-2</v>
      </c>
      <c r="Q614" s="99">
        <f t="shared" si="87"/>
        <v>17.932794026135603</v>
      </c>
      <c r="R614" s="99">
        <f>AVERAGE(Q$5:Q614)</f>
        <v>47.772647038900878</v>
      </c>
      <c r="S614" s="100">
        <f t="shared" si="88"/>
        <v>16.010000000000002</v>
      </c>
      <c r="T614" s="95" t="s">
        <v>69</v>
      </c>
      <c r="U614" s="102">
        <f t="shared" si="89"/>
        <v>0.32235021995016483</v>
      </c>
      <c r="V614" s="103">
        <v>0.7</v>
      </c>
      <c r="W614" s="123"/>
    </row>
    <row r="615" spans="1:23" x14ac:dyDescent="0.2">
      <c r="A615" s="150" t="s">
        <v>71</v>
      </c>
      <c r="B615" s="93">
        <v>44438</v>
      </c>
      <c r="C615" s="121" t="s">
        <v>52</v>
      </c>
      <c r="D615" s="95">
        <v>222</v>
      </c>
      <c r="E615" s="96">
        <v>0.38375000000000004</v>
      </c>
      <c r="F615" s="96">
        <v>0.38805555555555554</v>
      </c>
      <c r="G615" s="70">
        <v>2.0099999999999998</v>
      </c>
      <c r="H615" s="70">
        <v>65.490983999999997</v>
      </c>
      <c r="I615" s="97">
        <v>88.8</v>
      </c>
      <c r="J615" s="70">
        <v>4.8499999999999996</v>
      </c>
      <c r="K615" s="70">
        <f t="shared" si="90"/>
        <v>58199.999999999993</v>
      </c>
      <c r="L615" s="70">
        <f t="shared" si="91"/>
        <v>12.763525935484013</v>
      </c>
      <c r="M615" s="70">
        <v>76.5</v>
      </c>
      <c r="N615" s="70">
        <f t="shared" si="92"/>
        <v>34096.28100924303</v>
      </c>
      <c r="O615" s="70">
        <f t="shared" si="93"/>
        <v>235.08567445128847</v>
      </c>
      <c r="P615" s="98">
        <f t="shared" si="86"/>
        <v>4.305555555555507E-3</v>
      </c>
      <c r="Q615" s="99">
        <f t="shared" si="87"/>
        <v>19.451612903226025</v>
      </c>
      <c r="R615" s="99">
        <f>AVERAGE(Q$5:Q615)</f>
        <v>47.726295100871951</v>
      </c>
      <c r="S615" s="100">
        <f t="shared" si="88"/>
        <v>2.0099999999999998</v>
      </c>
      <c r="T615" s="95" t="s">
        <v>69</v>
      </c>
      <c r="U615" s="102">
        <f t="shared" si="89"/>
        <v>0.33189347705477112</v>
      </c>
      <c r="V615" s="103">
        <v>0.7</v>
      </c>
      <c r="W615" s="123"/>
    </row>
    <row r="616" spans="1:23" x14ac:dyDescent="0.2">
      <c r="A616" s="150" t="s">
        <v>71</v>
      </c>
      <c r="B616" s="93">
        <v>44438</v>
      </c>
      <c r="C616" s="121" t="s">
        <v>53</v>
      </c>
      <c r="D616" s="95">
        <v>223</v>
      </c>
      <c r="E616" s="96">
        <v>0.94008101851851855</v>
      </c>
      <c r="F616" s="96">
        <v>0.97541666666666671</v>
      </c>
      <c r="G616" s="70">
        <v>10.97</v>
      </c>
      <c r="H616" s="70">
        <v>51.027352</v>
      </c>
      <c r="I616" s="97">
        <v>89.19</v>
      </c>
      <c r="J616" s="70">
        <v>3.92</v>
      </c>
      <c r="K616" s="70">
        <f t="shared" si="90"/>
        <v>47040</v>
      </c>
      <c r="L616" s="70">
        <f t="shared" si="91"/>
        <v>8.4878436475597763</v>
      </c>
      <c r="M616" s="70">
        <v>76.5</v>
      </c>
      <c r="N616" s="70">
        <f t="shared" si="92"/>
        <v>41244.433412510756</v>
      </c>
      <c r="O616" s="70">
        <f t="shared" si="93"/>
        <v>284.37046971524268</v>
      </c>
      <c r="P616" s="98">
        <f t="shared" si="86"/>
        <v>3.5335648148148158E-2</v>
      </c>
      <c r="Q616" s="99">
        <f t="shared" si="87"/>
        <v>12.935473304945953</v>
      </c>
      <c r="R616" s="99">
        <f>AVERAGE(Q$5:Q616)</f>
        <v>47.669447352839398</v>
      </c>
      <c r="S616" s="100">
        <f t="shared" si="88"/>
        <v>10.97</v>
      </c>
      <c r="T616" s="95" t="s">
        <v>69</v>
      </c>
      <c r="U616" s="102">
        <f t="shared" si="89"/>
        <v>0.21974663053246821</v>
      </c>
      <c r="V616" s="103">
        <v>0.7</v>
      </c>
      <c r="W616" s="123"/>
    </row>
    <row r="617" spans="1:23" x14ac:dyDescent="0.2">
      <c r="A617" s="150" t="s">
        <v>71</v>
      </c>
      <c r="B617" s="93">
        <v>44439</v>
      </c>
      <c r="C617" s="121" t="s">
        <v>53</v>
      </c>
      <c r="D617" s="95">
        <v>224</v>
      </c>
      <c r="E617" s="96">
        <v>0.99671296296296286</v>
      </c>
      <c r="F617" s="96">
        <v>1.0160185185185184</v>
      </c>
      <c r="G617" s="70">
        <v>16.489999999999998</v>
      </c>
      <c r="H617" s="70">
        <v>16.185600000000001</v>
      </c>
      <c r="I617" s="97">
        <v>87.47</v>
      </c>
      <c r="J617" s="70">
        <v>4.79</v>
      </c>
      <c r="K617" s="70">
        <f t="shared" si="90"/>
        <v>57480</v>
      </c>
      <c r="L617" s="70">
        <f t="shared" si="91"/>
        <v>23.352971913669041</v>
      </c>
      <c r="M617" s="70">
        <v>76.5</v>
      </c>
      <c r="N617" s="70">
        <f t="shared" si="92"/>
        <v>17885.457920188841</v>
      </c>
      <c r="O617" s="70">
        <f t="shared" si="93"/>
        <v>123.31593984980121</v>
      </c>
      <c r="P617" s="98">
        <f t="shared" si="86"/>
        <v>1.9305555555555576E-2</v>
      </c>
      <c r="Q617" s="99">
        <f t="shared" si="87"/>
        <v>35.589928057553919</v>
      </c>
      <c r="R617" s="99">
        <f>AVERAGE(Q$5:Q617)</f>
        <v>47.649741774869923</v>
      </c>
      <c r="S617" s="100">
        <f t="shared" si="88"/>
        <v>16.489999999999998</v>
      </c>
      <c r="T617" s="95" t="s">
        <v>69</v>
      </c>
      <c r="U617" s="102">
        <f t="shared" si="89"/>
        <v>0.61648717755271787</v>
      </c>
      <c r="V617" s="103">
        <v>0.7</v>
      </c>
      <c r="W617" s="123"/>
    </row>
    <row r="618" spans="1:23" x14ac:dyDescent="0.2">
      <c r="A618" s="150" t="s">
        <v>71</v>
      </c>
      <c r="B618" s="93">
        <v>44439</v>
      </c>
      <c r="C618" s="121" t="s">
        <v>52</v>
      </c>
      <c r="D618" s="95">
        <v>225</v>
      </c>
      <c r="E618" s="96">
        <v>0.18373842592592593</v>
      </c>
      <c r="F618" s="96">
        <v>0.20064814814814813</v>
      </c>
      <c r="G618" s="70">
        <v>17</v>
      </c>
      <c r="H618" s="70">
        <v>58.245680000000007</v>
      </c>
      <c r="I618" s="97">
        <v>89.64</v>
      </c>
      <c r="J618" s="70">
        <v>5.98</v>
      </c>
      <c r="K618" s="70">
        <f t="shared" si="90"/>
        <v>71760</v>
      </c>
      <c r="L618" s="70">
        <f t="shared" si="91"/>
        <v>27.486298151950752</v>
      </c>
      <c r="M618" s="70">
        <v>76.5</v>
      </c>
      <c r="N618" s="70">
        <f t="shared" si="92"/>
        <v>19973.100772677539</v>
      </c>
      <c r="O618" s="70">
        <f t="shared" si="93"/>
        <v>137.7097362834262</v>
      </c>
      <c r="P618" s="98">
        <f t="shared" si="86"/>
        <v>1.6909722222222201E-2</v>
      </c>
      <c r="Q618" s="99">
        <f t="shared" si="87"/>
        <v>41.889117043121203</v>
      </c>
      <c r="R618" s="99">
        <f>AVERAGE(Q$5:Q618)</f>
        <v>47.640359649899651</v>
      </c>
      <c r="S618" s="100">
        <f t="shared" si="88"/>
        <v>17</v>
      </c>
      <c r="T618" s="95" t="s">
        <v>69</v>
      </c>
      <c r="U618" s="102">
        <f t="shared" si="89"/>
        <v>0.70803613516559849</v>
      </c>
      <c r="V618" s="103">
        <v>0.7</v>
      </c>
      <c r="W618" s="123"/>
    </row>
    <row r="619" spans="1:23" x14ac:dyDescent="0.2">
      <c r="A619" s="150" t="s">
        <v>71</v>
      </c>
      <c r="B619" s="93">
        <v>44439</v>
      </c>
      <c r="C619" s="121" t="s">
        <v>52</v>
      </c>
      <c r="D619" s="95">
        <v>226</v>
      </c>
      <c r="E619" s="96">
        <v>0.28133101851851855</v>
      </c>
      <c r="F619" s="96">
        <v>0.30947916666666669</v>
      </c>
      <c r="G619" s="70">
        <v>12.01</v>
      </c>
      <c r="H619" s="70">
        <v>67.631080000000011</v>
      </c>
      <c r="I619" s="97">
        <v>73.67</v>
      </c>
      <c r="J619" s="70">
        <v>5.25</v>
      </c>
      <c r="K619" s="70">
        <f t="shared" si="90"/>
        <v>63000</v>
      </c>
      <c r="L619" s="70">
        <f t="shared" si="91"/>
        <v>11.66532880263158</v>
      </c>
      <c r="M619" s="70">
        <v>76.5</v>
      </c>
      <c r="N619" s="70">
        <f t="shared" si="92"/>
        <v>33545.289447343297</v>
      </c>
      <c r="O619" s="70">
        <f t="shared" si="93"/>
        <v>231.28671986996466</v>
      </c>
      <c r="P619" s="98">
        <f t="shared" si="86"/>
        <v>2.8148148148148144E-2</v>
      </c>
      <c r="Q619" s="99">
        <f t="shared" si="87"/>
        <v>17.777960526315791</v>
      </c>
      <c r="R619" s="99">
        <f>AVERAGE(Q$5:Q619)</f>
        <v>47.591802903357234</v>
      </c>
      <c r="S619" s="100">
        <f t="shared" si="88"/>
        <v>12.01</v>
      </c>
      <c r="T619" s="95" t="s">
        <v>69</v>
      </c>
      <c r="U619" s="102">
        <f t="shared" si="89"/>
        <v>0.36563463862835893</v>
      </c>
      <c r="V619" s="103">
        <v>0.7</v>
      </c>
      <c r="W619" s="123"/>
    </row>
    <row r="620" spans="1:23" x14ac:dyDescent="0.2">
      <c r="A620" s="150" t="s">
        <v>71</v>
      </c>
      <c r="B620" s="93">
        <v>44439</v>
      </c>
      <c r="C620" s="108" t="s">
        <v>53</v>
      </c>
      <c r="D620" s="95">
        <v>227</v>
      </c>
      <c r="E620" s="96">
        <v>0.98950231481481488</v>
      </c>
      <c r="F620" s="96">
        <v>0.99291666666666656</v>
      </c>
      <c r="G620" s="70">
        <v>6</v>
      </c>
      <c r="H620" s="70">
        <v>28.520376000000002</v>
      </c>
      <c r="I620" s="97">
        <v>91.18</v>
      </c>
      <c r="J620" s="70">
        <v>5.26</v>
      </c>
      <c r="K620" s="70">
        <f t="shared" si="90"/>
        <v>63120</v>
      </c>
      <c r="L620" s="70">
        <f t="shared" si="91"/>
        <v>48.044843389832884</v>
      </c>
      <c r="M620" s="70">
        <v>76.5</v>
      </c>
      <c r="N620" s="70">
        <f t="shared" si="92"/>
        <v>10206.539138510767</v>
      </c>
      <c r="O620" s="70">
        <f t="shared" si="93"/>
        <v>70.371637790638488</v>
      </c>
      <c r="P620" s="98">
        <f t="shared" si="86"/>
        <v>3.4143518518516824E-3</v>
      </c>
      <c r="Q620" s="99">
        <f t="shared" si="87"/>
        <v>73.220338983054475</v>
      </c>
      <c r="R620" s="99">
        <f>AVERAGE(Q$5:Q620)</f>
        <v>47.633407669720377</v>
      </c>
      <c r="S620" s="100">
        <f t="shared" si="88"/>
        <v>6</v>
      </c>
      <c r="T620" s="95" t="s">
        <v>69</v>
      </c>
      <c r="U620" s="102">
        <v>1</v>
      </c>
      <c r="V620" s="103">
        <v>0.7</v>
      </c>
      <c r="W620" s="123"/>
    </row>
    <row r="621" spans="1:23" x14ac:dyDescent="0.2">
      <c r="A621" s="150" t="s">
        <v>71</v>
      </c>
      <c r="B621" s="143">
        <v>44440</v>
      </c>
      <c r="C621" s="152" t="s">
        <v>52</v>
      </c>
      <c r="D621" s="144">
        <v>228</v>
      </c>
      <c r="E621" s="145">
        <v>0.4268055555555556</v>
      </c>
      <c r="F621" s="145">
        <v>0.4419907407407408</v>
      </c>
      <c r="G621" s="71">
        <v>16.98</v>
      </c>
      <c r="H621" s="71">
        <v>49.779711999999996</v>
      </c>
      <c r="I621" s="146">
        <v>88.32</v>
      </c>
      <c r="J621" s="71">
        <v>5.35</v>
      </c>
      <c r="K621" s="71">
        <f t="shared" si="90"/>
        <v>64199.999999999993</v>
      </c>
      <c r="L621" s="71">
        <f t="shared" si="91"/>
        <v>30.57182736585365</v>
      </c>
      <c r="M621" s="71">
        <v>76.5</v>
      </c>
      <c r="N621" s="71">
        <f t="shared" si="92"/>
        <v>15876.191872227691</v>
      </c>
      <c r="O621" s="71">
        <f t="shared" si="93"/>
        <v>109.46253267296059</v>
      </c>
      <c r="P621" s="136">
        <f t="shared" si="86"/>
        <v>1.518518518518519E-2</v>
      </c>
      <c r="Q621" s="137">
        <f t="shared" si="87"/>
        <v>46.591463414634134</v>
      </c>
      <c r="R621" s="137">
        <f>AVERAGE(Q$5:Q621)</f>
        <v>47.631718943212952</v>
      </c>
      <c r="S621" s="138">
        <f t="shared" si="88"/>
        <v>16.98</v>
      </c>
      <c r="T621" s="144" t="s">
        <v>69</v>
      </c>
      <c r="U621" s="148">
        <f>((((Q621/60)*1000)/I621)/Z$1)</f>
        <v>0.79928811578135528</v>
      </c>
      <c r="V621" s="140">
        <v>0.7</v>
      </c>
      <c r="W621" s="141"/>
    </row>
    <row r="622" spans="1:23" x14ac:dyDescent="0.2">
      <c r="D622" s="154">
        <v>617</v>
      </c>
      <c r="L622" s="64">
        <f t="shared" si="91"/>
        <v>31.254409755530155</v>
      </c>
      <c r="O622" s="72">
        <f>AVERAGE(O5:O621)</f>
        <v>156.62920875596848</v>
      </c>
      <c r="P622" s="150"/>
      <c r="Q622" s="72">
        <f>AVERAGE(Q5:Q621)</f>
        <v>47.631718943212952</v>
      </c>
      <c r="R622" s="72">
        <f>AVERAGE(R5:R621)</f>
        <v>49.259083660868562</v>
      </c>
      <c r="S622" s="153">
        <f>SUM(S5:S621)</f>
        <v>9198.7259999999933</v>
      </c>
      <c r="T622" s="150"/>
      <c r="U622" s="73">
        <f>AVERAGE(U5:U621)</f>
        <v>0.65002148555910477</v>
      </c>
      <c r="V622" s="150"/>
      <c r="W622" s="150"/>
    </row>
  </sheetData>
  <mergeCells count="9">
    <mergeCell ref="X9:Y9"/>
    <mergeCell ref="X10:Y10"/>
    <mergeCell ref="X11:Y11"/>
    <mergeCell ref="X1:Y1"/>
    <mergeCell ref="X2:Y2"/>
    <mergeCell ref="E3:Z3"/>
    <mergeCell ref="X4:Y4"/>
    <mergeCell ref="X7:Y7"/>
    <mergeCell ref="X8:Y8"/>
  </mergeCells>
  <conditionalFormatting sqref="T5:T67 T203:T205 T143:T144">
    <cfRule type="cellIs" dxfId="44" priority="173" stopIfTrue="1" operator="equal">
      <formula>#REF!</formula>
    </cfRule>
  </conditionalFormatting>
  <conditionalFormatting sqref="T5">
    <cfRule type="cellIs" dxfId="43" priority="172" stopIfTrue="1" operator="equal">
      <formula>#REF!</formula>
    </cfRule>
  </conditionalFormatting>
  <conditionalFormatting sqref="T5">
    <cfRule type="cellIs" dxfId="42" priority="171" stopIfTrue="1" operator="equal">
      <formula>#REF!</formula>
    </cfRule>
  </conditionalFormatting>
  <conditionalFormatting sqref="X5">
    <cfRule type="cellIs" dxfId="41" priority="164" stopIfTrue="1" operator="equal">
      <formula>#REF!</formula>
    </cfRule>
  </conditionalFormatting>
  <conditionalFormatting sqref="X5">
    <cfRule type="cellIs" dxfId="40" priority="163" stopIfTrue="1" operator="equal">
      <formula>#REF!</formula>
    </cfRule>
  </conditionalFormatting>
  <conditionalFormatting sqref="U5:U393">
    <cfRule type="cellIs" dxfId="39" priority="160" operator="greaterThan">
      <formula>0.76</formula>
    </cfRule>
    <cfRule type="cellIs" dxfId="38" priority="161" operator="between">
      <formula>0.7</formula>
      <formula>0.75</formula>
    </cfRule>
    <cfRule type="cellIs" dxfId="37" priority="162" operator="lessThan">
      <formula>0.69</formula>
    </cfRule>
  </conditionalFormatting>
  <conditionalFormatting sqref="U5:U393">
    <cfRule type="cellIs" dxfId="36" priority="157" operator="greaterThan">
      <formula>0.76</formula>
    </cfRule>
    <cfRule type="cellIs" dxfId="35" priority="158" operator="between">
      <formula>0.76</formula>
      <formula>0.8</formula>
    </cfRule>
    <cfRule type="cellIs" dxfId="34" priority="159" operator="lessThan">
      <formula>0.65</formula>
    </cfRule>
  </conditionalFormatting>
  <conditionalFormatting sqref="T145:T156">
    <cfRule type="cellIs" dxfId="33" priority="156" stopIfTrue="1" operator="equal">
      <formula>#REF!</formula>
    </cfRule>
  </conditionalFormatting>
  <conditionalFormatting sqref="T68:T77 T141:T142">
    <cfRule type="cellIs" dxfId="32" priority="149" stopIfTrue="1" operator="equal">
      <formula>#REF!</formula>
    </cfRule>
  </conditionalFormatting>
  <conditionalFormatting sqref="T157:T177 T190:T191">
    <cfRule type="cellIs" dxfId="31" priority="142" stopIfTrue="1" operator="equal">
      <formula>#REF!</formula>
    </cfRule>
  </conditionalFormatting>
  <conditionalFormatting sqref="T192:T202">
    <cfRule type="cellIs" dxfId="30" priority="135" stopIfTrue="1" operator="equal">
      <formula>#REF!</formula>
    </cfRule>
  </conditionalFormatting>
  <conditionalFormatting sqref="T178:T189">
    <cfRule type="cellIs" dxfId="29" priority="128" stopIfTrue="1" operator="equal">
      <formula>#REF!</formula>
    </cfRule>
  </conditionalFormatting>
  <conditionalFormatting sqref="T140 T80:T81">
    <cfRule type="cellIs" dxfId="28" priority="121" stopIfTrue="1" operator="equal">
      <formula>#REF!</formula>
    </cfRule>
  </conditionalFormatting>
  <conditionalFormatting sqref="T82:T93">
    <cfRule type="cellIs" dxfId="27" priority="114" stopIfTrue="1" operator="equal">
      <formula>#REF!</formula>
    </cfRule>
  </conditionalFormatting>
  <conditionalFormatting sqref="T78:T79">
    <cfRule type="cellIs" dxfId="26" priority="107" stopIfTrue="1" operator="equal">
      <formula>#REF!</formula>
    </cfRule>
  </conditionalFormatting>
  <conditionalFormatting sqref="T94:T114 T127:T128">
    <cfRule type="cellIs" dxfId="25" priority="100" stopIfTrue="1" operator="equal">
      <formula>#REF!</formula>
    </cfRule>
  </conditionalFormatting>
  <conditionalFormatting sqref="T129:T139">
    <cfRule type="cellIs" dxfId="24" priority="93" stopIfTrue="1" operator="equal">
      <formula>#REF!</formula>
    </cfRule>
  </conditionalFormatting>
  <conditionalFormatting sqref="T115:T126">
    <cfRule type="cellIs" dxfId="23" priority="86" stopIfTrue="1" operator="equal">
      <formula>#REF!</formula>
    </cfRule>
  </conditionalFormatting>
  <conditionalFormatting sqref="T206 T210">
    <cfRule type="cellIs" dxfId="22" priority="79" stopIfTrue="1" operator="equal">
      <formula>#REF!</formula>
    </cfRule>
  </conditionalFormatting>
  <conditionalFormatting sqref="T207:T208">
    <cfRule type="cellIs" dxfId="21" priority="72" stopIfTrue="1" operator="equal">
      <formula>#REF!</formula>
    </cfRule>
  </conditionalFormatting>
  <conditionalFormatting sqref="T209">
    <cfRule type="cellIs" dxfId="20" priority="65" stopIfTrue="1" operator="equal">
      <formula>#REF!</formula>
    </cfRule>
  </conditionalFormatting>
  <conditionalFormatting sqref="T214:T216">
    <cfRule type="cellIs" dxfId="19" priority="58" stopIfTrue="1" operator="equal">
      <formula>#REF!</formula>
    </cfRule>
  </conditionalFormatting>
  <conditionalFormatting sqref="T211:T213">
    <cfRule type="cellIs" dxfId="18" priority="51" stopIfTrue="1" operator="equal">
      <formula>#REF!</formula>
    </cfRule>
  </conditionalFormatting>
  <conditionalFormatting sqref="T217">
    <cfRule type="cellIs" dxfId="17" priority="44" stopIfTrue="1" operator="equal">
      <formula>#REF!</formula>
    </cfRule>
  </conditionalFormatting>
  <conditionalFormatting sqref="T218:T219">
    <cfRule type="cellIs" dxfId="16" priority="37" stopIfTrue="1" operator="equal">
      <formula>#REF!</formula>
    </cfRule>
  </conditionalFormatting>
  <conditionalFormatting sqref="T220">
    <cfRule type="cellIs" dxfId="15" priority="30" stopIfTrue="1" operator="equal">
      <formula>#REF!</formula>
    </cfRule>
  </conditionalFormatting>
  <conditionalFormatting sqref="T382:T383 T245:T306">
    <cfRule type="cellIs" dxfId="14" priority="23" stopIfTrue="1" operator="equal">
      <formula>#REF!</formula>
    </cfRule>
  </conditionalFormatting>
  <conditionalFormatting sqref="T384:T393">
    <cfRule type="cellIs" dxfId="13" priority="14" stopIfTrue="1" operator="equal">
      <formula>#REF!</formula>
    </cfRule>
  </conditionalFormatting>
  <conditionalFormatting sqref="T307:T316 T380:T381">
    <cfRule type="cellIs" dxfId="12" priority="13" stopIfTrue="1" operator="equal">
      <formula>#REF!</formula>
    </cfRule>
  </conditionalFormatting>
  <conditionalFormatting sqref="T379 T319:T320">
    <cfRule type="cellIs" dxfId="11" priority="12" stopIfTrue="1" operator="equal">
      <formula>#REF!</formula>
    </cfRule>
  </conditionalFormatting>
  <conditionalFormatting sqref="T321:T332">
    <cfRule type="cellIs" dxfId="10" priority="11" stopIfTrue="1" operator="equal">
      <formula>#REF!</formula>
    </cfRule>
  </conditionalFormatting>
  <conditionalFormatting sqref="T317:T318">
    <cfRule type="cellIs" dxfId="9" priority="10" stopIfTrue="1" operator="equal">
      <formula>#REF!</formula>
    </cfRule>
  </conditionalFormatting>
  <conditionalFormatting sqref="T333:T353 T366:T367">
    <cfRule type="cellIs" dxfId="8" priority="9" stopIfTrue="1" operator="equal">
      <formula>#REF!</formula>
    </cfRule>
  </conditionalFormatting>
  <conditionalFormatting sqref="T368:T378">
    <cfRule type="cellIs" dxfId="7" priority="8" stopIfTrue="1" operator="equal">
      <formula>#REF!</formula>
    </cfRule>
  </conditionalFormatting>
  <conditionalFormatting sqref="T354:T365">
    <cfRule type="cellIs" dxfId="6" priority="7" stopIfTrue="1" operator="equal">
      <formula>#REF!</formula>
    </cfRule>
  </conditionalFormatting>
  <conditionalFormatting sqref="U394:U621">
    <cfRule type="cellIs" dxfId="5" priority="4" operator="greaterThan">
      <formula>0.76</formula>
    </cfRule>
    <cfRule type="cellIs" dxfId="4" priority="5" operator="between">
      <formula>0.7</formula>
      <formula>0.75</formula>
    </cfRule>
    <cfRule type="cellIs" dxfId="3" priority="6" operator="lessThan">
      <formula>0.69</formula>
    </cfRule>
  </conditionalFormatting>
  <conditionalFormatting sqref="U394:U621">
    <cfRule type="cellIs" dxfId="2" priority="1" operator="greaterThan">
      <formula>0.76</formula>
    </cfRule>
    <cfRule type="cellIs" dxfId="1" priority="2" operator="between">
      <formula>0.76</formula>
      <formula>0.8</formula>
    </cfRule>
    <cfRule type="cellIs" dxfId="0" priority="3" operator="lessThan">
      <formula>0.65</formula>
    </cfRule>
  </conditionalFormatting>
  <pageMargins left="0.51181102362204722" right="0.51181102362204722" top="0.78740157480314965" bottom="0.78740157480314965" header="0.31496062992125984" footer="0.31496062992125984"/>
  <pageSetup paperSize="9" scale="40" orientation="landscape" verticalDpi="300" r:id="rId1"/>
  <headerFooter alignWithMargins="0"/>
  <colBreaks count="1" manualBreakCount="1"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F6" sqref="F6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A4" zoomScale="50" zoomScaleNormal="50" workbookViewId="0">
      <selection activeCell="AB25" sqref="AB2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RESUMO BROCAS 12.25</vt:lpstr>
      <vt:lpstr>PF6750</vt:lpstr>
      <vt:lpstr>Sheet1</vt:lpstr>
      <vt:lpstr>Sheet2</vt:lpstr>
      <vt:lpstr>Sheet3</vt:lpstr>
      <vt:lpstr>Planilha1</vt:lpstr>
    </vt:vector>
  </TitlesOfParts>
  <Company>Atlas Copco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Renato</dc:creator>
  <cp:lastModifiedBy>brcjaa</cp:lastModifiedBy>
  <cp:lastPrinted>2022-06-22T01:56:00Z</cp:lastPrinted>
  <dcterms:created xsi:type="dcterms:W3CDTF">2014-06-24T15:01:55Z</dcterms:created>
  <dcterms:modified xsi:type="dcterms:W3CDTF">2022-06-22T01:56:06Z</dcterms:modified>
</cp:coreProperties>
</file>