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02472797-25B5-48BB-AC2B-1A41DE4259DB}" xr6:coauthVersionLast="47" xr6:coauthVersionMax="47" xr10:uidLastSave="{00000000-0000-0000-0000-000000000000}"/>
  <bookViews>
    <workbookView xWindow="-20520" yWindow="-120" windowWidth="20640" windowHeight="11160" activeTab="1" xr2:uid="{00000000-000D-0000-FFFF-FFFF00000000}"/>
  </bookViews>
  <sheets>
    <sheet name="CONTEÚDO" sheetId="1" r:id="rId1"/>
    <sheet name="EXERCÍCIO" sheetId="4" r:id="rId2"/>
    <sheet name="EXERCÍCIO-RESOLVIDO" sheetId="5" state="hidden" r:id="rId3"/>
  </sheets>
  <calcPr calcId="191029"/>
</workbook>
</file>

<file path=xl/calcChain.xml><?xml version="1.0" encoding="utf-8"?>
<calcChain xmlns="http://schemas.openxmlformats.org/spreadsheetml/2006/main">
  <c r="J22" i="4" l="1"/>
  <c r="J23" i="4"/>
  <c r="J24" i="4"/>
  <c r="J25" i="4"/>
  <c r="J26" i="4"/>
  <c r="J27" i="4"/>
  <c r="J28" i="4"/>
  <c r="J21" i="4"/>
  <c r="B22" i="5"/>
  <c r="B23" i="5" s="1"/>
  <c r="B24" i="5" s="1"/>
  <c r="B25" i="5" s="1"/>
  <c r="B26" i="5" s="1"/>
  <c r="B27" i="5" s="1"/>
  <c r="B28" i="5" s="1"/>
  <c r="J26" i="5"/>
  <c r="J25" i="5"/>
  <c r="J24" i="5"/>
  <c r="J23" i="5"/>
  <c r="J22" i="5"/>
  <c r="J21" i="5"/>
  <c r="J29" i="5" s="1"/>
  <c r="B2" i="5"/>
  <c r="J29" i="4" l="1"/>
  <c r="J31" i="5"/>
  <c r="J30" i="5"/>
  <c r="J30" i="4" l="1"/>
  <c r="J31" i="4" s="1"/>
</calcChain>
</file>

<file path=xl/sharedStrings.xml><?xml version="1.0" encoding="utf-8"?>
<sst xmlns="http://schemas.openxmlformats.org/spreadsheetml/2006/main" count="120" uniqueCount="42">
  <si>
    <t>Manufatura</t>
  </si>
  <si>
    <t>Processos</t>
  </si>
  <si>
    <t>Desenvolvimento</t>
  </si>
  <si>
    <t>Máquina</t>
  </si>
  <si>
    <t>Preço</t>
  </si>
  <si>
    <t>Husky</t>
  </si>
  <si>
    <t>Linha</t>
  </si>
  <si>
    <t>Consultoria</t>
  </si>
  <si>
    <t>Torno</t>
  </si>
  <si>
    <t>Máquina 1</t>
  </si>
  <si>
    <t>Projeto</t>
  </si>
  <si>
    <t>CNC</t>
  </si>
  <si>
    <t>Papel</t>
  </si>
  <si>
    <t>Fresadora</t>
  </si>
  <si>
    <t>Fita</t>
  </si>
  <si>
    <t>Forno 1</t>
  </si>
  <si>
    <t>Roletes</t>
  </si>
  <si>
    <t>Estoque</t>
  </si>
  <si>
    <t>PEDIDO DE COMPRA</t>
  </si>
  <si>
    <t>ITEM</t>
  </si>
  <si>
    <t>TIPO</t>
  </si>
  <si>
    <t>DESCRIÇÃO</t>
  </si>
  <si>
    <t>QUANTIDADE</t>
  </si>
  <si>
    <t>TOTAL PARCIAL</t>
  </si>
  <si>
    <t>DESCONTO</t>
  </si>
  <si>
    <t>TOTAL FINAL</t>
  </si>
  <si>
    <t>TOTAL (SEM DESCONTO)</t>
  </si>
  <si>
    <t>EXERCÍCIO</t>
  </si>
  <si>
    <t>UTILIZAÇÃO DE PROCV, VALIDAÇÃO, FORMATAÇÃO CONDICIONAL, E FORMULA SE</t>
  </si>
  <si>
    <t>Descontos</t>
  </si>
  <si>
    <t>Acima de 5000</t>
  </si>
  <si>
    <t>Acima de 10000</t>
  </si>
  <si>
    <t>Acima de 25000</t>
  </si>
  <si>
    <t>Formatação condicional</t>
  </si>
  <si>
    <t>itens da manufatura AZUL</t>
  </si>
  <si>
    <t>itens processo AMARELO</t>
  </si>
  <si>
    <t>itens desenvolvimento VERMELHO</t>
  </si>
  <si>
    <t>Super Exercício #3</t>
  </si>
  <si>
    <t>PEDIDOS DE COMPRA</t>
  </si>
  <si>
    <t>Existem 3 tabelas (manufatura, processos e desenvolvimento), e cada tabela possui a quantidade em estoque e o valor unitário. Precisamos criar uma planilha de pedidos, que o usuário possa selecionar o tipo (através de uma validação do tipo lista), em seguida a descrição (validação também do tipo lista) que dependerá do tipo selecionado. A quantidade desejada da compra fica a critério do solicitante.
Automaticamente deverá sair o valor total (valor unitário*quantidade). No entanto, caso não tenha quantidade desejada em estoque, deve ser alertado através de uma mensagem (ALERTA DE ESTOQUE!). Qualquer erro deve ser avisado para usuário verificar o preenchimento. 
Utilize a tabela de descontos abaixo como base de cálculo; e insira uma formatação condicional por tipo, conforme tabela abaixo, para deixar visualmente fácil a interepretação do pedido. 
Faça o exercício na aba Exercício.</t>
  </si>
  <si>
    <t>ALERTA DE ERRO!</t>
  </si>
  <si>
    <t>*resolução =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</si>
</sst>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rgb="FF6F90DB"/>
        <bgColor indexed="64"/>
      </patternFill>
    </fill>
    <fill>
      <patternFill patternType="solid">
        <fgColor rgb="FFD1DCF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">
    <xf numFmtId="0" fontId="0" fillId="0" borderId="0" xfId="0"/>
    <xf numFmtId="0" fontId="0" fillId="2" borderId="9" xfId="0" applyFill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44" fontId="0" fillId="0" borderId="8" xfId="1" applyFont="1" applyFill="1" applyBorder="1"/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9" fillId="0" borderId="0" xfId="0" applyFont="1"/>
    <xf numFmtId="0" fontId="9" fillId="0" borderId="25" xfId="0" applyFont="1" applyBorder="1"/>
    <xf numFmtId="0" fontId="0" fillId="0" borderId="25" xfId="0" applyBorder="1"/>
    <xf numFmtId="0" fontId="10" fillId="0" borderId="0" xfId="0" applyFont="1"/>
    <xf numFmtId="0" fontId="1" fillId="4" borderId="21" xfId="0" applyFont="1" applyFill="1" applyBorder="1"/>
    <xf numFmtId="0" fontId="0" fillId="4" borderId="22" xfId="0" applyFill="1" applyBorder="1"/>
    <xf numFmtId="0" fontId="0" fillId="4" borderId="26" xfId="0" applyFill="1" applyBorder="1"/>
    <xf numFmtId="0" fontId="0" fillId="4" borderId="23" xfId="0" applyFill="1" applyBorder="1"/>
    <xf numFmtId="0" fontId="0" fillId="4" borderId="0" xfId="0" applyFill="1"/>
    <xf numFmtId="9" fontId="0" fillId="4" borderId="27" xfId="0" applyNumberFormat="1" applyFill="1" applyBorder="1"/>
    <xf numFmtId="0" fontId="0" fillId="4" borderId="24" xfId="0" applyFill="1" applyBorder="1"/>
    <xf numFmtId="0" fontId="0" fillId="4" borderId="25" xfId="0" applyFill="1" applyBorder="1"/>
    <xf numFmtId="9" fontId="0" fillId="4" borderId="28" xfId="0" applyNumberFormat="1" applyFill="1" applyBorder="1"/>
    <xf numFmtId="0" fontId="0" fillId="4" borderId="27" xfId="0" applyFill="1" applyBorder="1"/>
    <xf numFmtId="0" fontId="0" fillId="4" borderId="28" xfId="0" applyFill="1" applyBorder="1"/>
    <xf numFmtId="0" fontId="6" fillId="8" borderId="9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12" fillId="0" borderId="0" xfId="0" applyFont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/>
    </xf>
    <xf numFmtId="9" fontId="0" fillId="6" borderId="29" xfId="2" applyFont="1" applyFill="1" applyBorder="1" applyAlignment="1">
      <alignment horizontal="center"/>
    </xf>
    <xf numFmtId="0" fontId="11" fillId="9" borderId="29" xfId="0" applyFont="1" applyFill="1" applyBorder="1" applyAlignment="1">
      <alignment horizontal="center"/>
    </xf>
    <xf numFmtId="44" fontId="7" fillId="9" borderId="29" xfId="1" applyFont="1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44" fontId="0" fillId="6" borderId="29" xfId="1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44" fontId="0" fillId="4" borderId="29" xfId="1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4" fontId="0" fillId="4" borderId="10" xfId="1" applyFont="1" applyFill="1" applyBorder="1" applyAlignment="1">
      <alignment horizontal="center"/>
    </xf>
    <xf numFmtId="44" fontId="0" fillId="4" borderId="11" xfId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1" xfId="1" applyFont="1" applyFill="1" applyBorder="1" applyAlignment="1">
      <alignment horizontal="center"/>
    </xf>
    <xf numFmtId="9" fontId="0" fillId="6" borderId="10" xfId="2" applyFont="1" applyFill="1" applyBorder="1" applyAlignment="1">
      <alignment horizontal="center"/>
    </xf>
    <xf numFmtId="9" fontId="0" fillId="6" borderId="11" xfId="2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44" fontId="0" fillId="5" borderId="10" xfId="1" applyFont="1" applyFill="1" applyBorder="1" applyAlignment="1">
      <alignment horizontal="center"/>
    </xf>
    <xf numFmtId="44" fontId="0" fillId="5" borderId="11" xfId="1" applyFont="1" applyFill="1" applyBorder="1" applyAlignment="1">
      <alignment horizontal="center"/>
    </xf>
    <xf numFmtId="0" fontId="0" fillId="0" borderId="0" xfId="0" applyFill="1" applyBorder="1"/>
  </cellXfs>
  <cellStyles count="3">
    <cellStyle name="Moeda" xfId="1" builtinId="4"/>
    <cellStyle name="Normal" xfId="0" builtinId="0"/>
    <cellStyle name="Porcentagem" xfId="2" builtinId="5"/>
  </cellStyles>
  <dxfs count="12">
    <dxf>
      <font>
        <color rgb="FFFF0000"/>
      </font>
      <fill>
        <patternFill>
          <bgColor theme="5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theme="3"/>
      </font>
      <fill>
        <patternFill>
          <bgColor theme="4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theme="3"/>
      </font>
      <fill>
        <patternFill>
          <bgColor theme="4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224086"/>
      <color rgb="FFD1DCF3"/>
      <color rgb="FF6F90DB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B4ECD2E-F63F-4E9F-9149-24E0AAB2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897C9A-A120-4EC8-A6FE-DCE096ED0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46567B8-67DB-4DF2-874E-99EDBA79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1AAEB5-0D40-4FC8-99A0-C9DE62A8D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148226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showGridLines="0" topLeftCell="A16" workbookViewId="0">
      <selection activeCell="B18" sqref="B18:E28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0" t="s">
        <v>37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ht="15.75" x14ac:dyDescent="0.25">
      <c r="B8" s="11" t="s">
        <v>27</v>
      </c>
      <c r="C8" s="12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2:17" ht="5.25" customHeight="1" thickBot="1" x14ac:dyDescent="0.3">
      <c r="B9" s="10"/>
      <c r="D9" s="10"/>
    </row>
    <row r="10" spans="2:17" ht="30" customHeight="1" x14ac:dyDescent="0.25">
      <c r="B10" s="39" t="s">
        <v>39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1"/>
    </row>
    <row r="11" spans="2:17" ht="30" customHeight="1" x14ac:dyDescent="0.25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  <row r="12" spans="2:17" ht="30" customHeight="1" x14ac:dyDescent="0.25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</row>
    <row r="13" spans="2:17" ht="30" customHeight="1" x14ac:dyDescent="0.25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2:17" ht="30" customHeight="1" x14ac:dyDescent="0.25">
      <c r="B14" s="45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/>
    </row>
    <row r="15" spans="2:17" ht="30" customHeight="1" x14ac:dyDescent="0.25"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</row>
    <row r="16" spans="2:17" x14ac:dyDescent="0.25">
      <c r="B16" s="13" t="s">
        <v>28</v>
      </c>
    </row>
    <row r="17" spans="2:5" ht="15.75" thickBot="1" x14ac:dyDescent="0.3"/>
    <row r="18" spans="2:5" x14ac:dyDescent="0.25">
      <c r="B18" s="14" t="s">
        <v>29</v>
      </c>
      <c r="C18" s="15"/>
      <c r="D18" s="16"/>
    </row>
    <row r="19" spans="2:5" x14ac:dyDescent="0.25">
      <c r="B19" s="17" t="s">
        <v>30</v>
      </c>
      <c r="C19" s="18"/>
      <c r="D19" s="19">
        <v>0.04</v>
      </c>
    </row>
    <row r="20" spans="2:5" x14ac:dyDescent="0.25">
      <c r="B20" s="17" t="s">
        <v>31</v>
      </c>
      <c r="C20" s="18"/>
      <c r="D20" s="19">
        <v>7.0000000000000007E-2</v>
      </c>
    </row>
    <row r="21" spans="2:5" x14ac:dyDescent="0.25">
      <c r="B21" s="20" t="s">
        <v>32</v>
      </c>
      <c r="C21" s="21"/>
      <c r="D21" s="22">
        <v>0.11</v>
      </c>
    </row>
    <row r="22" spans="2:5" ht="15.75" thickBot="1" x14ac:dyDescent="0.3"/>
    <row r="23" spans="2:5" x14ac:dyDescent="0.25">
      <c r="B23" s="14" t="s">
        <v>33</v>
      </c>
      <c r="C23" s="15"/>
      <c r="D23" s="15"/>
      <c r="E23" s="16"/>
    </row>
    <row r="24" spans="2:5" x14ac:dyDescent="0.25">
      <c r="B24" s="17" t="s">
        <v>34</v>
      </c>
      <c r="C24" s="18"/>
      <c r="D24" s="18"/>
      <c r="E24" s="23"/>
    </row>
    <row r="25" spans="2:5" x14ac:dyDescent="0.25">
      <c r="B25" s="17" t="s">
        <v>35</v>
      </c>
      <c r="C25" s="18"/>
      <c r="D25" s="18"/>
      <c r="E25" s="23"/>
    </row>
    <row r="26" spans="2:5" x14ac:dyDescent="0.25">
      <c r="B26" s="20" t="s">
        <v>36</v>
      </c>
      <c r="C26" s="21"/>
      <c r="D26" s="21"/>
      <c r="E26" s="24"/>
    </row>
  </sheetData>
  <mergeCells count="2">
    <mergeCell ref="B2:Q6"/>
    <mergeCell ref="B10:Q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1"/>
  <sheetViews>
    <sheetView showGridLines="0" tabSelected="1" topLeftCell="A8" zoomScale="80" zoomScaleNormal="80" workbookViewId="0">
      <selection activeCell="J31" sqref="J31:K31"/>
    </sheetView>
  </sheetViews>
  <sheetFormatPr defaultRowHeight="15" x14ac:dyDescent="0.25"/>
  <cols>
    <col min="2" max="2" width="11" bestFit="1" customWidth="1"/>
    <col min="3" max="3" width="8.140625" bestFit="1" customWidth="1"/>
    <col min="4" max="4" width="14.28515625" bestFit="1" customWidth="1"/>
    <col min="6" max="6" width="11.5703125" bestFit="1" customWidth="1"/>
    <col min="7" max="7" width="8.140625" bestFit="1" customWidth="1"/>
    <col min="8" max="8" width="14.28515625" bestFit="1" customWidth="1"/>
    <col min="10" max="10" width="12.42578125" bestFit="1" customWidth="1"/>
    <col min="11" max="11" width="8.140625" bestFit="1" customWidth="1"/>
    <col min="12" max="12" width="11.42578125" bestFit="1" customWidth="1"/>
    <col min="13" max="13" width="35.140625" bestFit="1" customWidth="1"/>
    <col min="15" max="15" width="5" bestFit="1" customWidth="1"/>
    <col min="16" max="16" width="22" bestFit="1" customWidth="1"/>
  </cols>
  <sheetData>
    <row r="1" spans="2:17" ht="15.75" thickBot="1" x14ac:dyDescent="0.3"/>
    <row r="2" spans="2:17" ht="15" customHeight="1" x14ac:dyDescent="0.25">
      <c r="B2" s="30" t="s">
        <v>37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7" spans="2:17" ht="15.75" thickBot="1" x14ac:dyDescent="0.3">
      <c r="P7" s="29" t="s">
        <v>41</v>
      </c>
    </row>
    <row r="8" spans="2:17" x14ac:dyDescent="0.25">
      <c r="B8" s="61" t="s">
        <v>0</v>
      </c>
      <c r="C8" s="61"/>
      <c r="D8" s="61"/>
      <c r="F8" s="61" t="s">
        <v>1</v>
      </c>
      <c r="G8" s="61"/>
      <c r="H8" s="61"/>
      <c r="J8" s="61" t="s">
        <v>2</v>
      </c>
      <c r="K8" s="61"/>
      <c r="L8" s="61"/>
      <c r="M8" s="14" t="s">
        <v>29</v>
      </c>
      <c r="N8" s="15"/>
      <c r="O8" s="16"/>
    </row>
    <row r="9" spans="2:17" x14ac:dyDescent="0.25">
      <c r="B9" s="25" t="s">
        <v>3</v>
      </c>
      <c r="C9" s="25" t="s">
        <v>17</v>
      </c>
      <c r="D9" s="25" t="s">
        <v>4</v>
      </c>
      <c r="F9" s="25" t="s">
        <v>3</v>
      </c>
      <c r="G9" s="25" t="s">
        <v>17</v>
      </c>
      <c r="H9" s="25" t="s">
        <v>4</v>
      </c>
      <c r="J9" s="25" t="s">
        <v>3</v>
      </c>
      <c r="K9" s="25" t="s">
        <v>17</v>
      </c>
      <c r="L9" s="25" t="s">
        <v>4</v>
      </c>
      <c r="M9" s="17" t="s">
        <v>30</v>
      </c>
      <c r="N9" s="18"/>
      <c r="O9" s="19">
        <v>0.04</v>
      </c>
    </row>
    <row r="10" spans="2:17" x14ac:dyDescent="0.25">
      <c r="B10" s="2" t="s">
        <v>5</v>
      </c>
      <c r="C10">
        <v>1700</v>
      </c>
      <c r="D10" s="3">
        <v>50000</v>
      </c>
      <c r="F10" s="2" t="s">
        <v>6</v>
      </c>
      <c r="G10">
        <v>30</v>
      </c>
      <c r="H10" s="3">
        <v>45000</v>
      </c>
      <c r="J10" s="2" t="s">
        <v>7</v>
      </c>
      <c r="K10">
        <v>1</v>
      </c>
      <c r="L10" s="3">
        <v>250</v>
      </c>
      <c r="M10" s="17" t="s">
        <v>31</v>
      </c>
      <c r="N10" s="18"/>
      <c r="O10" s="19">
        <v>7.0000000000000007E-2</v>
      </c>
    </row>
    <row r="11" spans="2:17" x14ac:dyDescent="0.25">
      <c r="B11" s="2" t="s">
        <v>8</v>
      </c>
      <c r="C11">
        <v>180</v>
      </c>
      <c r="D11" s="3">
        <v>9000</v>
      </c>
      <c r="F11" s="2" t="s">
        <v>9</v>
      </c>
      <c r="G11">
        <v>1002</v>
      </c>
      <c r="H11" s="3">
        <v>5000</v>
      </c>
      <c r="J11" s="4" t="s">
        <v>10</v>
      </c>
      <c r="K11" s="5">
        <v>1</v>
      </c>
      <c r="L11" s="6">
        <v>200</v>
      </c>
      <c r="M11" s="20" t="s">
        <v>32</v>
      </c>
      <c r="N11" s="21"/>
      <c r="O11" s="22">
        <v>0.11</v>
      </c>
    </row>
    <row r="12" spans="2:17" ht="15.75" thickBot="1" x14ac:dyDescent="0.3">
      <c r="B12" s="2" t="s">
        <v>11</v>
      </c>
      <c r="C12">
        <v>3</v>
      </c>
      <c r="D12" s="3">
        <v>30200</v>
      </c>
      <c r="F12" s="2" t="s">
        <v>12</v>
      </c>
      <c r="G12">
        <v>1</v>
      </c>
      <c r="H12" s="3">
        <v>300</v>
      </c>
    </row>
    <row r="13" spans="2:17" x14ac:dyDescent="0.25">
      <c r="B13" s="2" t="s">
        <v>13</v>
      </c>
      <c r="C13">
        <v>190</v>
      </c>
      <c r="D13" s="3">
        <v>5000</v>
      </c>
      <c r="F13" s="4" t="s">
        <v>14</v>
      </c>
      <c r="G13" s="5">
        <v>1</v>
      </c>
      <c r="H13" s="7">
        <v>320</v>
      </c>
      <c r="M13" s="14" t="s">
        <v>33</v>
      </c>
      <c r="N13" s="15"/>
      <c r="O13" s="15"/>
      <c r="P13" s="16"/>
    </row>
    <row r="14" spans="2:17" x14ac:dyDescent="0.25">
      <c r="B14" s="2" t="s">
        <v>15</v>
      </c>
      <c r="C14">
        <v>230</v>
      </c>
      <c r="D14" s="3">
        <v>8900</v>
      </c>
      <c r="M14" s="17" t="s">
        <v>34</v>
      </c>
      <c r="N14" s="18"/>
      <c r="O14" s="18"/>
      <c r="P14" s="23"/>
    </row>
    <row r="15" spans="2:17" x14ac:dyDescent="0.25">
      <c r="B15" s="4" t="s">
        <v>16</v>
      </c>
      <c r="C15" s="5">
        <v>8</v>
      </c>
      <c r="D15" s="6">
        <v>1200</v>
      </c>
      <c r="M15" s="17" t="s">
        <v>35</v>
      </c>
      <c r="N15" s="18"/>
      <c r="O15" s="18"/>
      <c r="P15" s="23"/>
    </row>
    <row r="16" spans="2:17" ht="15.75" thickBot="1" x14ac:dyDescent="0.3">
      <c r="M16" s="20" t="s">
        <v>36</v>
      </c>
      <c r="N16" s="21"/>
      <c r="O16" s="21"/>
      <c r="P16" s="24"/>
    </row>
    <row r="17" spans="2:16" x14ac:dyDescent="0.25">
      <c r="B17" s="62" t="s">
        <v>38</v>
      </c>
      <c r="C17" s="63"/>
      <c r="D17" s="63"/>
      <c r="E17" s="63"/>
      <c r="F17" s="63"/>
      <c r="G17" s="63"/>
      <c r="H17" s="63"/>
      <c r="I17" s="63"/>
      <c r="J17" s="63"/>
      <c r="K17" s="64"/>
    </row>
    <row r="18" spans="2:16" x14ac:dyDescent="0.25">
      <c r="B18" s="65"/>
      <c r="C18" s="66"/>
      <c r="D18" s="66"/>
      <c r="E18" s="66"/>
      <c r="F18" s="66"/>
      <c r="G18" s="66"/>
      <c r="H18" s="66"/>
      <c r="I18" s="66"/>
      <c r="J18" s="66"/>
      <c r="K18" s="67"/>
      <c r="M18" s="102"/>
      <c r="N18" s="102"/>
      <c r="O18" s="102"/>
    </row>
    <row r="19" spans="2:16" ht="5.25" customHeight="1" x14ac:dyDescent="0.25">
      <c r="M19" s="102"/>
      <c r="N19" s="102"/>
      <c r="O19" s="102"/>
    </row>
    <row r="20" spans="2:16" x14ac:dyDescent="0.25">
      <c r="B20" s="26" t="s">
        <v>19</v>
      </c>
      <c r="C20" s="60" t="s">
        <v>20</v>
      </c>
      <c r="D20" s="60"/>
      <c r="E20" s="60" t="s">
        <v>21</v>
      </c>
      <c r="F20" s="60"/>
      <c r="G20" s="60"/>
      <c r="H20" s="60" t="s">
        <v>22</v>
      </c>
      <c r="I20" s="60"/>
      <c r="J20" s="60" t="s">
        <v>23</v>
      </c>
      <c r="K20" s="60"/>
      <c r="P20" t="s">
        <v>0</v>
      </c>
    </row>
    <row r="21" spans="2:16" x14ac:dyDescent="0.25">
      <c r="B21" s="27">
        <v>1</v>
      </c>
      <c r="C21" s="55" t="s">
        <v>0</v>
      </c>
      <c r="D21" s="55"/>
      <c r="E21" s="56" t="s">
        <v>5</v>
      </c>
      <c r="F21" s="57"/>
      <c r="G21" s="58"/>
      <c r="H21" s="55">
        <v>0</v>
      </c>
      <c r="I21" s="55"/>
      <c r="J21" s="59">
        <f>IFERROR(IF(VLOOKUP(E21,IF(C21=$B$8,$B$10:$D$15,IF(C21=$F$8,$F$10:$H$13,IF(C21=$J$8,$J$10:$L$11))),2,0)&lt;H21,"ALERTA DE ERRO!",VLOOKUP(E21,IF(C21=$B$8,$B$10:$D$15,IF(C21=$F$8,$F$10:$H$13,IF(C21=$J$8,$J$10:$L$11))),3,0)*H21),"")</f>
        <v>0</v>
      </c>
      <c r="K21" s="59"/>
      <c r="P21" t="s">
        <v>1</v>
      </c>
    </row>
    <row r="22" spans="2:16" x14ac:dyDescent="0.25">
      <c r="B22" s="28">
        <v>2</v>
      </c>
      <c r="C22" s="55" t="s">
        <v>2</v>
      </c>
      <c r="D22" s="55"/>
      <c r="E22" s="56" t="s">
        <v>10</v>
      </c>
      <c r="F22" s="57"/>
      <c r="G22" s="58"/>
      <c r="H22" s="53">
        <v>1</v>
      </c>
      <c r="I22" s="53"/>
      <c r="J22" s="59">
        <f t="shared" ref="J22:J28" si="0">IFERROR(IF(VLOOKUP(E22,IF(C22=$B$8,$B$10:$D$15,IF(C22=$F$8,$F$10:$H$13,IF(C22=$J$8,$J$10:$L$11))),2,0)&lt;H22,"ALERTA DE ERRO!",VLOOKUP(E22,IF(C22=$B$8,$B$10:$D$15,IF(C22=$F$8,$F$10:$H$13,IF(C22=$J$8,$J$10:$L$11))),3,0)*H22),"")</f>
        <v>200</v>
      </c>
      <c r="K22" s="59"/>
      <c r="P22" t="s">
        <v>2</v>
      </c>
    </row>
    <row r="23" spans="2:16" x14ac:dyDescent="0.25">
      <c r="B23" s="27">
        <v>3</v>
      </c>
      <c r="C23" s="55" t="s">
        <v>1</v>
      </c>
      <c r="D23" s="55"/>
      <c r="E23" s="56" t="s">
        <v>9</v>
      </c>
      <c r="F23" s="57"/>
      <c r="G23" s="58"/>
      <c r="H23" s="55">
        <v>1</v>
      </c>
      <c r="I23" s="55"/>
      <c r="J23" s="59">
        <f t="shared" si="0"/>
        <v>5000</v>
      </c>
      <c r="K23" s="59"/>
      <c r="P23" t="s">
        <v>40</v>
      </c>
    </row>
    <row r="24" spans="2:16" x14ac:dyDescent="0.25">
      <c r="B24" s="28">
        <v>4</v>
      </c>
      <c r="C24" s="55" t="s">
        <v>2</v>
      </c>
      <c r="D24" s="55"/>
      <c r="E24" s="56" t="s">
        <v>7</v>
      </c>
      <c r="F24" s="57"/>
      <c r="G24" s="58"/>
      <c r="H24" s="53">
        <v>1</v>
      </c>
      <c r="I24" s="53"/>
      <c r="J24" s="59">
        <f t="shared" si="0"/>
        <v>250</v>
      </c>
      <c r="K24" s="59"/>
    </row>
    <row r="25" spans="2:16" x14ac:dyDescent="0.25">
      <c r="B25" s="27">
        <v>5</v>
      </c>
      <c r="C25" s="55" t="s">
        <v>0</v>
      </c>
      <c r="D25" s="55"/>
      <c r="E25" s="56" t="s">
        <v>16</v>
      </c>
      <c r="F25" s="57"/>
      <c r="G25" s="58"/>
      <c r="H25" s="55">
        <v>1</v>
      </c>
      <c r="I25" s="55"/>
      <c r="J25" s="59">
        <f t="shared" si="0"/>
        <v>1200</v>
      </c>
      <c r="K25" s="59"/>
    </row>
    <row r="26" spans="2:16" x14ac:dyDescent="0.25">
      <c r="B26" s="28">
        <v>6</v>
      </c>
      <c r="C26" s="55" t="s">
        <v>1</v>
      </c>
      <c r="D26" s="55"/>
      <c r="E26" s="56" t="s">
        <v>6</v>
      </c>
      <c r="F26" s="57"/>
      <c r="G26" s="58"/>
      <c r="H26" s="53">
        <v>1</v>
      </c>
      <c r="I26" s="53"/>
      <c r="J26" s="59">
        <f t="shared" si="0"/>
        <v>45000</v>
      </c>
      <c r="K26" s="59"/>
    </row>
    <row r="27" spans="2:16" x14ac:dyDescent="0.25">
      <c r="B27" s="27">
        <v>7</v>
      </c>
      <c r="C27" s="55" t="s">
        <v>0</v>
      </c>
      <c r="D27" s="55"/>
      <c r="E27" s="56" t="s">
        <v>8</v>
      </c>
      <c r="F27" s="57"/>
      <c r="G27" s="58"/>
      <c r="H27" s="55">
        <v>0</v>
      </c>
      <c r="I27" s="55"/>
      <c r="J27" s="59">
        <f t="shared" si="0"/>
        <v>0</v>
      </c>
      <c r="K27" s="59"/>
    </row>
    <row r="28" spans="2:16" x14ac:dyDescent="0.25">
      <c r="B28" s="28">
        <v>8</v>
      </c>
      <c r="C28" s="55" t="s">
        <v>1</v>
      </c>
      <c r="D28" s="55"/>
      <c r="E28" s="56" t="s">
        <v>12</v>
      </c>
      <c r="F28" s="57"/>
      <c r="G28" s="58"/>
      <c r="H28" s="53">
        <v>0</v>
      </c>
      <c r="I28" s="53"/>
      <c r="J28" s="59">
        <f t="shared" si="0"/>
        <v>0</v>
      </c>
      <c r="K28" s="59"/>
    </row>
    <row r="29" spans="2:16" x14ac:dyDescent="0.25">
      <c r="H29" s="49" t="s">
        <v>26</v>
      </c>
      <c r="I29" s="49"/>
      <c r="J29" s="54">
        <f>SUM(J21:K28)</f>
        <v>51650</v>
      </c>
      <c r="K29" s="54"/>
    </row>
    <row r="30" spans="2:16" x14ac:dyDescent="0.25">
      <c r="H30" s="49" t="s">
        <v>24</v>
      </c>
      <c r="I30" s="49"/>
      <c r="J30" s="50">
        <f>IF(J29&gt;25000,O11,IF(J29&gt;10000,O10,IF(J29&gt;5000,O9,"0")))</f>
        <v>0.11</v>
      </c>
      <c r="K30" s="50"/>
    </row>
    <row r="31" spans="2:16" x14ac:dyDescent="0.25">
      <c r="H31" s="51" t="s">
        <v>25</v>
      </c>
      <c r="I31" s="51"/>
      <c r="J31" s="52">
        <f>J29*(1-J30)</f>
        <v>45968.5</v>
      </c>
      <c r="K31" s="52"/>
    </row>
  </sheetData>
  <mergeCells count="47">
    <mergeCell ref="B2:Q6"/>
    <mergeCell ref="B8:D8"/>
    <mergeCell ref="F8:H8"/>
    <mergeCell ref="J8:L8"/>
    <mergeCell ref="B17:K18"/>
    <mergeCell ref="C20:D20"/>
    <mergeCell ref="E20:G20"/>
    <mergeCell ref="H20:I20"/>
    <mergeCell ref="J20:K20"/>
    <mergeCell ref="C21:D21"/>
    <mergeCell ref="E21:G21"/>
    <mergeCell ref="H21:I21"/>
    <mergeCell ref="J21:K21"/>
    <mergeCell ref="C22:D22"/>
    <mergeCell ref="E22:G22"/>
    <mergeCell ref="H22:I22"/>
    <mergeCell ref="J22:K22"/>
    <mergeCell ref="C23:D23"/>
    <mergeCell ref="E23:G23"/>
    <mergeCell ref="H23:I23"/>
    <mergeCell ref="J23:K23"/>
    <mergeCell ref="C24:D24"/>
    <mergeCell ref="E24:G24"/>
    <mergeCell ref="H24:I24"/>
    <mergeCell ref="J24:K24"/>
    <mergeCell ref="C25:D25"/>
    <mergeCell ref="E25:G25"/>
    <mergeCell ref="H25:I25"/>
    <mergeCell ref="J25:K25"/>
    <mergeCell ref="C26:D26"/>
    <mergeCell ref="E26:G26"/>
    <mergeCell ref="H26:I26"/>
    <mergeCell ref="J26:K26"/>
    <mergeCell ref="C27:D27"/>
    <mergeCell ref="E27:G27"/>
    <mergeCell ref="H27:I27"/>
    <mergeCell ref="J27:K27"/>
    <mergeCell ref="H30:I30"/>
    <mergeCell ref="J30:K30"/>
    <mergeCell ref="H31:I31"/>
    <mergeCell ref="J31:K31"/>
    <mergeCell ref="C28:D28"/>
    <mergeCell ref="E28:G28"/>
    <mergeCell ref="H28:I28"/>
    <mergeCell ref="J28:K28"/>
    <mergeCell ref="H29:I29"/>
    <mergeCell ref="J29:K29"/>
  </mergeCells>
  <phoneticPr fontId="13" type="noConversion"/>
  <conditionalFormatting sqref="B21:K28">
    <cfRule type="expression" dxfId="2" priority="3">
      <formula>IF($C21=$B$8,1,0)</formula>
    </cfRule>
    <cfRule type="expression" dxfId="1" priority="2">
      <formula>IF($C21=$F$8,1,0)</formula>
    </cfRule>
    <cfRule type="expression" dxfId="0" priority="1">
      <formula>IF($C21=$J$8,1,0)</formula>
    </cfRule>
  </conditionalFormatting>
  <dataValidations count="2">
    <dataValidation type="list" allowBlank="1" showInputMessage="1" showErrorMessage="1" sqref="C21:D28" xr:uid="{F1C1F265-8FB5-4D03-B997-7A81D2C80AB3}">
      <formula1>$P$20:$P$22</formula1>
    </dataValidation>
    <dataValidation type="list" allowBlank="1" showInputMessage="1" showErrorMessage="1" sqref="E21:G28" xr:uid="{A9F6CD9A-875E-43F3-91C9-C8F7D2E35C8D}">
      <formula1>IF($C21=$B$8,$B$10:$B$15,IF($C21=$F$8,$F$10:$F$13,IF($C21=$J$8,$J$10:$J$11)))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31"/>
  <sheetViews>
    <sheetView showGridLines="0" workbookViewId="0">
      <selection activeCell="O29" sqref="O29"/>
    </sheetView>
  </sheetViews>
  <sheetFormatPr defaultRowHeight="15" x14ac:dyDescent="0.25"/>
  <cols>
    <col min="4" max="4" width="13.28515625" bestFit="1" customWidth="1"/>
    <col min="6" max="6" width="10.140625" bestFit="1" customWidth="1"/>
    <col min="8" max="8" width="13.28515625" bestFit="1" customWidth="1"/>
    <col min="12" max="12" width="10.5703125" bestFit="1" customWidth="1"/>
  </cols>
  <sheetData>
    <row r="2" spans="2:17" x14ac:dyDescent="0.25">
      <c r="B2" s="71" t="str">
        <f>CONTEÚDO!B2</f>
        <v>Super Exercício #3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2:17" x14ac:dyDescent="0.25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/>
    </row>
    <row r="4" spans="2:17" x14ac:dyDescent="0.25"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2:17" x14ac:dyDescent="0.25"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2:17" x14ac:dyDescent="0.25"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9"/>
    </row>
    <row r="8" spans="2:17" x14ac:dyDescent="0.25">
      <c r="B8" s="80" t="s">
        <v>0</v>
      </c>
      <c r="C8" s="80"/>
      <c r="D8" s="80"/>
      <c r="F8" s="80" t="s">
        <v>1</v>
      </c>
      <c r="G8" s="80"/>
      <c r="H8" s="80"/>
      <c r="J8" s="80" t="s">
        <v>2</v>
      </c>
      <c r="K8" s="80"/>
      <c r="L8" s="80"/>
    </row>
    <row r="9" spans="2:17" x14ac:dyDescent="0.25">
      <c r="B9" s="1" t="s">
        <v>3</v>
      </c>
      <c r="C9" s="1" t="s">
        <v>17</v>
      </c>
      <c r="D9" s="1" t="s">
        <v>4</v>
      </c>
      <c r="F9" s="1" t="s">
        <v>3</v>
      </c>
      <c r="G9" s="1" t="s">
        <v>17</v>
      </c>
      <c r="H9" s="1" t="s">
        <v>4</v>
      </c>
      <c r="J9" s="1" t="s">
        <v>3</v>
      </c>
      <c r="K9" s="1" t="s">
        <v>17</v>
      </c>
      <c r="L9" s="1" t="s">
        <v>4</v>
      </c>
    </row>
    <row r="10" spans="2:17" x14ac:dyDescent="0.25">
      <c r="B10" s="2" t="s">
        <v>5</v>
      </c>
      <c r="C10">
        <v>1700</v>
      </c>
      <c r="D10" s="3">
        <v>50000</v>
      </c>
      <c r="F10" s="2" t="s">
        <v>6</v>
      </c>
      <c r="G10">
        <v>30</v>
      </c>
      <c r="H10" s="3">
        <v>45000</v>
      </c>
      <c r="J10" s="2" t="s">
        <v>7</v>
      </c>
      <c r="K10">
        <v>1</v>
      </c>
      <c r="L10" s="3">
        <v>250</v>
      </c>
    </row>
    <row r="11" spans="2:17" x14ac:dyDescent="0.25">
      <c r="B11" s="2" t="s">
        <v>8</v>
      </c>
      <c r="C11">
        <v>180</v>
      </c>
      <c r="D11" s="3">
        <v>9000</v>
      </c>
      <c r="F11" s="2" t="s">
        <v>9</v>
      </c>
      <c r="G11">
        <v>1002</v>
      </c>
      <c r="H11" s="3">
        <v>5000</v>
      </c>
      <c r="J11" s="4" t="s">
        <v>10</v>
      </c>
      <c r="K11" s="5">
        <v>1</v>
      </c>
      <c r="L11" s="6">
        <v>200</v>
      </c>
    </row>
    <row r="12" spans="2:17" x14ac:dyDescent="0.25">
      <c r="B12" s="2" t="s">
        <v>11</v>
      </c>
      <c r="C12">
        <v>3</v>
      </c>
      <c r="D12" s="3">
        <v>30200</v>
      </c>
      <c r="F12" s="2" t="s">
        <v>12</v>
      </c>
      <c r="G12">
        <v>1</v>
      </c>
      <c r="H12" s="3">
        <v>300</v>
      </c>
    </row>
    <row r="13" spans="2:17" x14ac:dyDescent="0.25">
      <c r="B13" s="2" t="s">
        <v>13</v>
      </c>
      <c r="C13">
        <v>190</v>
      </c>
      <c r="D13" s="3">
        <v>5000</v>
      </c>
      <c r="F13" s="4" t="s">
        <v>14</v>
      </c>
      <c r="G13" s="5">
        <v>1</v>
      </c>
      <c r="H13" s="7">
        <v>320</v>
      </c>
    </row>
    <row r="14" spans="2:17" x14ac:dyDescent="0.25">
      <c r="B14" s="2" t="s">
        <v>15</v>
      </c>
      <c r="C14">
        <v>230</v>
      </c>
      <c r="D14" s="3">
        <v>8900</v>
      </c>
    </row>
    <row r="15" spans="2:17" x14ac:dyDescent="0.25">
      <c r="B15" s="4" t="s">
        <v>16</v>
      </c>
      <c r="C15" s="5">
        <v>8</v>
      </c>
      <c r="D15" s="6">
        <v>1200</v>
      </c>
    </row>
    <row r="17" spans="2:11" x14ac:dyDescent="0.25">
      <c r="B17" s="81" t="s">
        <v>18</v>
      </c>
      <c r="C17" s="82"/>
      <c r="D17" s="82"/>
      <c r="E17" s="82"/>
      <c r="F17" s="82"/>
      <c r="G17" s="82"/>
      <c r="H17" s="82"/>
      <c r="I17" s="82"/>
      <c r="J17" s="82"/>
      <c r="K17" s="83"/>
    </row>
    <row r="18" spans="2:11" x14ac:dyDescent="0.25">
      <c r="B18" s="84"/>
      <c r="C18" s="85"/>
      <c r="D18" s="85"/>
      <c r="E18" s="85"/>
      <c r="F18" s="85"/>
      <c r="G18" s="85"/>
      <c r="H18" s="85"/>
      <c r="I18" s="85"/>
      <c r="J18" s="85"/>
      <c r="K18" s="86"/>
    </row>
    <row r="20" spans="2:11" x14ac:dyDescent="0.25">
      <c r="B20" s="8" t="s">
        <v>19</v>
      </c>
      <c r="C20" s="68" t="s">
        <v>20</v>
      </c>
      <c r="D20" s="69"/>
      <c r="E20" s="68" t="s">
        <v>21</v>
      </c>
      <c r="F20" s="70"/>
      <c r="G20" s="69"/>
      <c r="H20" s="68" t="s">
        <v>22</v>
      </c>
      <c r="I20" s="69"/>
      <c r="J20" s="68" t="s">
        <v>23</v>
      </c>
      <c r="K20" s="69"/>
    </row>
    <row r="21" spans="2:11" x14ac:dyDescent="0.25">
      <c r="B21" s="9">
        <v>1</v>
      </c>
      <c r="C21" s="87" t="s">
        <v>2</v>
      </c>
      <c r="D21" s="88"/>
      <c r="E21" s="87" t="s">
        <v>10</v>
      </c>
      <c r="F21" s="89"/>
      <c r="G21" s="88"/>
      <c r="H21" s="87">
        <v>2</v>
      </c>
      <c r="I21" s="88"/>
      <c r="J21" s="90" t="str">
        <f>IFERROR(IF(VLOOKUP(E21,IF($C21=$B$8,$B$10:$D$15,IF($C21=$F$8,$F$10:$H$13,IF($C21=$J$8,$J$10:$L$11,""))),2,0)&lt;H21,"ALERTA ESTOQUE!",VLOOKUP(E21,IF($C21=$B$8,$B$10:$D$15,IF($C21=$F$8,$F$10:$H$13,IF($C21=$J$8,$J$10:$L$11,""))),3,0)*H21),"&lt;- Verifique")</f>
        <v>ALERTA ESTOQUE!</v>
      </c>
      <c r="K21" s="91"/>
    </row>
    <row r="22" spans="2:11" x14ac:dyDescent="0.25">
      <c r="B22" s="9">
        <f>B21+1</f>
        <v>2</v>
      </c>
      <c r="C22" s="87" t="s">
        <v>0</v>
      </c>
      <c r="D22" s="88"/>
      <c r="E22" s="87" t="s">
        <v>8</v>
      </c>
      <c r="F22" s="89"/>
      <c r="G22" s="88"/>
      <c r="H22" s="87">
        <v>2</v>
      </c>
      <c r="I22" s="88"/>
      <c r="J22" s="90">
        <f t="shared" ref="J22:J26" si="0">IFERROR(IF(VLOOKUP(E22,IF($C22=$B$8,$B$10:$D$15,IF($C22=$F$8,$F$10:$H$13,IF($C22=$J$8,$J$10:$L$11,""))),2,0)&lt;H22,"ALERTA ESTOQUE!",VLOOKUP(E22,IF($C22=$B$8,$B$10:$D$15,IF($C22=$F$8,$F$10:$H$13,IF($C22=$J$8,$J$10:$L$11,""))),3,0)*H22),"&lt;- Verifique")</f>
        <v>18000</v>
      </c>
      <c r="K22" s="91"/>
    </row>
    <row r="23" spans="2:11" x14ac:dyDescent="0.25">
      <c r="B23" s="9">
        <f t="shared" ref="B23:B28" si="1">B22+1</f>
        <v>3</v>
      </c>
      <c r="C23" s="87" t="s">
        <v>1</v>
      </c>
      <c r="D23" s="88"/>
      <c r="E23" s="87" t="s">
        <v>13</v>
      </c>
      <c r="F23" s="89"/>
      <c r="G23" s="88"/>
      <c r="H23" s="87">
        <v>2</v>
      </c>
      <c r="I23" s="88"/>
      <c r="J23" s="90" t="str">
        <f t="shared" si="0"/>
        <v>&lt;- Verifique</v>
      </c>
      <c r="K23" s="91"/>
    </row>
    <row r="24" spans="2:11" x14ac:dyDescent="0.25">
      <c r="B24" s="9">
        <f t="shared" si="1"/>
        <v>4</v>
      </c>
      <c r="C24" s="87" t="s">
        <v>0</v>
      </c>
      <c r="D24" s="88"/>
      <c r="E24" s="87" t="s">
        <v>8</v>
      </c>
      <c r="F24" s="89"/>
      <c r="G24" s="88"/>
      <c r="H24" s="87">
        <v>2</v>
      </c>
      <c r="I24" s="88"/>
      <c r="J24" s="90">
        <f t="shared" si="0"/>
        <v>18000</v>
      </c>
      <c r="K24" s="91"/>
    </row>
    <row r="25" spans="2:11" x14ac:dyDescent="0.25">
      <c r="B25" s="9">
        <f t="shared" si="1"/>
        <v>5</v>
      </c>
      <c r="C25" s="87" t="s">
        <v>1</v>
      </c>
      <c r="D25" s="88"/>
      <c r="E25" s="87" t="s">
        <v>12</v>
      </c>
      <c r="F25" s="89"/>
      <c r="G25" s="88"/>
      <c r="H25" s="87">
        <v>2</v>
      </c>
      <c r="I25" s="88"/>
      <c r="J25" s="90" t="str">
        <f t="shared" si="0"/>
        <v>ALERTA ESTOQUE!</v>
      </c>
      <c r="K25" s="91"/>
    </row>
    <row r="26" spans="2:11" x14ac:dyDescent="0.25">
      <c r="B26" s="9">
        <f t="shared" si="1"/>
        <v>6</v>
      </c>
      <c r="C26" s="87" t="s">
        <v>2</v>
      </c>
      <c r="D26" s="88"/>
      <c r="E26" s="87" t="s">
        <v>10</v>
      </c>
      <c r="F26" s="89"/>
      <c r="G26" s="88"/>
      <c r="H26" s="87">
        <v>1</v>
      </c>
      <c r="I26" s="88"/>
      <c r="J26" s="90">
        <f t="shared" si="0"/>
        <v>200</v>
      </c>
      <c r="K26" s="91"/>
    </row>
    <row r="27" spans="2:11" x14ac:dyDescent="0.25">
      <c r="B27" s="9">
        <f t="shared" si="1"/>
        <v>7</v>
      </c>
      <c r="C27" s="87"/>
      <c r="D27" s="88"/>
      <c r="E27" s="87"/>
      <c r="F27" s="89"/>
      <c r="G27" s="88"/>
      <c r="H27" s="87"/>
      <c r="I27" s="88"/>
      <c r="J27" s="90"/>
      <c r="K27" s="91"/>
    </row>
    <row r="28" spans="2:11" x14ac:dyDescent="0.25">
      <c r="B28" s="9">
        <f t="shared" si="1"/>
        <v>8</v>
      </c>
      <c r="C28" s="87"/>
      <c r="D28" s="88"/>
      <c r="E28" s="87"/>
      <c r="F28" s="89"/>
      <c r="G28" s="88"/>
      <c r="H28" s="87"/>
      <c r="I28" s="88"/>
      <c r="J28" s="90"/>
      <c r="K28" s="91"/>
    </row>
    <row r="29" spans="2:11" x14ac:dyDescent="0.25">
      <c r="H29" s="92" t="s">
        <v>26</v>
      </c>
      <c r="I29" s="93"/>
      <c r="J29" s="94">
        <f>SUM(J21:K28)</f>
        <v>36200</v>
      </c>
      <c r="K29" s="95"/>
    </row>
    <row r="30" spans="2:11" x14ac:dyDescent="0.25">
      <c r="H30" s="92" t="s">
        <v>24</v>
      </c>
      <c r="I30" s="93"/>
      <c r="J30" s="96">
        <f>IF(J29&gt;25000,0.11,IF(J29&gt;10000,0.07,IF(J29&gt;5000,0.04,0)))</f>
        <v>0.11</v>
      </c>
      <c r="K30" s="97"/>
    </row>
    <row r="31" spans="2:11" x14ac:dyDescent="0.25">
      <c r="H31" s="98" t="s">
        <v>25</v>
      </c>
      <c r="I31" s="99"/>
      <c r="J31" s="100">
        <f>J29*(1-J30)</f>
        <v>32218</v>
      </c>
      <c r="K31" s="101"/>
    </row>
  </sheetData>
  <mergeCells count="47">
    <mergeCell ref="H29:I29"/>
    <mergeCell ref="J29:K29"/>
    <mergeCell ref="H30:I30"/>
    <mergeCell ref="J30:K30"/>
    <mergeCell ref="H31:I31"/>
    <mergeCell ref="J31:K31"/>
    <mergeCell ref="C27:D27"/>
    <mergeCell ref="E27:G27"/>
    <mergeCell ref="H27:I27"/>
    <mergeCell ref="J27:K27"/>
    <mergeCell ref="C28:D28"/>
    <mergeCell ref="E28:G28"/>
    <mergeCell ref="H28:I28"/>
    <mergeCell ref="J28:K28"/>
    <mergeCell ref="C25:D25"/>
    <mergeCell ref="E25:G25"/>
    <mergeCell ref="H25:I25"/>
    <mergeCell ref="J25:K25"/>
    <mergeCell ref="C26:D26"/>
    <mergeCell ref="E26:G26"/>
    <mergeCell ref="H26:I26"/>
    <mergeCell ref="J26:K26"/>
    <mergeCell ref="C23:D23"/>
    <mergeCell ref="E23:G23"/>
    <mergeCell ref="H23:I23"/>
    <mergeCell ref="J23:K23"/>
    <mergeCell ref="C24:D24"/>
    <mergeCell ref="E24:G24"/>
    <mergeCell ref="H24:I24"/>
    <mergeCell ref="J24:K24"/>
    <mergeCell ref="C21:D21"/>
    <mergeCell ref="E21:G21"/>
    <mergeCell ref="H21:I21"/>
    <mergeCell ref="J21:K21"/>
    <mergeCell ref="C22:D22"/>
    <mergeCell ref="E22:G22"/>
    <mergeCell ref="H22:I22"/>
    <mergeCell ref="J22:K22"/>
    <mergeCell ref="C20:D20"/>
    <mergeCell ref="E20:G20"/>
    <mergeCell ref="H20:I20"/>
    <mergeCell ref="J20:K20"/>
    <mergeCell ref="B2:Q6"/>
    <mergeCell ref="B8:D8"/>
    <mergeCell ref="F8:H8"/>
    <mergeCell ref="J8:L8"/>
    <mergeCell ref="B17:K18"/>
  </mergeCells>
  <conditionalFormatting sqref="B21:K22 C23:K26 B23:B28">
    <cfRule type="expression" dxfId="11" priority="2">
      <formula>$C21=$J$8</formula>
    </cfRule>
    <cfRule type="expression" dxfId="10" priority="3">
      <formula>$C21=$F$8</formula>
    </cfRule>
    <cfRule type="expression" dxfId="9" priority="4">
      <formula>$C21=$B$8</formula>
    </cfRule>
  </conditionalFormatting>
  <conditionalFormatting sqref="J21:K28">
    <cfRule type="cellIs" dxfId="8" priority="1" operator="equal">
      <formula>"ALERTA ESTOQUE!"</formula>
    </cfRule>
  </conditionalFormatting>
  <dataValidations count="2">
    <dataValidation type="list" allowBlank="1" showInputMessage="1" showErrorMessage="1" sqref="C21:D26" xr:uid="{00000000-0002-0000-0200-000000000000}">
      <formula1>"Manufatura,Processos,Desenvolvimento"</formula1>
    </dataValidation>
    <dataValidation type="list" allowBlank="1" showInputMessage="1" showErrorMessage="1" sqref="E21:G26" xr:uid="{00000000-0002-0000-0200-000001000000}">
      <formula1>IF($C21=$B$8,$B$10:$B$15,IF($C21=$F$8,$F$10:$F$13,IF($C21=$J$8,$J$10:$J$11,$J$13)))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EXERCÍCIO</vt:lpstr>
      <vt:lpstr>EXERCÍCIO-RESOLVIDO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2024-05-17T20:28:39Z</dcterms:modified>
</cp:coreProperties>
</file>