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https://d.docs.live.net/04d8382e264c7a2d/LGE - Wish/Current Company/신화/2025/1 January 2025/(W2) 1.6 - 1.12/"/>
    </mc:Choice>
  </mc:AlternateContent>
  <xr:revisionPtr revIDLastSave="5757" documentId="13_ncr:1_{97995342-BFFE-465B-A155-9494ACA52E35}" xr6:coauthVersionLast="47" xr6:coauthVersionMax="47" xr10:uidLastSave="{1F830678-BB3D-4892-8975-3451B606679D}"/>
  <bookViews>
    <workbookView xWindow="-10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Sheet1!$A$3:$AW$127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6" i="1" l="1"/>
  <c r="L127" i="1"/>
  <c r="H127" i="1"/>
  <c r="AF84" i="1"/>
  <c r="AB83" i="1"/>
  <c r="AB123" i="1"/>
  <c r="X123" i="1"/>
  <c r="T123" i="1"/>
  <c r="P123" i="1"/>
  <c r="L123" i="1"/>
  <c r="H123" i="1"/>
  <c r="L117" i="1"/>
  <c r="AB113" i="1"/>
  <c r="X113" i="1"/>
  <c r="T113" i="1"/>
  <c r="P113" i="1"/>
  <c r="L113" i="1"/>
  <c r="H113" i="1"/>
  <c r="AF74" i="1"/>
  <c r="AB107" i="1"/>
  <c r="AF105" i="1"/>
  <c r="AF64" i="1"/>
  <c r="P63" i="1"/>
  <c r="AF62" i="1"/>
  <c r="AF58" i="1"/>
  <c r="AB86" i="1"/>
  <c r="X86" i="1"/>
  <c r="T86" i="1"/>
  <c r="P86" i="1"/>
  <c r="L86" i="1"/>
  <c r="X126" i="1"/>
  <c r="T126" i="1"/>
  <c r="P126" i="1"/>
  <c r="X116" i="1"/>
  <c r="T116" i="1"/>
  <c r="P116" i="1"/>
  <c r="AO116" i="1"/>
  <c r="AW116" i="1"/>
  <c r="AJ116" i="1"/>
  <c r="AL116" i="1" s="1"/>
  <c r="AO16" i="1"/>
  <c r="AO47" i="1"/>
  <c r="AW47" i="1"/>
  <c r="X47" i="1"/>
  <c r="T47" i="1"/>
  <c r="P47" i="1"/>
  <c r="AJ47" i="1"/>
  <c r="AL47" i="1" s="1"/>
  <c r="X44" i="1"/>
  <c r="AB114" i="1"/>
  <c r="X114" i="1"/>
  <c r="T114" i="1"/>
  <c r="P114" i="1"/>
  <c r="L114" i="1"/>
  <c r="H114" i="1"/>
  <c r="AF37" i="1"/>
  <c r="H110" i="1"/>
  <c r="AB102" i="1"/>
  <c r="X102" i="1"/>
  <c r="T102" i="1"/>
  <c r="P102" i="1"/>
  <c r="L102" i="1"/>
  <c r="H102" i="1"/>
  <c r="AB98" i="1"/>
  <c r="X98" i="1"/>
  <c r="T98" i="1"/>
  <c r="P98" i="1"/>
  <c r="L98" i="1"/>
  <c r="H98" i="1"/>
  <c r="AW16" i="1"/>
  <c r="AB16" i="1"/>
  <c r="X16" i="1"/>
  <c r="T16" i="1"/>
  <c r="AJ16" i="1"/>
  <c r="AL16" i="1" s="1"/>
  <c r="AB15" i="1"/>
  <c r="L13" i="1"/>
  <c r="H13" i="1"/>
  <c r="AB59" i="1"/>
  <c r="X59" i="1"/>
  <c r="T59" i="1"/>
  <c r="P59" i="1"/>
  <c r="L59" i="1"/>
  <c r="AI60" i="1"/>
  <c r="AP60" i="1" s="1"/>
  <c r="AJ60" i="1"/>
  <c r="AK60" i="1"/>
  <c r="AL60" i="1"/>
  <c r="AM60" i="1"/>
  <c r="AI88" i="1"/>
  <c r="AP88" i="1" s="1"/>
  <c r="AJ88" i="1"/>
  <c r="AK88" i="1"/>
  <c r="AL88" i="1"/>
  <c r="AM88" i="1"/>
  <c r="AI90" i="1"/>
  <c r="AP90" i="1" s="1"/>
  <c r="AJ90" i="1"/>
  <c r="AK90" i="1"/>
  <c r="AL90" i="1"/>
  <c r="AM90" i="1"/>
  <c r="AI92" i="1"/>
  <c r="AP92" i="1" s="1"/>
  <c r="AJ92" i="1"/>
  <c r="AK92" i="1"/>
  <c r="AL92" i="1"/>
  <c r="AM92" i="1"/>
  <c r="AI94" i="1"/>
  <c r="AP94" i="1" s="1"/>
  <c r="AJ94" i="1"/>
  <c r="AK94" i="1"/>
  <c r="AL94" i="1"/>
  <c r="AM94" i="1"/>
  <c r="AI96" i="1"/>
  <c r="AP96" i="1" s="1"/>
  <c r="AJ96" i="1"/>
  <c r="AK96" i="1"/>
  <c r="AL96" i="1"/>
  <c r="AM96" i="1"/>
  <c r="AI98" i="1"/>
  <c r="AP98" i="1" s="1"/>
  <c r="AJ98" i="1"/>
  <c r="AK98" i="1"/>
  <c r="AL98" i="1"/>
  <c r="AM98" i="1"/>
  <c r="AI102" i="1"/>
  <c r="AP102" i="1" s="1"/>
  <c r="AJ102" i="1"/>
  <c r="AK102" i="1"/>
  <c r="AL102" i="1"/>
  <c r="AM102" i="1"/>
  <c r="AI104" i="1"/>
  <c r="AP104" i="1" s="1"/>
  <c r="AJ104" i="1"/>
  <c r="AK104" i="1"/>
  <c r="AL104" i="1"/>
  <c r="AM104" i="1"/>
  <c r="AI106" i="1"/>
  <c r="AP106" i="1" s="1"/>
  <c r="AJ106" i="1"/>
  <c r="AK106" i="1"/>
  <c r="AL106" i="1"/>
  <c r="AM106" i="1"/>
  <c r="AI108" i="1"/>
  <c r="AP108" i="1" s="1"/>
  <c r="AJ108" i="1"/>
  <c r="AK108" i="1"/>
  <c r="AL108" i="1"/>
  <c r="AM108" i="1"/>
  <c r="AI111" i="1"/>
  <c r="AP111" i="1" s="1"/>
  <c r="AJ111" i="1"/>
  <c r="AK111" i="1"/>
  <c r="AL111" i="1"/>
  <c r="AM111" i="1"/>
  <c r="AI114" i="1"/>
  <c r="AP114" i="1" s="1"/>
  <c r="AJ114" i="1"/>
  <c r="AK114" i="1"/>
  <c r="AL114" i="1"/>
  <c r="AM114" i="1"/>
  <c r="AI118" i="1"/>
  <c r="AP118" i="1" s="1"/>
  <c r="AJ118" i="1"/>
  <c r="AK118" i="1"/>
  <c r="AL118" i="1"/>
  <c r="AM118" i="1"/>
  <c r="AI121" i="1"/>
  <c r="AP121" i="1" s="1"/>
  <c r="AJ121" i="1"/>
  <c r="AK121" i="1"/>
  <c r="AL121" i="1"/>
  <c r="AM121" i="1"/>
  <c r="AI123" i="1"/>
  <c r="AP123" i="1" s="1"/>
  <c r="AJ123" i="1"/>
  <c r="AK123" i="1"/>
  <c r="AL123" i="1"/>
  <c r="AM123" i="1"/>
  <c r="AI124" i="1"/>
  <c r="AP124" i="1" s="1"/>
  <c r="AJ124" i="1"/>
  <c r="AK124" i="1"/>
  <c r="AL124" i="1"/>
  <c r="AM124" i="1"/>
  <c r="AP126" i="1"/>
  <c r="AK126" i="1"/>
  <c r="AL126" i="1"/>
  <c r="AM126" i="1"/>
  <c r="AW59" i="1"/>
  <c r="AO59" i="1"/>
  <c r="H59" i="1"/>
  <c r="AB4" i="1"/>
  <c r="AF4" i="1"/>
  <c r="X4" i="1"/>
  <c r="AO60" i="1"/>
  <c r="AB125" i="1"/>
  <c r="X125" i="1"/>
  <c r="T125" i="1"/>
  <c r="P125" i="1"/>
  <c r="L125" i="1"/>
  <c r="H125" i="1"/>
  <c r="AJ125" i="1" s="1"/>
  <c r="AL125" i="1" s="1"/>
  <c r="AW125" i="1"/>
  <c r="AO125" i="1"/>
  <c r="AQ125" i="1" s="1"/>
  <c r="P85" i="1"/>
  <c r="P84" i="1"/>
  <c r="P83" i="1"/>
  <c r="P81" i="1"/>
  <c r="P80" i="1"/>
  <c r="P119" i="1"/>
  <c r="L85" i="1"/>
  <c r="L84" i="1"/>
  <c r="L83" i="1"/>
  <c r="L82" i="1"/>
  <c r="L81" i="1"/>
  <c r="L80" i="1"/>
  <c r="L119" i="1"/>
  <c r="H85" i="1"/>
  <c r="H84" i="1"/>
  <c r="H83" i="1"/>
  <c r="H82" i="1"/>
  <c r="H81" i="1"/>
  <c r="H80" i="1"/>
  <c r="H119" i="1"/>
  <c r="P79" i="1"/>
  <c r="L79" i="1"/>
  <c r="H79" i="1"/>
  <c r="T78" i="1"/>
  <c r="P78" i="1"/>
  <c r="L78" i="1"/>
  <c r="H78" i="1"/>
  <c r="P77" i="1"/>
  <c r="L77" i="1"/>
  <c r="H77" i="1"/>
  <c r="X109" i="1"/>
  <c r="T109" i="1"/>
  <c r="AB74" i="1"/>
  <c r="X74" i="1"/>
  <c r="T74" i="1"/>
  <c r="AB73" i="1"/>
  <c r="X73" i="1"/>
  <c r="T68" i="1"/>
  <c r="AF100" i="1"/>
  <c r="T67" i="1"/>
  <c r="AB66" i="1"/>
  <c r="H109" i="1"/>
  <c r="H76" i="1"/>
  <c r="H75" i="1"/>
  <c r="H74" i="1"/>
  <c r="H73" i="1"/>
  <c r="H72" i="1"/>
  <c r="H107" i="1"/>
  <c r="H105" i="1"/>
  <c r="H71" i="1"/>
  <c r="H70" i="1"/>
  <c r="H69" i="1"/>
  <c r="H68" i="1"/>
  <c r="H101" i="1"/>
  <c r="H67" i="1"/>
  <c r="H66" i="1"/>
  <c r="H65" i="1"/>
  <c r="H64" i="1"/>
  <c r="H97" i="1"/>
  <c r="H95" i="1"/>
  <c r="H63" i="1"/>
  <c r="H62" i="1"/>
  <c r="AB93" i="1"/>
  <c r="X93" i="1"/>
  <c r="X61" i="1"/>
  <c r="X89" i="1"/>
  <c r="T66" i="1"/>
  <c r="T65" i="1"/>
  <c r="T64" i="1"/>
  <c r="T97" i="1"/>
  <c r="T95" i="1"/>
  <c r="T63" i="1"/>
  <c r="T62" i="1"/>
  <c r="T93" i="1"/>
  <c r="T61" i="1"/>
  <c r="T89" i="1"/>
  <c r="T58" i="1"/>
  <c r="P109" i="1"/>
  <c r="P76" i="1"/>
  <c r="P75" i="1"/>
  <c r="P74" i="1"/>
  <c r="P73" i="1"/>
  <c r="P72" i="1"/>
  <c r="P107" i="1"/>
  <c r="P105" i="1"/>
  <c r="P71" i="1"/>
  <c r="P70" i="1"/>
  <c r="P69" i="1"/>
  <c r="P68" i="1"/>
  <c r="P101" i="1"/>
  <c r="P67" i="1"/>
  <c r="P66" i="1"/>
  <c r="P65" i="1"/>
  <c r="P64" i="1"/>
  <c r="P97" i="1"/>
  <c r="P95" i="1"/>
  <c r="P62" i="1"/>
  <c r="P93" i="1"/>
  <c r="P91" i="1"/>
  <c r="P61" i="1"/>
  <c r="P89" i="1"/>
  <c r="P58" i="1"/>
  <c r="L109" i="1"/>
  <c r="L76" i="1"/>
  <c r="L75" i="1"/>
  <c r="L74" i="1"/>
  <c r="L73" i="1"/>
  <c r="L72" i="1"/>
  <c r="L107" i="1"/>
  <c r="L105" i="1"/>
  <c r="L71" i="1"/>
  <c r="L70" i="1"/>
  <c r="L69" i="1"/>
  <c r="L68" i="1"/>
  <c r="L101" i="1"/>
  <c r="L67" i="1"/>
  <c r="L66" i="1"/>
  <c r="L65" i="1"/>
  <c r="L64" i="1"/>
  <c r="L97" i="1"/>
  <c r="L95" i="1"/>
  <c r="L63" i="1"/>
  <c r="L62" i="1"/>
  <c r="L93" i="1"/>
  <c r="L91" i="1"/>
  <c r="L61" i="1"/>
  <c r="L89" i="1"/>
  <c r="L58" i="1"/>
  <c r="H93" i="1"/>
  <c r="AJ93" i="1" s="1"/>
  <c r="AL93" i="1" s="1"/>
  <c r="H61" i="1"/>
  <c r="H89" i="1"/>
  <c r="H58" i="1"/>
  <c r="AB62" i="1"/>
  <c r="AB89" i="1"/>
  <c r="AW60" i="1"/>
  <c r="AI87" i="1"/>
  <c r="AO87" i="1"/>
  <c r="T57" i="1"/>
  <c r="P57" i="1"/>
  <c r="L57" i="1"/>
  <c r="AB56" i="1"/>
  <c r="X56" i="1"/>
  <c r="T56" i="1"/>
  <c r="P56" i="1"/>
  <c r="L56" i="1"/>
  <c r="AO55" i="1"/>
  <c r="P55" i="1"/>
  <c r="L55" i="1"/>
  <c r="AW55" i="1"/>
  <c r="AB55" i="1"/>
  <c r="X55" i="1"/>
  <c r="T55" i="1"/>
  <c r="H55" i="1"/>
  <c r="AJ55" i="1" s="1"/>
  <c r="AL55" i="1" s="1"/>
  <c r="T54" i="1"/>
  <c r="P54" i="1"/>
  <c r="X120" i="1"/>
  <c r="T120" i="1"/>
  <c r="P120" i="1"/>
  <c r="L120" i="1"/>
  <c r="H120" i="1"/>
  <c r="AJ120" i="1" s="1"/>
  <c r="AL120" i="1" s="1"/>
  <c r="P53" i="1"/>
  <c r="L53" i="1"/>
  <c r="X52" i="1"/>
  <c r="T52" i="1"/>
  <c r="P52" i="1"/>
  <c r="L52" i="1"/>
  <c r="X51" i="1"/>
  <c r="T51" i="1"/>
  <c r="P51" i="1"/>
  <c r="L51" i="1"/>
  <c r="P50" i="1"/>
  <c r="L50" i="1"/>
  <c r="P49" i="1"/>
  <c r="L49" i="1"/>
  <c r="P48" i="1"/>
  <c r="L48" i="1"/>
  <c r="P46" i="1"/>
  <c r="L46" i="1"/>
  <c r="AB45" i="1"/>
  <c r="T45" i="1"/>
  <c r="P45" i="1"/>
  <c r="AB44" i="1"/>
  <c r="T44" i="1"/>
  <c r="P44" i="1"/>
  <c r="L44" i="1"/>
  <c r="T43" i="1"/>
  <c r="P43" i="1"/>
  <c r="L43" i="1"/>
  <c r="T42" i="1"/>
  <c r="P42" i="1"/>
  <c r="L42" i="1"/>
  <c r="X41" i="1"/>
  <c r="T41" i="1"/>
  <c r="P41" i="1"/>
  <c r="L41" i="1"/>
  <c r="AB40" i="1"/>
  <c r="X40" i="1"/>
  <c r="T40" i="1"/>
  <c r="P40" i="1"/>
  <c r="L40" i="1"/>
  <c r="AB39" i="1"/>
  <c r="X39" i="1"/>
  <c r="T39" i="1"/>
  <c r="P39" i="1"/>
  <c r="L39" i="1"/>
  <c r="P38" i="1"/>
  <c r="L38" i="1"/>
  <c r="X37" i="1"/>
  <c r="X38" i="1"/>
  <c r="T37" i="1"/>
  <c r="P37" i="1"/>
  <c r="L37" i="1"/>
  <c r="P36" i="1"/>
  <c r="L36" i="1"/>
  <c r="P35" i="1"/>
  <c r="L35" i="1"/>
  <c r="AF110" i="1"/>
  <c r="AB110" i="1"/>
  <c r="X110" i="1"/>
  <c r="T110" i="1"/>
  <c r="T30" i="1"/>
  <c r="T23" i="1"/>
  <c r="T8" i="1"/>
  <c r="L5" i="1"/>
  <c r="P110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1" i="1"/>
  <c r="P10" i="1"/>
  <c r="P9" i="1"/>
  <c r="P8" i="1"/>
  <c r="P7" i="1"/>
  <c r="P6" i="1"/>
  <c r="P5" i="1"/>
  <c r="P4" i="1"/>
  <c r="L110" i="1"/>
  <c r="AJ110" i="1" s="1"/>
  <c r="AL110" i="1" s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4" i="1"/>
  <c r="L12" i="1"/>
  <c r="L11" i="1"/>
  <c r="L10" i="1"/>
  <c r="L9" i="1"/>
  <c r="L8" i="1"/>
  <c r="L7" i="1"/>
  <c r="L6" i="1"/>
  <c r="L4" i="1"/>
  <c r="H57" i="1"/>
  <c r="H56" i="1"/>
  <c r="AJ56" i="1" s="1"/>
  <c r="AL56" i="1" s="1"/>
  <c r="H54" i="1"/>
  <c r="H53" i="1"/>
  <c r="H52" i="1"/>
  <c r="H51" i="1"/>
  <c r="H50" i="1"/>
  <c r="H49" i="1"/>
  <c r="H48" i="1"/>
  <c r="H46" i="1"/>
  <c r="H45" i="1"/>
  <c r="H44" i="1"/>
  <c r="AJ44" i="1" s="1"/>
  <c r="AL44" i="1" s="1"/>
  <c r="H43" i="1"/>
  <c r="H42" i="1"/>
  <c r="H41" i="1"/>
  <c r="AJ41" i="1" s="1"/>
  <c r="AL41" i="1" s="1"/>
  <c r="H40" i="1"/>
  <c r="AJ40" i="1" s="1"/>
  <c r="AL40" i="1" s="1"/>
  <c r="H39" i="1"/>
  <c r="AJ39" i="1" s="1"/>
  <c r="AL39" i="1" s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2" i="1"/>
  <c r="H11" i="1"/>
  <c r="H10" i="1"/>
  <c r="H9" i="1"/>
  <c r="H7" i="1"/>
  <c r="H6" i="1"/>
  <c r="H5" i="1"/>
  <c r="H4" i="1"/>
  <c r="H86" i="1"/>
  <c r="AI116" i="1" l="1"/>
  <c r="AQ116" i="1"/>
  <c r="AI47" i="1"/>
  <c r="AQ47" i="1"/>
  <c r="AI16" i="1"/>
  <c r="AQ16" i="1"/>
  <c r="AI86" i="1"/>
  <c r="AJ86" i="1"/>
  <c r="AL86" i="1" s="1"/>
  <c r="AI110" i="1"/>
  <c r="AI39" i="1"/>
  <c r="AI40" i="1"/>
  <c r="AI41" i="1"/>
  <c r="AI44" i="1"/>
  <c r="AI120" i="1"/>
  <c r="AI55" i="1"/>
  <c r="AQ55" i="1"/>
  <c r="AI56" i="1"/>
  <c r="AP87" i="1"/>
  <c r="AK87" i="1"/>
  <c r="AI89" i="1"/>
  <c r="AJ89" i="1"/>
  <c r="AL89" i="1" s="1"/>
  <c r="AJ87" i="1"/>
  <c r="AI93" i="1"/>
  <c r="AJ74" i="1"/>
  <c r="AL74" i="1" s="1"/>
  <c r="AJ109" i="1"/>
  <c r="AL109" i="1" s="1"/>
  <c r="AI100" i="1"/>
  <c r="AJ100" i="1"/>
  <c r="AL100" i="1" s="1"/>
  <c r="AI74" i="1"/>
  <c r="AI109" i="1"/>
  <c r="AI113" i="1"/>
  <c r="AJ113" i="1"/>
  <c r="AL113" i="1" s="1"/>
  <c r="AI125" i="1"/>
  <c r="AQ60" i="1"/>
  <c r="AI59" i="1"/>
  <c r="AJ59" i="1"/>
  <c r="AR60" i="1"/>
  <c r="X101" i="1"/>
  <c r="T101" i="1"/>
  <c r="AJ101" i="1" s="1"/>
  <c r="AL101" i="1" s="1"/>
  <c r="X107" i="1"/>
  <c r="T107" i="1"/>
  <c r="AJ107" i="1" s="1"/>
  <c r="AL107" i="1" s="1"/>
  <c r="AJ99" i="1"/>
  <c r="AL99" i="1" s="1"/>
  <c r="AB119" i="1"/>
  <c r="X119" i="1"/>
  <c r="T119" i="1"/>
  <c r="AJ119" i="1" s="1"/>
  <c r="AL119" i="1" s="1"/>
  <c r="AO119" i="1"/>
  <c r="AQ119" i="1" s="1"/>
  <c r="X91" i="1"/>
  <c r="T91" i="1"/>
  <c r="H91" i="1"/>
  <c r="AJ91" i="1" s="1"/>
  <c r="AL91" i="1" s="1"/>
  <c r="AJ103" i="1"/>
  <c r="AL103" i="1" s="1"/>
  <c r="X62" i="1"/>
  <c r="X83" i="1"/>
  <c r="T83" i="1"/>
  <c r="AJ83" i="1" s="1"/>
  <c r="AL83" i="1" s="1"/>
  <c r="AB75" i="1"/>
  <c r="AB95" i="1"/>
  <c r="X95" i="1"/>
  <c r="AJ95" i="1" s="1"/>
  <c r="AL95" i="1" s="1"/>
  <c r="AB97" i="1"/>
  <c r="X97" i="1"/>
  <c r="AJ97" i="1" s="1"/>
  <c r="AL97" i="1" s="1"/>
  <c r="AB105" i="1"/>
  <c r="X105" i="1"/>
  <c r="T105" i="1"/>
  <c r="AJ105" i="1" s="1"/>
  <c r="AL105" i="1" s="1"/>
  <c r="AJ117" i="1"/>
  <c r="AL117" i="1" s="1"/>
  <c r="AJ127" i="1"/>
  <c r="AL127" i="1" s="1"/>
  <c r="X70" i="1"/>
  <c r="T70" i="1"/>
  <c r="AJ70" i="1" s="1"/>
  <c r="AL70" i="1" s="1"/>
  <c r="AB58" i="1"/>
  <c r="X58" i="1"/>
  <c r="AJ58" i="1" s="1"/>
  <c r="AL58" i="1" s="1"/>
  <c r="X67" i="1"/>
  <c r="AJ67" i="1" s="1"/>
  <c r="AL67" i="1" s="1"/>
  <c r="AB69" i="1"/>
  <c r="X69" i="1"/>
  <c r="T69" i="1"/>
  <c r="AJ69" i="1" s="1"/>
  <c r="AL69" i="1" s="1"/>
  <c r="AW41" i="1"/>
  <c r="AO41" i="1"/>
  <c r="AQ41" i="1" s="1"/>
  <c r="AB34" i="1"/>
  <c r="X34" i="1"/>
  <c r="T34" i="1"/>
  <c r="X42" i="1"/>
  <c r="AJ42" i="1" s="1"/>
  <c r="AL42" i="1" s="1"/>
  <c r="T27" i="1"/>
  <c r="AB21" i="1"/>
  <c r="X21" i="1"/>
  <c r="T21" i="1"/>
  <c r="AJ21" i="1" s="1"/>
  <c r="AL21" i="1" s="1"/>
  <c r="X35" i="1"/>
  <c r="T35" i="1"/>
  <c r="AJ35" i="1" s="1"/>
  <c r="AL35" i="1" s="1"/>
  <c r="X20" i="1"/>
  <c r="AB49" i="1"/>
  <c r="T49" i="1"/>
  <c r="X54" i="1"/>
  <c r="L54" i="1"/>
  <c r="AJ54" i="1" s="1"/>
  <c r="AL54" i="1" s="1"/>
  <c r="X31" i="1"/>
  <c r="T31" i="1"/>
  <c r="AJ31" i="1" s="1"/>
  <c r="AL31" i="1" s="1"/>
  <c r="X23" i="1"/>
  <c r="AJ23" i="1" s="1"/>
  <c r="AL23" i="1" s="1"/>
  <c r="X46" i="1"/>
  <c r="T46" i="1"/>
  <c r="AJ46" i="1" s="1"/>
  <c r="AL46" i="1" s="1"/>
  <c r="AB50" i="1"/>
  <c r="X50" i="1"/>
  <c r="T50" i="1"/>
  <c r="AJ50" i="1" s="1"/>
  <c r="AL50" i="1" s="1"/>
  <c r="AB7" i="1"/>
  <c r="AB6" i="1"/>
  <c r="AJ112" i="1"/>
  <c r="AL112" i="1" s="1"/>
  <c r="X10" i="1"/>
  <c r="T10" i="1"/>
  <c r="AJ10" i="1" s="1"/>
  <c r="AF22" i="1"/>
  <c r="AB22" i="1"/>
  <c r="X22" i="1"/>
  <c r="T22" i="1"/>
  <c r="AJ22" i="1" s="1"/>
  <c r="AL22" i="1" s="1"/>
  <c r="L45" i="1"/>
  <c r="AF18" i="1"/>
  <c r="AB18" i="1"/>
  <c r="X18" i="1"/>
  <c r="T18" i="1"/>
  <c r="AJ18" i="1" s="1"/>
  <c r="AL18" i="1" s="1"/>
  <c r="AB26" i="1"/>
  <c r="AB11" i="1"/>
  <c r="X11" i="1"/>
  <c r="X14" i="1"/>
  <c r="T14" i="1"/>
  <c r="AJ14" i="1" s="1"/>
  <c r="AW85" i="1"/>
  <c r="AW101" i="1"/>
  <c r="AO101" i="1"/>
  <c r="AQ101" i="1" s="1"/>
  <c r="AO85" i="1"/>
  <c r="AB85" i="1"/>
  <c r="X85" i="1"/>
  <c r="T85" i="1"/>
  <c r="AJ85" i="1" s="1"/>
  <c r="AL85" i="1" s="1"/>
  <c r="AB84" i="1"/>
  <c r="AJ115" i="1"/>
  <c r="AL115" i="1" s="1"/>
  <c r="AW100" i="1"/>
  <c r="AO100" i="1"/>
  <c r="AQ100" i="1" s="1"/>
  <c r="AO106" i="1"/>
  <c r="AQ106" i="1" s="1"/>
  <c r="AR106" i="1" s="1"/>
  <c r="T12" i="1"/>
  <c r="AJ122" i="1"/>
  <c r="AL122" i="1" s="1"/>
  <c r="AB17" i="1"/>
  <c r="AB30" i="1"/>
  <c r="X28" i="1"/>
  <c r="T28" i="1"/>
  <c r="X45" i="1"/>
  <c r="AI45" i="1" s="1"/>
  <c r="AF11" i="1"/>
  <c r="AW4" i="1"/>
  <c r="H8" i="1"/>
  <c r="AF19" i="1"/>
  <c r="AP116" i="1" l="1"/>
  <c r="AR116" i="1" s="1"/>
  <c r="AU116" i="1" s="1"/>
  <c r="AK116" i="1"/>
  <c r="AM116" i="1" s="1"/>
  <c r="AP47" i="1"/>
  <c r="AR47" i="1" s="1"/>
  <c r="AU47" i="1" s="1"/>
  <c r="AK47" i="1"/>
  <c r="AM47" i="1" s="1"/>
  <c r="AP16" i="1"/>
  <c r="AR16" i="1" s="1"/>
  <c r="AU16" i="1" s="1"/>
  <c r="AK16" i="1"/>
  <c r="AM16" i="1" s="1"/>
  <c r="AP45" i="1"/>
  <c r="AK45" i="1"/>
  <c r="AI115" i="1"/>
  <c r="AI122" i="1"/>
  <c r="AI85" i="1"/>
  <c r="AQ85" i="1"/>
  <c r="AL14" i="1"/>
  <c r="AI14" i="1"/>
  <c r="AP14" i="1" s="1"/>
  <c r="AI52" i="1"/>
  <c r="AJ52" i="1"/>
  <c r="AL52" i="1" s="1"/>
  <c r="AI18" i="1"/>
  <c r="AJ45" i="1"/>
  <c r="AL45" i="1" s="1"/>
  <c r="AI22" i="1"/>
  <c r="AL10" i="1"/>
  <c r="AI10" i="1"/>
  <c r="AI112" i="1"/>
  <c r="AI50" i="1"/>
  <c r="AI46" i="1"/>
  <c r="AI23" i="1"/>
  <c r="AI31" i="1"/>
  <c r="AI54" i="1"/>
  <c r="AI35" i="1"/>
  <c r="AI21" i="1"/>
  <c r="AI42" i="1"/>
  <c r="AI61" i="1"/>
  <c r="AJ61" i="1"/>
  <c r="AL61" i="1" s="1"/>
  <c r="AI69" i="1"/>
  <c r="AI67" i="1"/>
  <c r="AI58" i="1"/>
  <c r="AI70" i="1"/>
  <c r="AI127" i="1"/>
  <c r="AI117" i="1"/>
  <c r="AI105" i="1"/>
  <c r="AI97" i="1"/>
  <c r="AI95" i="1"/>
  <c r="AI83" i="1"/>
  <c r="AI62" i="1"/>
  <c r="AJ62" i="1"/>
  <c r="AL62" i="1" s="1"/>
  <c r="AI103" i="1"/>
  <c r="AI91" i="1"/>
  <c r="AI119" i="1"/>
  <c r="AI99" i="1"/>
  <c r="AI107" i="1"/>
  <c r="AI101" i="1"/>
  <c r="AP125" i="1"/>
  <c r="AR125" i="1" s="1"/>
  <c r="AK125" i="1"/>
  <c r="AM125" i="1" s="1"/>
  <c r="AP113" i="1"/>
  <c r="AK113" i="1"/>
  <c r="AM113" i="1" s="1"/>
  <c r="AP109" i="1"/>
  <c r="AK109" i="1"/>
  <c r="AM109" i="1" s="1"/>
  <c r="AP74" i="1"/>
  <c r="AK74" i="1"/>
  <c r="AM74" i="1" s="1"/>
  <c r="AP100" i="1"/>
  <c r="AR100" i="1" s="1"/>
  <c r="AK100" i="1"/>
  <c r="AM100" i="1" s="1"/>
  <c r="AP93" i="1"/>
  <c r="AK93" i="1"/>
  <c r="AM93" i="1" s="1"/>
  <c r="AL87" i="1"/>
  <c r="AQ87" i="1"/>
  <c r="AP89" i="1"/>
  <c r="AK89" i="1"/>
  <c r="AM89" i="1" s="1"/>
  <c r="AM87" i="1"/>
  <c r="AR87" i="1"/>
  <c r="AP56" i="1"/>
  <c r="AK56" i="1"/>
  <c r="AM56" i="1" s="1"/>
  <c r="AP55" i="1"/>
  <c r="AR55" i="1" s="1"/>
  <c r="AK55" i="1"/>
  <c r="AM55" i="1" s="1"/>
  <c r="AP120" i="1"/>
  <c r="AK120" i="1"/>
  <c r="AM120" i="1" s="1"/>
  <c r="AP44" i="1"/>
  <c r="AK44" i="1"/>
  <c r="AM44" i="1" s="1"/>
  <c r="AP41" i="1"/>
  <c r="AR41" i="1" s="1"/>
  <c r="AK41" i="1"/>
  <c r="AM41" i="1" s="1"/>
  <c r="AP40" i="1"/>
  <c r="AK40" i="1"/>
  <c r="AM40" i="1" s="1"/>
  <c r="AP39" i="1"/>
  <c r="AK39" i="1"/>
  <c r="AM39" i="1" s="1"/>
  <c r="AP110" i="1"/>
  <c r="AK110" i="1"/>
  <c r="AM110" i="1" s="1"/>
  <c r="AP86" i="1"/>
  <c r="AK86" i="1"/>
  <c r="AM86" i="1" s="1"/>
  <c r="AQ59" i="1"/>
  <c r="AL59" i="1"/>
  <c r="AP59" i="1"/>
  <c r="AR59" i="1" s="1"/>
  <c r="AK59" i="1"/>
  <c r="AM59" i="1" s="1"/>
  <c r="AU59" i="1"/>
  <c r="AU125" i="1"/>
  <c r="AO91" i="1"/>
  <c r="AQ91" i="1" s="1"/>
  <c r="AO89" i="1"/>
  <c r="AQ89" i="1" s="1"/>
  <c r="AB43" i="1"/>
  <c r="X48" i="1"/>
  <c r="T11" i="1"/>
  <c r="AO107" i="1"/>
  <c r="AQ107" i="1" s="1"/>
  <c r="AI11" i="1" l="1"/>
  <c r="AJ11" i="1"/>
  <c r="AL11" i="1" s="1"/>
  <c r="AR89" i="1"/>
  <c r="AP101" i="1"/>
  <c r="AR101" i="1" s="1"/>
  <c r="AK101" i="1"/>
  <c r="AM101" i="1" s="1"/>
  <c r="AP107" i="1"/>
  <c r="AR107" i="1" s="1"/>
  <c r="AK107" i="1"/>
  <c r="AM107" i="1" s="1"/>
  <c r="AP99" i="1"/>
  <c r="AK99" i="1"/>
  <c r="AM99" i="1" s="1"/>
  <c r="AP119" i="1"/>
  <c r="AR119" i="1" s="1"/>
  <c r="AK119" i="1"/>
  <c r="AM119" i="1" s="1"/>
  <c r="AP91" i="1"/>
  <c r="AR91" i="1" s="1"/>
  <c r="AK91" i="1"/>
  <c r="AM91" i="1" s="1"/>
  <c r="AP103" i="1"/>
  <c r="AK103" i="1"/>
  <c r="AM103" i="1" s="1"/>
  <c r="AP62" i="1"/>
  <c r="AK62" i="1"/>
  <c r="AM62" i="1" s="1"/>
  <c r="AP83" i="1"/>
  <c r="AK83" i="1"/>
  <c r="AM83" i="1" s="1"/>
  <c r="AP95" i="1"/>
  <c r="AK95" i="1"/>
  <c r="AM95" i="1" s="1"/>
  <c r="AP97" i="1"/>
  <c r="AK97" i="1"/>
  <c r="AM97" i="1" s="1"/>
  <c r="AP105" i="1"/>
  <c r="AK105" i="1"/>
  <c r="AM105" i="1" s="1"/>
  <c r="AP117" i="1"/>
  <c r="AK117" i="1"/>
  <c r="AM117" i="1" s="1"/>
  <c r="AP127" i="1"/>
  <c r="AK127" i="1"/>
  <c r="AM127" i="1" s="1"/>
  <c r="AP70" i="1"/>
  <c r="AK70" i="1"/>
  <c r="AM70" i="1" s="1"/>
  <c r="AP58" i="1"/>
  <c r="AK58" i="1"/>
  <c r="AM58" i="1" s="1"/>
  <c r="AP67" i="1"/>
  <c r="AK67" i="1"/>
  <c r="AM67" i="1" s="1"/>
  <c r="AP69" i="1"/>
  <c r="AK69" i="1"/>
  <c r="AM69" i="1" s="1"/>
  <c r="AP61" i="1"/>
  <c r="AK61" i="1"/>
  <c r="AM61" i="1" s="1"/>
  <c r="AP42" i="1"/>
  <c r="AK42" i="1"/>
  <c r="AM42" i="1" s="1"/>
  <c r="AP21" i="1"/>
  <c r="AK21" i="1"/>
  <c r="AM21" i="1" s="1"/>
  <c r="AP35" i="1"/>
  <c r="AK35" i="1"/>
  <c r="AM35" i="1" s="1"/>
  <c r="AP54" i="1"/>
  <c r="AK54" i="1"/>
  <c r="AM54" i="1" s="1"/>
  <c r="AP31" i="1"/>
  <c r="AK31" i="1"/>
  <c r="AM31" i="1" s="1"/>
  <c r="AP23" i="1"/>
  <c r="AK23" i="1"/>
  <c r="AM23" i="1" s="1"/>
  <c r="AP46" i="1"/>
  <c r="AK46" i="1"/>
  <c r="AM46" i="1" s="1"/>
  <c r="AP50" i="1"/>
  <c r="AK50" i="1"/>
  <c r="AM50" i="1" s="1"/>
  <c r="AP112" i="1"/>
  <c r="AK112" i="1"/>
  <c r="AM112" i="1" s="1"/>
  <c r="AP10" i="1"/>
  <c r="AK10" i="1"/>
  <c r="AM10" i="1" s="1"/>
  <c r="AP22" i="1"/>
  <c r="AK22" i="1"/>
  <c r="AM22" i="1" s="1"/>
  <c r="AP18" i="1"/>
  <c r="AK18" i="1"/>
  <c r="AM18" i="1" s="1"/>
  <c r="AP52" i="1"/>
  <c r="AK52" i="1"/>
  <c r="AM52" i="1" s="1"/>
  <c r="AP85" i="1"/>
  <c r="AR85" i="1" s="1"/>
  <c r="AK85" i="1"/>
  <c r="AM85" i="1" s="1"/>
  <c r="AP122" i="1"/>
  <c r="AK122" i="1"/>
  <c r="AM122" i="1" s="1"/>
  <c r="AP115" i="1"/>
  <c r="AK115" i="1"/>
  <c r="AM115" i="1" s="1"/>
  <c r="AM45" i="1"/>
  <c r="AW87" i="1"/>
  <c r="AU60" i="1"/>
  <c r="AU55" i="1"/>
  <c r="AU85" i="1"/>
  <c r="AO93" i="1"/>
  <c r="AQ93" i="1" s="1"/>
  <c r="AR93" i="1" s="1"/>
  <c r="X76" i="1"/>
  <c r="T76" i="1"/>
  <c r="AJ76" i="1" s="1"/>
  <c r="AL76" i="1" s="1"/>
  <c r="X66" i="1"/>
  <c r="AB81" i="1"/>
  <c r="X81" i="1"/>
  <c r="T81" i="1"/>
  <c r="AJ81" i="1" s="1"/>
  <c r="AL81" i="1" s="1"/>
  <c r="AO81" i="1"/>
  <c r="AQ81" i="1" s="1"/>
  <c r="AW34" i="1"/>
  <c r="AO34" i="1"/>
  <c r="AF34" i="1"/>
  <c r="X27" i="1"/>
  <c r="AF12" i="1"/>
  <c r="X43" i="1"/>
  <c r="AB53" i="1"/>
  <c r="AB36" i="1"/>
  <c r="AI28" i="1" l="1"/>
  <c r="AJ28" i="1"/>
  <c r="AL28" i="1" s="1"/>
  <c r="AJ43" i="1"/>
  <c r="AL43" i="1" s="1"/>
  <c r="AI43" i="1"/>
  <c r="AI34" i="1"/>
  <c r="AJ34" i="1"/>
  <c r="AL34" i="1" s="1"/>
  <c r="AQ34" i="1"/>
  <c r="AI81" i="1"/>
  <c r="AJ66" i="1"/>
  <c r="AL66" i="1" s="1"/>
  <c r="AI66" i="1"/>
  <c r="AI76" i="1"/>
  <c r="AP11" i="1"/>
  <c r="AK11" i="1"/>
  <c r="AM11" i="1" s="1"/>
  <c r="AU87" i="1"/>
  <c r="AU101" i="1"/>
  <c r="AW119" i="1"/>
  <c r="AU41" i="1"/>
  <c r="AU100" i="1"/>
  <c r="AW106" i="1"/>
  <c r="AW91" i="1"/>
  <c r="AO110" i="1"/>
  <c r="AQ110" i="1" s="1"/>
  <c r="AR110" i="1" s="1"/>
  <c r="AO111" i="1"/>
  <c r="AQ111" i="1" s="1"/>
  <c r="AR111" i="1" s="1"/>
  <c r="AO99" i="1"/>
  <c r="AQ99" i="1" s="1"/>
  <c r="AR99" i="1" s="1"/>
  <c r="AO57" i="1"/>
  <c r="X57" i="1"/>
  <c r="AJ57" i="1" s="1"/>
  <c r="AL57" i="1" s="1"/>
  <c r="T25" i="1"/>
  <c r="T38" i="1"/>
  <c r="T7" i="1"/>
  <c r="X6" i="1"/>
  <c r="T6" i="1"/>
  <c r="AJ6" i="1" s="1"/>
  <c r="AL6" i="1" s="1"/>
  <c r="AI6" i="1" l="1"/>
  <c r="AI57" i="1"/>
  <c r="AQ57" i="1"/>
  <c r="AP76" i="1"/>
  <c r="AK76" i="1"/>
  <c r="AM76" i="1" s="1"/>
  <c r="AP66" i="1"/>
  <c r="AK66" i="1"/>
  <c r="AM66" i="1" s="1"/>
  <c r="AP81" i="1"/>
  <c r="AR81" i="1" s="1"/>
  <c r="AK81" i="1"/>
  <c r="AM81" i="1" s="1"/>
  <c r="AP34" i="1"/>
  <c r="AR34" i="1" s="1"/>
  <c r="AK34" i="1"/>
  <c r="AM34" i="1" s="1"/>
  <c r="AP43" i="1"/>
  <c r="AK43" i="1"/>
  <c r="AM43" i="1" s="1"/>
  <c r="AP28" i="1"/>
  <c r="AK28" i="1"/>
  <c r="AM28" i="1" s="1"/>
  <c r="AU119" i="1"/>
  <c r="AU106" i="1"/>
  <c r="AU91" i="1"/>
  <c r="AO29" i="1"/>
  <c r="AO21" i="1"/>
  <c r="AQ21" i="1" s="1"/>
  <c r="AR21" i="1" s="1"/>
  <c r="AP57" i="1" l="1"/>
  <c r="AR57" i="1" s="1"/>
  <c r="AK57" i="1"/>
  <c r="AM57" i="1" s="1"/>
  <c r="AP6" i="1"/>
  <c r="AK6" i="1"/>
  <c r="AM6" i="1" s="1"/>
  <c r="AU34" i="1"/>
  <c r="AW89" i="1"/>
  <c r="AU89" i="1"/>
  <c r="AB64" i="1"/>
  <c r="AW109" i="1"/>
  <c r="AO109" i="1"/>
  <c r="AQ109" i="1" s="1"/>
  <c r="AR109" i="1" s="1"/>
  <c r="X29" i="1"/>
  <c r="T29" i="1"/>
  <c r="AJ29" i="1" s="1"/>
  <c r="AL29" i="1" l="1"/>
  <c r="AQ29" i="1"/>
  <c r="AI29" i="1"/>
  <c r="AW93" i="1"/>
  <c r="AU93" i="1"/>
  <c r="AW81" i="1"/>
  <c r="AU81" i="1"/>
  <c r="AO68" i="1"/>
  <c r="X68" i="1"/>
  <c r="X32" i="1"/>
  <c r="T32" i="1"/>
  <c r="AJ51" i="1" l="1"/>
  <c r="AL51" i="1" s="1"/>
  <c r="AI51" i="1"/>
  <c r="AJ68" i="1"/>
  <c r="AL68" i="1" s="1"/>
  <c r="AI68" i="1"/>
  <c r="AQ68" i="1"/>
  <c r="AP29" i="1"/>
  <c r="AR29" i="1" s="1"/>
  <c r="AK29" i="1"/>
  <c r="AM29" i="1" s="1"/>
  <c r="AW111" i="1"/>
  <c r="AU111" i="1"/>
  <c r="AW99" i="1"/>
  <c r="AU99" i="1"/>
  <c r="AW57" i="1"/>
  <c r="AU57" i="1"/>
  <c r="AU109" i="1"/>
  <c r="AO32" i="1"/>
  <c r="AP68" i="1" l="1"/>
  <c r="AR68" i="1" s="1"/>
  <c r="AK68" i="1"/>
  <c r="AM68" i="1" s="1"/>
  <c r="AP51" i="1"/>
  <c r="AK51" i="1"/>
  <c r="AM51" i="1" s="1"/>
  <c r="AW29" i="1"/>
  <c r="AO24" i="1"/>
  <c r="AO42" i="1"/>
  <c r="AQ42" i="1" s="1"/>
  <c r="AR42" i="1" s="1"/>
  <c r="X24" i="1"/>
  <c r="T24" i="1"/>
  <c r="AJ24" i="1" s="1"/>
  <c r="AL24" i="1" s="1"/>
  <c r="AO98" i="1"/>
  <c r="AQ98" i="1" s="1"/>
  <c r="AR98" i="1" s="1"/>
  <c r="AB37" i="1"/>
  <c r="T17" i="1"/>
  <c r="AB5" i="1"/>
  <c r="AW121" i="1"/>
  <c r="AI37" i="1" l="1"/>
  <c r="AJ37" i="1"/>
  <c r="AL37" i="1" s="1"/>
  <c r="AI32" i="1"/>
  <c r="AJ32" i="1"/>
  <c r="AI24" i="1"/>
  <c r="AQ24" i="1"/>
  <c r="AW21" i="1"/>
  <c r="AU29" i="1"/>
  <c r="AO62" i="1"/>
  <c r="AQ62" i="1" s="1"/>
  <c r="AR62" i="1" s="1"/>
  <c r="AO90" i="1"/>
  <c r="AQ90" i="1" s="1"/>
  <c r="AR90" i="1" s="1"/>
  <c r="T84" i="1"/>
  <c r="X15" i="1"/>
  <c r="T15" i="1"/>
  <c r="AJ15" i="1" s="1"/>
  <c r="T53" i="1"/>
  <c r="AL15" i="1" l="1"/>
  <c r="AI15" i="1"/>
  <c r="AP24" i="1"/>
  <c r="AR24" i="1" s="1"/>
  <c r="AK24" i="1"/>
  <c r="AM24" i="1" s="1"/>
  <c r="AL32" i="1"/>
  <c r="AQ32" i="1"/>
  <c r="AP32" i="1"/>
  <c r="AR32" i="1" s="1"/>
  <c r="AK32" i="1"/>
  <c r="AM32" i="1" s="1"/>
  <c r="AP37" i="1"/>
  <c r="AK37" i="1"/>
  <c r="AM37" i="1" s="1"/>
  <c r="AU21" i="1"/>
  <c r="AW68" i="1"/>
  <c r="AU68" i="1"/>
  <c r="AO123" i="1"/>
  <c r="AQ123" i="1" s="1"/>
  <c r="AR123" i="1" s="1"/>
  <c r="X63" i="1"/>
  <c r="AF38" i="1"/>
  <c r="AI38" i="1" l="1"/>
  <c r="AJ38" i="1"/>
  <c r="AL38" i="1" s="1"/>
  <c r="AJ63" i="1"/>
  <c r="AL63" i="1" s="1"/>
  <c r="AI63" i="1"/>
  <c r="AP15" i="1"/>
  <c r="AK15" i="1"/>
  <c r="AM15" i="1" s="1"/>
  <c r="AO63" i="1"/>
  <c r="AQ63" i="1" s="1"/>
  <c r="AO27" i="1"/>
  <c r="AO118" i="1"/>
  <c r="AQ118" i="1" s="1"/>
  <c r="AR118" i="1" s="1"/>
  <c r="AO25" i="1"/>
  <c r="X25" i="1"/>
  <c r="AO92" i="1"/>
  <c r="AQ92" i="1" s="1"/>
  <c r="AR92" i="1" s="1"/>
  <c r="AB12" i="1"/>
  <c r="AI25" i="1" l="1"/>
  <c r="AJ25" i="1"/>
  <c r="AL25" i="1" s="1"/>
  <c r="AQ25" i="1"/>
  <c r="AJ27" i="1"/>
  <c r="AL27" i="1" s="1"/>
  <c r="AI27" i="1"/>
  <c r="AQ27" i="1"/>
  <c r="AP63" i="1"/>
  <c r="AR63" i="1" s="1"/>
  <c r="AK63" i="1"/>
  <c r="AM63" i="1" s="1"/>
  <c r="AP38" i="1"/>
  <c r="AK38" i="1"/>
  <c r="AM38" i="1" s="1"/>
  <c r="AW42" i="1"/>
  <c r="AU42" i="1"/>
  <c r="AW24" i="1"/>
  <c r="AU24" i="1"/>
  <c r="AW32" i="1"/>
  <c r="AU32" i="1"/>
  <c r="AW62" i="1"/>
  <c r="AU62" i="1"/>
  <c r="AW90" i="1"/>
  <c r="AU90" i="1"/>
  <c r="AV129" i="1"/>
  <c r="AO78" i="1"/>
  <c r="X78" i="1"/>
  <c r="AO12" i="1"/>
  <c r="X12" i="1"/>
  <c r="AJ78" i="1" l="1"/>
  <c r="AL78" i="1" s="1"/>
  <c r="AI78" i="1"/>
  <c r="AQ78" i="1"/>
  <c r="AP27" i="1"/>
  <c r="AR27" i="1" s="1"/>
  <c r="AK27" i="1"/>
  <c r="AM27" i="1" s="1"/>
  <c r="AP25" i="1"/>
  <c r="AR25" i="1" s="1"/>
  <c r="AK25" i="1"/>
  <c r="AM25" i="1" s="1"/>
  <c r="AI12" i="1"/>
  <c r="AJ12" i="1"/>
  <c r="AW118" i="1"/>
  <c r="AW92" i="1"/>
  <c r="AU92" i="1"/>
  <c r="X80" i="1"/>
  <c r="AB77" i="1"/>
  <c r="AO43" i="1"/>
  <c r="AQ43" i="1" s="1"/>
  <c r="AR43" i="1" s="1"/>
  <c r="AO122" i="1"/>
  <c r="AQ122" i="1" s="1"/>
  <c r="AR122" i="1" s="1"/>
  <c r="AO8" i="1"/>
  <c r="X8" i="1"/>
  <c r="AI8" i="1" l="1"/>
  <c r="AJ8" i="1"/>
  <c r="AP78" i="1"/>
  <c r="AR78" i="1" s="1"/>
  <c r="AK78" i="1"/>
  <c r="AM78" i="1" s="1"/>
  <c r="AQ12" i="1"/>
  <c r="AL12" i="1"/>
  <c r="AP12" i="1"/>
  <c r="AR12" i="1" s="1"/>
  <c r="AK12" i="1"/>
  <c r="AM12" i="1" s="1"/>
  <c r="AU78" i="1"/>
  <c r="AU118" i="1"/>
  <c r="AW107" i="1"/>
  <c r="AU107" i="1"/>
  <c r="AW98" i="1"/>
  <c r="AU98" i="1"/>
  <c r="AW123" i="1"/>
  <c r="AU123" i="1"/>
  <c r="AW78" i="1"/>
  <c r="AW12" i="1"/>
  <c r="AO65" i="1"/>
  <c r="X65" i="1"/>
  <c r="AO103" i="1"/>
  <c r="AQ103" i="1" s="1"/>
  <c r="AR103" i="1" s="1"/>
  <c r="AO95" i="1"/>
  <c r="AQ95" i="1" s="1"/>
  <c r="AR95" i="1" s="1"/>
  <c r="AO97" i="1"/>
  <c r="AQ97" i="1" s="1"/>
  <c r="AR97" i="1" s="1"/>
  <c r="AW95" i="1"/>
  <c r="AW97" i="1"/>
  <c r="AO44" i="1"/>
  <c r="AQ44" i="1" s="1"/>
  <c r="AR44" i="1" s="1"/>
  <c r="AO48" i="1"/>
  <c r="T48" i="1"/>
  <c r="AJ48" i="1" s="1"/>
  <c r="AL48" i="1" s="1"/>
  <c r="AI48" i="1" l="1"/>
  <c r="AQ48" i="1"/>
  <c r="AJ65" i="1"/>
  <c r="AL65" i="1" s="1"/>
  <c r="AI65" i="1"/>
  <c r="AQ65" i="1"/>
  <c r="AQ8" i="1"/>
  <c r="AL8" i="1"/>
  <c r="AP8" i="1"/>
  <c r="AR8" i="1" s="1"/>
  <c r="AK8" i="1"/>
  <c r="AM8" i="1" s="1"/>
  <c r="AW25" i="1"/>
  <c r="AU12" i="1"/>
  <c r="AW27" i="1"/>
  <c r="AU27" i="1"/>
  <c r="AW63" i="1"/>
  <c r="AO105" i="1"/>
  <c r="AQ105" i="1" s="1"/>
  <c r="AR105" i="1" s="1"/>
  <c r="AO127" i="1"/>
  <c r="AQ127" i="1" s="1"/>
  <c r="AR127" i="1" s="1"/>
  <c r="AO9" i="1"/>
  <c r="X9" i="1"/>
  <c r="T9" i="1"/>
  <c r="AJ9" i="1" s="1"/>
  <c r="AO37" i="1"/>
  <c r="AQ37" i="1" s="1"/>
  <c r="AR37" i="1" s="1"/>
  <c r="AQ9" i="1" l="1"/>
  <c r="AL9" i="1"/>
  <c r="AI9" i="1"/>
  <c r="AP65" i="1"/>
  <c r="AR65" i="1" s="1"/>
  <c r="AK65" i="1"/>
  <c r="AM65" i="1" s="1"/>
  <c r="AP48" i="1"/>
  <c r="AR48" i="1" s="1"/>
  <c r="AK48" i="1"/>
  <c r="AM48" i="1" s="1"/>
  <c r="AU25" i="1"/>
  <c r="AU44" i="1"/>
  <c r="AW8" i="1"/>
  <c r="AU63" i="1"/>
  <c r="AU97" i="1"/>
  <c r="AW122" i="1"/>
  <c r="AU122" i="1"/>
  <c r="AU8" i="1"/>
  <c r="AW43" i="1"/>
  <c r="AU43" i="1"/>
  <c r="AW44" i="1"/>
  <c r="AW103" i="1"/>
  <c r="AU103" i="1"/>
  <c r="AU95" i="1"/>
  <c r="AO114" i="1"/>
  <c r="AQ114" i="1" s="1"/>
  <c r="AR114" i="1" s="1"/>
  <c r="AP9" i="1" l="1"/>
  <c r="AR9" i="1" s="1"/>
  <c r="AK9" i="1"/>
  <c r="AM9" i="1" s="1"/>
  <c r="AW48" i="1"/>
  <c r="AW65" i="1"/>
  <c r="AO38" i="1"/>
  <c r="AQ38" i="1" s="1"/>
  <c r="AR38" i="1" s="1"/>
  <c r="AW9" i="1" l="1"/>
  <c r="AU65" i="1"/>
  <c r="AU48" i="1"/>
  <c r="AU9" i="1" l="1"/>
  <c r="AW105" i="1"/>
  <c r="AW127" i="1"/>
  <c r="AU127" i="1"/>
  <c r="AW37" i="1"/>
  <c r="AU37" i="1"/>
  <c r="AU105" i="1" l="1"/>
  <c r="AB19" i="1"/>
  <c r="X49" i="1"/>
  <c r="AJ49" i="1" l="1"/>
  <c r="AL49" i="1" s="1"/>
  <c r="AI49" i="1"/>
  <c r="AW38" i="1"/>
  <c r="AU38" i="1"/>
  <c r="AO112" i="1"/>
  <c r="AQ112" i="1" s="1"/>
  <c r="AR112" i="1" s="1"/>
  <c r="AO108" i="1"/>
  <c r="AQ108" i="1" s="1"/>
  <c r="AR108" i="1" s="1"/>
  <c r="AP49" i="1" l="1"/>
  <c r="AK49" i="1"/>
  <c r="AM49" i="1" s="1"/>
  <c r="X75" i="1"/>
  <c r="T75" i="1"/>
  <c r="AJ75" i="1" s="1"/>
  <c r="AL75" i="1" s="1"/>
  <c r="X64" i="1"/>
  <c r="T80" i="1"/>
  <c r="X84" i="1"/>
  <c r="X77" i="1"/>
  <c r="X79" i="1"/>
  <c r="T79" i="1"/>
  <c r="AJ79" i="1" s="1"/>
  <c r="AL79" i="1" s="1"/>
  <c r="X71" i="1"/>
  <c r="X82" i="1"/>
  <c r="T82" i="1"/>
  <c r="AJ82" i="1" s="1"/>
  <c r="AL82" i="1" s="1"/>
  <c r="AO102" i="1"/>
  <c r="AQ102" i="1" s="1"/>
  <c r="AR102" i="1" s="1"/>
  <c r="AO39" i="1"/>
  <c r="AQ39" i="1" s="1"/>
  <c r="AR39" i="1" s="1"/>
  <c r="AO121" i="1"/>
  <c r="AQ121" i="1" s="1"/>
  <c r="AR121" i="1" s="1"/>
  <c r="AI82" i="1" l="1"/>
  <c r="AI79" i="1"/>
  <c r="AI84" i="1"/>
  <c r="AJ84" i="1"/>
  <c r="AL84" i="1" s="1"/>
  <c r="AJ80" i="1"/>
  <c r="AL80" i="1" s="1"/>
  <c r="AI80" i="1"/>
  <c r="AJ64" i="1"/>
  <c r="AL64" i="1" s="1"/>
  <c r="AI64" i="1"/>
  <c r="AI75" i="1"/>
  <c r="AB72" i="1"/>
  <c r="X72" i="1"/>
  <c r="T72" i="1"/>
  <c r="AP75" i="1" l="1"/>
  <c r="AK75" i="1"/>
  <c r="AM75" i="1" s="1"/>
  <c r="AP64" i="1"/>
  <c r="AK64" i="1"/>
  <c r="AM64" i="1" s="1"/>
  <c r="AP80" i="1"/>
  <c r="AK80" i="1"/>
  <c r="AM80" i="1" s="1"/>
  <c r="AP84" i="1"/>
  <c r="AK84" i="1"/>
  <c r="AM84" i="1" s="1"/>
  <c r="AP79" i="1"/>
  <c r="AK79" i="1"/>
  <c r="AM79" i="1" s="1"/>
  <c r="AP82" i="1"/>
  <c r="AK82" i="1"/>
  <c r="AM82" i="1" s="1"/>
  <c r="AU121" i="1"/>
  <c r="AO72" i="1"/>
  <c r="AO83" i="1"/>
  <c r="AQ83" i="1" s="1"/>
  <c r="AR83" i="1" s="1"/>
  <c r="AI72" i="1" l="1"/>
  <c r="AJ72" i="1"/>
  <c r="AL72" i="1" s="1"/>
  <c r="AQ72" i="1"/>
  <c r="AW102" i="1"/>
  <c r="AU102" i="1"/>
  <c r="AW39" i="1"/>
  <c r="AU39" i="1"/>
  <c r="AP72" i="1" l="1"/>
  <c r="AR72" i="1" s="1"/>
  <c r="AK72" i="1"/>
  <c r="AM72" i="1" s="1"/>
  <c r="X17" i="1"/>
  <c r="AI17" i="1" l="1"/>
  <c r="AJ17" i="1"/>
  <c r="AL17" i="1" s="1"/>
  <c r="AW83" i="1"/>
  <c r="AU83" i="1"/>
  <c r="AW72" i="1"/>
  <c r="AU72" i="1"/>
  <c r="AP17" i="1" l="1"/>
  <c r="AK17" i="1"/>
  <c r="AM17" i="1" s="1"/>
  <c r="AO35" i="1"/>
  <c r="AQ35" i="1" s="1"/>
  <c r="AR35" i="1" s="1"/>
  <c r="T13" i="1"/>
  <c r="X33" i="1" l="1"/>
  <c r="T20" i="1"/>
  <c r="T33" i="1"/>
  <c r="AJ33" i="1" s="1"/>
  <c r="AL33" i="1" s="1"/>
  <c r="AO33" i="1"/>
  <c r="AQ33" i="1" s="1"/>
  <c r="AO20" i="1"/>
  <c r="AJ20" i="1" l="1"/>
  <c r="AI20" i="1"/>
  <c r="AI33" i="1"/>
  <c r="T5" i="1"/>
  <c r="AP33" i="1" l="1"/>
  <c r="AR33" i="1" s="1"/>
  <c r="AK33" i="1"/>
  <c r="AM33" i="1" s="1"/>
  <c r="AP20" i="1"/>
  <c r="AK20" i="1"/>
  <c r="AL20" i="1"/>
  <c r="AQ20" i="1"/>
  <c r="AW35" i="1"/>
  <c r="AU35" i="1"/>
  <c r="X30" i="1"/>
  <c r="X53" i="1"/>
  <c r="AI53" i="1" l="1"/>
  <c r="AJ53" i="1"/>
  <c r="AL53" i="1" s="1"/>
  <c r="AJ30" i="1"/>
  <c r="AL30" i="1" s="1"/>
  <c r="AI30" i="1"/>
  <c r="AM20" i="1"/>
  <c r="AR20" i="1"/>
  <c r="AW80" i="1"/>
  <c r="AO80" i="1"/>
  <c r="AQ80" i="1" s="1"/>
  <c r="AR80" i="1" s="1"/>
  <c r="AO13" i="1"/>
  <c r="X13" i="1"/>
  <c r="X7" i="1"/>
  <c r="AO10" i="1"/>
  <c r="AQ10" i="1" s="1"/>
  <c r="AR10" i="1" s="1"/>
  <c r="X26" i="1"/>
  <c r="AI7" i="1" l="1"/>
  <c r="AJ7" i="1"/>
  <c r="AL7" i="1" s="1"/>
  <c r="AI13" i="1"/>
  <c r="AJ13" i="1"/>
  <c r="AP30" i="1"/>
  <c r="AK30" i="1"/>
  <c r="AM30" i="1" s="1"/>
  <c r="AP53" i="1"/>
  <c r="AK53" i="1"/>
  <c r="AM53" i="1" s="1"/>
  <c r="AW33" i="1"/>
  <c r="AU33" i="1"/>
  <c r="AW20" i="1"/>
  <c r="AU20" i="1"/>
  <c r="AG14" i="1"/>
  <c r="AK14" i="1" s="1"/>
  <c r="AM14" i="1" s="1"/>
  <c r="AQ13" i="1" l="1"/>
  <c r="AL13" i="1"/>
  <c r="AP13" i="1"/>
  <c r="AR13" i="1" s="1"/>
  <c r="AK13" i="1"/>
  <c r="AM13" i="1" s="1"/>
  <c r="AP7" i="1"/>
  <c r="AK7" i="1"/>
  <c r="AM7" i="1" s="1"/>
  <c r="AU80" i="1"/>
  <c r="AW110" i="1" l="1"/>
  <c r="AU110" i="1"/>
  <c r="AW64" i="1"/>
  <c r="AO64" i="1"/>
  <c r="AQ64" i="1" s="1"/>
  <c r="AR64" i="1" s="1"/>
  <c r="AW75" i="1"/>
  <c r="AO75" i="1"/>
  <c r="AQ75" i="1" s="1"/>
  <c r="AR75" i="1" s="1"/>
  <c r="AO4" i="1"/>
  <c r="T4" i="1"/>
  <c r="AJ4" i="1" l="1"/>
  <c r="AL4" i="1" s="1"/>
  <c r="AI4" i="1"/>
  <c r="AW13" i="1"/>
  <c r="AU13" i="1"/>
  <c r="AW10" i="1"/>
  <c r="AU10" i="1"/>
  <c r="AO69" i="1"/>
  <c r="AQ69" i="1" s="1"/>
  <c r="AR69" i="1" s="1"/>
  <c r="AO19" i="1"/>
  <c r="X19" i="1"/>
  <c r="T19" i="1"/>
  <c r="AJ19" i="1" s="1"/>
  <c r="AL19" i="1" s="1"/>
  <c r="AI19" i="1" l="1"/>
  <c r="AQ19" i="1"/>
  <c r="AQ4" i="1"/>
  <c r="AK4" i="1"/>
  <c r="AM4" i="1" s="1"/>
  <c r="AP4" i="1"/>
  <c r="AU64" i="1"/>
  <c r="AU75" i="1"/>
  <c r="AO15" i="1"/>
  <c r="AQ15" i="1" s="1"/>
  <c r="AR15" i="1" s="1"/>
  <c r="AP19" i="1" l="1"/>
  <c r="AR19" i="1" s="1"/>
  <c r="AK19" i="1"/>
  <c r="AM19" i="1" s="1"/>
  <c r="AR4" i="1"/>
  <c r="AU4" i="1" s="1"/>
  <c r="AO17" i="1"/>
  <c r="AQ17" i="1" s="1"/>
  <c r="AR17" i="1" s="1"/>
  <c r="AO30" i="1"/>
  <c r="AQ30" i="1" s="1"/>
  <c r="AR30" i="1" s="1"/>
  <c r="AO94" i="1"/>
  <c r="AQ94" i="1" s="1"/>
  <c r="AR94" i="1" s="1"/>
  <c r="AO96" i="1"/>
  <c r="AQ96" i="1" s="1"/>
  <c r="AR96" i="1" s="1"/>
  <c r="AO120" i="1"/>
  <c r="AQ120" i="1" s="1"/>
  <c r="AR120" i="1" s="1"/>
  <c r="AO51" i="1"/>
  <c r="AQ51" i="1" s="1"/>
  <c r="AR51" i="1" s="1"/>
  <c r="T77" i="1" l="1"/>
  <c r="T73" i="1"/>
  <c r="T71" i="1"/>
  <c r="T26" i="1"/>
  <c r="T36" i="1"/>
  <c r="AJ26" i="1" l="1"/>
  <c r="AL26" i="1" s="1"/>
  <c r="AI26" i="1"/>
  <c r="AJ71" i="1"/>
  <c r="AL71" i="1" s="1"/>
  <c r="AI71" i="1"/>
  <c r="AJ73" i="1"/>
  <c r="AL73" i="1" s="1"/>
  <c r="AI73" i="1"/>
  <c r="AJ77" i="1"/>
  <c r="AL77" i="1" s="1"/>
  <c r="AI77" i="1"/>
  <c r="AW19" i="1"/>
  <c r="AU19" i="1"/>
  <c r="AW69" i="1"/>
  <c r="AU69" i="1"/>
  <c r="AO104" i="1"/>
  <c r="AQ104" i="1" s="1"/>
  <c r="AR104" i="1" s="1"/>
  <c r="AP77" i="1" l="1"/>
  <c r="AK77" i="1"/>
  <c r="AM77" i="1" s="1"/>
  <c r="AP73" i="1"/>
  <c r="AK73" i="1"/>
  <c r="AM73" i="1" s="1"/>
  <c r="AP71" i="1"/>
  <c r="AK71" i="1"/>
  <c r="AM71" i="1" s="1"/>
  <c r="AP26" i="1"/>
  <c r="AK26" i="1"/>
  <c r="AM26" i="1" s="1"/>
  <c r="AW15" i="1"/>
  <c r="AU15" i="1"/>
  <c r="AW30" i="1" l="1"/>
  <c r="AU30" i="1"/>
  <c r="AW96" i="1"/>
  <c r="AU96" i="1"/>
  <c r="AW94" i="1"/>
  <c r="AU94" i="1"/>
  <c r="AW17" i="1"/>
  <c r="AU17" i="1"/>
  <c r="AW120" i="1"/>
  <c r="AU120" i="1"/>
  <c r="AO117" i="1" l="1"/>
  <c r="AQ117" i="1" s="1"/>
  <c r="AR117" i="1" s="1"/>
  <c r="AW104" i="1" l="1"/>
  <c r="AU104" i="1"/>
  <c r="AW51" i="1"/>
  <c r="AU51" i="1"/>
  <c r="AW49" i="1" l="1"/>
  <c r="AO49" i="1"/>
  <c r="AQ49" i="1" s="1"/>
  <c r="AR49" i="1" s="1"/>
  <c r="AO54" i="1"/>
  <c r="AQ54" i="1" s="1"/>
  <c r="AR54" i="1" s="1"/>
  <c r="AO31" i="1" l="1"/>
  <c r="AQ31" i="1" s="1"/>
  <c r="AR31" i="1" s="1"/>
  <c r="AO126" i="1"/>
  <c r="AQ126" i="1" s="1"/>
  <c r="AR126" i="1" s="1"/>
  <c r="AW117" i="1" l="1"/>
  <c r="AU117" i="1"/>
  <c r="AO84" i="1"/>
  <c r="AQ84" i="1" s="1"/>
  <c r="AR84" i="1" s="1"/>
  <c r="AU49" i="1" l="1"/>
  <c r="AW54" i="1" l="1"/>
  <c r="AU54" i="1"/>
  <c r="AW126" i="1" l="1"/>
  <c r="AW31" i="1"/>
  <c r="AU31" i="1"/>
  <c r="AU126" i="1"/>
  <c r="AW84" i="1" l="1"/>
  <c r="AU84" i="1"/>
  <c r="AO23" i="1"/>
  <c r="AQ23" i="1" s="1"/>
  <c r="AR23" i="1" s="1"/>
  <c r="AO46" i="1"/>
  <c r="AQ46" i="1" s="1"/>
  <c r="AR46" i="1" s="1"/>
  <c r="AO86" i="1"/>
  <c r="AQ86" i="1" s="1"/>
  <c r="AR86" i="1" s="1"/>
  <c r="AO50" i="1" l="1"/>
  <c r="AQ50" i="1" s="1"/>
  <c r="AR50" i="1" s="1"/>
  <c r="AO7" i="1" l="1"/>
  <c r="AQ7" i="1" s="1"/>
  <c r="AR7" i="1" s="1"/>
  <c r="AO88" i="1"/>
  <c r="AQ88" i="1" s="1"/>
  <c r="AR88" i="1" s="1"/>
  <c r="X5" i="1"/>
  <c r="X36" i="1"/>
  <c r="AI36" i="1" l="1"/>
  <c r="AJ36" i="1"/>
  <c r="AL36" i="1" s="1"/>
  <c r="AI5" i="1"/>
  <c r="AJ5" i="1"/>
  <c r="AL5" i="1" s="1"/>
  <c r="AW23" i="1"/>
  <c r="AW46" i="1"/>
  <c r="AU23" i="1"/>
  <c r="AP5" i="1" l="1"/>
  <c r="AK5" i="1"/>
  <c r="AM5" i="1" s="1"/>
  <c r="AP36" i="1"/>
  <c r="AK36" i="1"/>
  <c r="AM36" i="1" s="1"/>
  <c r="AU46" i="1"/>
  <c r="AW86" i="1"/>
  <c r="AU86" i="1"/>
  <c r="AM129" i="1" l="1"/>
  <c r="AW50" i="1"/>
  <c r="AO28" i="1"/>
  <c r="AQ28" i="1" s="1"/>
  <c r="AR28" i="1" s="1"/>
  <c r="AU50" i="1" l="1"/>
  <c r="AW7" i="1"/>
  <c r="AU7" i="1"/>
  <c r="AW88" i="1"/>
  <c r="AU88" i="1"/>
  <c r="AW28" i="1" l="1"/>
  <c r="AU28" i="1"/>
  <c r="AO113" i="1" l="1"/>
  <c r="AQ113" i="1" s="1"/>
  <c r="AR113" i="1" s="1"/>
  <c r="AO115" i="1"/>
  <c r="AQ115" i="1" s="1"/>
  <c r="AR115" i="1" s="1"/>
  <c r="AO6" i="1"/>
  <c r="AQ6" i="1" s="1"/>
  <c r="AR6" i="1" s="1"/>
  <c r="AO5" i="1"/>
  <c r="AQ5" i="1" s="1"/>
  <c r="AR5" i="1" s="1"/>
  <c r="AW113" i="1" l="1"/>
  <c r="AU113" i="1"/>
  <c r="AW6" i="1" l="1"/>
  <c r="AU6" i="1"/>
  <c r="AW115" i="1"/>
  <c r="AU115" i="1"/>
  <c r="AW5" i="1" l="1"/>
  <c r="AU5" i="1"/>
  <c r="AW114" i="1"/>
  <c r="AU114" i="1"/>
  <c r="AO70" i="1" l="1"/>
  <c r="AQ70" i="1" s="1"/>
  <c r="AR70" i="1" s="1"/>
  <c r="AO76" i="1"/>
  <c r="AQ76" i="1" s="1"/>
  <c r="AR76" i="1" s="1"/>
  <c r="AW108" i="1" l="1"/>
  <c r="AW112" i="1"/>
  <c r="AU108" i="1"/>
  <c r="AU112" i="1" l="1"/>
  <c r="AW70" i="1" l="1"/>
  <c r="AU70" i="1"/>
  <c r="AW76" i="1"/>
  <c r="AU76" i="1"/>
  <c r="AO74" i="1" l="1"/>
  <c r="AQ74" i="1" s="1"/>
  <c r="AR74" i="1" s="1"/>
  <c r="AU74" i="1" l="1"/>
  <c r="AW74" i="1" l="1"/>
  <c r="AJ129" i="1" l="1"/>
  <c r="AO124" i="1"/>
  <c r="AQ124" i="1" s="1"/>
  <c r="AR124" i="1" s="1"/>
  <c r="AI129" i="1" l="1"/>
  <c r="AL129" i="1" l="1"/>
  <c r="AK129" i="1"/>
  <c r="AW124" i="1" l="1"/>
  <c r="AU124" i="1"/>
  <c r="AW14" i="1" l="1"/>
  <c r="AO77" i="1" l="1"/>
  <c r="AQ77" i="1" s="1"/>
  <c r="AR77" i="1" s="1"/>
  <c r="AO73" i="1"/>
  <c r="AQ73" i="1" s="1"/>
  <c r="AR73" i="1" s="1"/>
  <c r="AW77" i="1" l="1"/>
  <c r="AW73" i="1"/>
  <c r="AU73" i="1" l="1"/>
  <c r="AU77" i="1"/>
  <c r="AO58" i="1" l="1"/>
  <c r="AQ58" i="1" s="1"/>
  <c r="AR58" i="1" s="1"/>
  <c r="AO40" i="1" l="1"/>
  <c r="AQ40" i="1" s="1"/>
  <c r="AR40" i="1" s="1"/>
  <c r="AW58" i="1" l="1"/>
  <c r="AO53" i="1"/>
  <c r="AQ53" i="1" s="1"/>
  <c r="AR53" i="1" s="1"/>
  <c r="AO22" i="1"/>
  <c r="AQ22" i="1" s="1"/>
  <c r="AR22" i="1" s="1"/>
  <c r="I1" i="1"/>
  <c r="M1" i="1" s="1"/>
  <c r="Q1" i="1" s="1"/>
  <c r="U1" i="1" s="1"/>
  <c r="Y1" i="1" s="1"/>
  <c r="AC1" i="1" s="1"/>
  <c r="AO79" i="1"/>
  <c r="AQ79" i="1" s="1"/>
  <c r="AR79" i="1" s="1"/>
  <c r="AO67" i="1"/>
  <c r="AQ67" i="1" s="1"/>
  <c r="AR67" i="1" s="1"/>
  <c r="AO14" i="1"/>
  <c r="AQ14" i="1" s="1"/>
  <c r="AR14" i="1" s="1"/>
  <c r="AO56" i="1"/>
  <c r="AQ56" i="1" s="1"/>
  <c r="AR56" i="1" s="1"/>
  <c r="AO52" i="1"/>
  <c r="AQ52" i="1" s="1"/>
  <c r="AR52" i="1" s="1"/>
  <c r="AO36" i="1"/>
  <c r="AQ36" i="1" s="1"/>
  <c r="AR36" i="1" s="1"/>
  <c r="AO11" i="1"/>
  <c r="AQ11" i="1" s="1"/>
  <c r="AR11" i="1" s="1"/>
  <c r="AO26" i="1"/>
  <c r="AQ26" i="1" s="1"/>
  <c r="AR26" i="1" s="1"/>
  <c r="AO18" i="1"/>
  <c r="AQ18" i="1" s="1"/>
  <c r="AR18" i="1" s="1"/>
  <c r="AO82" i="1"/>
  <c r="AQ82" i="1" s="1"/>
  <c r="AR82" i="1" s="1"/>
  <c r="AO61" i="1"/>
  <c r="AQ61" i="1" s="1"/>
  <c r="AR61" i="1" s="1"/>
  <c r="AO45" i="1"/>
  <c r="AQ45" i="1" s="1"/>
  <c r="AR45" i="1" s="1"/>
  <c r="AO66" i="1"/>
  <c r="AQ66" i="1" s="1"/>
  <c r="AR66" i="1" s="1"/>
  <c r="AO71" i="1"/>
  <c r="AQ71" i="1" s="1"/>
  <c r="AR71" i="1" s="1"/>
  <c r="AU58" i="1" l="1"/>
  <c r="AT129" i="1"/>
  <c r="AU22" i="1" l="1"/>
  <c r="AU67" i="1"/>
  <c r="AW79" i="1"/>
  <c r="AR129" i="1"/>
  <c r="AR131" i="1" l="1"/>
  <c r="AU14" i="1"/>
  <c r="AW71" i="1"/>
  <c r="AU71" i="1"/>
  <c r="AW67" i="1"/>
  <c r="AW61" i="1"/>
  <c r="AU61" i="1"/>
  <c r="AW22" i="1"/>
  <c r="AU79" i="1"/>
  <c r="AW40" i="1"/>
  <c r="AU40" i="1"/>
  <c r="AW26" i="1"/>
  <c r="AU26" i="1"/>
  <c r="AW52" i="1"/>
  <c r="AU52" i="1"/>
  <c r="AW82" i="1"/>
  <c r="AU82" i="1"/>
  <c r="AW45" i="1"/>
  <c r="AU45" i="1"/>
  <c r="AW36" i="1"/>
  <c r="AU36" i="1"/>
  <c r="AW53" i="1" l="1"/>
  <c r="AU53" i="1"/>
  <c r="AW66" i="1"/>
  <c r="AU66" i="1"/>
  <c r="AW56" i="1"/>
  <c r="AU56" i="1"/>
  <c r="AW18" i="1"/>
  <c r="AU18" i="1"/>
  <c r="AW11" i="1"/>
  <c r="AU11" i="1"/>
  <c r="AW129" i="1" l="1"/>
  <c r="AU129" i="1"/>
</calcChain>
</file>

<file path=xl/sharedStrings.xml><?xml version="1.0" encoding="utf-8"?>
<sst xmlns="http://schemas.openxmlformats.org/spreadsheetml/2006/main" count="472" uniqueCount="237">
  <si>
    <t>Name</t>
  </si>
  <si>
    <t>ID</t>
  </si>
  <si>
    <t>Shift</t>
  </si>
  <si>
    <t>Pay Rate/Hr</t>
  </si>
  <si>
    <t>Hours</t>
    <phoneticPr fontId="0" type="noConversion"/>
  </si>
  <si>
    <t xml:space="preserve">Pay </t>
    <phoneticPr fontId="0" type="noConversion"/>
  </si>
  <si>
    <t>Payroll
Pay Rate/Hr</t>
  </si>
  <si>
    <t>Pay</t>
  </si>
  <si>
    <t>Mon</t>
  </si>
  <si>
    <t>Tue</t>
    <phoneticPr fontId="0" type="noConversion"/>
  </si>
  <si>
    <t>Wed</t>
    <phoneticPr fontId="0" type="noConversion"/>
  </si>
  <si>
    <t>Thu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</si>
  <si>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</si>
  <si>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</si>
  <si>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</si>
  <si>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In</t>
    <phoneticPr fontId="0" type="noConversion"/>
  </si>
  <si>
    <t>Out</t>
    <phoneticPr fontId="0" type="noConversion"/>
  </si>
  <si>
    <t>Lunch</t>
    <phoneticPr fontId="0" type="noConversion"/>
  </si>
  <si>
    <t>Hr</t>
    <phoneticPr fontId="0" type="noConversion"/>
  </si>
  <si>
    <t>In</t>
  </si>
  <si>
    <t>Regualr</t>
    <phoneticPr fontId="0" type="noConversion"/>
  </si>
  <si>
    <t>Overtime</t>
    <phoneticPr fontId="0" type="noConversion"/>
  </si>
  <si>
    <t>Amount</t>
    <phoneticPr fontId="0" type="noConversion"/>
  </si>
  <si>
    <t>Regular</t>
  </si>
  <si>
    <t>Overtime</t>
  </si>
  <si>
    <t>Amount</t>
  </si>
  <si>
    <t>W2</t>
  </si>
  <si>
    <t>difference</t>
  </si>
  <si>
    <t>uniform</t>
  </si>
  <si>
    <t>Adrian Montalvan</t>
  </si>
  <si>
    <t>LG211</t>
  </si>
  <si>
    <t>1st</t>
    <phoneticPr fontId="0" type="noConversion"/>
  </si>
  <si>
    <t>Adrian Santos</t>
  </si>
  <si>
    <t>LG135</t>
  </si>
  <si>
    <t>Alan Ramos</t>
  </si>
  <si>
    <t>LG152</t>
  </si>
  <si>
    <t>Alberto Luna</t>
  </si>
  <si>
    <t>LG166</t>
  </si>
  <si>
    <t>Alfonso Garza</t>
  </si>
  <si>
    <t>LG257</t>
  </si>
  <si>
    <t>Angelo Sales</t>
  </si>
  <si>
    <t>LG225</t>
  </si>
  <si>
    <t>Anthony Smith</t>
  </si>
  <si>
    <t>LG215</t>
  </si>
  <si>
    <t>Armando Mercado Lopez</t>
  </si>
  <si>
    <t>LG048</t>
  </si>
  <si>
    <t>Astolfo Corona</t>
  </si>
  <si>
    <t>LG260</t>
  </si>
  <si>
    <t>Brallan Alonso</t>
  </si>
  <si>
    <t>LG214</t>
  </si>
  <si>
    <t>Carlos Osuna</t>
  </si>
  <si>
    <t>LG035</t>
  </si>
  <si>
    <t>Claudia Rojas</t>
  </si>
  <si>
    <t>LG203</t>
  </si>
  <si>
    <t>1st</t>
  </si>
  <si>
    <t>Cristian Ramirez</t>
  </si>
  <si>
    <t>LG295</t>
  </si>
  <si>
    <t>David Edward Ernandez</t>
  </si>
  <si>
    <t>LG204</t>
  </si>
  <si>
    <t>Dilmer Lopez</t>
  </si>
  <si>
    <t>LG014</t>
  </si>
  <si>
    <t>Durante Meza</t>
  </si>
  <si>
    <t>LG208</t>
  </si>
  <si>
    <t>Elias Zapata Ramirez</t>
  </si>
  <si>
    <t>LG227</t>
  </si>
  <si>
    <t>Elisamuel Berrios Castillo</t>
  </si>
  <si>
    <t>LG286</t>
  </si>
  <si>
    <t>Elvis Josue Rocha Padilla</t>
  </si>
  <si>
    <t>LG099</t>
  </si>
  <si>
    <t>Emmanuel Rodriguez</t>
  </si>
  <si>
    <t>LG172</t>
  </si>
  <si>
    <t>Fernando Antonio Martinez</t>
  </si>
  <si>
    <t>LG282</t>
  </si>
  <si>
    <t>Fernando Jr Gonzales</t>
  </si>
  <si>
    <t>LG266</t>
  </si>
  <si>
    <t>Francisco Cruz Ruiz</t>
  </si>
  <si>
    <t>LG028</t>
  </si>
  <si>
    <t>Francisco Martinez Perez</t>
  </si>
  <si>
    <t>LG267</t>
  </si>
  <si>
    <t>Frank Adl Martinez</t>
  </si>
  <si>
    <t>LG154</t>
  </si>
  <si>
    <t>Giovannie Carrero Chavez</t>
  </si>
  <si>
    <t>LG285</t>
  </si>
  <si>
    <t>Hiram Joel Torres Sanchez</t>
  </si>
  <si>
    <t>LG207</t>
  </si>
  <si>
    <t>Jason Ruiz</t>
  </si>
  <si>
    <t>LG183</t>
  </si>
  <si>
    <t>Jesus Pedraza</t>
  </si>
  <si>
    <t>LG283</t>
  </si>
  <si>
    <t>Jonathan Pintado Ramirez</t>
  </si>
  <si>
    <t>LG226</t>
  </si>
  <si>
    <t>Jorge Quintero</t>
  </si>
  <si>
    <t>LG288</t>
  </si>
  <si>
    <t>Jose Leonardo Jimenez Jr.</t>
  </si>
  <si>
    <t>LG228</t>
  </si>
  <si>
    <t>Joshua Cardenas</t>
  </si>
  <si>
    <t>LG006</t>
  </si>
  <si>
    <t>Juan Pablo Zamora Martinez</t>
  </si>
  <si>
    <t>LG242</t>
  </si>
  <si>
    <t>Julio Alvarado</t>
  </si>
  <si>
    <t>LG238</t>
  </si>
  <si>
    <t>Julio Ramos Jr.</t>
  </si>
  <si>
    <t>LG234</t>
  </si>
  <si>
    <t>Kanneth Castillas Torres</t>
  </si>
  <si>
    <t>LG106</t>
  </si>
  <si>
    <t>Kleiverson D Centeno Mora</t>
  </si>
  <si>
    <t>LG290</t>
  </si>
  <si>
    <t>Lorenzo Antonio Torres</t>
  </si>
  <si>
    <t>LG280</t>
  </si>
  <si>
    <t>Luis Alberto Flores</t>
  </si>
  <si>
    <t>LG256</t>
  </si>
  <si>
    <t>Marcus A. Garcia</t>
  </si>
  <si>
    <t>LG250</t>
  </si>
  <si>
    <t>Mauricio Guerrero Hernandez</t>
  </si>
  <si>
    <t>LG049</t>
  </si>
  <si>
    <t>Michael Dave Alvarado</t>
  </si>
  <si>
    <t>LG174</t>
  </si>
  <si>
    <t>Max Munoz</t>
  </si>
  <si>
    <t>LG294</t>
  </si>
  <si>
    <t>Omar Alexander Cruz Rosa</t>
  </si>
  <si>
    <t>LG251</t>
  </si>
  <si>
    <t>Pablo Sergio Galvan</t>
  </si>
  <si>
    <t>LG185</t>
  </si>
  <si>
    <t>Ramiro Carlos Calderon Arevalo</t>
  </si>
  <si>
    <t>LG170</t>
  </si>
  <si>
    <t>Raul Alvarez</t>
  </si>
  <si>
    <t>LG198</t>
  </si>
  <si>
    <t>Raul Sales</t>
  </si>
  <si>
    <t>LG001</t>
  </si>
  <si>
    <t>Ricardo Garcia</t>
  </si>
  <si>
    <t>LG094</t>
  </si>
  <si>
    <t>Roberto Mendoza</t>
  </si>
  <si>
    <t>LG184</t>
  </si>
  <si>
    <t>Roman Segundo Rubio Quintero</t>
  </si>
  <si>
    <t>LG292</t>
  </si>
  <si>
    <t>Rudy Lopez</t>
  </si>
  <si>
    <t>LG030</t>
  </si>
  <si>
    <t>Saul Pena Zaragoza</t>
  </si>
  <si>
    <t>LG287</t>
  </si>
  <si>
    <t>Adrian Gabriel Tirado Nieves</t>
  </si>
  <si>
    <t>LG116</t>
  </si>
  <si>
    <t>2nd</t>
  </si>
  <si>
    <t>Adriana Noemi Gavan</t>
  </si>
  <si>
    <t>LG293</t>
  </si>
  <si>
    <t>Andres Mendez Perez</t>
  </si>
  <si>
    <t>LG002</t>
  </si>
  <si>
    <t>Bairon Jose Hammett Jr</t>
  </si>
  <si>
    <t>LG275</t>
  </si>
  <si>
    <t>Brayden G. Jak Rodriguez</t>
  </si>
  <si>
    <t>LG009</t>
  </si>
  <si>
    <t>Daniel Rangel</t>
  </si>
  <si>
    <t>LG212</t>
  </si>
  <si>
    <t>Diego Miguel Vasquez</t>
  </si>
  <si>
    <t>LG241</t>
  </si>
  <si>
    <t>Esmer Anselmo Sales Felipe</t>
  </si>
  <si>
    <t>LG061</t>
  </si>
  <si>
    <t>Felix Rivera Otero</t>
  </si>
  <si>
    <t>LG090</t>
  </si>
  <si>
    <t>Harim Abraham Garay</t>
  </si>
  <si>
    <t>LG274</t>
  </si>
  <si>
    <t>Harry Arauz Davila</t>
  </si>
  <si>
    <t>LG085</t>
  </si>
  <si>
    <t>Hember Cuella</t>
  </si>
  <si>
    <t>LG145</t>
  </si>
  <si>
    <t>Hercolano Jimenez</t>
  </si>
  <si>
    <t>LG072</t>
  </si>
  <si>
    <t>Jean Carlos Henriquez</t>
  </si>
  <si>
    <t>LG231</t>
  </si>
  <si>
    <t>Jessie Rodriguez</t>
  </si>
  <si>
    <t>LG127</t>
  </si>
  <si>
    <t>Jesus David Torres</t>
  </si>
  <si>
    <t>LG147</t>
  </si>
  <si>
    <t>Joel Mathew Blanco</t>
  </si>
  <si>
    <t>LG213</t>
  </si>
  <si>
    <t>Joevanny Rodriguez Burgos</t>
  </si>
  <si>
    <t>LG146</t>
  </si>
  <si>
    <t>Jose Rodriguez</t>
  </si>
  <si>
    <t>LG128</t>
  </si>
  <si>
    <t>Michael Arriaga</t>
  </si>
  <si>
    <t>LG261</t>
  </si>
  <si>
    <t>Misael Jimenez Mendez</t>
  </si>
  <si>
    <t>LG088</t>
  </si>
  <si>
    <t>Rafael Lopez Lopez</t>
  </si>
  <si>
    <t>LG201</t>
  </si>
  <si>
    <t>Roberto Rodriguez</t>
  </si>
  <si>
    <t>LG003</t>
  </si>
  <si>
    <t>Santiago Gabriel Domingo</t>
  </si>
  <si>
    <t>LG008</t>
  </si>
  <si>
    <t>Sebastian Sanchez</t>
  </si>
  <si>
    <t>LG222</t>
  </si>
  <si>
    <t>Terry Noream Perez Miranda</t>
  </si>
  <si>
    <t>LG158</t>
  </si>
  <si>
    <t>Yoel Miguel Angarita Mendez</t>
  </si>
  <si>
    <t>LG284</t>
  </si>
  <si>
    <t>Abdiel Rivera Zayas</t>
  </si>
  <si>
    <t>LG173</t>
  </si>
  <si>
    <t>Alfredo Ramirez</t>
  </si>
  <si>
    <t>LG168</t>
  </si>
  <si>
    <t>Anthony Enrique Maldonado Echeverria</t>
  </si>
  <si>
    <t>LG276</t>
  </si>
  <si>
    <t>Ayesha Rivera</t>
  </si>
  <si>
    <t>LG268</t>
  </si>
  <si>
    <t>Calorzi Ortiz</t>
  </si>
  <si>
    <t>LG196</t>
  </si>
  <si>
    <t>Christopher Edwin Inocente</t>
  </si>
  <si>
    <t>LG194</t>
  </si>
  <si>
    <t>Diana Calderon</t>
  </si>
  <si>
    <t>LG269</t>
  </si>
  <si>
    <t>Francisco Pacheco</t>
  </si>
  <si>
    <t>LG289</t>
  </si>
  <si>
    <t>Genesis Santos</t>
  </si>
  <si>
    <t>LG233</t>
  </si>
  <si>
    <t>Isaak Anthony Colunga</t>
  </si>
  <si>
    <t>LG193</t>
  </si>
  <si>
    <t>Janely Ramos</t>
  </si>
  <si>
    <t>LG272</t>
  </si>
  <si>
    <t>Jose Cotto</t>
  </si>
  <si>
    <t>LG139</t>
  </si>
  <si>
    <t>Jose Cruz Rubio</t>
  </si>
  <si>
    <t>LG221</t>
  </si>
  <si>
    <t>Josue Fernando Toro Cruz</t>
  </si>
  <si>
    <t>LG148</t>
  </si>
  <si>
    <t>Luis Enrique Toro</t>
  </si>
  <si>
    <t>LG104</t>
  </si>
  <si>
    <t>Michael Jorge Morales</t>
  </si>
  <si>
    <t>LG187</t>
  </si>
  <si>
    <t>Pedro I Torres</t>
  </si>
  <si>
    <t>LG264</t>
  </si>
  <si>
    <t>Ricardo Aurelio Herrera Jr.</t>
  </si>
  <si>
    <t>LG199</t>
  </si>
  <si>
    <t>Scarlett Martinez Cruz</t>
  </si>
  <si>
    <t>LG254</t>
  </si>
  <si>
    <t>Sonia Ramirez</t>
  </si>
  <si>
    <t>LG130</t>
  </si>
  <si>
    <t>William Perez</t>
  </si>
  <si>
    <t>LG182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</si>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</sst>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0.00_ "/>
    <numFmt numFmtId="166" formatCode="_-* #,##0.00_-;\-* #,##0.00_-;_-* &quot;-&quot;_-;_-@_-"/>
    <numFmt numFmtId="167" formatCode="m/d;@"/>
    <numFmt numFmtId="168" formatCode="0.00000000000"/>
    <numFmt numFmtId="169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1" xfId="1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6" fillId="0" borderId="0" xfId="0" applyFont="1"/>
    <xf numFmtId="0" fontId="3" fillId="0" borderId="1" xfId="2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2" fontId="0" fillId="0" borderId="1" xfId="0" applyNumberFormat="1" applyBorder="1"/>
    <xf numFmtId="44" fontId="0" fillId="0" borderId="1" xfId="3" applyFont="1" applyFill="1" applyBorder="1"/>
    <xf numFmtId="0" fontId="7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3" fontId="0" fillId="0" borderId="0" xfId="0" applyNumberFormat="1"/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4" fontId="0" fillId="0" borderId="0" xfId="0" applyNumberFormat="1"/>
    <xf numFmtId="168" fontId="0" fillId="0" borderId="0" xfId="0" applyNumberFormat="1"/>
    <xf numFmtId="0" fontId="7" fillId="0" borderId="16" xfId="0" applyFont="1" applyBorder="1" applyAlignment="1">
      <alignment horizontal="center" vertical="center"/>
    </xf>
    <xf numFmtId="44" fontId="0" fillId="2" borderId="0" xfId="0" applyNumberFormat="1" applyFill="1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44" fontId="0" fillId="0" borderId="0" xfId="3" applyFont="1" applyFill="1" applyBorder="1"/>
    <xf numFmtId="2" fontId="0" fillId="0" borderId="1" xfId="0" applyNumberFormat="1" applyBorder="1" applyAlignment="1">
      <alignment horizontal="center" vertical="center"/>
    </xf>
    <xf numFmtId="4" fontId="0" fillId="0" borderId="0" xfId="0" applyNumberFormat="1"/>
    <xf numFmtId="169" fontId="0" fillId="0" borderId="0" xfId="0" applyNumberFormat="1"/>
    <xf numFmtId="0" fontId="0" fillId="2" borderId="0" xfId="0" applyFill="1"/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44" fontId="0" fillId="0" borderId="1" xfId="0" applyNumberFormat="1" applyBorder="1"/>
    <xf numFmtId="0" fontId="3" fillId="0" borderId="0" xfId="2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</cellXfs>
  <cellStyles count="4">
    <cellStyle name="Comma [0]" xfId="1" builtinId="6"/>
    <cellStyle name="Currency" xfId="3" builtinId="4"/>
    <cellStyle name="Normal" xfId="0" builtinId="0"/>
    <cellStyle name="Normal 2 4" xfId="2" xr:uid="{00000000-0005-0000-0000-000003000000}"/>
  </cellStyles>
  <dxfs count="16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7"/>
  <sheetViews>
    <sheetView tabSelected="1" view="pageBreakPreview" zoomScale="86" zoomScaleNormal="112" zoomScaleSheetLayoutView="86" workbookViewId="0">
      <pane xSplit="4" ySplit="3" topLeftCell="E4" activePane="bottomRight" state="frozen"/>
      <selection pane="bottomRight" activeCell="B4" sqref="B4"/>
      <selection pane="bottomLeft" activeCell="A4" sqref="A4"/>
      <selection pane="topRight" activeCell="D1" sqref="D1"/>
    </sheetView>
  </sheetViews>
  <sheetFormatPr defaultRowHeight="15.75"/>
  <cols>
    <col min="1" max="1" width="4.42578125" bestFit="1" customWidth="1"/>
    <col min="2" max="2" width="30.42578125" style="7" bestFit="1" customWidth="1"/>
    <col min="3" max="3" width="8.7109375" style="7" customWidth="1"/>
    <col min="4" max="4" width="5.140625" customWidth="1"/>
    <col min="5" max="7" width="9.140625" customWidth="1"/>
    <col min="8" max="8" width="9.140625" style="33" customWidth="1"/>
    <col min="9" max="20" width="9.140625" customWidth="1"/>
    <col min="21" max="21" width="9.5703125" customWidth="1"/>
    <col min="22" max="34" width="9.140625" customWidth="1"/>
    <col min="35" max="36" width="11.5703125" customWidth="1"/>
    <col min="37" max="37" width="10.28515625" customWidth="1"/>
    <col min="38" max="38" width="10.42578125" customWidth="1"/>
    <col min="39" max="39" width="12.7109375" customWidth="1"/>
    <col min="40" max="40" width="10.7109375" customWidth="1"/>
    <col min="41" max="41" width="10.140625" customWidth="1"/>
    <col min="42" max="43" width="12.7109375" customWidth="1"/>
    <col min="44" max="44" width="14" customWidth="1"/>
    <col min="45" max="45" width="5.7109375" customWidth="1"/>
    <col min="46" max="47" width="14" customWidth="1"/>
    <col min="48" max="48" width="12.7109375" bestFit="1" customWidth="1"/>
    <col min="49" max="49" width="14" bestFit="1" customWidth="1"/>
  </cols>
  <sheetData>
    <row r="1" spans="1:49" ht="15.75" customHeight="1">
      <c r="A1" s="52"/>
      <c r="B1" s="55" t="s">
        <v>0</v>
      </c>
      <c r="C1" s="55" t="s">
        <v>1</v>
      </c>
      <c r="D1" s="52" t="s">
        <v>2</v>
      </c>
      <c r="E1" s="51">
        <v>45670</v>
      </c>
      <c r="F1" s="51"/>
      <c r="G1" s="51"/>
      <c r="H1" s="51"/>
      <c r="I1" s="51">
        <f>E1+1</f>
        <v>45671</v>
      </c>
      <c r="J1" s="51"/>
      <c r="K1" s="51"/>
      <c r="L1" s="51"/>
      <c r="M1" s="51">
        <f>I1+1</f>
        <v>45672</v>
      </c>
      <c r="N1" s="51"/>
      <c r="O1" s="51"/>
      <c r="P1" s="51"/>
      <c r="Q1" s="51">
        <f>M1+1</f>
        <v>45673</v>
      </c>
      <c r="R1" s="51"/>
      <c r="S1" s="51"/>
      <c r="T1" s="51"/>
      <c r="U1" s="51">
        <f t="shared" ref="U1" si="0">Q1+1</f>
        <v>45674</v>
      </c>
      <c r="V1" s="51"/>
      <c r="W1" s="51"/>
      <c r="X1" s="51"/>
      <c r="Y1" s="51">
        <f t="shared" ref="Y1" si="1">U1+1</f>
        <v>45675</v>
      </c>
      <c r="Z1" s="51"/>
      <c r="AA1" s="51"/>
      <c r="AB1" s="51"/>
      <c r="AC1" s="51">
        <f t="shared" ref="AC1" si="2">Y1+1</f>
        <v>45676</v>
      </c>
      <c r="AD1" s="51"/>
      <c r="AE1" s="51"/>
      <c r="AF1" s="51"/>
      <c r="AG1" s="68" t="s">
        <v>3</v>
      </c>
      <c r="AH1" s="68"/>
      <c r="AI1" s="68" t="s">
        <v>4</v>
      </c>
      <c r="AJ1" s="68"/>
      <c r="AK1" s="68" t="s">
        <v>5</v>
      </c>
      <c r="AL1" s="68"/>
      <c r="AM1" s="68"/>
      <c r="AN1" s="58" t="s">
        <v>6</v>
      </c>
      <c r="AO1" s="59"/>
      <c r="AP1" s="62" t="s">
        <v>7</v>
      </c>
      <c r="AQ1" s="63"/>
      <c r="AR1" s="64"/>
    </row>
    <row r="2" spans="1:49" ht="15.75" customHeight="1">
      <c r="A2" s="53"/>
      <c r="B2" s="56"/>
      <c r="C2" s="56"/>
      <c r="D2" s="53"/>
      <c r="E2" s="69" t="s">
        <v>8</v>
      </c>
      <c r="F2" s="70"/>
      <c r="G2" s="70"/>
      <c r="H2" s="71"/>
      <c r="I2" s="68" t="s">
        <v>9</v>
      </c>
      <c r="J2" s="68"/>
      <c r="K2" s="68"/>
      <c r="L2" s="68"/>
      <c r="M2" s="68" t="s">
        <v>10</v>
      </c>
      <c r="N2" s="68"/>
      <c r="O2" s="68"/>
      <c r="P2" s="68"/>
      <c r="Q2" s="68" t="s">
        <v>11</v>
      </c>
      <c r="R2" s="68"/>
      <c r="S2" s="68"/>
      <c r="T2" s="68"/>
      <c r="U2" s="68" t="s">
        <v>12</v>
      </c>
      <c r="V2" s="68"/>
      <c r="W2" s="68"/>
      <c r="X2" s="68"/>
      <c r="Y2" s="68" t="s">
        <v>13</v>
      </c>
      <c r="Z2" s="68"/>
      <c r="AA2" s="68"/>
      <c r="AB2" s="68"/>
      <c r="AC2" s="68" t="s">
        <v>14</v>
      </c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0"/>
      <c r="AO2" s="61"/>
      <c r="AP2" s="65"/>
      <c r="AQ2" s="66"/>
      <c r="AR2" s="67"/>
    </row>
    <row r="3" spans="1:49" ht="16.5" customHeight="1">
      <c r="A3" s="54"/>
      <c r="B3" s="57"/>
      <c r="C3" s="57"/>
      <c r="D3" s="54"/>
      <c r="E3" s="1" t="s">
        <v>15</v>
      </c>
      <c r="F3" s="1" t="s">
        <v>16</v>
      </c>
      <c r="G3" s="1" t="s">
        <v>17</v>
      </c>
      <c r="H3" s="35" t="s">
        <v>18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16</v>
      </c>
      <c r="O3" s="1" t="s">
        <v>17</v>
      </c>
      <c r="P3" s="1" t="s">
        <v>18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15</v>
      </c>
      <c r="V3" s="1" t="s">
        <v>16</v>
      </c>
      <c r="W3" s="1" t="s">
        <v>17</v>
      </c>
      <c r="X3" s="1" t="s">
        <v>18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15</v>
      </c>
      <c r="AD3" s="1" t="s">
        <v>16</v>
      </c>
      <c r="AE3" s="1" t="s">
        <v>17</v>
      </c>
      <c r="AF3" s="1" t="s">
        <v>18</v>
      </c>
      <c r="AG3" s="2" t="s">
        <v>20</v>
      </c>
      <c r="AH3" s="2" t="s">
        <v>21</v>
      </c>
      <c r="AI3" s="1" t="s">
        <v>20</v>
      </c>
      <c r="AJ3" s="2" t="s">
        <v>21</v>
      </c>
      <c r="AK3" s="1" t="s">
        <v>20</v>
      </c>
      <c r="AL3" s="1" t="s">
        <v>21</v>
      </c>
      <c r="AM3" s="1" t="s">
        <v>22</v>
      </c>
      <c r="AN3" s="4" t="s">
        <v>23</v>
      </c>
      <c r="AO3" s="4" t="s">
        <v>24</v>
      </c>
      <c r="AP3" s="4" t="s">
        <v>23</v>
      </c>
      <c r="AQ3" s="4" t="s">
        <v>24</v>
      </c>
      <c r="AR3" s="4" t="s">
        <v>25</v>
      </c>
      <c r="AT3" s="27" t="s">
        <v>26</v>
      </c>
      <c r="AU3" s="27" t="s">
        <v>27</v>
      </c>
      <c r="AV3" s="27" t="s">
        <v>28</v>
      </c>
    </row>
    <row r="4" spans="1:49">
      <c r="A4" s="8">
        <v>1</v>
      </c>
      <c r="B4" s="39" t="s">
        <v>29</v>
      </c>
      <c r="C4" s="20" t="s">
        <v>30</v>
      </c>
      <c r="D4" s="17" t="s">
        <v>31</v>
      </c>
      <c r="E4" s="6">
        <v>0.29166666666666669</v>
      </c>
      <c r="F4" s="6">
        <v>0.79166666666666663</v>
      </c>
      <c r="G4" s="9">
        <v>2.0833333333333332E-2</v>
      </c>
      <c r="H4" s="10">
        <f>ROUND(IF((OR(E4="",F4=""))," ",IF((E4&lt;F4),((F4-E4)*24-(G4*24)),((F4-E4)*24-(G4*24)+24))),2)</f>
        <v>11.5</v>
      </c>
      <c r="I4" s="6">
        <v>0.29166666666666669</v>
      </c>
      <c r="J4" s="6">
        <v>0.79166666666666663</v>
      </c>
      <c r="K4" s="9">
        <v>2.0833333333333332E-2</v>
      </c>
      <c r="L4" s="10">
        <f>ROUND(IF((OR(I4="",J4=""))," ",IF((I4&lt;J4),((J4-I4)*24-(K4*24)),((J4-I4)*24-(K4*24)+24))),2)</f>
        <v>11.5</v>
      </c>
      <c r="M4" s="6">
        <v>0.29166666666666669</v>
      </c>
      <c r="N4" s="6">
        <v>0.79166666666666663</v>
      </c>
      <c r="O4" s="9">
        <v>2.0833333333333332E-2</v>
      </c>
      <c r="P4" s="10">
        <f>ROUND(IF((OR(M4="",N4=""))," ",IF((M4&lt;N4),((N4-M4)*24-(O4*24)),((N4-M4)*24-(O4*24)+24))),2)</f>
        <v>11.5</v>
      </c>
      <c r="Q4" s="6">
        <v>0.29166666666666669</v>
      </c>
      <c r="R4" s="6">
        <v>0.79166666666666663</v>
      </c>
      <c r="S4" s="9">
        <v>2.0833333333333332E-2</v>
      </c>
      <c r="T4" s="10">
        <f>ROUND(IF((OR(Q4="",R4=""))," ",IF((Q4&lt;R4),((R4-Q4)*24-(S4*24)),((R4-Q4)*24-(S4*24)+24))),2)</f>
        <v>11.5</v>
      </c>
      <c r="U4" s="6">
        <v>0.29166666666666669</v>
      </c>
      <c r="V4" s="6">
        <v>0.79166666666666663</v>
      </c>
      <c r="W4" s="9">
        <v>2.0833333333333332E-2</v>
      </c>
      <c r="X4" s="10">
        <f>ROUND(IF((OR(U4="",V4=""))," ",IF((U4&lt;V4),((V4-U4)*24-(W4*24)),((V4-U4)*24-(W4*24)+24))),2)</f>
        <v>11.5</v>
      </c>
      <c r="Y4" s="6">
        <v>0.29166666666666669</v>
      </c>
      <c r="Z4" s="6">
        <v>0.77083333333333337</v>
      </c>
      <c r="AA4" s="9">
        <v>2.0833333333333332E-2</v>
      </c>
      <c r="AB4" s="10">
        <f>ROUND(IF((OR(Y4="",Z4=""))," ",IF((Y4&lt;Z4),((Z4-Y4)*24-(AA4*24)),((Z4-Y4)*24-(AA4*24)+24))),2)</f>
        <v>11</v>
      </c>
      <c r="AC4" s="6">
        <v>0.29166666666666669</v>
      </c>
      <c r="AD4" s="6">
        <v>0.79166666666666663</v>
      </c>
      <c r="AE4" s="9">
        <v>2.0833333333333332E-2</v>
      </c>
      <c r="AF4" s="10">
        <f>ROUND(IF((OR(AC4="",AD4=""))," ",IF((AC4&lt;AD4),((AD4-AC4)*24-(AE4*24)),((AD4-AC4)*24-(AE4*24)+24))),2)</f>
        <v>11.5</v>
      </c>
      <c r="AG4" s="11">
        <v>17.149999999999999</v>
      </c>
      <c r="AH4" s="11">
        <v>25.72</v>
      </c>
      <c r="AI4" s="12">
        <f>ROUND(IF(SUM(AF4,AB4,X4,T4,P4,L4,H4)&lt;=40,SUM(AF4,AB4,X4,T4,P4,L4,H4),40),2)</f>
        <v>40</v>
      </c>
      <c r="AJ4" s="12">
        <f>ROUND(IF(SUM(H4,L4,P4,T4,X4,AB4,AF4)&gt;40,SUM(H4,L4,P4,T4,X4,AB4,AF4)-40,0),2)</f>
        <v>40</v>
      </c>
      <c r="AK4" s="3">
        <f>ROUND(AG4*AI4,2)</f>
        <v>686</v>
      </c>
      <c r="AL4" s="3">
        <f>AH4*AJ4</f>
        <v>1028.8</v>
      </c>
      <c r="AM4" s="3">
        <f>SUM(AK4:AL4)</f>
        <v>1714.8</v>
      </c>
      <c r="AN4" s="5">
        <v>13.5</v>
      </c>
      <c r="AO4" s="13">
        <f>AN4*1.5</f>
        <v>20.25</v>
      </c>
      <c r="AP4" s="14">
        <f>AN4*AI4</f>
        <v>540</v>
      </c>
      <c r="AQ4" s="14">
        <f>AO4*AJ4</f>
        <v>810</v>
      </c>
      <c r="AR4" s="46">
        <f>SUM(AP4:AQ4)</f>
        <v>1350</v>
      </c>
      <c r="AS4" t="s">
        <v>26</v>
      </c>
      <c r="AT4" s="36"/>
      <c r="AU4" s="22">
        <f>AR4-AT4</f>
        <v>1350</v>
      </c>
      <c r="AV4" s="37"/>
      <c r="AW4" s="22">
        <f>AT4+AV4</f>
        <v>0</v>
      </c>
    </row>
    <row r="5" spans="1:49">
      <c r="A5" s="8">
        <v>2</v>
      </c>
      <c r="B5" s="39" t="s">
        <v>32</v>
      </c>
      <c r="C5" s="72" t="s">
        <v>33</v>
      </c>
      <c r="D5" s="1" t="s">
        <v>31</v>
      </c>
      <c r="E5" s="6">
        <v>0.29166666666666669</v>
      </c>
      <c r="F5" s="6">
        <v>0.79166666666666663</v>
      </c>
      <c r="G5" s="9">
        <v>2.0833333333333332E-2</v>
      </c>
      <c r="H5" s="10">
        <f>ROUND(IF((OR(E5="",F5=""))," ",IF((E5&lt;F5),((F5-E5)*24-(G5*24)),((F5-E5)*24-(G5*24)+24))),2)</f>
        <v>11.5</v>
      </c>
      <c r="I5" s="6">
        <v>0.29166666666666669</v>
      </c>
      <c r="J5" s="6">
        <v>0.79166666666666663</v>
      </c>
      <c r="K5" s="9">
        <v>2.0833333333333332E-2</v>
      </c>
      <c r="L5" s="10">
        <f>ROUND(IF((OR(I5="",J5=""))," ",IF((I5&lt;J5),((J5-I5)*24-(K5*24)),((J5-I5)*24-(K5*24)+24))),2)</f>
        <v>11.5</v>
      </c>
      <c r="M5" s="6">
        <v>0.29166666666666669</v>
      </c>
      <c r="N5" s="6">
        <v>0.79166666666666663</v>
      </c>
      <c r="O5" s="9">
        <v>2.0833333333333332E-2</v>
      </c>
      <c r="P5" s="10">
        <f>ROUND(IF((OR(M5="",N5=""))," ",IF((M5&lt;N5),((N5-M5)*24-(O5*24)),((N5-M5)*24-(O5*24)+24))),2)</f>
        <v>11.5</v>
      </c>
      <c r="Q5" s="6">
        <v>0.29166666666666669</v>
      </c>
      <c r="R5" s="6">
        <v>0.79166666666666663</v>
      </c>
      <c r="S5" s="9">
        <v>2.0833333333333332E-2</v>
      </c>
      <c r="T5" s="10">
        <f>ROUND(IF((OR(Q5="",R5=""))," ",IF((Q5&lt;R5),((R5-Q5)*24-(S5*24)),((R5-Q5)*24-(S5*24)+24))),2)</f>
        <v>11.5</v>
      </c>
      <c r="U5" s="6">
        <v>0.29166666666666669</v>
      </c>
      <c r="V5" s="6">
        <v>0.79166666666666663</v>
      </c>
      <c r="W5" s="9">
        <v>6.25E-2</v>
      </c>
      <c r="X5" s="10">
        <f>ROUND(IF((OR(U5="",V5=""))," ",IF((U5&lt;V5),((V5-U5)*24-(W5*24)),((V5-U5)*24-(W5*24)+24))),2)</f>
        <v>10.5</v>
      </c>
      <c r="Y5" s="6">
        <v>0.29166666666666669</v>
      </c>
      <c r="Z5" s="6">
        <v>0.79166666666666663</v>
      </c>
      <c r="AA5" s="9">
        <v>2.0833333333333332E-2</v>
      </c>
      <c r="AB5" s="10">
        <f>ROUND(IF((OR(Y5="",Z5=""))," ",IF((Y5&lt;Z5),((Z5-Y5)*24-(AA5*24)),((Z5-Y5)*24-(AA5*24)+24))),2)</f>
        <v>11.5</v>
      </c>
      <c r="AC5" s="6"/>
      <c r="AD5" s="6"/>
      <c r="AE5" s="9"/>
      <c r="AF5" s="10"/>
      <c r="AG5" s="11">
        <v>15.24</v>
      </c>
      <c r="AH5" s="11">
        <v>22.86</v>
      </c>
      <c r="AI5" s="12">
        <f>ROUND(IF(SUM(AF5,AB5,X5,T5,P5,L5,H5)&lt;=40,SUM(AF5,AB5,X5,T5,P5,L5,H5),40),2)</f>
        <v>40</v>
      </c>
      <c r="AJ5" s="12">
        <f>ROUND(IF(SUM(H5,L5,P5,T5,X5,AB5,AF5)&gt;40,SUM(H5,L5,P5,T5,X5,AB5,AF5)-40,0),2)</f>
        <v>28</v>
      </c>
      <c r="AK5" s="3">
        <f>ROUND(AG5*AI5,2)</f>
        <v>609.6</v>
      </c>
      <c r="AL5" s="3">
        <f>AH5*AJ5</f>
        <v>640.07999999999993</v>
      </c>
      <c r="AM5" s="3">
        <f>SUM(AK5:AL5)</f>
        <v>1249.6799999999998</v>
      </c>
      <c r="AN5" s="5">
        <v>12</v>
      </c>
      <c r="AO5" s="13">
        <f>AN5*1.5</f>
        <v>18</v>
      </c>
      <c r="AP5" s="14">
        <f>AN5*AI5</f>
        <v>480</v>
      </c>
      <c r="AQ5" s="14">
        <f>AO5*AJ5</f>
        <v>504</v>
      </c>
      <c r="AR5" s="46">
        <f>SUM(AP5:AQ5)</f>
        <v>984</v>
      </c>
      <c r="AS5" s="38">
        <v>1099</v>
      </c>
      <c r="AT5" s="36"/>
      <c r="AU5" s="22">
        <f>AR5-AT5</f>
        <v>984</v>
      </c>
      <c r="AV5" s="37"/>
      <c r="AW5" s="22">
        <f>AT5+AV5</f>
        <v>0</v>
      </c>
    </row>
    <row r="6" spans="1:49">
      <c r="A6" s="8">
        <v>3</v>
      </c>
      <c r="B6" s="40" t="s">
        <v>34</v>
      </c>
      <c r="C6" s="72" t="s">
        <v>35</v>
      </c>
      <c r="D6" s="1" t="s">
        <v>31</v>
      </c>
      <c r="E6" s="6">
        <v>0.29166666666666669</v>
      </c>
      <c r="F6" s="6">
        <v>0.79166666666666663</v>
      </c>
      <c r="G6" s="9">
        <v>2.0833333333333332E-2</v>
      </c>
      <c r="H6" s="10">
        <f>ROUND(IF((OR(E6="",F6=""))," ",IF((E6&lt;F6),((F6-E6)*24-(G6*24)),((F6-E6)*24-(G6*24)+24))),2)</f>
        <v>11.5</v>
      </c>
      <c r="I6" s="6">
        <v>0.29166666666666669</v>
      </c>
      <c r="J6" s="6">
        <v>0.79166666666666663</v>
      </c>
      <c r="K6" s="9">
        <v>2.0833333333333332E-2</v>
      </c>
      <c r="L6" s="10">
        <f>ROUND(IF((OR(I6="",J6=""))," ",IF((I6&lt;J6),((J6-I6)*24-(K6*24)),((J6-I6)*24-(K6*24)+24))),2)</f>
        <v>11.5</v>
      </c>
      <c r="M6" s="6">
        <v>0.29166666666666669</v>
      </c>
      <c r="N6" s="6">
        <v>0.79166666666666663</v>
      </c>
      <c r="O6" s="9">
        <v>2.0833333333333332E-2</v>
      </c>
      <c r="P6" s="10">
        <f>ROUND(IF((OR(M6="",N6=""))," ",IF((M6&lt;N6),((N6-M6)*24-(O6*24)),((N6-M6)*24-(O6*24)+24))),2)</f>
        <v>11.5</v>
      </c>
      <c r="Q6" s="6">
        <v>0.29166666666666669</v>
      </c>
      <c r="R6" s="6">
        <v>0.79166666666666663</v>
      </c>
      <c r="S6" s="9">
        <v>2.0833333333333332E-2</v>
      </c>
      <c r="T6" s="10">
        <f>ROUND(IF((OR(Q6="",R6=""))," ",IF((Q6&lt;R6),((R6-Q6)*24-(S6*24)),((R6-Q6)*24-(S6*24)+24))),2)</f>
        <v>11.5</v>
      </c>
      <c r="U6" s="6">
        <v>0.29166666666666669</v>
      </c>
      <c r="V6" s="6">
        <v>0.79166666666666663</v>
      </c>
      <c r="W6" s="9">
        <v>2.0833333333333332E-2</v>
      </c>
      <c r="X6" s="10">
        <f>ROUND(IF((OR(U6="",V6=""))," ",IF((U6&lt;V6),((V6-U6)*24-(W6*24)),((V6-U6)*24-(W6*24)+24))),2)</f>
        <v>11.5</v>
      </c>
      <c r="Y6" s="6">
        <v>0.29166666666666669</v>
      </c>
      <c r="Z6" s="6">
        <v>0.79166666666666663</v>
      </c>
      <c r="AA6" s="9">
        <v>2.0833333333333332E-2</v>
      </c>
      <c r="AB6" s="10">
        <f>ROUND(IF((OR(Y6="",Z6=""))," ",IF((Y6&lt;Z6),((Z6-Y6)*24-(AA6*24)),((Z6-Y6)*24-(AA6*24)+24))),2)</f>
        <v>11.5</v>
      </c>
      <c r="AC6" s="6"/>
      <c r="AD6" s="6"/>
      <c r="AE6" s="9"/>
      <c r="AF6" s="10"/>
      <c r="AG6" s="11">
        <v>15.88</v>
      </c>
      <c r="AH6" s="11">
        <v>23.82</v>
      </c>
      <c r="AI6" s="12">
        <f>ROUND(IF(SUM(AF6,AB6,X6,T6,P6,L6,H6)&lt;=40,SUM(AF6,AB6,X6,T6,P6,L6,H6),40),2)</f>
        <v>40</v>
      </c>
      <c r="AJ6" s="12">
        <f>ROUND(IF(SUM(H6,L6,P6,T6,X6,AB6,AF6)&gt;40,SUM(H6,L6,P6,T6,X6,AB6,AF6)-40,0),2)</f>
        <v>29</v>
      </c>
      <c r="AK6" s="3">
        <f>ROUND(AG6*AI6,2)</f>
        <v>635.20000000000005</v>
      </c>
      <c r="AL6" s="3">
        <f>AH6*AJ6</f>
        <v>690.78</v>
      </c>
      <c r="AM6" s="3">
        <f>SUM(AK6:AL6)</f>
        <v>1325.98</v>
      </c>
      <c r="AN6" s="5">
        <v>13</v>
      </c>
      <c r="AO6" s="13">
        <f>AN6*1.5</f>
        <v>19.5</v>
      </c>
      <c r="AP6" s="14">
        <f>AN6*AI6</f>
        <v>520</v>
      </c>
      <c r="AQ6" s="14">
        <f>AO6*AJ6</f>
        <v>565.5</v>
      </c>
      <c r="AR6" s="46">
        <f>SUM(AP6:AQ6)</f>
        <v>1085.5</v>
      </c>
      <c r="AS6" s="38">
        <v>1099</v>
      </c>
      <c r="AT6" s="36"/>
      <c r="AU6" s="22">
        <f>AR6-AT6</f>
        <v>1085.5</v>
      </c>
      <c r="AV6" s="37"/>
      <c r="AW6" s="22">
        <f>AT6+AV6</f>
        <v>0</v>
      </c>
    </row>
    <row r="7" spans="1:49">
      <c r="A7" s="8">
        <v>4</v>
      </c>
      <c r="B7" s="40" t="s">
        <v>36</v>
      </c>
      <c r="C7" s="72" t="s">
        <v>37</v>
      </c>
      <c r="D7" s="1" t="s">
        <v>31</v>
      </c>
      <c r="E7" s="6">
        <v>0.29166666666666669</v>
      </c>
      <c r="F7" s="6">
        <v>0.79166666666666663</v>
      </c>
      <c r="G7" s="9">
        <v>2.0833333333333332E-2</v>
      </c>
      <c r="H7" s="10">
        <f>ROUND(IF((OR(E7="",F7=""))," ",IF((E7&lt;F7),((F7-E7)*24-(G7*24)),((F7-E7)*24-(G7*24)+24))),2)</f>
        <v>11.5</v>
      </c>
      <c r="I7" s="6">
        <v>0.29166666666666669</v>
      </c>
      <c r="J7" s="6">
        <v>0.79166666666666663</v>
      </c>
      <c r="K7" s="9">
        <v>2.0833333333333332E-2</v>
      </c>
      <c r="L7" s="10">
        <f>ROUND(IF((OR(I7="",J7=""))," ",IF((I7&lt;J7),((J7-I7)*24-(K7*24)),((J7-I7)*24-(K7*24)+24))),2)</f>
        <v>11.5</v>
      </c>
      <c r="M7" s="6">
        <v>0.29166666666666669</v>
      </c>
      <c r="N7" s="6">
        <v>0.79166666666666663</v>
      </c>
      <c r="O7" s="9">
        <v>2.0833333333333332E-2</v>
      </c>
      <c r="P7" s="10">
        <f>ROUND(IF((OR(M7="",N7=""))," ",IF((M7&lt;N7),((N7-M7)*24-(O7*24)),((N7-M7)*24-(O7*24)+24))),2)</f>
        <v>11.5</v>
      </c>
      <c r="Q7" s="6">
        <v>0.29166666666666669</v>
      </c>
      <c r="R7" s="6">
        <v>0.79166666666666663</v>
      </c>
      <c r="S7" s="9">
        <v>2.0833333333333332E-2</v>
      </c>
      <c r="T7" s="10">
        <f>ROUND(IF((OR(Q7="",R7=""))," ",IF((Q7&lt;R7),((R7-Q7)*24-(S7*24)),((R7-Q7)*24-(S7*24)+24))),2)</f>
        <v>11.5</v>
      </c>
      <c r="U7" s="6">
        <v>0.29166666666666669</v>
      </c>
      <c r="V7" s="6">
        <v>0.79166666666666663</v>
      </c>
      <c r="W7" s="9">
        <v>2.0833333333333332E-2</v>
      </c>
      <c r="X7" s="10">
        <f>ROUND(IF((OR(U7="",V7=""))," ",IF((U7&lt;V7),((V7-U7)*24-(W7*24)),((V7-U7)*24-(W7*24)+24))),2)</f>
        <v>11.5</v>
      </c>
      <c r="Y7" s="6">
        <v>0.29166666666666669</v>
      </c>
      <c r="Z7" s="6">
        <v>0.79166666666666663</v>
      </c>
      <c r="AA7" s="9">
        <v>2.0833333333333332E-2</v>
      </c>
      <c r="AB7" s="10">
        <f>ROUND(IF((OR(Y7="",Z7=""))," ",IF((Y7&lt;Z7),((Z7-Y7)*24-(AA7*24)),((Z7-Y7)*24-(AA7*24)+24))),2)</f>
        <v>11.5</v>
      </c>
      <c r="AC7" s="6"/>
      <c r="AD7" s="6"/>
      <c r="AE7" s="9"/>
      <c r="AF7" s="10"/>
      <c r="AG7" s="11">
        <v>16.510000000000002</v>
      </c>
      <c r="AH7" s="11">
        <v>24.77</v>
      </c>
      <c r="AI7" s="12">
        <f>ROUND(IF(SUM(AF7,AB7,X7,T7,P7,L7,H7)&lt;=40,SUM(AF7,AB7,X7,T7,P7,L7,H7),40),2)</f>
        <v>40</v>
      </c>
      <c r="AJ7" s="12">
        <f>ROUND(IF(SUM(H7,L7,P7,T7,X7,AB7,AF7)&gt;40,SUM(H7,L7,P7,T7,X7,AB7,AF7)-40,0),2)</f>
        <v>29</v>
      </c>
      <c r="AK7" s="3">
        <f>ROUND(AG7*AI7,2)</f>
        <v>660.4</v>
      </c>
      <c r="AL7" s="3">
        <f>AH7*AJ7</f>
        <v>718.33</v>
      </c>
      <c r="AM7" s="3">
        <f>SUM(AK7:AL7)</f>
        <v>1378.73</v>
      </c>
      <c r="AN7" s="5">
        <v>13</v>
      </c>
      <c r="AO7" s="13">
        <f>AN7*1.5</f>
        <v>19.5</v>
      </c>
      <c r="AP7" s="14">
        <f>AN7*AI7</f>
        <v>520</v>
      </c>
      <c r="AQ7" s="14">
        <f>AO7*AJ7</f>
        <v>565.5</v>
      </c>
      <c r="AR7" s="46">
        <f>SUM(AP7:AQ7)</f>
        <v>1085.5</v>
      </c>
      <c r="AS7" s="38">
        <v>1099</v>
      </c>
      <c r="AT7" s="36"/>
      <c r="AU7" s="22">
        <f>AR7-AT7</f>
        <v>1085.5</v>
      </c>
      <c r="AV7" s="37"/>
      <c r="AW7" s="22">
        <f>AT7+AV7</f>
        <v>0</v>
      </c>
    </row>
    <row r="8" spans="1:49">
      <c r="A8" s="8">
        <v>5</v>
      </c>
      <c r="B8" s="40" t="s">
        <v>38</v>
      </c>
      <c r="C8" s="72" t="s">
        <v>39</v>
      </c>
      <c r="D8" s="1" t="s">
        <v>31</v>
      </c>
      <c r="E8" s="6">
        <v>0.29166666666666669</v>
      </c>
      <c r="F8" s="6">
        <v>0.79166666666666663</v>
      </c>
      <c r="G8" s="9">
        <v>2.0833333333333332E-2</v>
      </c>
      <c r="H8" s="10">
        <f>ROUND(IF((OR(E8="",F8=""))," ",IF((E8&lt;F8),((F8-E8)*24-(G8*24)),((F8-E8)*24-(G8*24)+24))),2)</f>
        <v>11.5</v>
      </c>
      <c r="I8" s="6">
        <v>0.29166666666666669</v>
      </c>
      <c r="J8" s="6">
        <v>0.79166666666666663</v>
      </c>
      <c r="K8" s="9">
        <v>2.0833333333333332E-2</v>
      </c>
      <c r="L8" s="10">
        <f>ROUND(IF((OR(I8="",J8=""))," ",IF((I8&lt;J8),((J8-I8)*24-(K8*24)),((J8-I8)*24-(K8*24)+24))),2)</f>
        <v>11.5</v>
      </c>
      <c r="M8" s="6">
        <v>0.29166666666666669</v>
      </c>
      <c r="N8" s="6">
        <v>0.79166666666666663</v>
      </c>
      <c r="O8" s="9">
        <v>2.0833333333333332E-2</v>
      </c>
      <c r="P8" s="10">
        <f>ROUND(IF((OR(M8="",N8=""))," ",IF((M8&lt;N8),((N8-M8)*24-(O8*24)),((N8-M8)*24-(O8*24)+24))),2)</f>
        <v>11.5</v>
      </c>
      <c r="Q8" s="6">
        <v>0.29166666666666669</v>
      </c>
      <c r="R8" s="6">
        <v>0.79166666666666663</v>
      </c>
      <c r="S8" s="9">
        <v>2.0833333333333332E-2</v>
      </c>
      <c r="T8" s="10">
        <f>ROUND(IF((OR(Q8="",R8=""))," ",IF((Q8&lt;R8),((R8-Q8)*24-(S8*24)),((R8-Q8)*24-(S8*24)+24))),2)</f>
        <v>11.5</v>
      </c>
      <c r="U8" s="6">
        <v>0.29166666666666669</v>
      </c>
      <c r="V8" s="6">
        <v>0.79166666666666663</v>
      </c>
      <c r="W8" s="9">
        <v>2.0833333333333332E-2</v>
      </c>
      <c r="X8" s="10">
        <f>ROUND(IF((OR(U8="",V8=""))," ",IF((U8&lt;V8),((V8-U8)*24-(W8*24)),((V8-U8)*24-(W8*24)+24))),2)</f>
        <v>11.5</v>
      </c>
      <c r="Y8" s="6"/>
      <c r="Z8" s="6"/>
      <c r="AA8" s="9"/>
      <c r="AB8" s="10"/>
      <c r="AC8" s="6"/>
      <c r="AD8" s="6"/>
      <c r="AE8" s="9"/>
      <c r="AF8" s="10"/>
      <c r="AG8" s="11">
        <v>15.24</v>
      </c>
      <c r="AH8" s="11">
        <v>22.86</v>
      </c>
      <c r="AI8" s="12">
        <f>ROUND(IF(SUM(AF8,AB8,X8,T8,P8,L8,H8)&lt;=40,SUM(AF8,AB8,X8,T8,P8,L8,H8),40),2)</f>
        <v>40</v>
      </c>
      <c r="AJ8" s="12">
        <f>ROUND(IF(SUM(H8,L8,P8,T8,X8,AB8,AF8)&gt;40,SUM(H8,L8,P8,T8,X8,AB8,AF8)-40,0),2)</f>
        <v>17.5</v>
      </c>
      <c r="AK8" s="3">
        <f>ROUND(AG8*AI8,2)</f>
        <v>609.6</v>
      </c>
      <c r="AL8" s="3">
        <f>AH8*AJ8</f>
        <v>400.05</v>
      </c>
      <c r="AM8" s="3">
        <f>SUM(AK8:AL8)</f>
        <v>1009.6500000000001</v>
      </c>
      <c r="AN8" s="5">
        <v>12.5</v>
      </c>
      <c r="AO8" s="13">
        <f>AN8*1.5</f>
        <v>18.75</v>
      </c>
      <c r="AP8" s="14">
        <f>AN8*AI8</f>
        <v>500</v>
      </c>
      <c r="AQ8" s="14">
        <f>AO8*AJ8</f>
        <v>328.125</v>
      </c>
      <c r="AR8" s="46">
        <f>SUM(AP8:AQ8)</f>
        <v>828.125</v>
      </c>
      <c r="AS8" t="s">
        <v>26</v>
      </c>
      <c r="AT8" s="36"/>
      <c r="AU8" s="22">
        <f>AR8-AT8</f>
        <v>828.125</v>
      </c>
      <c r="AV8" s="37"/>
      <c r="AW8" s="22">
        <f>AT8+AV8</f>
        <v>0</v>
      </c>
    </row>
    <row r="9" spans="1:49">
      <c r="A9" s="8">
        <v>6</v>
      </c>
      <c r="B9" s="42" t="s">
        <v>40</v>
      </c>
      <c r="C9" s="18" t="s">
        <v>41</v>
      </c>
      <c r="D9" s="16" t="s">
        <v>31</v>
      </c>
      <c r="E9" s="6">
        <v>0.29166666666666669</v>
      </c>
      <c r="F9" s="6">
        <v>0.79166666666666663</v>
      </c>
      <c r="G9" s="9">
        <v>2.0833333333333332E-2</v>
      </c>
      <c r="H9" s="10">
        <f>ROUND(IF((OR(E9="",F9=""))," ",IF((E9&lt;F9),((F9-E9)*24-(G9*24)),((F9-E9)*24-(G9*24)+24))),2)</f>
        <v>11.5</v>
      </c>
      <c r="I9" s="6">
        <v>0.29166666666666669</v>
      </c>
      <c r="J9" s="6">
        <v>0.79166666666666663</v>
      </c>
      <c r="K9" s="9">
        <v>2.0833333333333332E-2</v>
      </c>
      <c r="L9" s="10">
        <f>ROUND(IF((OR(I9="",J9=""))," ",IF((I9&lt;J9),((J9-I9)*24-(K9*24)),((J9-I9)*24-(K9*24)+24))),2)</f>
        <v>11.5</v>
      </c>
      <c r="M9" s="6">
        <v>0.29166666666666669</v>
      </c>
      <c r="N9" s="6">
        <v>0.79166666666666663</v>
      </c>
      <c r="O9" s="9">
        <v>2.0833333333333332E-2</v>
      </c>
      <c r="P9" s="10">
        <f>ROUND(IF((OR(M9="",N9=""))," ",IF((M9&lt;N9),((N9-M9)*24-(O9*24)),((N9-M9)*24-(O9*24)+24))),2)</f>
        <v>11.5</v>
      </c>
      <c r="Q9" s="6">
        <v>0.29166666666666669</v>
      </c>
      <c r="R9" s="6">
        <v>0.79166666666666663</v>
      </c>
      <c r="S9" s="9">
        <v>2.0833333333333332E-2</v>
      </c>
      <c r="T9" s="10">
        <f>ROUND(IF((OR(Q9="",R9=""))," ",IF((Q9&lt;R9),((R9-Q9)*24-(S9*24)),((R9-Q9)*24-(S9*24)+24))),2)</f>
        <v>11.5</v>
      </c>
      <c r="U9" s="6">
        <v>0.29166666666666669</v>
      </c>
      <c r="V9" s="6">
        <v>0.79166666666666663</v>
      </c>
      <c r="W9" s="9">
        <v>2.0833333333333332E-2</v>
      </c>
      <c r="X9" s="10">
        <f>ROUND(IF((OR(U9="",V9=""))," ",IF((U9&lt;V9),((V9-U9)*24-(W9*24)),((V9-U9)*24-(W9*24)+24))),2)</f>
        <v>11.5</v>
      </c>
      <c r="Y9" s="6"/>
      <c r="Z9" s="6"/>
      <c r="AA9" s="9"/>
      <c r="AB9" s="10"/>
      <c r="AC9" s="6"/>
      <c r="AD9" s="6"/>
      <c r="AE9" s="9"/>
      <c r="AF9" s="10"/>
      <c r="AG9" s="11">
        <v>15.24</v>
      </c>
      <c r="AH9" s="11">
        <v>22.86</v>
      </c>
      <c r="AI9" s="12">
        <f>ROUND(IF(SUM(AF9,AB9,X9,T9,P9,L9,H9)&lt;=40,SUM(AF9,AB9,X9,T9,P9,L9,H9),40),2)</f>
        <v>40</v>
      </c>
      <c r="AJ9" s="12">
        <f>ROUND(IF(SUM(H9,L9,P9,T9,X9,AB9,AF9)&gt;40,SUM(H9,L9,P9,T9,X9,AB9,AF9)-40,0),2)</f>
        <v>17.5</v>
      </c>
      <c r="AK9" s="3">
        <f>ROUND(AG9*AI9,2)</f>
        <v>609.6</v>
      </c>
      <c r="AL9" s="3">
        <f>AH9*AJ9</f>
        <v>400.05</v>
      </c>
      <c r="AM9" s="3">
        <f>SUM(AK9:AL9)</f>
        <v>1009.6500000000001</v>
      </c>
      <c r="AN9" s="5">
        <v>12</v>
      </c>
      <c r="AO9" s="13">
        <f>AN9*1.5</f>
        <v>18</v>
      </c>
      <c r="AP9" s="14">
        <f>AN9*AI9</f>
        <v>480</v>
      </c>
      <c r="AQ9" s="14">
        <f>AO9*AJ9</f>
        <v>315</v>
      </c>
      <c r="AR9" s="46">
        <f>SUM(AP9:AQ9)</f>
        <v>795</v>
      </c>
      <c r="AS9" s="38">
        <v>1099</v>
      </c>
      <c r="AT9" s="36"/>
      <c r="AU9" s="22">
        <f>AR9-AT9</f>
        <v>795</v>
      </c>
      <c r="AV9" s="37"/>
      <c r="AW9" s="22">
        <f>AT9+AV9</f>
        <v>0</v>
      </c>
    </row>
    <row r="10" spans="1:49">
      <c r="A10" s="8">
        <v>7</v>
      </c>
      <c r="B10" s="43" t="s">
        <v>42</v>
      </c>
      <c r="C10" s="24" t="s">
        <v>43</v>
      </c>
      <c r="D10" s="16" t="s">
        <v>31</v>
      </c>
      <c r="E10" s="6">
        <v>0.29166666666666669</v>
      </c>
      <c r="F10" s="6">
        <v>0.79166666666666663</v>
      </c>
      <c r="G10" s="9">
        <v>2.0833333333333332E-2</v>
      </c>
      <c r="H10" s="10">
        <f>ROUND(IF((OR(E10="",F10=""))," ",IF((E10&lt;F10),((F10-E10)*24-(G10*24)),((F10-E10)*24-(G10*24)+24))),2)</f>
        <v>11.5</v>
      </c>
      <c r="I10" s="6">
        <v>0.29166666666666669</v>
      </c>
      <c r="J10" s="6">
        <v>0.79166666666666663</v>
      </c>
      <c r="K10" s="9">
        <v>2.0833333333333332E-2</v>
      </c>
      <c r="L10" s="10">
        <f>ROUND(IF((OR(I10="",J10=""))," ",IF((I10&lt;J10),((J10-I10)*24-(K10*24)),((J10-I10)*24-(K10*24)+24))),2)</f>
        <v>11.5</v>
      </c>
      <c r="M10" s="6">
        <v>0.29166666666666669</v>
      </c>
      <c r="N10" s="6">
        <v>0.79166666666666663</v>
      </c>
      <c r="O10" s="9">
        <v>2.0833333333333332E-2</v>
      </c>
      <c r="P10" s="10">
        <f>ROUND(IF((OR(M10="",N10=""))," ",IF((M10&lt;N10),((N10-M10)*24-(O10*24)),((N10-M10)*24-(O10*24)+24))),2)</f>
        <v>11.5</v>
      </c>
      <c r="Q10" s="6">
        <v>0.29166666666666669</v>
      </c>
      <c r="R10" s="6">
        <v>0.79166666666666663</v>
      </c>
      <c r="S10" s="9">
        <v>2.0833333333333332E-2</v>
      </c>
      <c r="T10" s="10">
        <f>ROUND(IF((OR(Q10="",R10=""))," ",IF((Q10&lt;R10),((R10-Q10)*24-(S10*24)),((R10-Q10)*24-(S10*24)+24))),2)</f>
        <v>11.5</v>
      </c>
      <c r="U10" s="6">
        <v>0.29166666666666669</v>
      </c>
      <c r="V10" s="6">
        <v>0.79166666666666663</v>
      </c>
      <c r="W10" s="9">
        <v>2.0833333333333332E-2</v>
      </c>
      <c r="X10" s="10">
        <f>ROUND(IF((OR(U10="",V10=""))," ",IF((U10&lt;V10),((V10-U10)*24-(W10*24)),((V10-U10)*24-(W10*24)+24))),2)</f>
        <v>11.5</v>
      </c>
      <c r="Y10" s="6"/>
      <c r="Z10" s="6"/>
      <c r="AA10" s="9"/>
      <c r="AB10" s="10"/>
      <c r="AC10" s="6"/>
      <c r="AD10" s="6"/>
      <c r="AE10" s="9"/>
      <c r="AF10" s="10"/>
      <c r="AG10" s="11">
        <v>15.24</v>
      </c>
      <c r="AH10" s="11">
        <v>22.86</v>
      </c>
      <c r="AI10" s="12">
        <f>ROUND(IF(SUM(AF10,AB10,X10,T10,P10,L10,H10)&lt;=40,SUM(AF10,AB10,X10,T10,P10,L10,H10),40),2)</f>
        <v>40</v>
      </c>
      <c r="AJ10" s="12">
        <f>ROUND(IF(SUM(H10,L10,P10,T10,X10,AB10,AF10)&gt;40,SUM(H10,L10,P10,T10,X10,AB10,AF10)-40,0),2)</f>
        <v>17.5</v>
      </c>
      <c r="AK10" s="3">
        <f>ROUND(AG10*AI10,2)</f>
        <v>609.6</v>
      </c>
      <c r="AL10" s="3">
        <f>AH10*AJ10</f>
        <v>400.05</v>
      </c>
      <c r="AM10" s="3">
        <f>SUM(AK10:AL10)</f>
        <v>1009.6500000000001</v>
      </c>
      <c r="AN10" s="5">
        <v>13</v>
      </c>
      <c r="AO10" s="13">
        <f>AN10*1.5</f>
        <v>19.5</v>
      </c>
      <c r="AP10" s="14">
        <f>AN10*AI10</f>
        <v>520</v>
      </c>
      <c r="AQ10" s="14">
        <f>AO10*AJ10</f>
        <v>341.25</v>
      </c>
      <c r="AR10" s="46">
        <f>SUM(AP10:AQ10)</f>
        <v>861.25</v>
      </c>
      <c r="AS10" s="38">
        <v>1099</v>
      </c>
      <c r="AT10" s="36"/>
      <c r="AU10" s="22">
        <f>AR10-AT10</f>
        <v>861.25</v>
      </c>
      <c r="AV10" s="37"/>
      <c r="AW10" s="22">
        <f>AT10+AV10</f>
        <v>0</v>
      </c>
    </row>
    <row r="11" spans="1:49">
      <c r="A11" s="8">
        <v>8</v>
      </c>
      <c r="B11" s="43" t="s">
        <v>44</v>
      </c>
      <c r="C11" s="24" t="s">
        <v>45</v>
      </c>
      <c r="D11" s="16" t="s">
        <v>31</v>
      </c>
      <c r="E11" s="6">
        <v>0.45833333333333331</v>
      </c>
      <c r="F11" s="6">
        <v>0.79166666666666663</v>
      </c>
      <c r="G11" s="9">
        <v>2.0833333333333332E-2</v>
      </c>
      <c r="H11" s="10">
        <f>ROUND(IF((OR(E11="",F11=""))," ",IF((E11&lt;F11),((F11-E11)*24-(G11*24)),((F11-E11)*24-(G11*24)+24))),2)</f>
        <v>7.5</v>
      </c>
      <c r="I11" s="6">
        <v>0.29166666666666669</v>
      </c>
      <c r="J11" s="6">
        <v>0.79166666666666663</v>
      </c>
      <c r="K11" s="9">
        <v>2.0833333333333332E-2</v>
      </c>
      <c r="L11" s="10">
        <f>ROUND(IF((OR(I11="",J11=""))," ",IF((I11&lt;J11),((J11-I11)*24-(K11*24)),((J11-I11)*24-(K11*24)+24))),2)</f>
        <v>11.5</v>
      </c>
      <c r="M11" s="6">
        <v>0.29166666666666669</v>
      </c>
      <c r="N11" s="6">
        <v>0.79166666666666663</v>
      </c>
      <c r="O11" s="9">
        <v>2.0833333333333332E-2</v>
      </c>
      <c r="P11" s="10">
        <f>ROUND(IF((OR(M11="",N11=""))," ",IF((M11&lt;N11),((N11-M11)*24-(O11*24)),((N11-M11)*24-(O11*24)+24))),2)</f>
        <v>11.5</v>
      </c>
      <c r="Q11" s="6">
        <v>0.29166666666666669</v>
      </c>
      <c r="R11" s="6">
        <v>0.79166666666666663</v>
      </c>
      <c r="S11" s="9">
        <v>2.0833333333333332E-2</v>
      </c>
      <c r="T11" s="10">
        <f>ROUND(IF((OR(Q11="",R11=""))," ",IF((Q11&lt;R11),((R11-Q11)*24-(S11*24)),((R11-Q11)*24-(S11*24)+24))),2)</f>
        <v>11.5</v>
      </c>
      <c r="U11" s="6">
        <v>0.29166666666666669</v>
      </c>
      <c r="V11" s="6">
        <v>0.79166666666666663</v>
      </c>
      <c r="W11" s="9">
        <v>2.0833333333333332E-2</v>
      </c>
      <c r="X11" s="10">
        <f>ROUND(IF((OR(U11="",V11=""))," ",IF((U11&lt;V11),((V11-U11)*24-(W11*24)),((V11-U11)*24-(W11*24)+24))),2)</f>
        <v>11.5</v>
      </c>
      <c r="Y11" s="6">
        <v>0.29166666666666669</v>
      </c>
      <c r="Z11" s="6">
        <v>0.79166666666666663</v>
      </c>
      <c r="AA11" s="9">
        <v>2.0833333333333332E-2</v>
      </c>
      <c r="AB11" s="10">
        <f>ROUND(IF((OR(Y11="",Z11=""))," ",IF((Y11&lt;Z11),((Z11-Y11)*24-(AA11*24)),((Z11-Y11)*24-(AA11*24)+24))),2)</f>
        <v>11.5</v>
      </c>
      <c r="AC11" s="6">
        <v>0.29166666666666669</v>
      </c>
      <c r="AD11" s="6">
        <v>0.66666666666666663</v>
      </c>
      <c r="AE11" s="9">
        <v>2.0833333333333332E-2</v>
      </c>
      <c r="AF11" s="10">
        <f>ROUND(IF((OR(AC11="",AD11=""))," ",IF((AC11&lt;AD11),((AD11-AC11)*24-(AE11*24)),((AD11-AC11)*24-(AE11*24)+24))),2)</f>
        <v>8.5</v>
      </c>
      <c r="AG11" s="11">
        <v>18.420000000000002</v>
      </c>
      <c r="AH11" s="11">
        <v>27.63</v>
      </c>
      <c r="AI11" s="12">
        <f>ROUND(IF(SUM(AF11,AB11,X11,T11,P11,L11,H11)&lt;=40,SUM(AF11,AB11,X11,T11,P11,L11,H11),40),2)</f>
        <v>40</v>
      </c>
      <c r="AJ11" s="12">
        <f>ROUND(IF(SUM(H11,L11,P11,T11,X11,AB11,AF11)&gt;40,SUM(H11,L11,P11,T11,X11,AB11,AF11)-40,0),2)</f>
        <v>33.5</v>
      </c>
      <c r="AK11" s="3">
        <f>ROUND(AG11*AI11,2)</f>
        <v>736.8</v>
      </c>
      <c r="AL11" s="3">
        <f>AH11*AJ11</f>
        <v>925.60500000000002</v>
      </c>
      <c r="AM11" s="3">
        <f>SUM(AK11:AL11)</f>
        <v>1662.405</v>
      </c>
      <c r="AN11" s="5">
        <v>16</v>
      </c>
      <c r="AO11" s="13">
        <f>AN11*1.5</f>
        <v>24</v>
      </c>
      <c r="AP11" s="14">
        <f>AN11*AI11</f>
        <v>640</v>
      </c>
      <c r="AQ11" s="14">
        <f>AO11*AJ11</f>
        <v>804</v>
      </c>
      <c r="AR11" s="46">
        <f>SUM(AP11:AQ11)</f>
        <v>1444</v>
      </c>
      <c r="AS11" s="38">
        <v>1099</v>
      </c>
      <c r="AT11" s="36"/>
      <c r="AU11" s="22">
        <f>AR11-AT11</f>
        <v>1444</v>
      </c>
      <c r="AV11" s="37"/>
      <c r="AW11" s="22">
        <f>AT11+AV11</f>
        <v>0</v>
      </c>
    </row>
    <row r="12" spans="1:49">
      <c r="A12" s="8">
        <v>9</v>
      </c>
      <c r="B12" s="43" t="s">
        <v>46</v>
      </c>
      <c r="C12" s="24" t="s">
        <v>47</v>
      </c>
      <c r="D12" s="16" t="s">
        <v>31</v>
      </c>
      <c r="E12" s="6">
        <v>0.29166666666666669</v>
      </c>
      <c r="F12" s="6">
        <v>0.79166666666666663</v>
      </c>
      <c r="G12" s="9">
        <v>2.0833333333333332E-2</v>
      </c>
      <c r="H12" s="10">
        <f>ROUND(IF((OR(E12="",F12=""))," ",IF((E12&lt;F12),((F12-E12)*24-(G12*24)),((F12-E12)*24-(G12*24)+24))),2)</f>
        <v>11.5</v>
      </c>
      <c r="I12" s="6">
        <v>0.29166666666666669</v>
      </c>
      <c r="J12" s="6">
        <v>0.4375</v>
      </c>
      <c r="K12" s="9"/>
      <c r="L12" s="10">
        <f>ROUND(IF((OR(I12="",J12=""))," ",IF((I12&lt;J12),((J12-I12)*24-(K12*24)),((J12-I12)*24-(K12*24)+24))),2)</f>
        <v>3.5</v>
      </c>
      <c r="M12" s="6"/>
      <c r="N12" s="6"/>
      <c r="O12" s="9"/>
      <c r="P12" s="10"/>
      <c r="Q12" s="6">
        <v>0.29166666666666669</v>
      </c>
      <c r="R12" s="6">
        <v>0.79166666666666663</v>
      </c>
      <c r="S12" s="9">
        <v>2.0833333333333332E-2</v>
      </c>
      <c r="T12" s="10">
        <f>ROUND(IF((OR(Q12="",R12=""))," ",IF((Q12&lt;R12),((R12-Q12)*24-(S12*24)),((R12-Q12)*24-(S12*24)+24))),2)</f>
        <v>11.5</v>
      </c>
      <c r="U12" s="6">
        <v>0.29652777777777778</v>
      </c>
      <c r="V12" s="6">
        <v>0.79166666666666663</v>
      </c>
      <c r="W12" s="9">
        <v>2.0833333333333332E-2</v>
      </c>
      <c r="X12" s="10">
        <f>ROUND(IF((OR(U12="",V12=""))," ",IF((U12&lt;V12),((V12-U12)*24-(W12*24)),((V12-U12)*24-(W12*24)+24))),2)</f>
        <v>11.38</v>
      </c>
      <c r="Y12" s="6">
        <v>0.29166666666666669</v>
      </c>
      <c r="Z12" s="6">
        <v>0.79166666666666663</v>
      </c>
      <c r="AA12" s="9">
        <v>2.0833333333333332E-2</v>
      </c>
      <c r="AB12" s="10">
        <f>ROUND(IF((OR(Y12="",Z12=""))," ",IF((Y12&lt;Z12),((Z12-Y12)*24-(AA12*24)),((Z12-Y12)*24-(AA12*24)+24))),2)</f>
        <v>11.5</v>
      </c>
      <c r="AC12" s="6">
        <v>0.29166666666666669</v>
      </c>
      <c r="AD12" s="6">
        <v>0.79166666666666663</v>
      </c>
      <c r="AE12" s="9">
        <v>2.0833333333333332E-2</v>
      </c>
      <c r="AF12" s="10">
        <f>ROUND(IF((OR(AC12="",AD12=""))," ",IF((AC12&lt;AD12),((AD12-AC12)*24-(AE12*24)),((AD12-AC12)*24-(AE12*24)+24))),2)</f>
        <v>11.5</v>
      </c>
      <c r="AG12" s="11">
        <v>15.24</v>
      </c>
      <c r="AH12" s="11">
        <v>22.86</v>
      </c>
      <c r="AI12" s="12">
        <f>ROUND(IF(SUM(AF12,AB12,X12,T12,P12,L12,H12)&lt;=40,SUM(AF12,AB12,X12,T12,P12,L12,H12),40),2)</f>
        <v>40</v>
      </c>
      <c r="AJ12" s="12">
        <f>ROUND(IF(SUM(H12,L12,P12,T12,X12,AB12,AF12)&gt;40,SUM(H12,L12,P12,T12,X12,AB12,AF12)-40,0),2)</f>
        <v>20.88</v>
      </c>
      <c r="AK12" s="3">
        <f>ROUND(AG12*AI12,2)</f>
        <v>609.6</v>
      </c>
      <c r="AL12" s="3">
        <f>AH12*AJ12</f>
        <v>477.31679999999994</v>
      </c>
      <c r="AM12" s="3">
        <f>SUM(AK12:AL12)</f>
        <v>1086.9168</v>
      </c>
      <c r="AN12" s="5">
        <v>12.5</v>
      </c>
      <c r="AO12" s="13">
        <f>AN12*1.5</f>
        <v>18.75</v>
      </c>
      <c r="AP12" s="14">
        <f>AN12*AI12</f>
        <v>500</v>
      </c>
      <c r="AQ12" s="14">
        <f>AO12*AJ12</f>
        <v>391.5</v>
      </c>
      <c r="AR12" s="46">
        <f>SUM(AP12:AQ12)</f>
        <v>891.5</v>
      </c>
      <c r="AS12" t="s">
        <v>26</v>
      </c>
      <c r="AT12" s="36"/>
      <c r="AU12" s="22">
        <f>AR12-AT12</f>
        <v>891.5</v>
      </c>
      <c r="AV12" s="37"/>
      <c r="AW12" s="22">
        <f>AT12+AV12</f>
        <v>0</v>
      </c>
    </row>
    <row r="13" spans="1:49">
      <c r="A13" s="8">
        <v>10</v>
      </c>
      <c r="B13" s="43" t="s">
        <v>48</v>
      </c>
      <c r="C13" s="24" t="s">
        <v>49</v>
      </c>
      <c r="D13" s="16" t="s">
        <v>31</v>
      </c>
      <c r="E13" s="6">
        <v>0.29166666666666669</v>
      </c>
      <c r="F13" s="6">
        <v>0.79166666666666663</v>
      </c>
      <c r="G13" s="9">
        <v>2.0833333333333332E-2</v>
      </c>
      <c r="H13" s="10">
        <f>ROUND(IF((OR(E13="",F13=""))," ",IF((E13&lt;F13),((F13-E13)*24-(G13*24)),((F13-E13)*24-(G13*24)+24))),2)</f>
        <v>11.5</v>
      </c>
      <c r="I13" s="6">
        <v>0.29166666666666669</v>
      </c>
      <c r="J13" s="6">
        <v>0.79166666666666663</v>
      </c>
      <c r="K13" s="9">
        <v>2.0833333333333332E-2</v>
      </c>
      <c r="L13" s="10">
        <f>ROUND(IF((OR(I13="",J13=""))," ",IF((I13&lt;J13),((J13-I13)*24-(K13*24)),((J13-I13)*24-(K13*24)+24))),2)</f>
        <v>11.5</v>
      </c>
      <c r="M13" s="6">
        <v>0.29166666666666669</v>
      </c>
      <c r="N13" s="6">
        <v>0.79166666666666663</v>
      </c>
      <c r="O13" s="9">
        <v>2.0833333333333332E-2</v>
      </c>
      <c r="P13" s="10">
        <f>ROUND(IF((OR(M13="",N13=""))," ",IF((M13&lt;N13),((N13-M13)*24-(O13*24)),((N13-M13)*24-(O13*24)+24))),2)</f>
        <v>11.5</v>
      </c>
      <c r="Q13" s="6">
        <v>0.29166666666666669</v>
      </c>
      <c r="R13" s="6">
        <v>0.79166666666666663</v>
      </c>
      <c r="S13" s="9">
        <v>2.0833333333333332E-2</v>
      </c>
      <c r="T13" s="10">
        <f>ROUND(IF((OR(Q13="",R13=""))," ",IF((Q13&lt;R13),((R13-Q13)*24-(S13*24)),((R13-Q13)*24-(S13*24)+24))),2)</f>
        <v>11.5</v>
      </c>
      <c r="U13" s="6">
        <v>0.29166666666666669</v>
      </c>
      <c r="V13" s="6">
        <v>0.79166666666666663</v>
      </c>
      <c r="W13" s="9">
        <v>2.0833333333333332E-2</v>
      </c>
      <c r="X13" s="10">
        <f>ROUND(IF((OR(U13="",V13=""))," ",IF((U13&lt;V13),((V13-U13)*24-(W13*24)),((V13-U13)*24-(W13*24)+24))),2)</f>
        <v>11.5</v>
      </c>
      <c r="Y13" s="6"/>
      <c r="Z13" s="6"/>
      <c r="AA13" s="9"/>
      <c r="AB13" s="10"/>
      <c r="AC13" s="6"/>
      <c r="AD13" s="6"/>
      <c r="AE13" s="9"/>
      <c r="AF13" s="10"/>
      <c r="AG13" s="11">
        <v>15.24</v>
      </c>
      <c r="AH13" s="11">
        <v>22.86</v>
      </c>
      <c r="AI13" s="12">
        <f>ROUND(IF(SUM(AF13,AB13,X13,T13,P13,L13,H13)&lt;=40,SUM(AF13,AB13,X13,T13,P13,L13,H13),40),2)</f>
        <v>40</v>
      </c>
      <c r="AJ13" s="12">
        <f>ROUND(IF(SUM(H13,L13,P13,T13,X13,AB13,AF13)&gt;40,SUM(H13,L13,P13,T13,X13,AB13,AF13)-40,0),2)</f>
        <v>17.5</v>
      </c>
      <c r="AK13" s="3">
        <f>ROUND(AG13*AI13,2)</f>
        <v>609.6</v>
      </c>
      <c r="AL13" s="3">
        <f>AH13*AJ13</f>
        <v>400.05</v>
      </c>
      <c r="AM13" s="3">
        <f>SUM(AK13:AL13)</f>
        <v>1009.6500000000001</v>
      </c>
      <c r="AN13" s="5">
        <v>12</v>
      </c>
      <c r="AO13" s="13">
        <f>AN13*1.5</f>
        <v>18</v>
      </c>
      <c r="AP13" s="14">
        <f>AN13*AI13</f>
        <v>480</v>
      </c>
      <c r="AQ13" s="14">
        <f>AO13*AJ13</f>
        <v>315</v>
      </c>
      <c r="AR13" s="46">
        <f>SUM(AP13:AQ13)</f>
        <v>795</v>
      </c>
      <c r="AS13" s="38">
        <v>1099</v>
      </c>
      <c r="AT13" s="36"/>
      <c r="AU13" s="22">
        <f>AR13-AT13</f>
        <v>795</v>
      </c>
      <c r="AV13" s="37"/>
      <c r="AW13" s="22">
        <f>AT13+AV13</f>
        <v>0</v>
      </c>
    </row>
    <row r="14" spans="1:49">
      <c r="A14" s="8">
        <v>11</v>
      </c>
      <c r="B14" s="49" t="s">
        <v>50</v>
      </c>
      <c r="C14" s="24" t="s">
        <v>51</v>
      </c>
      <c r="D14" s="16" t="s">
        <v>31</v>
      </c>
      <c r="E14" s="6">
        <v>0.29166666666666669</v>
      </c>
      <c r="F14" s="6">
        <v>0.79166666666666663</v>
      </c>
      <c r="G14" s="9">
        <v>2.0833333333333332E-2</v>
      </c>
      <c r="H14" s="10">
        <f>ROUND(IF((OR(E14="",F14=""))," ",IF((E14&lt;F14),((F14-E14)*24-(G14*24)),((F14-E14)*24-(G14*24)+24))),2)</f>
        <v>11.5</v>
      </c>
      <c r="I14" s="6">
        <v>0.29166666666666669</v>
      </c>
      <c r="J14" s="6">
        <v>0.79166666666666663</v>
      </c>
      <c r="K14" s="9">
        <v>2.0833333333333332E-2</v>
      </c>
      <c r="L14" s="10">
        <f>ROUND(IF((OR(I14="",J14=""))," ",IF((I14&lt;J14),((J14-I14)*24-(K14*24)),((J14-I14)*24-(K14*24)+24))),2)</f>
        <v>11.5</v>
      </c>
      <c r="M14" s="6">
        <v>0.29166666666666669</v>
      </c>
      <c r="N14" s="6">
        <v>0.79166666666666663</v>
      </c>
      <c r="O14" s="9">
        <v>2.0833333333333332E-2</v>
      </c>
      <c r="P14" s="10">
        <f>ROUND(IF((OR(M14="",N14=""))," ",IF((M14&lt;N14),((N14-M14)*24-(O14*24)),((N14-M14)*24-(O14*24)+24))),2)</f>
        <v>11.5</v>
      </c>
      <c r="Q14" s="6">
        <v>0.29166666666666669</v>
      </c>
      <c r="R14" s="6">
        <v>0.79166666666666663</v>
      </c>
      <c r="S14" s="9">
        <v>2.0833333333333332E-2</v>
      </c>
      <c r="T14" s="10">
        <f>ROUND(IF((OR(Q14="",R14=""))," ",IF((Q14&lt;R14),((R14-Q14)*24-(S14*24)),((R14-Q14)*24-(S14*24)+24))),2)</f>
        <v>11.5</v>
      </c>
      <c r="U14" s="6">
        <v>0.29166666666666669</v>
      </c>
      <c r="V14" s="6">
        <v>0.79166666666666663</v>
      </c>
      <c r="W14" s="9">
        <v>2.0833333333333332E-2</v>
      </c>
      <c r="X14" s="10">
        <f>ROUND(IF((OR(U14="",V14=""))," ",IF((U14&lt;V14),((V14-U14)*24-(W14*24)),((V14-U14)*24-(W14*24)+24))),2)</f>
        <v>11.5</v>
      </c>
      <c r="Y14" s="6"/>
      <c r="Z14" s="6"/>
      <c r="AA14" s="9"/>
      <c r="AB14" s="10"/>
      <c r="AC14" s="6"/>
      <c r="AD14" s="6"/>
      <c r="AE14" s="9"/>
      <c r="AF14" s="10"/>
      <c r="AG14" s="11">
        <f>(15*27%)+15</f>
        <v>19.05</v>
      </c>
      <c r="AH14" s="11">
        <v>28.58</v>
      </c>
      <c r="AI14" s="12">
        <f>ROUND(IF(SUM(AF14,AB14,X14,T14,P14,L14,H14)&lt;=40,SUM(AF14,AB14,X14,T14,P14,L14,H14),40),2)</f>
        <v>40</v>
      </c>
      <c r="AJ14" s="12">
        <f>ROUND(IF(SUM(H14,L14,P14,T14,X14,AB14,AF14)&gt;40,SUM(H14,L14,P14,T14,X14,AB14,AF14)-40,0),2)</f>
        <v>17.5</v>
      </c>
      <c r="AK14" s="3">
        <f>ROUND(AG14*AI14,2)</f>
        <v>762</v>
      </c>
      <c r="AL14" s="3">
        <f>AH14*AJ14</f>
        <v>500.15</v>
      </c>
      <c r="AM14" s="3">
        <f>SUM(AK14:AL14)</f>
        <v>1262.1500000000001</v>
      </c>
      <c r="AN14" s="5">
        <v>19</v>
      </c>
      <c r="AO14" s="13">
        <f>AN14*1.5</f>
        <v>28.5</v>
      </c>
      <c r="AP14" s="14">
        <f>AN14*AI14</f>
        <v>760</v>
      </c>
      <c r="AQ14" s="14">
        <f>AO14*AJ14</f>
        <v>498.75</v>
      </c>
      <c r="AR14" s="46">
        <f>SUM(AP14:AQ14)</f>
        <v>1258.75</v>
      </c>
      <c r="AS14" t="s">
        <v>26</v>
      </c>
      <c r="AT14" s="36"/>
      <c r="AU14" s="22">
        <f>AR14-AT14</f>
        <v>1258.75</v>
      </c>
      <c r="AV14" s="37"/>
      <c r="AW14" s="22">
        <f>AT14+AV14</f>
        <v>0</v>
      </c>
    </row>
    <row r="15" spans="1:49">
      <c r="A15" s="8">
        <v>12</v>
      </c>
      <c r="B15" s="43" t="s">
        <v>52</v>
      </c>
      <c r="C15" s="24" t="s">
        <v>53</v>
      </c>
      <c r="D15" s="16" t="s">
        <v>54</v>
      </c>
      <c r="E15" s="6">
        <v>0.29166666666666669</v>
      </c>
      <c r="F15" s="6">
        <v>0.79166666666666663</v>
      </c>
      <c r="G15" s="9">
        <v>2.0833333333333332E-2</v>
      </c>
      <c r="H15" s="10">
        <f>ROUND(IF((OR(E15="",F15=""))," ",IF((E15&lt;F15),((F15-E15)*24-(G15*24)),((F15-E15)*24-(G15*24)+24))),2)</f>
        <v>11.5</v>
      </c>
      <c r="I15" s="6">
        <v>0.29166666666666669</v>
      </c>
      <c r="J15" s="6">
        <v>0.79166666666666663</v>
      </c>
      <c r="K15" s="9">
        <v>2.0833333333333332E-2</v>
      </c>
      <c r="L15" s="10">
        <f>ROUND(IF((OR(I15="",J15=""))," ",IF((I15&lt;J15),((J15-I15)*24-(K15*24)),((J15-I15)*24-(K15*24)+24))),2)</f>
        <v>11.5</v>
      </c>
      <c r="M15" s="6">
        <v>0.29166666666666669</v>
      </c>
      <c r="N15" s="6">
        <v>0.79166666666666663</v>
      </c>
      <c r="O15" s="9">
        <v>2.0833333333333332E-2</v>
      </c>
      <c r="P15" s="10">
        <f>ROUND(IF((OR(M15="",N15=""))," ",IF((M15&lt;N15),((N15-M15)*24-(O15*24)),((N15-M15)*24-(O15*24)+24))),2)</f>
        <v>11.5</v>
      </c>
      <c r="Q15" s="6">
        <v>0.29166666666666669</v>
      </c>
      <c r="R15" s="6">
        <v>0.79166666666666663</v>
      </c>
      <c r="S15" s="9">
        <v>2.0833333333333332E-2</v>
      </c>
      <c r="T15" s="10">
        <f>ROUND(IF((OR(Q15="",R15=""))," ",IF((Q15&lt;R15),((R15-Q15)*24-(S15*24)),((R15-Q15)*24-(S15*24)+24))),2)</f>
        <v>11.5</v>
      </c>
      <c r="U15" s="6">
        <v>0.29166666666666669</v>
      </c>
      <c r="V15" s="6">
        <v>0.79166666666666663</v>
      </c>
      <c r="W15" s="9">
        <v>2.0833333333333332E-2</v>
      </c>
      <c r="X15" s="10">
        <f>ROUND(IF((OR(U15="",V15=""))," ",IF((U15&lt;V15),((V15-U15)*24-(W15*24)),((V15-U15)*24-(W15*24)+24))),2)</f>
        <v>11.5</v>
      </c>
      <c r="Y15" s="6">
        <v>0.29166666666666669</v>
      </c>
      <c r="Z15" s="6">
        <v>0.79166666666666663</v>
      </c>
      <c r="AA15" s="9">
        <v>2.0833333333333332E-2</v>
      </c>
      <c r="AB15" s="10">
        <f>ROUND(IF((OR(Y15="",Z15=""))," ",IF((Y15&lt;Z15),((Z15-Y15)*24-(AA15*24)),((Z15-Y15)*24-(AA15*24)+24))),2)</f>
        <v>11.5</v>
      </c>
      <c r="AC15" s="6"/>
      <c r="AD15" s="6"/>
      <c r="AE15" s="9"/>
      <c r="AF15" s="10"/>
      <c r="AG15" s="11">
        <v>17.149999999999999</v>
      </c>
      <c r="AH15" s="11">
        <v>25.72</v>
      </c>
      <c r="AI15" s="12">
        <f>ROUND(IF(SUM(AF15,AB15,X15,T15,P15,L15,H15)&lt;=40,SUM(AF15,AB15,X15,T15,P15,L15,H15),40),2)</f>
        <v>40</v>
      </c>
      <c r="AJ15" s="12">
        <f>ROUND(IF(SUM(H15,L15,P15,T15,X15,AB15,AF15)&gt;40,SUM(H15,L15,P15,T15,X15,AB15,AF15)-40,0),2)</f>
        <v>29</v>
      </c>
      <c r="AK15" s="3">
        <f>ROUND(AG15*AI15,2)</f>
        <v>686</v>
      </c>
      <c r="AL15" s="3">
        <f>AH15*AJ15</f>
        <v>745.88</v>
      </c>
      <c r="AM15" s="3">
        <f>SUM(AK15:AL15)</f>
        <v>1431.88</v>
      </c>
      <c r="AN15" s="5">
        <v>13.5</v>
      </c>
      <c r="AO15" s="13">
        <f>AN15*1.5</f>
        <v>20.25</v>
      </c>
      <c r="AP15" s="14">
        <f>AN15*AI15</f>
        <v>540</v>
      </c>
      <c r="AQ15" s="14">
        <f>AO15*AJ15</f>
        <v>587.25</v>
      </c>
      <c r="AR15" s="46">
        <f>SUM(AP15:AQ15)</f>
        <v>1127.25</v>
      </c>
      <c r="AS15" s="38">
        <v>1099</v>
      </c>
      <c r="AT15" s="36"/>
      <c r="AU15" s="22">
        <f>AR15-AT15</f>
        <v>1127.25</v>
      </c>
      <c r="AV15" s="37"/>
      <c r="AW15" s="22">
        <f>AT15+AV15</f>
        <v>0</v>
      </c>
    </row>
    <row r="16" spans="1:49">
      <c r="A16" s="8">
        <v>13</v>
      </c>
      <c r="B16" s="50" t="s">
        <v>55</v>
      </c>
      <c r="C16" s="24" t="s">
        <v>56</v>
      </c>
      <c r="D16" s="16" t="s">
        <v>54</v>
      </c>
      <c r="E16" s="6"/>
      <c r="F16" s="6"/>
      <c r="G16" s="9"/>
      <c r="H16" s="10"/>
      <c r="I16" s="6"/>
      <c r="J16" s="6"/>
      <c r="K16" s="9"/>
      <c r="L16" s="10"/>
      <c r="M16" s="6"/>
      <c r="N16" s="6"/>
      <c r="O16" s="9"/>
      <c r="P16" s="10"/>
      <c r="Q16" s="6">
        <v>0.29166666666666669</v>
      </c>
      <c r="R16" s="6">
        <v>0.79166666666666663</v>
      </c>
      <c r="S16" s="9">
        <v>2.0833333333333332E-2</v>
      </c>
      <c r="T16" s="10">
        <f>ROUND(IF((OR(Q16="",R16=""))," ",IF((Q16&lt;R16),((R16-Q16)*24-(S16*24)),((R16-Q16)*24-(S16*24)+24))),2)</f>
        <v>11.5</v>
      </c>
      <c r="U16" s="6">
        <v>0.29166666666666669</v>
      </c>
      <c r="V16" s="6">
        <v>0.79166666666666663</v>
      </c>
      <c r="W16" s="9">
        <v>2.0833333333333332E-2</v>
      </c>
      <c r="X16" s="10">
        <f>ROUND(IF((OR(U16="",V16=""))," ",IF((U16&lt;V16),((V16-U16)*24-(W16*24)),((V16-U16)*24-(W16*24)+24))),2)</f>
        <v>11.5</v>
      </c>
      <c r="Y16" s="6">
        <v>0.29166666666666669</v>
      </c>
      <c r="Z16" s="6">
        <v>0.79166666666666663</v>
      </c>
      <c r="AA16" s="9">
        <v>2.0833333333333332E-2</v>
      </c>
      <c r="AB16" s="10">
        <f>ROUND(IF((OR(Y16="",Z16=""))," ",IF((Y16&lt;Z16),((Z16-Y16)*24-(AA16*24)),((Z16-Y16)*24-(AA16*24)+24))),2)</f>
        <v>11.5</v>
      </c>
      <c r="AC16" s="6"/>
      <c r="AD16" s="6"/>
      <c r="AE16" s="9"/>
      <c r="AF16" s="10"/>
      <c r="AG16" s="11">
        <v>15.24</v>
      </c>
      <c r="AH16" s="11">
        <v>22.86</v>
      </c>
      <c r="AI16" s="12">
        <f>ROUND(IF(SUM(AF16,AB16,X16,T16,P16,L16,H16)&lt;=40,SUM(AF16,AB16,X16,T16,P16,L16,H16),40),2)</f>
        <v>34.5</v>
      </c>
      <c r="AJ16" s="12">
        <f>ROUND(IF(SUM(H16,L16,P16,T16,X16,AB16,AF16)&gt;40,SUM(H16,L16,P16,T16,X16,AB16,AF16)-40,0),2)</f>
        <v>0</v>
      </c>
      <c r="AK16" s="3">
        <f>ROUND(AG16*AI16,2)</f>
        <v>525.78</v>
      </c>
      <c r="AL16" s="3">
        <f>AH16*AJ16</f>
        <v>0</v>
      </c>
      <c r="AM16" s="3">
        <f>SUM(AK16:AL16)</f>
        <v>525.78</v>
      </c>
      <c r="AN16" s="5">
        <v>12</v>
      </c>
      <c r="AO16" s="13">
        <f>AN16*1.5</f>
        <v>18</v>
      </c>
      <c r="AP16" s="14">
        <f>AN16*AI16</f>
        <v>414</v>
      </c>
      <c r="AQ16" s="14">
        <f>AO16*AJ16</f>
        <v>0</v>
      </c>
      <c r="AR16" s="46">
        <f>SUM(AP16:AQ16)</f>
        <v>414</v>
      </c>
      <c r="AS16" s="38">
        <v>1099</v>
      </c>
      <c r="AT16" s="36"/>
      <c r="AU16" s="22">
        <f>AR16-AT16</f>
        <v>414</v>
      </c>
      <c r="AV16" s="37"/>
      <c r="AW16" s="22">
        <f>AT16+AV16</f>
        <v>0</v>
      </c>
    </row>
    <row r="17" spans="1:49">
      <c r="A17" s="8">
        <v>14</v>
      </c>
      <c r="B17" s="43" t="s">
        <v>57</v>
      </c>
      <c r="C17" s="24" t="s">
        <v>58</v>
      </c>
      <c r="D17" s="16" t="s">
        <v>31</v>
      </c>
      <c r="E17" s="6">
        <v>0.29166666666666669</v>
      </c>
      <c r="F17" s="6">
        <v>0.79166666666666663</v>
      </c>
      <c r="G17" s="9">
        <v>2.0833333333333332E-2</v>
      </c>
      <c r="H17" s="10">
        <f>ROUND(IF((OR(E17="",F17=""))," ",IF((E17&lt;F17),((F17-E17)*24-(G17*24)),((F17-E17)*24-(G17*24)+24))),2)</f>
        <v>11.5</v>
      </c>
      <c r="I17" s="6">
        <v>0.29166666666666669</v>
      </c>
      <c r="J17" s="6">
        <v>0.79166666666666663</v>
      </c>
      <c r="K17" s="9">
        <v>2.0833333333333332E-2</v>
      </c>
      <c r="L17" s="10">
        <f>ROUND(IF((OR(I17="",J17=""))," ",IF((I17&lt;J17),((J17-I17)*24-(K17*24)),((J17-I17)*24-(K17*24)+24))),2)</f>
        <v>11.5</v>
      </c>
      <c r="M17" s="6">
        <v>0.29166666666666669</v>
      </c>
      <c r="N17" s="6">
        <v>0.79166666666666663</v>
      </c>
      <c r="O17" s="9">
        <v>2.0833333333333332E-2</v>
      </c>
      <c r="P17" s="10">
        <f>ROUND(IF((OR(M17="",N17=""))," ",IF((M17&lt;N17),((N17-M17)*24-(O17*24)),((N17-M17)*24-(O17*24)+24))),2)</f>
        <v>11.5</v>
      </c>
      <c r="Q17" s="6">
        <v>0.29166666666666669</v>
      </c>
      <c r="R17" s="6">
        <v>0.79166666666666663</v>
      </c>
      <c r="S17" s="9">
        <v>2.0833333333333332E-2</v>
      </c>
      <c r="T17" s="10">
        <f>ROUND(IF((OR(Q17="",R17=""))," ",IF((Q17&lt;R17),((R17-Q17)*24-(S17*24)),((R17-Q17)*24-(S17*24)+24))),2)</f>
        <v>11.5</v>
      </c>
      <c r="U17" s="6">
        <v>0.29166666666666669</v>
      </c>
      <c r="V17" s="6">
        <v>0.79166666666666663</v>
      </c>
      <c r="W17" s="9">
        <v>2.0833333333333332E-2</v>
      </c>
      <c r="X17" s="10">
        <f>ROUND(IF((OR(U17="",V17=""))," ",IF((U17&lt;V17),((V17-U17)*24-(W17*24)),((V17-U17)*24-(W17*24)+24))),2)</f>
        <v>11.5</v>
      </c>
      <c r="Y17" s="6">
        <v>0.29166666666666669</v>
      </c>
      <c r="Z17" s="6">
        <v>0.79166666666666663</v>
      </c>
      <c r="AA17" s="9">
        <v>2.0833333333333332E-2</v>
      </c>
      <c r="AB17" s="10">
        <f>ROUND(IF((OR(Y17="",Z17=""))," ",IF((Y17&lt;Z17),((Z17-Y17)*24-(AA17*24)),((Z17-Y17)*24-(AA17*24)+24))),2)</f>
        <v>11.5</v>
      </c>
      <c r="AC17" s="6"/>
      <c r="AD17" s="6"/>
      <c r="AE17" s="9"/>
      <c r="AF17" s="10"/>
      <c r="AG17" s="11">
        <v>17.149999999999999</v>
      </c>
      <c r="AH17" s="11">
        <v>25.72</v>
      </c>
      <c r="AI17" s="12">
        <f>ROUND(IF(SUM(AF17,AB17,X17,T17,P17,L17,H17)&lt;=40,SUM(AF17,AB17,X17,T17,P17,L17,H17),40),2)</f>
        <v>40</v>
      </c>
      <c r="AJ17" s="12">
        <f>ROUND(IF(SUM(H17,L17,P17,T17,X17,AB17,AF17)&gt;40,SUM(H17,L17,P17,T17,X17,AB17,AF17)-40,0),2)</f>
        <v>29</v>
      </c>
      <c r="AK17" s="3">
        <f>ROUND(AG17*AI17,2)</f>
        <v>686</v>
      </c>
      <c r="AL17" s="3">
        <f>AH17*AJ17</f>
        <v>745.88</v>
      </c>
      <c r="AM17" s="3">
        <f>SUM(AK17:AL17)</f>
        <v>1431.88</v>
      </c>
      <c r="AN17" s="5">
        <v>13.5</v>
      </c>
      <c r="AO17" s="13">
        <f>AN17*1.5</f>
        <v>20.25</v>
      </c>
      <c r="AP17" s="14">
        <f>AN17*AI17</f>
        <v>540</v>
      </c>
      <c r="AQ17" s="14">
        <f>AO17*AJ17</f>
        <v>587.25</v>
      </c>
      <c r="AR17" s="46">
        <f>SUM(AP17:AQ17)</f>
        <v>1127.25</v>
      </c>
      <c r="AS17" t="s">
        <v>26</v>
      </c>
      <c r="AT17" s="36"/>
      <c r="AU17" s="22">
        <f>AR17-AT17</f>
        <v>1127.25</v>
      </c>
      <c r="AV17" s="37"/>
      <c r="AW17" s="22">
        <f>AT17+AV17</f>
        <v>0</v>
      </c>
    </row>
    <row r="18" spans="1:49">
      <c r="A18" s="8">
        <v>15</v>
      </c>
      <c r="B18" s="43" t="s">
        <v>59</v>
      </c>
      <c r="C18" s="24" t="s">
        <v>60</v>
      </c>
      <c r="D18" s="16" t="s">
        <v>31</v>
      </c>
      <c r="E18" s="6">
        <v>0.29166666666666669</v>
      </c>
      <c r="F18" s="6">
        <v>0.79166666666666663</v>
      </c>
      <c r="G18" s="9">
        <v>2.0833333333333332E-2</v>
      </c>
      <c r="H18" s="10">
        <f>ROUND(IF((OR(E18="",F18=""))," ",IF((E18&lt;F18),((F18-E18)*24-(G18*24)),((F18-E18)*24-(G18*24)+24))),2)</f>
        <v>11.5</v>
      </c>
      <c r="I18" s="6">
        <v>0.29166666666666669</v>
      </c>
      <c r="J18" s="6">
        <v>0.79166666666666663</v>
      </c>
      <c r="K18" s="9">
        <v>2.0833333333333332E-2</v>
      </c>
      <c r="L18" s="10">
        <f>ROUND(IF((OR(I18="",J18=""))," ",IF((I18&lt;J18),((J18-I18)*24-(K18*24)),((J18-I18)*24-(K18*24)+24))),2)</f>
        <v>11.5</v>
      </c>
      <c r="M18" s="6">
        <v>0.29166666666666669</v>
      </c>
      <c r="N18" s="6">
        <v>0.79166666666666663</v>
      </c>
      <c r="O18" s="9">
        <v>2.0833333333333332E-2</v>
      </c>
      <c r="P18" s="10">
        <f>ROUND(IF((OR(M18="",N18=""))," ",IF((M18&lt;N18),((N18-M18)*24-(O18*24)),((N18-M18)*24-(O18*24)+24))),2)</f>
        <v>11.5</v>
      </c>
      <c r="Q18" s="6">
        <v>0.29166666666666669</v>
      </c>
      <c r="R18" s="6">
        <v>0.79166666666666663</v>
      </c>
      <c r="S18" s="9">
        <v>2.0833333333333332E-2</v>
      </c>
      <c r="T18" s="10">
        <f>ROUND(IF((OR(Q18="",R18=""))," ",IF((Q18&lt;R18),((R18-Q18)*24-(S18*24)),((R18-Q18)*24-(S18*24)+24))),2)</f>
        <v>11.5</v>
      </c>
      <c r="U18" s="6">
        <v>0.29166666666666669</v>
      </c>
      <c r="V18" s="6">
        <v>0.79166666666666663</v>
      </c>
      <c r="W18" s="9">
        <v>2.0833333333333332E-2</v>
      </c>
      <c r="X18" s="10">
        <f>ROUND(IF((OR(U18="",V18=""))," ",IF((U18&lt;V18),((V18-U18)*24-(W18*24)),((V18-U18)*24-(W18*24)+24))),2)</f>
        <v>11.5</v>
      </c>
      <c r="Y18" s="6">
        <v>0.29166666666666669</v>
      </c>
      <c r="Z18" s="6">
        <v>0.875</v>
      </c>
      <c r="AA18" s="9">
        <v>2.0833333333333332E-2</v>
      </c>
      <c r="AB18" s="10">
        <f>ROUND(IF((OR(Y18="",Z18=""))," ",IF((Y18&lt;Z18),((Z18-Y18)*24-(AA18*24)),((Z18-Y18)*24-(AA18*24)+24))),2)</f>
        <v>13.5</v>
      </c>
      <c r="AC18" s="6">
        <v>0.29166666666666669</v>
      </c>
      <c r="AD18" s="6">
        <v>0.79166666666666663</v>
      </c>
      <c r="AE18" s="9">
        <v>2.0833333333333332E-2</v>
      </c>
      <c r="AF18" s="10">
        <f>ROUND(IF((OR(AC18="",AD18=""))," ",IF((AC18&lt;AD18),((AD18-AC18)*24-(AE18*24)),((AD18-AC18)*24-(AE18*24)+24))),2)</f>
        <v>11.5</v>
      </c>
      <c r="AG18" s="11">
        <v>15.24</v>
      </c>
      <c r="AH18" s="11">
        <v>22.86</v>
      </c>
      <c r="AI18" s="12">
        <f>ROUND(IF(SUM(AF18,AB18,X18,T18,P18,L18,H18)&lt;=40,SUM(AF18,AB18,X18,T18,P18,L18,H18),40),2)</f>
        <v>40</v>
      </c>
      <c r="AJ18" s="12">
        <f>ROUND(IF(SUM(H18,L18,P18,T18,X18,AB18,AF18)&gt;40,SUM(H18,L18,P18,T18,X18,AB18,AF18)-40,0),2)</f>
        <v>42.5</v>
      </c>
      <c r="AK18" s="3">
        <f>ROUND(AG18*AI18,2)</f>
        <v>609.6</v>
      </c>
      <c r="AL18" s="3">
        <f>AH18*AJ18</f>
        <v>971.55</v>
      </c>
      <c r="AM18" s="3">
        <f>SUM(AK18:AL18)</f>
        <v>1581.15</v>
      </c>
      <c r="AN18" s="5">
        <v>13.5</v>
      </c>
      <c r="AO18" s="13">
        <f>AN18*1.5</f>
        <v>20.25</v>
      </c>
      <c r="AP18" s="14">
        <f>AN18*AI18</f>
        <v>540</v>
      </c>
      <c r="AQ18" s="14">
        <f>AO18*AJ18</f>
        <v>860.625</v>
      </c>
      <c r="AR18" s="46">
        <f>SUM(AP18:AQ18)</f>
        <v>1400.625</v>
      </c>
      <c r="AS18" t="s">
        <v>26</v>
      </c>
      <c r="AT18" s="36"/>
      <c r="AU18" s="22">
        <f>AR18-AT18</f>
        <v>1400.625</v>
      </c>
      <c r="AV18" s="37"/>
      <c r="AW18" s="22">
        <f>AT18+AV18</f>
        <v>0</v>
      </c>
    </row>
    <row r="19" spans="1:49">
      <c r="A19" s="8">
        <v>16</v>
      </c>
      <c r="B19" s="43" t="s">
        <v>61</v>
      </c>
      <c r="C19" s="24" t="s">
        <v>62</v>
      </c>
      <c r="D19" s="16" t="s">
        <v>31</v>
      </c>
      <c r="E19" s="6">
        <v>0.29166666666666669</v>
      </c>
      <c r="F19" s="6">
        <v>0.79166666666666663</v>
      </c>
      <c r="G19" s="9">
        <v>2.0833333333333332E-2</v>
      </c>
      <c r="H19" s="10">
        <f>ROUND(IF((OR(E19="",F19=""))," ",IF((E19&lt;F19),((F19-E19)*24-(G19*24)),((F19-E19)*24-(G19*24)+24))),2)</f>
        <v>11.5</v>
      </c>
      <c r="I19" s="6">
        <v>0.29166666666666669</v>
      </c>
      <c r="J19" s="6">
        <v>0.79166666666666663</v>
      </c>
      <c r="K19" s="9">
        <v>2.0833333333333332E-2</v>
      </c>
      <c r="L19" s="10">
        <f>ROUND(IF((OR(I19="",J19=""))," ",IF((I19&lt;J19),((J19-I19)*24-(K19*24)),((J19-I19)*24-(K19*24)+24))),2)</f>
        <v>11.5</v>
      </c>
      <c r="M19" s="6">
        <v>0.29166666666666669</v>
      </c>
      <c r="N19" s="6">
        <v>0.79166666666666663</v>
      </c>
      <c r="O19" s="9">
        <v>2.0833333333333332E-2</v>
      </c>
      <c r="P19" s="10">
        <f>ROUND(IF((OR(M19="",N19=""))," ",IF((M19&lt;N19),((N19-M19)*24-(O19*24)),((N19-M19)*24-(O19*24)+24))),2)</f>
        <v>11.5</v>
      </c>
      <c r="Q19" s="6">
        <v>0.29166666666666669</v>
      </c>
      <c r="R19" s="6">
        <v>0.79166666666666663</v>
      </c>
      <c r="S19" s="9">
        <v>2.0833333333333332E-2</v>
      </c>
      <c r="T19" s="10">
        <f>ROUND(IF((OR(Q19="",R19=""))," ",IF((Q19&lt;R19),((R19-Q19)*24-(S19*24)),((R19-Q19)*24-(S19*24)+24))),2)</f>
        <v>11.5</v>
      </c>
      <c r="U19" s="6">
        <v>0.29166666666666669</v>
      </c>
      <c r="V19" s="6">
        <v>0.79166666666666663</v>
      </c>
      <c r="W19" s="9">
        <v>2.0833333333333332E-2</v>
      </c>
      <c r="X19" s="10">
        <f>ROUND(IF((OR(U19="",V19=""))," ",IF((U19&lt;V19),((V19-U19)*24-(W19*24)),((V19-U19)*24-(W19*24)+24))),2)</f>
        <v>11.5</v>
      </c>
      <c r="Y19" s="6">
        <v>0.29166666666666669</v>
      </c>
      <c r="Z19" s="6">
        <v>0.79166666666666663</v>
      </c>
      <c r="AA19" s="9">
        <v>2.0833333333333332E-2</v>
      </c>
      <c r="AB19" s="10">
        <f>ROUND(IF((OR(Y19="",Z19=""))," ",IF((Y19&lt;Z19),((Z19-Y19)*24-(AA19*24)),((Z19-Y19)*24-(AA19*24)+24))),2)</f>
        <v>11.5</v>
      </c>
      <c r="AC19" s="6">
        <v>0.29166666666666669</v>
      </c>
      <c r="AD19" s="6">
        <v>0.79166666666666663</v>
      </c>
      <c r="AE19" s="9">
        <v>2.0833333333333332E-2</v>
      </c>
      <c r="AF19" s="10">
        <f>ROUND(IF((OR(AC19="",AD19=""))," ",IF((AC19&lt;AD19),((AD19-AC19)*24-(AE19*24)),((AD19-AC19)*24-(AE19*24)+24))),2)</f>
        <v>11.5</v>
      </c>
      <c r="AG19" s="11">
        <v>15.24</v>
      </c>
      <c r="AH19" s="11">
        <v>22.86</v>
      </c>
      <c r="AI19" s="12">
        <f>ROUND(IF(SUM(AF19,AB19,X19,T19,P19,L19,H19)&lt;=40,SUM(AF19,AB19,X19,T19,P19,L19,H19),40),2)</f>
        <v>40</v>
      </c>
      <c r="AJ19" s="12">
        <f>ROUND(IF(SUM(H19,L19,P19,T19,X19,AB19,AF19)&gt;40,SUM(H19,L19,P19,T19,X19,AB19,AF19)-40,0),2)</f>
        <v>40.5</v>
      </c>
      <c r="AK19" s="3">
        <f>ROUND(AG19*AI19,2)</f>
        <v>609.6</v>
      </c>
      <c r="AL19" s="3">
        <f>AH19*AJ19</f>
        <v>925.82999999999993</v>
      </c>
      <c r="AM19" s="3">
        <f>SUM(AK19:AL19)</f>
        <v>1535.4299999999998</v>
      </c>
      <c r="AN19" s="5">
        <v>12</v>
      </c>
      <c r="AO19" s="13">
        <f>AN19*1.5</f>
        <v>18</v>
      </c>
      <c r="AP19" s="14">
        <f>AN19*AI19</f>
        <v>480</v>
      </c>
      <c r="AQ19" s="14">
        <f>AO19*AJ19</f>
        <v>729</v>
      </c>
      <c r="AR19" s="46">
        <f>SUM(AP19:AQ19)</f>
        <v>1209</v>
      </c>
      <c r="AS19" s="38">
        <v>1099</v>
      </c>
      <c r="AT19" s="36"/>
      <c r="AU19" s="22">
        <f>AR19-AT19</f>
        <v>1209</v>
      </c>
      <c r="AV19" s="37"/>
      <c r="AW19" s="22">
        <f>AT19+AV19</f>
        <v>0</v>
      </c>
    </row>
    <row r="20" spans="1:49">
      <c r="A20" s="8">
        <v>17</v>
      </c>
      <c r="B20" s="43" t="s">
        <v>63</v>
      </c>
      <c r="C20" s="24" t="s">
        <v>64</v>
      </c>
      <c r="D20" s="16" t="s">
        <v>31</v>
      </c>
      <c r="E20" s="6">
        <v>0.29166666666666669</v>
      </c>
      <c r="F20" s="6">
        <v>0.79166666666666663</v>
      </c>
      <c r="G20" s="9">
        <v>2.0833333333333332E-2</v>
      </c>
      <c r="H20" s="10">
        <f>ROUND(IF((OR(E20="",F20=""))," ",IF((E20&lt;F20),((F20-E20)*24-(G20*24)),((F20-E20)*24-(G20*24)+24))),2)</f>
        <v>11.5</v>
      </c>
      <c r="I20" s="6">
        <v>0.29166666666666669</v>
      </c>
      <c r="J20" s="6">
        <v>0.79166666666666663</v>
      </c>
      <c r="K20" s="9">
        <v>2.0833333333333332E-2</v>
      </c>
      <c r="L20" s="10">
        <f>ROUND(IF((OR(I20="",J20=""))," ",IF((I20&lt;J20),((J20-I20)*24-(K20*24)),((J20-I20)*24-(K20*24)+24))),2)</f>
        <v>11.5</v>
      </c>
      <c r="M20" s="6">
        <v>0.29166666666666669</v>
      </c>
      <c r="N20" s="6">
        <v>0.79166666666666663</v>
      </c>
      <c r="O20" s="9">
        <v>2.0833333333333332E-2</v>
      </c>
      <c r="P20" s="10">
        <f>ROUND(IF((OR(M20="",N20=""))," ",IF((M20&lt;N20),((N20-M20)*24-(O20*24)),((N20-M20)*24-(O20*24)+24))),2)</f>
        <v>11.5</v>
      </c>
      <c r="Q20" s="6">
        <v>0.29166666666666669</v>
      </c>
      <c r="R20" s="6">
        <v>0.79166666666666663</v>
      </c>
      <c r="S20" s="9">
        <v>2.0833333333333332E-2</v>
      </c>
      <c r="T20" s="10">
        <f>ROUND(IF((OR(Q20="",R20=""))," ",IF((Q20&lt;R20),((R20-Q20)*24-(S20*24)),((R20-Q20)*24-(S20*24)+24))),2)</f>
        <v>11.5</v>
      </c>
      <c r="U20" s="6">
        <v>0.29166666666666669</v>
      </c>
      <c r="V20" s="6">
        <v>0.79166666666666663</v>
      </c>
      <c r="W20" s="9">
        <v>2.0833333333333332E-2</v>
      </c>
      <c r="X20" s="10">
        <f>ROUND(IF((OR(U20="",V20=""))," ",IF((U20&lt;V20),((V20-U20)*24-(W20*24)),((V20-U20)*24-(W20*24)+24))),2)</f>
        <v>11.5</v>
      </c>
      <c r="Y20" s="6"/>
      <c r="Z20" s="6"/>
      <c r="AA20" s="9"/>
      <c r="AB20" s="10"/>
      <c r="AC20" s="6"/>
      <c r="AD20" s="6"/>
      <c r="AE20" s="9"/>
      <c r="AF20" s="10"/>
      <c r="AG20" s="11">
        <v>15.24</v>
      </c>
      <c r="AH20" s="11">
        <v>22.86</v>
      </c>
      <c r="AI20" s="12">
        <f>ROUND(IF(SUM(AF20,AB20,X20,T20,P20,L20,H20)&lt;=40,SUM(AF20,AB20,X20,T20,P20,L20,H20),40),2)</f>
        <v>40</v>
      </c>
      <c r="AJ20" s="12">
        <f>ROUND(IF(SUM(H20,L20,P20,T20,X20,AB20,AF20)&gt;40,SUM(H20,L20,P20,T20,X20,AB20,AF20)-40,0),2)</f>
        <v>17.5</v>
      </c>
      <c r="AK20" s="3">
        <f>ROUND(AG20*AI20,2)</f>
        <v>609.6</v>
      </c>
      <c r="AL20" s="3">
        <f>AH20*AJ20</f>
        <v>400.05</v>
      </c>
      <c r="AM20" s="3">
        <f>SUM(AK20:AL20)</f>
        <v>1009.6500000000001</v>
      </c>
      <c r="AN20" s="5">
        <v>12</v>
      </c>
      <c r="AO20" s="13">
        <f>AN20*1.5</f>
        <v>18</v>
      </c>
      <c r="AP20" s="14">
        <f>AN20*AI20</f>
        <v>480</v>
      </c>
      <c r="AQ20" s="14">
        <f>AO20*AJ20</f>
        <v>315</v>
      </c>
      <c r="AR20" s="46">
        <f>SUM(AP20:AQ20)</f>
        <v>795</v>
      </c>
      <c r="AS20" s="38">
        <v>1099</v>
      </c>
      <c r="AT20" s="36"/>
      <c r="AU20" s="22">
        <f>AR20-AT20</f>
        <v>795</v>
      </c>
      <c r="AV20" s="37"/>
      <c r="AW20" s="22">
        <f>AT20+AV20</f>
        <v>0</v>
      </c>
    </row>
    <row r="21" spans="1:49">
      <c r="A21" s="8">
        <v>18</v>
      </c>
      <c r="B21" s="43" t="s">
        <v>65</v>
      </c>
      <c r="C21" s="24" t="s">
        <v>66</v>
      </c>
      <c r="D21" s="16" t="s">
        <v>31</v>
      </c>
      <c r="E21" s="6">
        <v>0.29166666666666669</v>
      </c>
      <c r="F21" s="6">
        <v>0.79166666666666663</v>
      </c>
      <c r="G21" s="9">
        <v>2.0833333333333332E-2</v>
      </c>
      <c r="H21" s="10">
        <f>ROUND(IF((OR(E21="",F21=""))," ",IF((E21&lt;F21),((F21-E21)*24-(G21*24)),((F21-E21)*24-(G21*24)+24))),2)</f>
        <v>11.5</v>
      </c>
      <c r="I21" s="6">
        <v>0.29166666666666669</v>
      </c>
      <c r="J21" s="6">
        <v>0.79166666666666663</v>
      </c>
      <c r="K21" s="9">
        <v>2.0833333333333332E-2</v>
      </c>
      <c r="L21" s="10">
        <f>ROUND(IF((OR(I21="",J21=""))," ",IF((I21&lt;J21),((J21-I21)*24-(K21*24)),((J21-I21)*24-(K21*24)+24))),2)</f>
        <v>11.5</v>
      </c>
      <c r="M21" s="6">
        <v>0.29166666666666669</v>
      </c>
      <c r="N21" s="6">
        <v>0.79166666666666663</v>
      </c>
      <c r="O21" s="9">
        <v>2.0833333333333332E-2</v>
      </c>
      <c r="P21" s="10">
        <f>ROUND(IF((OR(M21="",N21=""))," ",IF((M21&lt;N21),((N21-M21)*24-(O21*24)),((N21-M21)*24-(O21*24)+24))),2)</f>
        <v>11.5</v>
      </c>
      <c r="Q21" s="6">
        <v>0.29166666666666669</v>
      </c>
      <c r="R21" s="6">
        <v>0.79166666666666663</v>
      </c>
      <c r="S21" s="9">
        <v>2.0833333333333332E-2</v>
      </c>
      <c r="T21" s="10">
        <f>ROUND(IF((OR(Q21="",R21=""))," ",IF((Q21&lt;R21),((R21-Q21)*24-(S21*24)),((R21-Q21)*24-(S21*24)+24))),2)</f>
        <v>11.5</v>
      </c>
      <c r="U21" s="6">
        <v>0.29166666666666669</v>
      </c>
      <c r="V21" s="6">
        <v>0.79166666666666663</v>
      </c>
      <c r="W21" s="9">
        <v>2.0833333333333332E-2</v>
      </c>
      <c r="X21" s="10">
        <f>ROUND(IF((OR(U21="",V21=""))," ",IF((U21&lt;V21),((V21-U21)*24-(W21*24)),((V21-U21)*24-(W21*24)+24))),2)</f>
        <v>11.5</v>
      </c>
      <c r="Y21" s="6">
        <v>0.29166666666666669</v>
      </c>
      <c r="Z21" s="6">
        <v>0.79166666666666663</v>
      </c>
      <c r="AA21" s="9">
        <v>2.0833333333333332E-2</v>
      </c>
      <c r="AB21" s="10">
        <f>ROUND(IF((OR(Y21="",Z21=""))," ",IF((Y21&lt;Z21),((Z21-Y21)*24-(AA21*24)),((Z21-Y21)*24-(AA21*24)+24))),2)</f>
        <v>11.5</v>
      </c>
      <c r="AC21" s="6"/>
      <c r="AD21" s="6"/>
      <c r="AE21" s="9"/>
      <c r="AF21" s="10"/>
      <c r="AG21" s="11">
        <v>16.510000000000002</v>
      </c>
      <c r="AH21" s="11">
        <v>24.77</v>
      </c>
      <c r="AI21" s="12">
        <f>ROUND(IF(SUM(AF21,AB21,X21,T21,P21,L21,H21)&lt;=40,SUM(AF21,AB21,X21,T21,P21,L21,H21),40),2)</f>
        <v>40</v>
      </c>
      <c r="AJ21" s="12">
        <f>ROUND(IF(SUM(H21,L21,P21,T21,X21,AB21,AF21)&gt;40,SUM(H21,L21,P21,T21,X21,AB21,AF21)-40,0),2)</f>
        <v>29</v>
      </c>
      <c r="AK21" s="3">
        <f>ROUND(AG21*AI21,2)</f>
        <v>660.4</v>
      </c>
      <c r="AL21" s="3">
        <f>AH21*AJ21</f>
        <v>718.33</v>
      </c>
      <c r="AM21" s="3">
        <f>SUM(AK21:AL21)</f>
        <v>1378.73</v>
      </c>
      <c r="AN21" s="5">
        <v>13</v>
      </c>
      <c r="AO21" s="13">
        <f>AN21*1.5</f>
        <v>19.5</v>
      </c>
      <c r="AP21" s="14">
        <f>AN21*AI21</f>
        <v>520</v>
      </c>
      <c r="AQ21" s="14">
        <f>AO21*AJ21</f>
        <v>565.5</v>
      </c>
      <c r="AR21" s="46">
        <f>SUM(AP21:AQ21)</f>
        <v>1085.5</v>
      </c>
      <c r="AS21" s="38">
        <v>1099</v>
      </c>
      <c r="AT21" s="36"/>
      <c r="AU21" s="22">
        <f>AR21-AT21</f>
        <v>1085.5</v>
      </c>
      <c r="AV21" s="37"/>
      <c r="AW21" s="22">
        <f>AT21+AV21</f>
        <v>0</v>
      </c>
    </row>
    <row r="22" spans="1:49">
      <c r="A22" s="8">
        <v>19</v>
      </c>
      <c r="B22" s="48" t="s">
        <v>67</v>
      </c>
      <c r="C22" s="24" t="s">
        <v>68</v>
      </c>
      <c r="D22" s="16" t="s">
        <v>31</v>
      </c>
      <c r="E22" s="6">
        <v>0.29166666666666669</v>
      </c>
      <c r="F22" s="6">
        <v>0.79166666666666663</v>
      </c>
      <c r="G22" s="9">
        <v>2.0833333333333332E-2</v>
      </c>
      <c r="H22" s="10">
        <f>ROUND(IF((OR(E22="",F22=""))," ",IF((E22&lt;F22),((F22-E22)*24-(G22*24)),((F22-E22)*24-(G22*24)+24))),2)</f>
        <v>11.5</v>
      </c>
      <c r="I22" s="6">
        <v>0.29166666666666669</v>
      </c>
      <c r="J22" s="6">
        <v>0.79166666666666663</v>
      </c>
      <c r="K22" s="9">
        <v>2.0833333333333332E-2</v>
      </c>
      <c r="L22" s="10">
        <f>ROUND(IF((OR(I22="",J22=""))," ",IF((I22&lt;J22),((J22-I22)*24-(K22*24)),((J22-I22)*24-(K22*24)+24))),2)</f>
        <v>11.5</v>
      </c>
      <c r="M22" s="6">
        <v>0.29166666666666669</v>
      </c>
      <c r="N22" s="6">
        <v>0.79166666666666663</v>
      </c>
      <c r="O22" s="9">
        <v>2.0833333333333332E-2</v>
      </c>
      <c r="P22" s="10">
        <f>ROUND(IF((OR(M22="",N22=""))," ",IF((M22&lt;N22),((N22-M22)*24-(O22*24)),((N22-M22)*24-(O22*24)+24))),2)</f>
        <v>11.5</v>
      </c>
      <c r="Q22" s="6">
        <v>0.29166666666666669</v>
      </c>
      <c r="R22" s="6">
        <v>0.79166666666666663</v>
      </c>
      <c r="S22" s="9">
        <v>2.0833333333333332E-2</v>
      </c>
      <c r="T22" s="10">
        <f>ROUND(IF((OR(Q22="",R22=""))," ",IF((Q22&lt;R22),((R22-Q22)*24-(S22*24)),((R22-Q22)*24-(S22*24)+24))),2)</f>
        <v>11.5</v>
      </c>
      <c r="U22" s="6">
        <v>0.29166666666666669</v>
      </c>
      <c r="V22" s="6">
        <v>0.79166666666666663</v>
      </c>
      <c r="W22" s="9">
        <v>2.0833333333333332E-2</v>
      </c>
      <c r="X22" s="10">
        <f>ROUND(IF((OR(U22="",V22=""))," ",IF((U22&lt;V22),((V22-U22)*24-(W22*24)),((V22-U22)*24-(W22*24)+24))),2)</f>
        <v>11.5</v>
      </c>
      <c r="Y22" s="6">
        <v>0.29166666666666669</v>
      </c>
      <c r="Z22" s="6">
        <v>0.66666666666666663</v>
      </c>
      <c r="AA22" s="9">
        <v>2.0833333333333332E-2</v>
      </c>
      <c r="AB22" s="10">
        <f>ROUND(IF((OR(Y22="",Z22=""))," ",IF((Y22&lt;Z22),((Z22-Y22)*24-(AA22*24)),((Z22-Y22)*24-(AA22*24)+24))),2)</f>
        <v>8.5</v>
      </c>
      <c r="AC22" s="6">
        <v>0.29166666666666669</v>
      </c>
      <c r="AD22" s="6">
        <v>0.66666666666666663</v>
      </c>
      <c r="AE22" s="9">
        <v>2.0833333333333332E-2</v>
      </c>
      <c r="AF22" s="10">
        <f>ROUND(IF((OR(AC22="",AD22=""))," ",IF((AC22&lt;AD22),((AD22-AC22)*24-(AE22*24)),((AD22-AC22)*24-(AE22*24)+24))),2)</f>
        <v>8.5</v>
      </c>
      <c r="AG22" s="11">
        <v>17.78</v>
      </c>
      <c r="AH22" s="11">
        <v>26.67</v>
      </c>
      <c r="AI22" s="12">
        <f>ROUND(IF(SUM(AF22,AB22,X22,T22,P22,L22,H22)&lt;=40,SUM(AF22,AB22,X22,T22,P22,L22,H22),40),2)</f>
        <v>40</v>
      </c>
      <c r="AJ22" s="12">
        <f>ROUND(IF(SUM(H22,L22,P22,T22,X22,AB22,AF22)&gt;40,SUM(H22,L22,P22,T22,X22,AB22,AF22)-40,0),2)</f>
        <v>34.5</v>
      </c>
      <c r="AK22" s="3">
        <f>ROUND(AG22*AI22,2)</f>
        <v>711.2</v>
      </c>
      <c r="AL22" s="3">
        <f>AH22*AJ22</f>
        <v>920.11500000000001</v>
      </c>
      <c r="AM22" s="3">
        <f>SUM(AK22:AL22)</f>
        <v>1631.3150000000001</v>
      </c>
      <c r="AN22" s="5">
        <v>14.5</v>
      </c>
      <c r="AO22" s="13">
        <f>AN22*1.5</f>
        <v>21.75</v>
      </c>
      <c r="AP22" s="14">
        <f>AN22*AI22</f>
        <v>580</v>
      </c>
      <c r="AQ22" s="14">
        <f>AO22*AJ22</f>
        <v>750.375</v>
      </c>
      <c r="AR22" s="46">
        <f>SUM(AP22:AQ22)</f>
        <v>1330.375</v>
      </c>
      <c r="AS22" s="38">
        <v>1099</v>
      </c>
      <c r="AT22" s="36"/>
      <c r="AU22" s="22">
        <f>AR22-AT22</f>
        <v>1330.375</v>
      </c>
      <c r="AV22" s="37"/>
      <c r="AW22" s="22">
        <f>AT22+AV22</f>
        <v>0</v>
      </c>
    </row>
    <row r="23" spans="1:49">
      <c r="A23" s="8">
        <v>20</v>
      </c>
      <c r="B23" s="43" t="s">
        <v>69</v>
      </c>
      <c r="C23" s="24" t="s">
        <v>70</v>
      </c>
      <c r="D23" s="16" t="s">
        <v>31</v>
      </c>
      <c r="E23" s="6">
        <v>0.29166666666666669</v>
      </c>
      <c r="F23" s="6">
        <v>0.79166666666666663</v>
      </c>
      <c r="G23" s="9">
        <v>2.0833333333333332E-2</v>
      </c>
      <c r="H23" s="10">
        <f>ROUND(IF((OR(E23="",F23=""))," ",IF((E23&lt;F23),((F23-E23)*24-(G23*24)),((F23-E23)*24-(G23*24)+24))),2)</f>
        <v>11.5</v>
      </c>
      <c r="I23" s="6">
        <v>0.29166666666666669</v>
      </c>
      <c r="J23" s="6">
        <v>0.79166666666666663</v>
      </c>
      <c r="K23" s="9">
        <v>2.0833333333333332E-2</v>
      </c>
      <c r="L23" s="10">
        <f>ROUND(IF((OR(I23="",J23=""))," ",IF((I23&lt;J23),((J23-I23)*24-(K23*24)),((J23-I23)*24-(K23*24)+24))),2)</f>
        <v>11.5</v>
      </c>
      <c r="M23" s="6">
        <v>0.29166666666666669</v>
      </c>
      <c r="N23" s="6">
        <v>0.79166666666666663</v>
      </c>
      <c r="O23" s="9">
        <v>2.0833333333333332E-2</v>
      </c>
      <c r="P23" s="10">
        <f>ROUND(IF((OR(M23="",N23=""))," ",IF((M23&lt;N23),((N23-M23)*24-(O23*24)),((N23-M23)*24-(O23*24)+24))),2)</f>
        <v>11.5</v>
      </c>
      <c r="Q23" s="6">
        <v>0.29166666666666669</v>
      </c>
      <c r="R23" s="6">
        <v>0.79166666666666663</v>
      </c>
      <c r="S23" s="9">
        <v>2.0833333333333332E-2</v>
      </c>
      <c r="T23" s="10">
        <f>ROUND(IF((OR(Q23="",R23=""))," ",IF((Q23&lt;R23),((R23-Q23)*24-(S23*24)),((R23-Q23)*24-(S23*24)+24))),2)</f>
        <v>11.5</v>
      </c>
      <c r="U23" s="6">
        <v>0.29166666666666669</v>
      </c>
      <c r="V23" s="6">
        <v>0.79166666666666663</v>
      </c>
      <c r="W23" s="9">
        <v>2.0833333333333332E-2</v>
      </c>
      <c r="X23" s="10">
        <f>ROUND(IF((OR(U23="",V23=""))," ",IF((U23&lt;V23),((V23-U23)*24-(W23*24)),((V23-U23)*24-(W23*24)+24))),2)</f>
        <v>11.5</v>
      </c>
      <c r="Y23" s="6"/>
      <c r="Z23" s="6"/>
      <c r="AA23" s="9"/>
      <c r="AB23" s="10"/>
      <c r="AC23" s="6"/>
      <c r="AD23" s="6"/>
      <c r="AE23" s="9"/>
      <c r="AF23" s="10"/>
      <c r="AG23" s="11">
        <v>16.510000000000002</v>
      </c>
      <c r="AH23" s="11">
        <v>24.77</v>
      </c>
      <c r="AI23" s="12">
        <f>ROUND(IF(SUM(AF23,AB23,X23,T23,P23,L23,H23)&lt;=40,SUM(AF23,AB23,X23,T23,P23,L23,H23),40),2)</f>
        <v>40</v>
      </c>
      <c r="AJ23" s="12">
        <f>ROUND(IF(SUM(H23,L23,P23,T23,X23,AB23,AF23)&gt;40,SUM(H23,L23,P23,T23,X23,AB23,AF23)-40,0),2)</f>
        <v>17.5</v>
      </c>
      <c r="AK23" s="3">
        <f>ROUND(AG23*AI23,2)</f>
        <v>660.4</v>
      </c>
      <c r="AL23" s="3">
        <f>AH23*AJ23</f>
        <v>433.47499999999997</v>
      </c>
      <c r="AM23" s="3">
        <f>SUM(AK23:AL23)</f>
        <v>1093.875</v>
      </c>
      <c r="AN23" s="5">
        <v>13</v>
      </c>
      <c r="AO23" s="13">
        <f>AN23*1.5</f>
        <v>19.5</v>
      </c>
      <c r="AP23" s="14">
        <f>AN23*AI23</f>
        <v>520</v>
      </c>
      <c r="AQ23" s="14">
        <f>AO23*AJ23</f>
        <v>341.25</v>
      </c>
      <c r="AR23" s="46">
        <f>SUM(AP23:AQ23)</f>
        <v>861.25</v>
      </c>
      <c r="AS23" s="38">
        <v>1099</v>
      </c>
      <c r="AT23" s="36"/>
      <c r="AU23" s="22">
        <f>AR23-AT23</f>
        <v>861.25</v>
      </c>
      <c r="AV23" s="37"/>
      <c r="AW23" s="22">
        <f>AT23+AV23</f>
        <v>0</v>
      </c>
    </row>
    <row r="24" spans="1:49">
      <c r="A24" s="8">
        <v>21</v>
      </c>
      <c r="B24" s="43" t="s">
        <v>71</v>
      </c>
      <c r="C24" s="24" t="s">
        <v>72</v>
      </c>
      <c r="D24" s="16" t="s">
        <v>31</v>
      </c>
      <c r="E24" s="6">
        <v>0.29166666666666669</v>
      </c>
      <c r="F24" s="6">
        <v>0.79166666666666663</v>
      </c>
      <c r="G24" s="9">
        <v>2.0833333333333332E-2</v>
      </c>
      <c r="H24" s="10">
        <f>ROUND(IF((OR(E24="",F24=""))," ",IF((E24&lt;F24),((F24-E24)*24-(G24*24)),((F24-E24)*24-(G24*24)+24))),2)</f>
        <v>11.5</v>
      </c>
      <c r="I24" s="6">
        <v>0.29166666666666669</v>
      </c>
      <c r="J24" s="6">
        <v>0.79166666666666663</v>
      </c>
      <c r="K24" s="9">
        <v>2.0833333333333332E-2</v>
      </c>
      <c r="L24" s="10">
        <f>ROUND(IF((OR(I24="",J24=""))," ",IF((I24&lt;J24),((J24-I24)*24-(K24*24)),((J24-I24)*24-(K24*24)+24))),2)</f>
        <v>11.5</v>
      </c>
      <c r="M24" s="6">
        <v>0.29166666666666669</v>
      </c>
      <c r="N24" s="6">
        <v>0.79166666666666663</v>
      </c>
      <c r="O24" s="9">
        <v>2.0833333333333332E-2</v>
      </c>
      <c r="P24" s="10">
        <f>ROUND(IF((OR(M24="",N24=""))," ",IF((M24&lt;N24),((N24-M24)*24-(O24*24)),((N24-M24)*24-(O24*24)+24))),2)</f>
        <v>11.5</v>
      </c>
      <c r="Q24" s="6">
        <v>0.29166666666666669</v>
      </c>
      <c r="R24" s="6">
        <v>0.79166666666666663</v>
      </c>
      <c r="S24" s="9">
        <v>2.0833333333333332E-2</v>
      </c>
      <c r="T24" s="10">
        <f>ROUND(IF((OR(Q24="",R24=""))," ",IF((Q24&lt;R24),((R24-Q24)*24-(S24*24)),((R24-Q24)*24-(S24*24)+24))),2)</f>
        <v>11.5</v>
      </c>
      <c r="U24" s="6">
        <v>0.29166666666666669</v>
      </c>
      <c r="V24" s="6">
        <v>0.79166666666666663</v>
      </c>
      <c r="W24" s="9">
        <v>2.0833333333333332E-2</v>
      </c>
      <c r="X24" s="10">
        <f>ROUND(IF((OR(U24="",V24=""))," ",IF((U24&lt;V24),((V24-U24)*24-(W24*24)),((V24-U24)*24-(W24*24)+24))),2)</f>
        <v>11.5</v>
      </c>
      <c r="Y24" s="6"/>
      <c r="Z24" s="6"/>
      <c r="AA24" s="9"/>
      <c r="AB24" s="10"/>
      <c r="AC24" s="6"/>
      <c r="AD24" s="6"/>
      <c r="AE24" s="9"/>
      <c r="AF24" s="10"/>
      <c r="AG24" s="11">
        <v>15.24</v>
      </c>
      <c r="AH24" s="11">
        <v>22.86</v>
      </c>
      <c r="AI24" s="12">
        <f>ROUND(IF(SUM(AF24,AB24,X24,T24,P24,L24,H24)&lt;=40,SUM(AF24,AB24,X24,T24,P24,L24,H24),40),2)</f>
        <v>40</v>
      </c>
      <c r="AJ24" s="12">
        <f>ROUND(IF(SUM(H24,L24,P24,T24,X24,AB24,AF24)&gt;40,SUM(H24,L24,P24,T24,X24,AB24,AF24)-40,0),2)</f>
        <v>17.5</v>
      </c>
      <c r="AK24" s="3">
        <f>ROUND(AG24*AI24,2)</f>
        <v>609.6</v>
      </c>
      <c r="AL24" s="3">
        <f>AH24*AJ24</f>
        <v>400.05</v>
      </c>
      <c r="AM24" s="3">
        <f>SUM(AK24:AL24)</f>
        <v>1009.6500000000001</v>
      </c>
      <c r="AN24" s="5">
        <v>12.5</v>
      </c>
      <c r="AO24" s="13">
        <f>AN24*1.5</f>
        <v>18.75</v>
      </c>
      <c r="AP24" s="14">
        <f>AN24*AI24</f>
        <v>500</v>
      </c>
      <c r="AQ24" s="14">
        <f>AO24*AJ24</f>
        <v>328.125</v>
      </c>
      <c r="AR24" s="46">
        <f>SUM(AP24:AQ24)</f>
        <v>828.125</v>
      </c>
      <c r="AS24" t="s">
        <v>26</v>
      </c>
      <c r="AT24" s="36"/>
      <c r="AU24" s="22">
        <f>AR24-AT24</f>
        <v>828.125</v>
      </c>
      <c r="AV24" s="37"/>
      <c r="AW24" s="22">
        <f>AT24+AV24</f>
        <v>0</v>
      </c>
    </row>
    <row r="25" spans="1:49">
      <c r="A25" s="8">
        <v>22</v>
      </c>
      <c r="B25" s="43" t="s">
        <v>73</v>
      </c>
      <c r="C25" s="24" t="s">
        <v>74</v>
      </c>
      <c r="D25" s="16" t="s">
        <v>31</v>
      </c>
      <c r="E25" s="6">
        <v>0.29166666666666669</v>
      </c>
      <c r="F25" s="6">
        <v>0.79166666666666663</v>
      </c>
      <c r="G25" s="9">
        <v>2.0833333333333332E-2</v>
      </c>
      <c r="H25" s="10">
        <f>ROUND(IF((OR(E25="",F25=""))," ",IF((E25&lt;F25),((F25-E25)*24-(G25*24)),((F25-E25)*24-(G25*24)+24))),2)</f>
        <v>11.5</v>
      </c>
      <c r="I25" s="6">
        <v>0.29166666666666669</v>
      </c>
      <c r="J25" s="6">
        <v>0.79166666666666663</v>
      </c>
      <c r="K25" s="9">
        <v>2.0833333333333332E-2</v>
      </c>
      <c r="L25" s="10">
        <f>ROUND(IF((OR(I25="",J25=""))," ",IF((I25&lt;J25),((J25-I25)*24-(K25*24)),((J25-I25)*24-(K25*24)+24))),2)</f>
        <v>11.5</v>
      </c>
      <c r="M25" s="6">
        <v>0.29166666666666669</v>
      </c>
      <c r="N25" s="6">
        <v>0.79166666666666663</v>
      </c>
      <c r="O25" s="9">
        <v>2.0833333333333332E-2</v>
      </c>
      <c r="P25" s="10">
        <f>ROUND(IF((OR(M25="",N25=""))," ",IF((M25&lt;N25),((N25-M25)*24-(O25*24)),((N25-M25)*24-(O25*24)+24))),2)</f>
        <v>11.5</v>
      </c>
      <c r="Q25" s="6">
        <v>0.29166666666666669</v>
      </c>
      <c r="R25" s="6">
        <v>0.79166666666666663</v>
      </c>
      <c r="S25" s="9">
        <v>2.0833333333333332E-2</v>
      </c>
      <c r="T25" s="10">
        <f>ROUND(IF((OR(Q25="",R25=""))," ",IF((Q25&lt;R25),((R25-Q25)*24-(S25*24)),((R25-Q25)*24-(S25*24)+24))),2)</f>
        <v>11.5</v>
      </c>
      <c r="U25" s="6">
        <v>0.29166666666666669</v>
      </c>
      <c r="V25" s="6">
        <v>0.79166666666666663</v>
      </c>
      <c r="W25" s="9">
        <v>2.0833333333333332E-2</v>
      </c>
      <c r="X25" s="10">
        <f>ROUND(IF((OR(U25="",V25=""))," ",IF((U25&lt;V25),((V25-U25)*24-(W25*24)),((V25-U25)*24-(W25*24)+24))),2)</f>
        <v>11.5</v>
      </c>
      <c r="Y25" s="6"/>
      <c r="Z25" s="6"/>
      <c r="AA25" s="9"/>
      <c r="AB25" s="10"/>
      <c r="AC25" s="6"/>
      <c r="AD25" s="6"/>
      <c r="AE25" s="9"/>
      <c r="AF25" s="10"/>
      <c r="AG25" s="11">
        <v>15.24</v>
      </c>
      <c r="AH25" s="11">
        <v>22.86</v>
      </c>
      <c r="AI25" s="12">
        <f>ROUND(IF(SUM(AF25,AB25,X25,T25,P25,L25,H25)&lt;=40,SUM(AF25,AB25,X25,T25,P25,L25,H25),40),2)</f>
        <v>40</v>
      </c>
      <c r="AJ25" s="12">
        <f>ROUND(IF(SUM(H25,L25,P25,T25,X25,AB25,AF25)&gt;40,SUM(H25,L25,P25,T25,X25,AB25,AF25)-40,0),2)</f>
        <v>17.5</v>
      </c>
      <c r="AK25" s="3">
        <f>ROUND(AG25*AI25,2)</f>
        <v>609.6</v>
      </c>
      <c r="AL25" s="3">
        <f>AH25*AJ25</f>
        <v>400.05</v>
      </c>
      <c r="AM25" s="3">
        <f>SUM(AK25:AL25)</f>
        <v>1009.6500000000001</v>
      </c>
      <c r="AN25" s="5">
        <v>12</v>
      </c>
      <c r="AO25" s="13">
        <f>AN25*1.5</f>
        <v>18</v>
      </c>
      <c r="AP25" s="14">
        <f>AN25*AI25</f>
        <v>480</v>
      </c>
      <c r="AQ25" s="14">
        <f>AO25*AJ25</f>
        <v>315</v>
      </c>
      <c r="AR25" s="46">
        <f>SUM(AP25:AQ25)</f>
        <v>795</v>
      </c>
      <c r="AS25" s="38">
        <v>1099</v>
      </c>
      <c r="AT25" s="36"/>
      <c r="AU25" s="22">
        <f>AR25-AT25</f>
        <v>795</v>
      </c>
      <c r="AV25" s="37"/>
      <c r="AW25" s="22">
        <f>AT25+AV25</f>
        <v>0</v>
      </c>
    </row>
    <row r="26" spans="1:49">
      <c r="A26" s="8">
        <v>23</v>
      </c>
      <c r="B26" s="43" t="s">
        <v>75</v>
      </c>
      <c r="C26" s="24" t="s">
        <v>76</v>
      </c>
      <c r="D26" s="16" t="s">
        <v>31</v>
      </c>
      <c r="E26" s="6">
        <v>0.29166666666666669</v>
      </c>
      <c r="F26" s="6">
        <v>0.79166666666666663</v>
      </c>
      <c r="G26" s="9">
        <v>2.0833333333333332E-2</v>
      </c>
      <c r="H26" s="10">
        <f>ROUND(IF((OR(E26="",F26=""))," ",IF((E26&lt;F26),((F26-E26)*24-(G26*24)),((F26-E26)*24-(G26*24)+24))),2)</f>
        <v>11.5</v>
      </c>
      <c r="I26" s="6">
        <v>0.29166666666666669</v>
      </c>
      <c r="J26" s="6">
        <v>0.79166666666666663</v>
      </c>
      <c r="K26" s="9">
        <v>2.0833333333333332E-2</v>
      </c>
      <c r="L26" s="10">
        <f>ROUND(IF((OR(I26="",J26=""))," ",IF((I26&lt;J26),((J26-I26)*24-(K26*24)),((J26-I26)*24-(K26*24)+24))),2)</f>
        <v>11.5</v>
      </c>
      <c r="M26" s="6">
        <v>0.29166666666666669</v>
      </c>
      <c r="N26" s="6">
        <v>0.79166666666666663</v>
      </c>
      <c r="O26" s="9">
        <v>2.0833333333333332E-2</v>
      </c>
      <c r="P26" s="10">
        <f>ROUND(IF((OR(M26="",N26=""))," ",IF((M26&lt;N26),((N26-M26)*24-(O26*24)),((N26-M26)*24-(O26*24)+24))),2)</f>
        <v>11.5</v>
      </c>
      <c r="Q26" s="6">
        <v>0.29166666666666669</v>
      </c>
      <c r="R26" s="6">
        <v>0.79166666666666663</v>
      </c>
      <c r="S26" s="9">
        <v>2.0833333333333332E-2</v>
      </c>
      <c r="T26" s="10">
        <f>ROUND(IF((OR(Q26="",R26=""))," ",IF((Q26&lt;R26),((R26-Q26)*24-(S26*24)),((R26-Q26)*24-(S26*24)+24))),2)</f>
        <v>11.5</v>
      </c>
      <c r="U26" s="6">
        <v>0.29166666666666669</v>
      </c>
      <c r="V26" s="6">
        <v>0.79166666666666663</v>
      </c>
      <c r="W26" s="9">
        <v>2.0833333333333332E-2</v>
      </c>
      <c r="X26" s="10">
        <f>ROUND(IF((OR(U26="",V26=""))," ",IF((U26&lt;V26),((V26-U26)*24-(W26*24)),((V26-U26)*24-(W26*24)+24))),2)</f>
        <v>11.5</v>
      </c>
      <c r="Y26" s="6">
        <v>0.29166666666666669</v>
      </c>
      <c r="Z26" s="6">
        <v>0.79166666666666663</v>
      </c>
      <c r="AA26" s="9">
        <v>2.0833333333333332E-2</v>
      </c>
      <c r="AB26" s="10">
        <f>ROUND(IF((OR(Y26="",Z26=""))," ",IF((Y26&lt;Z26),((Z26-Y26)*24-(AA26*24)),((Z26-Y26)*24-(AA26*24)+24))),2)</f>
        <v>11.5</v>
      </c>
      <c r="AC26" s="6"/>
      <c r="AD26" s="6"/>
      <c r="AE26" s="9"/>
      <c r="AF26" s="10"/>
      <c r="AG26" s="11">
        <v>15.24</v>
      </c>
      <c r="AH26" s="11">
        <v>22.86</v>
      </c>
      <c r="AI26" s="12">
        <f>ROUND(IF(SUM(AF26,AB26,X26,T26,P26,L26,H26)&lt;=40,SUM(AF26,AB26,X26,T26,P26,L26,H26),40),2)</f>
        <v>40</v>
      </c>
      <c r="AJ26" s="12">
        <f>ROUND(IF(SUM(H26,L26,P26,T26,X26,AB26,AF26)&gt;40,SUM(H26,L26,P26,T26,X26,AB26,AF26)-40,0),2)</f>
        <v>29</v>
      </c>
      <c r="AK26" s="3">
        <f>ROUND(AG26*AI26,2)</f>
        <v>609.6</v>
      </c>
      <c r="AL26" s="3">
        <f>AH26*AJ26</f>
        <v>662.93999999999994</v>
      </c>
      <c r="AM26" s="3">
        <f>SUM(AK26:AL26)</f>
        <v>1272.54</v>
      </c>
      <c r="AN26" s="5">
        <v>14</v>
      </c>
      <c r="AO26" s="13">
        <f>AN26*1.5</f>
        <v>21</v>
      </c>
      <c r="AP26" s="14">
        <f>AN26*AI26</f>
        <v>560</v>
      </c>
      <c r="AQ26" s="14">
        <f>AO26*AJ26</f>
        <v>609</v>
      </c>
      <c r="AR26" s="46">
        <f>SUM(AP26:AQ26)</f>
        <v>1169</v>
      </c>
      <c r="AS26" s="38">
        <v>1099</v>
      </c>
      <c r="AT26" s="36"/>
      <c r="AU26" s="22">
        <f>AR26-AT26</f>
        <v>1169</v>
      </c>
      <c r="AV26" s="37"/>
      <c r="AW26" s="22">
        <f>AT26+AV26</f>
        <v>0</v>
      </c>
    </row>
    <row r="27" spans="1:49">
      <c r="A27" s="8">
        <v>24</v>
      </c>
      <c r="B27" s="43" t="s">
        <v>77</v>
      </c>
      <c r="C27" s="24" t="s">
        <v>78</v>
      </c>
      <c r="D27" s="16" t="s">
        <v>31</v>
      </c>
      <c r="E27" s="6">
        <v>0.29166666666666669</v>
      </c>
      <c r="F27" s="6">
        <v>0.79166666666666663</v>
      </c>
      <c r="G27" s="9">
        <v>2.0833333333333332E-2</v>
      </c>
      <c r="H27" s="10">
        <f>ROUND(IF((OR(E27="",F27=""))," ",IF((E27&lt;F27),((F27-E27)*24-(G27*24)),((F27-E27)*24-(G27*24)+24))),2)</f>
        <v>11.5</v>
      </c>
      <c r="I27" s="6">
        <v>0.29166666666666669</v>
      </c>
      <c r="J27" s="6">
        <v>0.79166666666666663</v>
      </c>
      <c r="K27" s="9">
        <v>2.0833333333333332E-2</v>
      </c>
      <c r="L27" s="10">
        <f>ROUND(IF((OR(I27="",J27=""))," ",IF((I27&lt;J27),((J27-I27)*24-(K27*24)),((J27-I27)*24-(K27*24)+24))),2)</f>
        <v>11.5</v>
      </c>
      <c r="M27" s="6">
        <v>0.29166666666666669</v>
      </c>
      <c r="N27" s="6">
        <v>0.79166666666666663</v>
      </c>
      <c r="O27" s="9">
        <v>2.0833333333333332E-2</v>
      </c>
      <c r="P27" s="10">
        <f>ROUND(IF((OR(M27="",N27=""))," ",IF((M27&lt;N27),((N27-M27)*24-(O27*24)),((N27-M27)*24-(O27*24)+24))),2)</f>
        <v>11.5</v>
      </c>
      <c r="Q27" s="6">
        <v>0.29166666666666669</v>
      </c>
      <c r="R27" s="6">
        <v>0.79166666666666663</v>
      </c>
      <c r="S27" s="9">
        <v>2.0833333333333332E-2</v>
      </c>
      <c r="T27" s="10">
        <f>ROUND(IF((OR(Q27="",R27=""))," ",IF((Q27&lt;R27),((R27-Q27)*24-(S27*24)),((R27-Q27)*24-(S27*24)+24))),2)</f>
        <v>11.5</v>
      </c>
      <c r="U27" s="6">
        <v>0.29166666666666669</v>
      </c>
      <c r="V27" s="6">
        <v>0.79166666666666663</v>
      </c>
      <c r="W27" s="9">
        <v>2.0833333333333332E-2</v>
      </c>
      <c r="X27" s="10">
        <f>ROUND(IF((OR(U27="",V27=""))," ",IF((U27&lt;V27),((V27-U27)*24-(W27*24)),((V27-U27)*24-(W27*24)+24))),2)</f>
        <v>11.5</v>
      </c>
      <c r="Y27" s="6"/>
      <c r="Z27" s="6"/>
      <c r="AA27" s="9"/>
      <c r="AB27" s="10"/>
      <c r="AC27" s="6"/>
      <c r="AD27" s="6"/>
      <c r="AE27" s="9"/>
      <c r="AF27" s="10"/>
      <c r="AG27" s="11">
        <v>15.24</v>
      </c>
      <c r="AH27" s="11">
        <v>22.86</v>
      </c>
      <c r="AI27" s="12">
        <f>ROUND(IF(SUM(AF27,AB27,X27,T27,P27,L27,H27)&lt;=40,SUM(AF27,AB27,X27,T27,P27,L27,H27),40),2)</f>
        <v>40</v>
      </c>
      <c r="AJ27" s="12">
        <f>ROUND(IF(SUM(H27,L27,P27,T27,X27,AB27,AF27)&gt;40,SUM(H27,L27,P27,T27,X27,AB27,AF27)-40,0),2)</f>
        <v>17.5</v>
      </c>
      <c r="AK27" s="3">
        <f>ROUND(AG27*AI27,2)</f>
        <v>609.6</v>
      </c>
      <c r="AL27" s="3">
        <f>AH27*AJ27</f>
        <v>400.05</v>
      </c>
      <c r="AM27" s="3">
        <f>SUM(AK27:AL27)</f>
        <v>1009.6500000000001</v>
      </c>
      <c r="AN27" s="5">
        <v>12</v>
      </c>
      <c r="AO27" s="13">
        <f>AN27*1.5</f>
        <v>18</v>
      </c>
      <c r="AP27" s="14">
        <f>AN27*AI27</f>
        <v>480</v>
      </c>
      <c r="AQ27" s="14">
        <f>AO27*AJ27</f>
        <v>315</v>
      </c>
      <c r="AR27" s="46">
        <f>SUM(AP27:AQ27)</f>
        <v>795</v>
      </c>
      <c r="AS27" s="38">
        <v>1099</v>
      </c>
      <c r="AT27" s="36"/>
      <c r="AU27" s="22">
        <f>AR27-AT27</f>
        <v>795</v>
      </c>
      <c r="AV27" s="37"/>
      <c r="AW27" s="22">
        <f>AT27+AV27</f>
        <v>0</v>
      </c>
    </row>
    <row r="28" spans="1:49">
      <c r="A28" s="8">
        <v>25</v>
      </c>
      <c r="B28" s="43" t="s">
        <v>79</v>
      </c>
      <c r="C28" s="24" t="s">
        <v>80</v>
      </c>
      <c r="D28" s="16" t="s">
        <v>54</v>
      </c>
      <c r="E28" s="6">
        <v>0.29166666666666669</v>
      </c>
      <c r="F28" s="6">
        <v>0.79166666666666663</v>
      </c>
      <c r="G28" s="9">
        <v>2.0833333333333332E-2</v>
      </c>
      <c r="H28" s="10">
        <f>ROUND(IF((OR(E28="",F28=""))," ",IF((E28&lt;F28),((F28-E28)*24-(G28*24)),((F28-E28)*24-(G28*24)+24))),2)</f>
        <v>11.5</v>
      </c>
      <c r="I28" s="6">
        <v>0.29166666666666669</v>
      </c>
      <c r="J28" s="6">
        <v>0.79166666666666663</v>
      </c>
      <c r="K28" s="9">
        <v>2.0833333333333332E-2</v>
      </c>
      <c r="L28" s="10">
        <f>ROUND(IF((OR(I28="",J28=""))," ",IF((I28&lt;J28),((J28-I28)*24-(K28*24)),((J28-I28)*24-(K28*24)+24))),2)</f>
        <v>11.5</v>
      </c>
      <c r="M28" s="6">
        <v>0.29166666666666669</v>
      </c>
      <c r="N28" s="6">
        <v>0.79166666666666663</v>
      </c>
      <c r="O28" s="9">
        <v>2.0833333333333332E-2</v>
      </c>
      <c r="P28" s="10">
        <f>ROUND(IF((OR(M28="",N28=""))," ",IF((M28&lt;N28),((N28-M28)*24-(O28*24)),((N28-M28)*24-(O28*24)+24))),2)</f>
        <v>11.5</v>
      </c>
      <c r="Q28" s="6">
        <v>0.29166666666666669</v>
      </c>
      <c r="R28" s="6">
        <v>0.79166666666666663</v>
      </c>
      <c r="S28" s="9">
        <v>2.0833333333333332E-2</v>
      </c>
      <c r="T28" s="10">
        <f>ROUND(IF((OR(Q28="",R28=""))," ",IF((Q28&lt;R28),((R28-Q28)*24-(S28*24)),((R28-Q28)*24-(S28*24)+24))),2)</f>
        <v>11.5</v>
      </c>
      <c r="U28" s="6">
        <v>0.29166666666666669</v>
      </c>
      <c r="V28" s="6">
        <v>0.79166666666666663</v>
      </c>
      <c r="W28" s="9">
        <v>2.0833333333333332E-2</v>
      </c>
      <c r="X28" s="10">
        <f>ROUND(IF((OR(U28="",V28=""))," ",IF((U28&lt;V28),((V28-U28)*24-(W28*24)),((V28-U28)*24-(W28*24)+24))),2)</f>
        <v>11.5</v>
      </c>
      <c r="Y28" s="6"/>
      <c r="Z28" s="6"/>
      <c r="AA28" s="9"/>
      <c r="AB28" s="10"/>
      <c r="AC28" s="6"/>
      <c r="AD28" s="6"/>
      <c r="AE28" s="9"/>
      <c r="AF28" s="10"/>
      <c r="AG28" s="11">
        <v>16.510000000000002</v>
      </c>
      <c r="AH28" s="11">
        <v>24.77</v>
      </c>
      <c r="AI28" s="12">
        <f>ROUND(IF(SUM(AF28,AB28,X28,T28,P28,L28,H28)&lt;=40,SUM(AF28,AB28,X28,T28,P28,L28,H28),40),2)</f>
        <v>40</v>
      </c>
      <c r="AJ28" s="12">
        <f>ROUND(IF(SUM(H28,L28,P28,T28,X28,AB28,AF28)&gt;40,SUM(H28,L28,P28,T28,X28,AB28,AF28)-40,0),2)</f>
        <v>17.5</v>
      </c>
      <c r="AK28" s="3">
        <f>ROUND(AG28*AI28,2)</f>
        <v>660.4</v>
      </c>
      <c r="AL28" s="3">
        <f>AH28*AJ28</f>
        <v>433.47499999999997</v>
      </c>
      <c r="AM28" s="3">
        <f>SUM(AK28:AL28)</f>
        <v>1093.875</v>
      </c>
      <c r="AN28" s="5">
        <v>14.5</v>
      </c>
      <c r="AO28" s="13">
        <f>AN28*1.5</f>
        <v>21.75</v>
      </c>
      <c r="AP28" s="14">
        <f>AN28*AI28</f>
        <v>580</v>
      </c>
      <c r="AQ28" s="14">
        <f>AO28*AJ28</f>
        <v>380.625</v>
      </c>
      <c r="AR28" s="46">
        <f>SUM(AP28:AQ28)</f>
        <v>960.625</v>
      </c>
      <c r="AS28" t="s">
        <v>26</v>
      </c>
      <c r="AT28" s="36"/>
      <c r="AU28" s="22">
        <f>AR28-AT28</f>
        <v>960.625</v>
      </c>
      <c r="AV28" s="37"/>
      <c r="AW28" s="22">
        <f>AT28+AV28</f>
        <v>0</v>
      </c>
    </row>
    <row r="29" spans="1:49">
      <c r="A29" s="8">
        <v>26</v>
      </c>
      <c r="B29" s="43" t="s">
        <v>81</v>
      </c>
      <c r="C29" s="24" t="s">
        <v>82</v>
      </c>
      <c r="D29" s="16" t="s">
        <v>31</v>
      </c>
      <c r="E29" s="6">
        <v>0.29166666666666669</v>
      </c>
      <c r="F29" s="6">
        <v>0.79166666666666663</v>
      </c>
      <c r="G29" s="9">
        <v>2.0833333333333332E-2</v>
      </c>
      <c r="H29" s="10">
        <f>ROUND(IF((OR(E29="",F29=""))," ",IF((E29&lt;F29),((F29-E29)*24-(G29*24)),((F29-E29)*24-(G29*24)+24))),2)</f>
        <v>11.5</v>
      </c>
      <c r="I29" s="6">
        <v>0.29166666666666669</v>
      </c>
      <c r="J29" s="6">
        <v>0.79166666666666663</v>
      </c>
      <c r="K29" s="9">
        <v>2.0833333333333332E-2</v>
      </c>
      <c r="L29" s="10">
        <f>ROUND(IF((OR(I29="",J29=""))," ",IF((I29&lt;J29),((J29-I29)*24-(K29*24)),((J29-I29)*24-(K29*24)+24))),2)</f>
        <v>11.5</v>
      </c>
      <c r="M29" s="6">
        <v>0.29166666666666669</v>
      </c>
      <c r="N29" s="6">
        <v>0.79166666666666663</v>
      </c>
      <c r="O29" s="9">
        <v>2.0833333333333332E-2</v>
      </c>
      <c r="P29" s="10">
        <f>ROUND(IF((OR(M29="",N29=""))," ",IF((M29&lt;N29),((N29-M29)*24-(O29*24)),((N29-M29)*24-(O29*24)+24))),2)</f>
        <v>11.5</v>
      </c>
      <c r="Q29" s="6">
        <v>0.29166666666666669</v>
      </c>
      <c r="R29" s="6">
        <v>0.79166666666666663</v>
      </c>
      <c r="S29" s="9">
        <v>2.0833333333333332E-2</v>
      </c>
      <c r="T29" s="10">
        <f>ROUND(IF((OR(Q29="",R29=""))," ",IF((Q29&lt;R29),((R29-Q29)*24-(S29*24)),((R29-Q29)*24-(S29*24)+24))),2)</f>
        <v>11.5</v>
      </c>
      <c r="U29" s="6">
        <v>0.29166666666666669</v>
      </c>
      <c r="V29" s="6">
        <v>0.79166666666666663</v>
      </c>
      <c r="W29" s="9">
        <v>2.0833333333333332E-2</v>
      </c>
      <c r="X29" s="10">
        <f>ROUND(IF((OR(U29="",V29=""))," ",IF((U29&lt;V29),((V29-U29)*24-(W29*24)),((V29-U29)*24-(W29*24)+24))),2)</f>
        <v>11.5</v>
      </c>
      <c r="Y29" s="6"/>
      <c r="Z29" s="6"/>
      <c r="AA29" s="9"/>
      <c r="AB29" s="10"/>
      <c r="AC29" s="6"/>
      <c r="AD29" s="6"/>
      <c r="AE29" s="9"/>
      <c r="AF29" s="10"/>
      <c r="AG29" s="11">
        <v>16.510000000000002</v>
      </c>
      <c r="AH29" s="11">
        <v>24.77</v>
      </c>
      <c r="AI29" s="12">
        <f>ROUND(IF(SUM(AF29,AB29,X29,T29,P29,L29,H29)&lt;=40,SUM(AF29,AB29,X29,T29,P29,L29,H29),40),2)</f>
        <v>40</v>
      </c>
      <c r="AJ29" s="12">
        <f>ROUND(IF(SUM(H29,L29,P29,T29,X29,AB29,AF29)&gt;40,SUM(H29,L29,P29,T29,X29,AB29,AF29)-40,0),2)</f>
        <v>17.5</v>
      </c>
      <c r="AK29" s="3">
        <f>ROUND(AG29*AI29,2)</f>
        <v>660.4</v>
      </c>
      <c r="AL29" s="3">
        <f>AH29*AJ29</f>
        <v>433.47499999999997</v>
      </c>
      <c r="AM29" s="3">
        <f>SUM(AK29:AL29)</f>
        <v>1093.875</v>
      </c>
      <c r="AN29" s="5">
        <v>13</v>
      </c>
      <c r="AO29" s="13">
        <f>AN29*1.5</f>
        <v>19.5</v>
      </c>
      <c r="AP29" s="14">
        <f>AN29*AI29</f>
        <v>520</v>
      </c>
      <c r="AQ29" s="14">
        <f>AO29*AJ29</f>
        <v>341.25</v>
      </c>
      <c r="AR29" s="46">
        <f>SUM(AP29:AQ29)</f>
        <v>861.25</v>
      </c>
      <c r="AS29" s="38">
        <v>1099</v>
      </c>
      <c r="AT29" s="36"/>
      <c r="AU29" s="22">
        <f>AR29-AT29</f>
        <v>861.25</v>
      </c>
      <c r="AV29" s="37"/>
      <c r="AW29" s="22">
        <f>AT29+AV29</f>
        <v>0</v>
      </c>
    </row>
    <row r="30" spans="1:49">
      <c r="A30" s="8">
        <v>27</v>
      </c>
      <c r="B30" s="43" t="s">
        <v>83</v>
      </c>
      <c r="C30" s="24" t="s">
        <v>84</v>
      </c>
      <c r="D30" s="16" t="s">
        <v>31</v>
      </c>
      <c r="E30" s="6">
        <v>0.29166666666666669</v>
      </c>
      <c r="F30" s="6">
        <v>0.79166666666666663</v>
      </c>
      <c r="G30" s="9">
        <v>2.0833333333333332E-2</v>
      </c>
      <c r="H30" s="10">
        <f>ROUND(IF((OR(E30="",F30=""))," ",IF((E30&lt;F30),((F30-E30)*24-(G30*24)),((F30-E30)*24-(G30*24)+24))),2)</f>
        <v>11.5</v>
      </c>
      <c r="I30" s="6">
        <v>0.29166666666666669</v>
      </c>
      <c r="J30" s="6">
        <v>0.79166666666666663</v>
      </c>
      <c r="K30" s="9">
        <v>2.0833333333333332E-2</v>
      </c>
      <c r="L30" s="10">
        <f>ROUND(IF((OR(I30="",J30=""))," ",IF((I30&lt;J30),((J30-I30)*24-(K30*24)),((J30-I30)*24-(K30*24)+24))),2)</f>
        <v>11.5</v>
      </c>
      <c r="M30" s="6">
        <v>0.29236111111111113</v>
      </c>
      <c r="N30" s="6">
        <v>0.79166666666666663</v>
      </c>
      <c r="O30" s="9">
        <v>2.0833333333333332E-2</v>
      </c>
      <c r="P30" s="10">
        <f>ROUND(IF((OR(M30="",N30=""))," ",IF((M30&lt;N30),((N30-M30)*24-(O30*24)),((N30-M30)*24-(O30*24)+24))),2)</f>
        <v>11.48</v>
      </c>
      <c r="Q30" s="6">
        <v>0.29166666666666669</v>
      </c>
      <c r="R30" s="6">
        <v>0.79166666666666663</v>
      </c>
      <c r="S30" s="9">
        <v>2.0833333333333332E-2</v>
      </c>
      <c r="T30" s="10">
        <f>ROUND(IF((OR(Q30="",R30=""))," ",IF((Q30&lt;R30),((R30-Q30)*24-(S30*24)),((R30-Q30)*24-(S30*24)+24))),2)</f>
        <v>11.5</v>
      </c>
      <c r="U30" s="6">
        <v>0.29166666666666669</v>
      </c>
      <c r="V30" s="6">
        <v>0.79166666666666663</v>
      </c>
      <c r="W30" s="9">
        <v>2.0833333333333332E-2</v>
      </c>
      <c r="X30" s="10">
        <f>ROUND(IF((OR(U30="",V30=""))," ",IF((U30&lt;V30),((V30-U30)*24-(W30*24)),((V30-U30)*24-(W30*24)+24))),2)</f>
        <v>11.5</v>
      </c>
      <c r="Y30" s="6">
        <v>0.29166666666666669</v>
      </c>
      <c r="Z30" s="6">
        <v>0.45833333333333331</v>
      </c>
      <c r="AA30" s="9"/>
      <c r="AB30" s="10">
        <f>ROUND(IF((OR(Y30="",Z30=""))," ",IF((Y30&lt;Z30),((Z30-Y30)*24-(AA30*24)),((Z30-Y30)*24-(AA30*24)+24))),2)</f>
        <v>4</v>
      </c>
      <c r="AC30" s="6"/>
      <c r="AD30" s="6"/>
      <c r="AE30" s="9"/>
      <c r="AF30" s="10"/>
      <c r="AG30" s="11">
        <v>15.24</v>
      </c>
      <c r="AH30" s="11">
        <v>22.86</v>
      </c>
      <c r="AI30" s="12">
        <f>ROUND(IF(SUM(AF30,AB30,X30,T30,P30,L30,H30)&lt;=40,SUM(AF30,AB30,X30,T30,P30,L30,H30),40),2)</f>
        <v>40</v>
      </c>
      <c r="AJ30" s="12">
        <f>ROUND(IF(SUM(H30,L30,P30,T30,X30,AB30,AF30)&gt;40,SUM(H30,L30,P30,T30,X30,AB30,AF30)-40,0),2)</f>
        <v>21.48</v>
      </c>
      <c r="AK30" s="3">
        <f>ROUND(AG30*AI30,2)</f>
        <v>609.6</v>
      </c>
      <c r="AL30" s="3">
        <f>AH30*AJ30</f>
        <v>491.03280000000001</v>
      </c>
      <c r="AM30" s="3">
        <f>SUM(AK30:AL30)</f>
        <v>1100.6328000000001</v>
      </c>
      <c r="AN30" s="5">
        <v>12</v>
      </c>
      <c r="AO30" s="13">
        <f>AN30*1.5</f>
        <v>18</v>
      </c>
      <c r="AP30" s="14">
        <f>AN30*AI30</f>
        <v>480</v>
      </c>
      <c r="AQ30" s="14">
        <f>AO30*AJ30</f>
        <v>386.64</v>
      </c>
      <c r="AR30" s="46">
        <f>SUM(AP30:AQ30)</f>
        <v>866.64</v>
      </c>
      <c r="AS30" s="38">
        <v>1099</v>
      </c>
      <c r="AT30" s="36"/>
      <c r="AU30" s="22">
        <f>AR30-AT30</f>
        <v>866.64</v>
      </c>
      <c r="AV30" s="37"/>
      <c r="AW30" s="22">
        <f>AT30+AV30</f>
        <v>0</v>
      </c>
    </row>
    <row r="31" spans="1:49">
      <c r="A31" s="8">
        <v>28</v>
      </c>
      <c r="B31" s="43" t="s">
        <v>85</v>
      </c>
      <c r="C31" s="24" t="s">
        <v>86</v>
      </c>
      <c r="D31" s="16" t="s">
        <v>31</v>
      </c>
      <c r="E31" s="6">
        <v>0.29166666666666669</v>
      </c>
      <c r="F31" s="6">
        <v>0.79166666666666663</v>
      </c>
      <c r="G31" s="9">
        <v>2.0833333333333332E-2</v>
      </c>
      <c r="H31" s="10">
        <f>ROUND(IF((OR(E31="",F31=""))," ",IF((E31&lt;F31),((F31-E31)*24-(G31*24)),((F31-E31)*24-(G31*24)+24))),2)</f>
        <v>11.5</v>
      </c>
      <c r="I31" s="6">
        <v>0.29166666666666669</v>
      </c>
      <c r="J31" s="6">
        <v>0.79166666666666663</v>
      </c>
      <c r="K31" s="9">
        <v>2.0833333333333332E-2</v>
      </c>
      <c r="L31" s="10">
        <f>ROUND(IF((OR(I31="",J31=""))," ",IF((I31&lt;J31),((J31-I31)*24-(K31*24)),((J31-I31)*24-(K31*24)+24))),2)</f>
        <v>11.5</v>
      </c>
      <c r="M31" s="6">
        <v>0.29166666666666669</v>
      </c>
      <c r="N31" s="6">
        <v>0.79166666666666663</v>
      </c>
      <c r="O31" s="9">
        <v>2.0833333333333332E-2</v>
      </c>
      <c r="P31" s="10">
        <f>ROUND(IF((OR(M31="",N31=""))," ",IF((M31&lt;N31),((N31-M31)*24-(O31*24)),((N31-M31)*24-(O31*24)+24))),2)</f>
        <v>11.5</v>
      </c>
      <c r="Q31" s="6">
        <v>0.29166666666666669</v>
      </c>
      <c r="R31" s="6">
        <v>0.79166666666666663</v>
      </c>
      <c r="S31" s="9">
        <v>2.0833333333333332E-2</v>
      </c>
      <c r="T31" s="10">
        <f>ROUND(IF((OR(Q31="",R31=""))," ",IF((Q31&lt;R31),((R31-Q31)*24-(S31*24)),((R31-Q31)*24-(S31*24)+24))),2)</f>
        <v>11.5</v>
      </c>
      <c r="U31" s="6">
        <v>0.29166666666666669</v>
      </c>
      <c r="V31" s="6">
        <v>0.79166666666666663</v>
      </c>
      <c r="W31" s="9">
        <v>2.0833333333333332E-2</v>
      </c>
      <c r="X31" s="10">
        <f>ROUND(IF((OR(U31="",V31=""))," ",IF((U31&lt;V31),((V31-U31)*24-(W31*24)),((V31-U31)*24-(W31*24)+24))),2)</f>
        <v>11.5</v>
      </c>
      <c r="Y31" s="6"/>
      <c r="Z31" s="6"/>
      <c r="AA31" s="9"/>
      <c r="AB31" s="10"/>
      <c r="AC31" s="6"/>
      <c r="AD31" s="6"/>
      <c r="AE31" s="9"/>
      <c r="AF31" s="10"/>
      <c r="AG31" s="11">
        <v>16.510000000000002</v>
      </c>
      <c r="AH31" s="11">
        <v>24.77</v>
      </c>
      <c r="AI31" s="12">
        <f>ROUND(IF(SUM(AF31,AB31,X31,T31,P31,L31,H31)&lt;=40,SUM(AF31,AB31,X31,T31,P31,L31,H31),40),2)</f>
        <v>40</v>
      </c>
      <c r="AJ31" s="12">
        <f>ROUND(IF(SUM(H31,L31,P31,T31,X31,AB31,AF31)&gt;40,SUM(H31,L31,P31,T31,X31,AB31,AF31)-40,0),2)</f>
        <v>17.5</v>
      </c>
      <c r="AK31" s="3">
        <f>ROUND(AG31*AI31,2)</f>
        <v>660.4</v>
      </c>
      <c r="AL31" s="3">
        <f>AH31*AJ31</f>
        <v>433.47499999999997</v>
      </c>
      <c r="AM31" s="3">
        <f>SUM(AK31:AL31)</f>
        <v>1093.875</v>
      </c>
      <c r="AN31" s="5">
        <v>13</v>
      </c>
      <c r="AO31" s="13">
        <f>AN31*1.5</f>
        <v>19.5</v>
      </c>
      <c r="AP31" s="14">
        <f>AN31*AI31</f>
        <v>520</v>
      </c>
      <c r="AQ31" s="14">
        <f>AO31*AJ31</f>
        <v>341.25</v>
      </c>
      <c r="AR31" s="46">
        <f>SUM(AP31:AQ31)</f>
        <v>861.25</v>
      </c>
      <c r="AS31" s="38">
        <v>1099</v>
      </c>
      <c r="AT31" s="36"/>
      <c r="AU31" s="22">
        <f>AR31-AT31</f>
        <v>861.25</v>
      </c>
      <c r="AV31" s="37"/>
      <c r="AW31" s="22">
        <f>AT31+AV31</f>
        <v>0</v>
      </c>
    </row>
    <row r="32" spans="1:49">
      <c r="A32" s="8">
        <v>29</v>
      </c>
      <c r="B32" s="43" t="s">
        <v>87</v>
      </c>
      <c r="C32" s="24" t="s">
        <v>88</v>
      </c>
      <c r="D32" s="16" t="s">
        <v>31</v>
      </c>
      <c r="E32" s="6">
        <v>0.29166666666666669</v>
      </c>
      <c r="F32" s="6">
        <v>0.79166666666666663</v>
      </c>
      <c r="G32" s="9">
        <v>2.0833333333333332E-2</v>
      </c>
      <c r="H32" s="10">
        <f>ROUND(IF((OR(E32="",F32=""))," ",IF((E32&lt;F32),((F32-E32)*24-(G32*24)),((F32-E32)*24-(G32*24)+24))),2)</f>
        <v>11.5</v>
      </c>
      <c r="I32" s="6">
        <v>0.29166666666666669</v>
      </c>
      <c r="J32" s="6">
        <v>0.79166666666666663</v>
      </c>
      <c r="K32" s="9">
        <v>2.0833333333333332E-2</v>
      </c>
      <c r="L32" s="10">
        <f>ROUND(IF((OR(I32="",J32=""))," ",IF((I32&lt;J32),((J32-I32)*24-(K32*24)),((J32-I32)*24-(K32*24)+24))),2)</f>
        <v>11.5</v>
      </c>
      <c r="M32" s="6">
        <v>0.29166666666666669</v>
      </c>
      <c r="N32" s="6">
        <v>0.79166666666666663</v>
      </c>
      <c r="O32" s="9">
        <v>2.0833333333333332E-2</v>
      </c>
      <c r="P32" s="10">
        <f>ROUND(IF((OR(M32="",N32=""))," ",IF((M32&lt;N32),((N32-M32)*24-(O32*24)),((N32-M32)*24-(O32*24)+24))),2)</f>
        <v>11.5</v>
      </c>
      <c r="Q32" s="6">
        <v>0.29166666666666669</v>
      </c>
      <c r="R32" s="6">
        <v>0.79166666666666663</v>
      </c>
      <c r="S32" s="9">
        <v>2.0833333333333332E-2</v>
      </c>
      <c r="T32" s="10">
        <f>ROUND(IF((OR(Q32="",R32=""))," ",IF((Q32&lt;R32),((R32-Q32)*24-(S32*24)),((R32-Q32)*24-(S32*24)+24))),2)</f>
        <v>11.5</v>
      </c>
      <c r="U32" s="6">
        <v>0.29166666666666669</v>
      </c>
      <c r="V32" s="6">
        <v>0.79166666666666663</v>
      </c>
      <c r="W32" s="9">
        <v>2.0833333333333332E-2</v>
      </c>
      <c r="X32" s="10">
        <f>ROUND(IF((OR(U32="",V32=""))," ",IF((U32&lt;V32),((V32-U32)*24-(W32*24)),((V32-U32)*24-(W32*24)+24))),2)</f>
        <v>11.5</v>
      </c>
      <c r="Y32" s="6"/>
      <c r="Z32" s="6"/>
      <c r="AA32" s="9"/>
      <c r="AB32" s="10"/>
      <c r="AC32" s="6"/>
      <c r="AD32" s="6"/>
      <c r="AE32" s="9"/>
      <c r="AF32" s="10"/>
      <c r="AG32" s="11">
        <v>16.510000000000002</v>
      </c>
      <c r="AH32" s="11">
        <v>24.77</v>
      </c>
      <c r="AI32" s="12">
        <f>ROUND(IF(SUM(AF32,AB32,X32,T32,P32,L32,H32)&lt;=40,SUM(AF32,AB32,X32,T32,P32,L32,H32),40),2)</f>
        <v>40</v>
      </c>
      <c r="AJ32" s="12">
        <f>ROUND(IF(SUM(H32,L32,P32,T32,X32,AB32,AF32)&gt;40,SUM(H32,L32,P32,T32,X32,AB32,AF32)-40,0),2)</f>
        <v>17.5</v>
      </c>
      <c r="AK32" s="3">
        <f>ROUND(AG32*AI32,2)</f>
        <v>660.4</v>
      </c>
      <c r="AL32" s="3">
        <f>AH32*AJ32</f>
        <v>433.47499999999997</v>
      </c>
      <c r="AM32" s="3">
        <f>SUM(AK32:AL32)</f>
        <v>1093.875</v>
      </c>
      <c r="AN32" s="5">
        <v>13</v>
      </c>
      <c r="AO32" s="13">
        <f>AN32*1.5</f>
        <v>19.5</v>
      </c>
      <c r="AP32" s="14">
        <f>AN32*AI32</f>
        <v>520</v>
      </c>
      <c r="AQ32" s="14">
        <f>AO32*AJ32</f>
        <v>341.25</v>
      </c>
      <c r="AR32" s="46">
        <f>SUM(AP32:AQ32)</f>
        <v>861.25</v>
      </c>
      <c r="AS32" s="38">
        <v>1099</v>
      </c>
      <c r="AT32" s="36"/>
      <c r="AU32" s="22">
        <f>AR32-AT32</f>
        <v>861.25</v>
      </c>
      <c r="AV32" s="37"/>
      <c r="AW32" s="22">
        <f>AT32+AV32</f>
        <v>0</v>
      </c>
    </row>
    <row r="33" spans="1:49">
      <c r="A33" s="8">
        <v>30</v>
      </c>
      <c r="B33" s="43" t="s">
        <v>89</v>
      </c>
      <c r="C33" s="24" t="s">
        <v>90</v>
      </c>
      <c r="D33" s="16" t="s">
        <v>31</v>
      </c>
      <c r="E33" s="6">
        <v>0.29166666666666669</v>
      </c>
      <c r="F33" s="6">
        <v>0.79166666666666663</v>
      </c>
      <c r="G33" s="9">
        <v>2.0833333333333332E-2</v>
      </c>
      <c r="H33" s="10">
        <f>ROUND(IF((OR(E33="",F33=""))," ",IF((E33&lt;F33),((F33-E33)*24-(G33*24)),((F33-E33)*24-(G33*24)+24))),2)</f>
        <v>11.5</v>
      </c>
      <c r="I33" s="6">
        <v>0.29166666666666669</v>
      </c>
      <c r="J33" s="6">
        <v>0.79166666666666663</v>
      </c>
      <c r="K33" s="9">
        <v>2.0833333333333332E-2</v>
      </c>
      <c r="L33" s="10">
        <f>ROUND(IF((OR(I33="",J33=""))," ",IF((I33&lt;J33),((J33-I33)*24-(K33*24)),((J33-I33)*24-(K33*24)+24))),2)</f>
        <v>11.5</v>
      </c>
      <c r="M33" s="6">
        <v>0.29166666666666669</v>
      </c>
      <c r="N33" s="6">
        <v>0.79166666666666663</v>
      </c>
      <c r="O33" s="9">
        <v>2.0833333333333332E-2</v>
      </c>
      <c r="P33" s="10">
        <f>ROUND(IF((OR(M33="",N33=""))," ",IF((M33&lt;N33),((N33-M33)*24-(O33*24)),((N33-M33)*24-(O33*24)+24))),2)</f>
        <v>11.5</v>
      </c>
      <c r="Q33" s="6">
        <v>0.29166666666666669</v>
      </c>
      <c r="R33" s="6">
        <v>0.79166666666666663</v>
      </c>
      <c r="S33" s="9">
        <v>2.0833333333333332E-2</v>
      </c>
      <c r="T33" s="10">
        <f>ROUND(IF((OR(Q33="",R33=""))," ",IF((Q33&lt;R33),((R33-Q33)*24-(S33*24)),((R33-Q33)*24-(S33*24)+24))),2)</f>
        <v>11.5</v>
      </c>
      <c r="U33" s="6">
        <v>0.29166666666666669</v>
      </c>
      <c r="V33" s="6">
        <v>0.79166666666666663</v>
      </c>
      <c r="W33" s="9">
        <v>2.0833333333333332E-2</v>
      </c>
      <c r="X33" s="10">
        <f>ROUND(IF((OR(U33="",V33=""))," ",IF((U33&lt;V33),((V33-U33)*24-(W33*24)),((V33-U33)*24-(W33*24)+24))),2)</f>
        <v>11.5</v>
      </c>
      <c r="Y33" s="6"/>
      <c r="Z33" s="6"/>
      <c r="AA33" s="9"/>
      <c r="AB33" s="10"/>
      <c r="AC33" s="6"/>
      <c r="AD33" s="6"/>
      <c r="AE33" s="9"/>
      <c r="AF33" s="10"/>
      <c r="AG33" s="11">
        <v>15.24</v>
      </c>
      <c r="AH33" s="11">
        <v>22.86</v>
      </c>
      <c r="AI33" s="12">
        <f>ROUND(IF(SUM(AF33,AB33,X33,T33,P33,L33,H33)&lt;=40,SUM(AF33,AB33,X33,T33,P33,L33,H33),40),2)</f>
        <v>40</v>
      </c>
      <c r="AJ33" s="12">
        <f>ROUND(IF(SUM(H33,L33,P33,T33,X33,AB33,AF33)&gt;40,SUM(H33,L33,P33,T33,X33,AB33,AF33)-40,0),2)</f>
        <v>17.5</v>
      </c>
      <c r="AK33" s="3">
        <f>ROUND(AG33*AI33,2)</f>
        <v>609.6</v>
      </c>
      <c r="AL33" s="3">
        <f>AH33*AJ33</f>
        <v>400.05</v>
      </c>
      <c r="AM33" s="3">
        <f>SUM(AK33:AL33)</f>
        <v>1009.6500000000001</v>
      </c>
      <c r="AN33" s="5">
        <v>12</v>
      </c>
      <c r="AO33" s="13">
        <f>AN33*1.5</f>
        <v>18</v>
      </c>
      <c r="AP33" s="14">
        <f>AN33*AI33</f>
        <v>480</v>
      </c>
      <c r="AQ33" s="14">
        <f>AO33*AJ33</f>
        <v>315</v>
      </c>
      <c r="AR33" s="46">
        <f>SUM(AP33:AQ33)</f>
        <v>795</v>
      </c>
      <c r="AS33" s="38">
        <v>1099</v>
      </c>
      <c r="AT33" s="36"/>
      <c r="AU33" s="22">
        <f>AR33-AT33</f>
        <v>795</v>
      </c>
      <c r="AV33" s="37"/>
      <c r="AW33" s="22">
        <f>AT33+AV33</f>
        <v>0</v>
      </c>
    </row>
    <row r="34" spans="1:49">
      <c r="A34" s="8">
        <v>31</v>
      </c>
      <c r="B34" s="43" t="s">
        <v>91</v>
      </c>
      <c r="C34" s="24" t="s">
        <v>92</v>
      </c>
      <c r="D34" s="16" t="s">
        <v>31</v>
      </c>
      <c r="E34" s="6">
        <v>0.29166666666666669</v>
      </c>
      <c r="F34" s="6">
        <v>0.79166666666666663</v>
      </c>
      <c r="G34" s="9">
        <v>2.0833333333333332E-2</v>
      </c>
      <c r="H34" s="10">
        <f>ROUND(IF((OR(E34="",F34=""))," ",IF((E34&lt;F34),((F34-E34)*24-(G34*24)),((F34-E34)*24-(G34*24)+24))),2)</f>
        <v>11.5</v>
      </c>
      <c r="I34" s="6">
        <v>0.29166666666666669</v>
      </c>
      <c r="J34" s="6">
        <v>0.79166666666666663</v>
      </c>
      <c r="K34" s="9">
        <v>2.0833333333333332E-2</v>
      </c>
      <c r="L34" s="10">
        <f>ROUND(IF((OR(I34="",J34=""))," ",IF((I34&lt;J34),((J34-I34)*24-(K34*24)),((J34-I34)*24-(K34*24)+24))),2)</f>
        <v>11.5</v>
      </c>
      <c r="M34" s="6">
        <v>0.29166666666666669</v>
      </c>
      <c r="N34" s="6">
        <v>0.79166666666666663</v>
      </c>
      <c r="O34" s="9">
        <v>2.0833333333333332E-2</v>
      </c>
      <c r="P34" s="10">
        <f>ROUND(IF((OR(M34="",N34=""))," ",IF((M34&lt;N34),((N34-M34)*24-(O34*24)),((N34-M34)*24-(O34*24)+24))),2)</f>
        <v>11.5</v>
      </c>
      <c r="Q34" s="6">
        <v>0.29166666666666669</v>
      </c>
      <c r="R34" s="6">
        <v>0.79166666666666663</v>
      </c>
      <c r="S34" s="9">
        <v>2.0833333333333332E-2</v>
      </c>
      <c r="T34" s="10">
        <f>ROUND(IF((OR(Q34="",R34=""))," ",IF((Q34&lt;R34),((R34-Q34)*24-(S34*24)),((R34-Q34)*24-(S34*24)+24))),2)</f>
        <v>11.5</v>
      </c>
      <c r="U34" s="6">
        <v>0.29166666666666669</v>
      </c>
      <c r="V34" s="6">
        <v>0.79166666666666663</v>
      </c>
      <c r="W34" s="9">
        <v>2.0833333333333332E-2</v>
      </c>
      <c r="X34" s="10">
        <f>ROUND(IF((OR(U34="",V34=""))," ",IF((U34&lt;V34),((V34-U34)*24-(W34*24)),((V34-U34)*24-(W34*24)+24))),2)</f>
        <v>11.5</v>
      </c>
      <c r="Y34" s="6">
        <v>0.29166666666666669</v>
      </c>
      <c r="Z34" s="6">
        <v>0.79166666666666663</v>
      </c>
      <c r="AA34" s="9">
        <v>2.0833333333333332E-2</v>
      </c>
      <c r="AB34" s="10">
        <f>ROUND(IF((OR(Y34="",Z34=""))," ",IF((Y34&lt;Z34),((Z34-Y34)*24-(AA34*24)),((Z34-Y34)*24-(AA34*24)+24))),2)</f>
        <v>11.5</v>
      </c>
      <c r="AC34" s="6">
        <v>0.29166666666666669</v>
      </c>
      <c r="AD34" s="6">
        <v>0.79166666666666663</v>
      </c>
      <c r="AE34" s="9">
        <v>2.0833333333333332E-2</v>
      </c>
      <c r="AF34" s="10">
        <f>ROUND(IF((OR(AC34="",AD34=""))," ",IF((AC34&lt;AD34),((AD34-AC34)*24-(AE34*24)),((AD34-AC34)*24-(AE34*24)+24))),2)</f>
        <v>11.5</v>
      </c>
      <c r="AG34" s="11">
        <v>15.24</v>
      </c>
      <c r="AH34" s="11">
        <v>22.86</v>
      </c>
      <c r="AI34" s="12">
        <f>ROUND(IF(SUM(AF34,AB34,X34,T34,P34,L34,H34)&lt;=40,SUM(AF34,AB34,X34,T34,P34,L34,H34),40),2)</f>
        <v>40</v>
      </c>
      <c r="AJ34" s="12">
        <f>ROUND(IF(SUM(H34,L34,P34,T34,X34,AB34,AF34)&gt;40,SUM(H34,L34,P34,T34,X34,AB34,AF34)-40,0),2)</f>
        <v>40.5</v>
      </c>
      <c r="AK34" s="3">
        <f>ROUND(AG34*AI34,2)</f>
        <v>609.6</v>
      </c>
      <c r="AL34" s="3">
        <f>AH34*AJ34</f>
        <v>925.82999999999993</v>
      </c>
      <c r="AM34" s="3">
        <f>SUM(AK34:AL34)</f>
        <v>1535.4299999999998</v>
      </c>
      <c r="AN34" s="5">
        <v>12.5</v>
      </c>
      <c r="AO34" s="13">
        <f>AN34*1.5</f>
        <v>18.75</v>
      </c>
      <c r="AP34" s="14">
        <f>AN34*AI34</f>
        <v>500</v>
      </c>
      <c r="AQ34" s="14">
        <f>AO34*AJ34</f>
        <v>759.375</v>
      </c>
      <c r="AR34" s="46">
        <f>SUM(AP34:AQ34)</f>
        <v>1259.375</v>
      </c>
      <c r="AS34" t="s">
        <v>26</v>
      </c>
      <c r="AT34" s="36"/>
      <c r="AU34" s="22">
        <f>AR34-AT34</f>
        <v>1259.375</v>
      </c>
      <c r="AV34" s="37"/>
      <c r="AW34" s="22">
        <f>AT34+AV34</f>
        <v>0</v>
      </c>
    </row>
    <row r="35" spans="1:49">
      <c r="A35" s="8">
        <v>32</v>
      </c>
      <c r="B35" s="43" t="s">
        <v>93</v>
      </c>
      <c r="C35" s="24" t="s">
        <v>94</v>
      </c>
      <c r="D35" s="16" t="s">
        <v>31</v>
      </c>
      <c r="E35" s="6">
        <v>0.29166666666666669</v>
      </c>
      <c r="F35" s="6">
        <v>0.79166666666666663</v>
      </c>
      <c r="G35" s="9">
        <v>2.0833333333333332E-2</v>
      </c>
      <c r="H35" s="10">
        <f>ROUND(IF((OR(E35="",F35=""))," ",IF((E35&lt;F35),((F35-E35)*24-(G35*24)),((F35-E35)*24-(G35*24)+24))),2)</f>
        <v>11.5</v>
      </c>
      <c r="I35" s="6">
        <v>0.29166666666666669</v>
      </c>
      <c r="J35" s="6">
        <v>0.79166666666666663</v>
      </c>
      <c r="K35" s="9">
        <v>2.0833333333333332E-2</v>
      </c>
      <c r="L35" s="10">
        <f>ROUND(IF((OR(I35="",J35=""))," ",IF((I35&lt;J35),((J35-I35)*24-(K35*24)),((J35-I35)*24-(K35*24)+24))),2)</f>
        <v>11.5</v>
      </c>
      <c r="M35" s="6">
        <v>0.29166666666666669</v>
      </c>
      <c r="N35" s="6">
        <v>0.79166666666666663</v>
      </c>
      <c r="O35" s="9">
        <v>2.0833333333333332E-2</v>
      </c>
      <c r="P35" s="10">
        <f>ROUND(IF((OR(M35="",N35=""))," ",IF((M35&lt;N35),((N35-M35)*24-(O35*24)),((N35-M35)*24-(O35*24)+24))),2)</f>
        <v>11.5</v>
      </c>
      <c r="Q35" s="6">
        <v>0.29166666666666669</v>
      </c>
      <c r="R35" s="6">
        <v>0.79166666666666663</v>
      </c>
      <c r="S35" s="9">
        <v>2.0833333333333332E-2</v>
      </c>
      <c r="T35" s="10">
        <f>ROUND(IF((OR(Q35="",R35=""))," ",IF((Q35&lt;R35),((R35-Q35)*24-(S35*24)),((R35-Q35)*24-(S35*24)+24))),2)</f>
        <v>11.5</v>
      </c>
      <c r="U35" s="6">
        <v>0.29166666666666669</v>
      </c>
      <c r="V35" s="6">
        <v>0.79166666666666663</v>
      </c>
      <c r="W35" s="9">
        <v>2.0833333333333332E-2</v>
      </c>
      <c r="X35" s="10">
        <f>ROUND(IF((OR(U35="",V35=""))," ",IF((U35&lt;V35),((V35-U35)*24-(W35*24)),((V35-U35)*24-(W35*24)+24))),2)</f>
        <v>11.5</v>
      </c>
      <c r="Y35" s="6"/>
      <c r="Z35" s="6"/>
      <c r="AA35" s="9"/>
      <c r="AB35" s="10"/>
      <c r="AC35" s="6"/>
      <c r="AD35" s="6"/>
      <c r="AE35" s="9"/>
      <c r="AF35" s="10"/>
      <c r="AG35" s="11">
        <v>15.24</v>
      </c>
      <c r="AH35" s="11">
        <v>22.86</v>
      </c>
      <c r="AI35" s="12">
        <f>ROUND(IF(SUM(AF35,AB35,X35,T35,P35,L35,H35)&lt;=40,SUM(AF35,AB35,X35,T35,P35,L35,H35),40),2)</f>
        <v>40</v>
      </c>
      <c r="AJ35" s="12">
        <f>ROUND(IF(SUM(H35,L35,P35,T35,X35,AB35,AF35)&gt;40,SUM(H35,L35,P35,T35,X35,AB35,AF35)-40,0),2)</f>
        <v>17.5</v>
      </c>
      <c r="AK35" s="3">
        <f>ROUND(AG35*AI35,2)</f>
        <v>609.6</v>
      </c>
      <c r="AL35" s="3">
        <f>AH35*AJ35</f>
        <v>400.05</v>
      </c>
      <c r="AM35" s="3">
        <f>SUM(AK35:AL35)</f>
        <v>1009.6500000000001</v>
      </c>
      <c r="AN35" s="5">
        <v>12</v>
      </c>
      <c r="AO35" s="13">
        <f>AN35*1.5</f>
        <v>18</v>
      </c>
      <c r="AP35" s="14">
        <f>AN35*AI35</f>
        <v>480</v>
      </c>
      <c r="AQ35" s="14">
        <f>AO35*AJ35</f>
        <v>315</v>
      </c>
      <c r="AR35" s="46">
        <f>SUM(AP35:AQ35)</f>
        <v>795</v>
      </c>
      <c r="AS35" s="38">
        <v>1099</v>
      </c>
      <c r="AT35" s="36"/>
      <c r="AU35" s="22">
        <f>AR35-AT35</f>
        <v>795</v>
      </c>
      <c r="AV35" s="37"/>
      <c r="AW35" s="22">
        <f>AT35+AV35</f>
        <v>0</v>
      </c>
    </row>
    <row r="36" spans="1:49">
      <c r="A36" s="8">
        <v>33</v>
      </c>
      <c r="B36" s="43" t="s">
        <v>95</v>
      </c>
      <c r="C36" s="24" t="s">
        <v>96</v>
      </c>
      <c r="D36" s="16" t="s">
        <v>31</v>
      </c>
      <c r="E36" s="6">
        <v>0.29166666666666669</v>
      </c>
      <c r="F36" s="6">
        <v>0.79166666666666663</v>
      </c>
      <c r="G36" s="9">
        <v>2.0833333333333332E-2</v>
      </c>
      <c r="H36" s="10">
        <f>ROUND(IF((OR(E36="",F36=""))," ",IF((E36&lt;F36),((F36-E36)*24-(G36*24)),((F36-E36)*24-(G36*24)+24))),2)</f>
        <v>11.5</v>
      </c>
      <c r="I36" s="6">
        <v>0.29166666666666669</v>
      </c>
      <c r="J36" s="6">
        <v>0.79166666666666663</v>
      </c>
      <c r="K36" s="9">
        <v>2.0833333333333332E-2</v>
      </c>
      <c r="L36" s="10">
        <f>ROUND(IF((OR(I36="",J36=""))," ",IF((I36&lt;J36),((J36-I36)*24-(K36*24)),((J36-I36)*24-(K36*24)+24))),2)</f>
        <v>11.5</v>
      </c>
      <c r="M36" s="6">
        <v>0.29166666666666669</v>
      </c>
      <c r="N36" s="6">
        <v>0.79166666666666663</v>
      </c>
      <c r="O36" s="9">
        <v>2.0833333333333332E-2</v>
      </c>
      <c r="P36" s="10">
        <f>ROUND(IF((OR(M36="",N36=""))," ",IF((M36&lt;N36),((N36-M36)*24-(O36*24)),((N36-M36)*24-(O36*24)+24))),2)</f>
        <v>11.5</v>
      </c>
      <c r="Q36" s="6">
        <v>0.29166666666666669</v>
      </c>
      <c r="R36" s="6">
        <v>0.79166666666666663</v>
      </c>
      <c r="S36" s="9">
        <v>2.0833333333333332E-2</v>
      </c>
      <c r="T36" s="10">
        <f>ROUND(IF((OR(Q36="",R36=""))," ",IF((Q36&lt;R36),((R36-Q36)*24-(S36*24)),((R36-Q36)*24-(S36*24)+24))),2)</f>
        <v>11.5</v>
      </c>
      <c r="U36" s="6">
        <v>0.29166666666666669</v>
      </c>
      <c r="V36" s="6">
        <v>0.79166666666666663</v>
      </c>
      <c r="W36" s="9">
        <v>2.0833333333333332E-2</v>
      </c>
      <c r="X36" s="10">
        <f>ROUND(IF((OR(U36="",V36=""))," ",IF((U36&lt;V36),((V36-U36)*24-(W36*24)),((V36-U36)*24-(W36*24)+24))),2)</f>
        <v>11.5</v>
      </c>
      <c r="Y36" s="6">
        <v>0.29166666666666669</v>
      </c>
      <c r="Z36" s="6">
        <v>0.79166666666666663</v>
      </c>
      <c r="AA36" s="9">
        <v>2.0833333333333332E-2</v>
      </c>
      <c r="AB36" s="10">
        <f>ROUND(IF((OR(Y36="",Z36=""))," ",IF((Y36&lt;Z36),((Z36-Y36)*24-(AA36*24)),((Z36-Y36)*24-(AA36*24)+24))),2)</f>
        <v>11.5</v>
      </c>
      <c r="AC36" s="6"/>
      <c r="AD36" s="6"/>
      <c r="AE36" s="9"/>
      <c r="AF36" s="10"/>
      <c r="AG36" s="11">
        <v>15.88</v>
      </c>
      <c r="AH36" s="11">
        <v>23.82</v>
      </c>
      <c r="AI36" s="12">
        <f>ROUND(IF(SUM(AF36,AB36,X36,T36,P36,L36,H36)&lt;=40,SUM(AF36,AB36,X36,T36,P36,L36,H36),40),2)</f>
        <v>40</v>
      </c>
      <c r="AJ36" s="12">
        <f>ROUND(IF(SUM(H36,L36,P36,T36,X36,AB36,AF36)&gt;40,SUM(H36,L36,P36,T36,X36,AB36,AF36)-40,0),2)</f>
        <v>29</v>
      </c>
      <c r="AK36" s="3">
        <f>ROUND(AG36*AI36,2)</f>
        <v>635.20000000000005</v>
      </c>
      <c r="AL36" s="3">
        <f>AH36*AJ36</f>
        <v>690.78</v>
      </c>
      <c r="AM36" s="3">
        <f>SUM(AK36:AL36)</f>
        <v>1325.98</v>
      </c>
      <c r="AN36" s="5">
        <v>15</v>
      </c>
      <c r="AO36" s="13">
        <f>AN36*1.5</f>
        <v>22.5</v>
      </c>
      <c r="AP36" s="14">
        <f>AN36*AI36</f>
        <v>600</v>
      </c>
      <c r="AQ36" s="14">
        <f>AO36*AJ36</f>
        <v>652.5</v>
      </c>
      <c r="AR36" s="46">
        <f>SUM(AP36:AQ36)</f>
        <v>1252.5</v>
      </c>
      <c r="AS36" t="s">
        <v>26</v>
      </c>
      <c r="AT36" s="36"/>
      <c r="AU36" s="22">
        <f>AR36-AT36</f>
        <v>1252.5</v>
      </c>
      <c r="AV36" s="37"/>
      <c r="AW36" s="22">
        <f>AT36+AV36</f>
        <v>0</v>
      </c>
    </row>
    <row r="37" spans="1:49">
      <c r="A37" s="8">
        <v>34</v>
      </c>
      <c r="B37" s="43" t="s">
        <v>97</v>
      </c>
      <c r="C37" s="24" t="s">
        <v>98</v>
      </c>
      <c r="D37" s="16" t="s">
        <v>31</v>
      </c>
      <c r="E37" s="6">
        <v>0.29166666666666669</v>
      </c>
      <c r="F37" s="6">
        <v>0.79166666666666663</v>
      </c>
      <c r="G37" s="9">
        <v>2.0833333333333332E-2</v>
      </c>
      <c r="H37" s="10">
        <f>ROUND(IF((OR(E37="",F37=""))," ",IF((E37&lt;F37),((F37-E37)*24-(G37*24)),((F37-E37)*24-(G37*24)+24))),2)</f>
        <v>11.5</v>
      </c>
      <c r="I37" s="6">
        <v>0.29166666666666669</v>
      </c>
      <c r="J37" s="6">
        <v>0.79166666666666663</v>
      </c>
      <c r="K37" s="9">
        <v>2.0833333333333332E-2</v>
      </c>
      <c r="L37" s="10">
        <f>ROUND(IF((OR(I37="",J37=""))," ",IF((I37&lt;J37),((J37-I37)*24-(K37*24)),((J37-I37)*24-(K37*24)+24))),2)</f>
        <v>11.5</v>
      </c>
      <c r="M37" s="6">
        <v>0.29166666666666669</v>
      </c>
      <c r="N37" s="6">
        <v>0.79166666666666663</v>
      </c>
      <c r="O37" s="9">
        <v>2.0833333333333332E-2</v>
      </c>
      <c r="P37" s="10">
        <f>ROUND(IF((OR(M37="",N37=""))," ",IF((M37&lt;N37),((N37-M37)*24-(O37*24)),((N37-M37)*24-(O37*24)+24))),2)</f>
        <v>11.5</v>
      </c>
      <c r="Q37" s="6">
        <v>0.29166666666666669</v>
      </c>
      <c r="R37" s="6">
        <v>0.79166666666666663</v>
      </c>
      <c r="S37" s="9">
        <v>2.0833333333333332E-2</v>
      </c>
      <c r="T37" s="10">
        <f>ROUND(IF((OR(Q37="",R37=""))," ",IF((Q37&lt;R37),((R37-Q37)*24-(S37*24)),((R37-Q37)*24-(S37*24)+24))),2)</f>
        <v>11.5</v>
      </c>
      <c r="U37" s="6">
        <v>0.29166666666666669</v>
      </c>
      <c r="V37" s="6">
        <v>0.79166666666666663</v>
      </c>
      <c r="W37" s="9">
        <v>2.0833333333333332E-2</v>
      </c>
      <c r="X37" s="10">
        <f>ROUND(IF((OR(U37="",V37=""))," ",IF((U37&lt;V37),((V37-U37)*24-(W37*24)),((V37-U37)*24-(W37*24)+24))),2)</f>
        <v>11.5</v>
      </c>
      <c r="Y37" s="6">
        <v>0.29166666666666669</v>
      </c>
      <c r="Z37" s="6">
        <v>0.79166666666666663</v>
      </c>
      <c r="AA37" s="9">
        <v>2.0833333333333332E-2</v>
      </c>
      <c r="AB37" s="10">
        <f>ROUND(IF((OR(Y37="",Z37=""))," ",IF((Y37&lt;Z37),((Z37-Y37)*24-(AA37*24)),((Z37-Y37)*24-(AA37*24)+24))),2)</f>
        <v>11.5</v>
      </c>
      <c r="AC37" s="6">
        <v>0.29166666666666669</v>
      </c>
      <c r="AD37" s="6">
        <v>0.79166666666666663</v>
      </c>
      <c r="AE37" s="9">
        <v>2.0833333333333332E-2</v>
      </c>
      <c r="AF37" s="10">
        <f>ROUND(IF((OR(AC37="",AD37=""))," ",IF((AC37&lt;AD37),((AD37-AC37)*24-(AE37*24)),((AD37-AC37)*24-(AE37*24)+24))),2)</f>
        <v>11.5</v>
      </c>
      <c r="AG37" s="11">
        <v>16.510000000000002</v>
      </c>
      <c r="AH37" s="11">
        <v>24.77</v>
      </c>
      <c r="AI37" s="12">
        <f>ROUND(IF(SUM(AF37,AB37,X37,T37,P37,L37,H37)&lt;=40,SUM(AF37,AB37,X37,T37,P37,L37,H37),40),2)</f>
        <v>40</v>
      </c>
      <c r="AJ37" s="12">
        <f>ROUND(IF(SUM(H37,L37,P37,T37,X37,AB37,AF37)&gt;40,SUM(H37,L37,P37,T37,X37,AB37,AF37)-40,0),2)</f>
        <v>40.5</v>
      </c>
      <c r="AK37" s="3">
        <f>ROUND(AG37*AI37,2)</f>
        <v>660.4</v>
      </c>
      <c r="AL37" s="3">
        <f>AH37*AJ37</f>
        <v>1003.1849999999999</v>
      </c>
      <c r="AM37" s="3">
        <f>SUM(AK37:AL37)</f>
        <v>1663.585</v>
      </c>
      <c r="AN37" s="5">
        <v>13</v>
      </c>
      <c r="AO37" s="13">
        <f>AN37*1.5</f>
        <v>19.5</v>
      </c>
      <c r="AP37" s="14">
        <f>AN37*AI37</f>
        <v>520</v>
      </c>
      <c r="AQ37" s="14">
        <f>AO37*AJ37</f>
        <v>789.75</v>
      </c>
      <c r="AR37" s="46">
        <f>SUM(AP37:AQ37)</f>
        <v>1309.75</v>
      </c>
      <c r="AS37" s="38">
        <v>1099</v>
      </c>
      <c r="AT37" s="36"/>
      <c r="AU37" s="22">
        <f>AR37-AT37</f>
        <v>1309.75</v>
      </c>
      <c r="AV37" s="37"/>
      <c r="AW37" s="22">
        <f>AT37+AV37</f>
        <v>0</v>
      </c>
    </row>
    <row r="38" spans="1:49">
      <c r="A38" s="8">
        <v>35</v>
      </c>
      <c r="B38" s="43" t="s">
        <v>99</v>
      </c>
      <c r="C38" s="24" t="s">
        <v>100</v>
      </c>
      <c r="D38" s="16" t="s">
        <v>31</v>
      </c>
      <c r="E38" s="6">
        <v>0.29166666666666669</v>
      </c>
      <c r="F38" s="6">
        <v>0.79166666666666663</v>
      </c>
      <c r="G38" s="9">
        <v>2.0833333333333332E-2</v>
      </c>
      <c r="H38" s="10">
        <f>ROUND(IF((OR(E38="",F38=""))," ",IF((E38&lt;F38),((F38-E38)*24-(G38*24)),((F38-E38)*24-(G38*24)+24))),2)</f>
        <v>11.5</v>
      </c>
      <c r="I38" s="6">
        <v>0.29166666666666669</v>
      </c>
      <c r="J38" s="6">
        <v>0.79166666666666663</v>
      </c>
      <c r="K38" s="9">
        <v>2.0833333333333332E-2</v>
      </c>
      <c r="L38" s="10">
        <f>ROUND(IF((OR(I38="",J38=""))," ",IF((I38&lt;J38),((J38-I38)*24-(K38*24)),((J38-I38)*24-(K38*24)+24))),2)</f>
        <v>11.5</v>
      </c>
      <c r="M38" s="6">
        <v>0.29166666666666669</v>
      </c>
      <c r="N38" s="6">
        <v>0.79166666666666663</v>
      </c>
      <c r="O38" s="9">
        <v>2.0833333333333332E-2</v>
      </c>
      <c r="P38" s="10">
        <f>ROUND(IF((OR(M38="",N38=""))," ",IF((M38&lt;N38),((N38-M38)*24-(O38*24)),((N38-M38)*24-(O38*24)+24))),2)</f>
        <v>11.5</v>
      </c>
      <c r="Q38" s="6">
        <v>0.29166666666666669</v>
      </c>
      <c r="R38" s="6">
        <v>0.79166666666666663</v>
      </c>
      <c r="S38" s="9">
        <v>2.0833333333333332E-2</v>
      </c>
      <c r="T38" s="10">
        <f>ROUND(IF((OR(Q38="",R38=""))," ",IF((Q38&lt;R38),((R38-Q38)*24-(S38*24)),((R38-Q38)*24-(S38*24)+24))),2)</f>
        <v>11.5</v>
      </c>
      <c r="U38" s="6">
        <v>0.29166666666666669</v>
      </c>
      <c r="V38" s="6">
        <v>0.79166666666666663</v>
      </c>
      <c r="W38" s="9">
        <v>2.0833333333333332E-2</v>
      </c>
      <c r="X38" s="10">
        <f>ROUND(IF((OR(U38="",V38=""))," ",IF((U38&lt;V38),((V38-U38)*24-(W38*24)),((V38-U38)*24-(W38*24)+24))),2)</f>
        <v>11.5</v>
      </c>
      <c r="Y38" s="6"/>
      <c r="Z38" s="6"/>
      <c r="AA38" s="9"/>
      <c r="AB38" s="10"/>
      <c r="AC38" s="6">
        <v>0.29166666666666669</v>
      </c>
      <c r="AD38" s="6">
        <v>0.79166666666666663</v>
      </c>
      <c r="AE38" s="9">
        <v>2.0833333333333332E-2</v>
      </c>
      <c r="AF38" s="10">
        <f>ROUND(IF((OR(AC38="",AD38=""))," ",IF((AC38&lt;AD38),((AD38-AC38)*24-(AE38*24)),((AD38-AC38)*24-(AE38*24)+24))),2)</f>
        <v>11.5</v>
      </c>
      <c r="AG38" s="11">
        <v>15.24</v>
      </c>
      <c r="AH38" s="11">
        <v>22.86</v>
      </c>
      <c r="AI38" s="12">
        <f>ROUND(IF(SUM(AF38,AB38,X38,T38,P38,L38,H38)&lt;=40,SUM(AF38,AB38,X38,T38,P38,L38,H38),40),2)</f>
        <v>40</v>
      </c>
      <c r="AJ38" s="12">
        <f>ROUND(IF(SUM(H38,L38,P38,T38,X38,AB38,AF38)&gt;40,SUM(H38,L38,P38,T38,X38,AB38,AF38)-40,0),2)</f>
        <v>29</v>
      </c>
      <c r="AK38" s="3">
        <f>ROUND(AG38*AI38,2)</f>
        <v>609.6</v>
      </c>
      <c r="AL38" s="3">
        <f>AH38*AJ38</f>
        <v>662.93999999999994</v>
      </c>
      <c r="AM38" s="3">
        <f>SUM(AK38:AL38)</f>
        <v>1272.54</v>
      </c>
      <c r="AN38" s="5">
        <v>12</v>
      </c>
      <c r="AO38" s="13">
        <f>AN38*1.5</f>
        <v>18</v>
      </c>
      <c r="AP38" s="14">
        <f>AN38*AI38</f>
        <v>480</v>
      </c>
      <c r="AQ38" s="14">
        <f>AO38*AJ38</f>
        <v>522</v>
      </c>
      <c r="AR38" s="46">
        <f>SUM(AP38:AQ38)</f>
        <v>1002</v>
      </c>
      <c r="AS38" s="38">
        <v>1099</v>
      </c>
      <c r="AT38" s="36"/>
      <c r="AU38" s="22">
        <f>AR38-AT38</f>
        <v>1002</v>
      </c>
      <c r="AV38" s="37"/>
      <c r="AW38" s="22">
        <f>AT38+AV38</f>
        <v>0</v>
      </c>
    </row>
    <row r="39" spans="1:49">
      <c r="A39" s="8">
        <v>36</v>
      </c>
      <c r="B39" s="43" t="s">
        <v>101</v>
      </c>
      <c r="C39" s="24" t="s">
        <v>102</v>
      </c>
      <c r="D39" s="16" t="s">
        <v>31</v>
      </c>
      <c r="E39" s="6">
        <v>0.29166666666666669</v>
      </c>
      <c r="F39" s="6">
        <v>0.79166666666666663</v>
      </c>
      <c r="G39" s="9">
        <v>2.0833333333333332E-2</v>
      </c>
      <c r="H39" s="10">
        <f>ROUND(IF((OR(E39="",F39=""))," ",IF((E39&lt;F39),((F39-E39)*24-(G39*24)),((F39-E39)*24-(G39*24)+24))),2)</f>
        <v>11.5</v>
      </c>
      <c r="I39" s="6">
        <v>0.29166666666666669</v>
      </c>
      <c r="J39" s="6">
        <v>0.79166666666666663</v>
      </c>
      <c r="K39" s="9">
        <v>2.0833333333333332E-2</v>
      </c>
      <c r="L39" s="10">
        <f>ROUND(IF((OR(I39="",J39=""))," ",IF((I39&lt;J39),((J39-I39)*24-(K39*24)),((J39-I39)*24-(K39*24)+24))),2)</f>
        <v>11.5</v>
      </c>
      <c r="M39" s="6">
        <v>0.29166666666666669</v>
      </c>
      <c r="N39" s="6">
        <v>0.79166666666666663</v>
      </c>
      <c r="O39" s="9">
        <v>2.0833333333333332E-2</v>
      </c>
      <c r="P39" s="10">
        <f>ROUND(IF((OR(M39="",N39=""))," ",IF((M39&lt;N39),((N39-M39)*24-(O39*24)),((N39-M39)*24-(O39*24)+24))),2)</f>
        <v>11.5</v>
      </c>
      <c r="Q39" s="6">
        <v>0.29166666666666669</v>
      </c>
      <c r="R39" s="6">
        <v>0.79166666666666663</v>
      </c>
      <c r="S39" s="9">
        <v>2.0833333333333332E-2</v>
      </c>
      <c r="T39" s="10">
        <f>ROUND(IF((OR(Q39="",R39=""))," ",IF((Q39&lt;R39),((R39-Q39)*24-(S39*24)),((R39-Q39)*24-(S39*24)+24))),2)</f>
        <v>11.5</v>
      </c>
      <c r="U39" s="6">
        <v>0.29166666666666669</v>
      </c>
      <c r="V39" s="6">
        <v>0.79166666666666663</v>
      </c>
      <c r="W39" s="9">
        <v>2.0833333333333332E-2</v>
      </c>
      <c r="X39" s="10">
        <f>ROUND(IF((OR(U39="",V39=""))," ",IF((U39&lt;V39),((V39-U39)*24-(W39*24)),((V39-U39)*24-(W39*24)+24))),2)</f>
        <v>11.5</v>
      </c>
      <c r="Y39" s="6">
        <v>0.29166666666666669</v>
      </c>
      <c r="Z39" s="6">
        <v>0.66666666666666663</v>
      </c>
      <c r="AA39" s="9">
        <v>2.0833333333333332E-2</v>
      </c>
      <c r="AB39" s="10">
        <f>ROUND(IF((OR(Y39="",Z39=""))," ",IF((Y39&lt;Z39),((Z39-Y39)*24-(AA39*24)),((Z39-Y39)*24-(AA39*24)+24))),2)</f>
        <v>8.5</v>
      </c>
      <c r="AC39" s="6"/>
      <c r="AD39" s="6"/>
      <c r="AE39" s="9"/>
      <c r="AF39" s="10"/>
      <c r="AG39" s="11">
        <v>17.78</v>
      </c>
      <c r="AH39" s="11">
        <v>26.67</v>
      </c>
      <c r="AI39" s="12">
        <f>ROUND(IF(SUM(AF39,AB39,X39,T39,P39,L39,H39)&lt;=40,SUM(AF39,AB39,X39,T39,P39,L39,H39),40),2)</f>
        <v>40</v>
      </c>
      <c r="AJ39" s="12">
        <f>ROUND(IF(SUM(H39,L39,P39,T39,X39,AB39,AF39)&gt;40,SUM(H39,L39,P39,T39,X39,AB39,AF39)-40,0),2)</f>
        <v>26</v>
      </c>
      <c r="AK39" s="3">
        <f>ROUND(AG39*AI39,2)</f>
        <v>711.2</v>
      </c>
      <c r="AL39" s="3">
        <f>AH39*AJ39</f>
        <v>693.42000000000007</v>
      </c>
      <c r="AM39" s="3">
        <f>SUM(AK39:AL39)</f>
        <v>1404.6200000000001</v>
      </c>
      <c r="AN39" s="5">
        <v>14</v>
      </c>
      <c r="AO39" s="13">
        <f>AN39*1.5</f>
        <v>21</v>
      </c>
      <c r="AP39" s="14">
        <f>AN39*AI39</f>
        <v>560</v>
      </c>
      <c r="AQ39" s="14">
        <f>AO39*AJ39</f>
        <v>546</v>
      </c>
      <c r="AR39" s="46">
        <f>SUM(AP39:AQ39)</f>
        <v>1106</v>
      </c>
      <c r="AS39" s="38">
        <v>1099</v>
      </c>
      <c r="AT39" s="36"/>
      <c r="AU39" s="22">
        <f>AR39-AT39</f>
        <v>1106</v>
      </c>
      <c r="AV39" s="37"/>
      <c r="AW39" s="22">
        <f>AT39+AV39</f>
        <v>0</v>
      </c>
    </row>
    <row r="40" spans="1:49">
      <c r="A40" s="8">
        <v>37</v>
      </c>
      <c r="B40" s="43" t="s">
        <v>103</v>
      </c>
      <c r="C40" s="24" t="s">
        <v>104</v>
      </c>
      <c r="D40" s="16" t="s">
        <v>31</v>
      </c>
      <c r="E40" s="6">
        <v>0.29166666666666669</v>
      </c>
      <c r="F40" s="6">
        <v>0.79166666666666663</v>
      </c>
      <c r="G40" s="9">
        <v>2.0833333333333332E-2</v>
      </c>
      <c r="H40" s="10">
        <f>ROUND(IF((OR(E40="",F40=""))," ",IF((E40&lt;F40),((F40-E40)*24-(G40*24)),((F40-E40)*24-(G40*24)+24))),2)</f>
        <v>11.5</v>
      </c>
      <c r="I40" s="6">
        <v>0.29166666666666669</v>
      </c>
      <c r="J40" s="6">
        <v>0.79166666666666663</v>
      </c>
      <c r="K40" s="9">
        <v>2.0833333333333332E-2</v>
      </c>
      <c r="L40" s="10">
        <f>ROUND(IF((OR(I40="",J40=""))," ",IF((I40&lt;J40),((J40-I40)*24-(K40*24)),((J40-I40)*24-(K40*24)+24))),2)</f>
        <v>11.5</v>
      </c>
      <c r="M40" s="6">
        <v>0.29166666666666669</v>
      </c>
      <c r="N40" s="6">
        <v>0.79166666666666663</v>
      </c>
      <c r="O40" s="9">
        <v>2.0833333333333332E-2</v>
      </c>
      <c r="P40" s="10">
        <f>ROUND(IF((OR(M40="",N40=""))," ",IF((M40&lt;N40),((N40-M40)*24-(O40*24)),((N40-M40)*24-(O40*24)+24))),2)</f>
        <v>11.5</v>
      </c>
      <c r="Q40" s="6">
        <v>0.29166666666666669</v>
      </c>
      <c r="R40" s="6">
        <v>0.79166666666666663</v>
      </c>
      <c r="S40" s="9">
        <v>2.0833333333333332E-2</v>
      </c>
      <c r="T40" s="10">
        <f>ROUND(IF((OR(Q40="",R40=""))," ",IF((Q40&lt;R40),((R40-Q40)*24-(S40*24)),((R40-Q40)*24-(S40*24)+24))),2)</f>
        <v>11.5</v>
      </c>
      <c r="U40" s="6">
        <v>0.29166666666666669</v>
      </c>
      <c r="V40" s="6">
        <v>0.79166666666666663</v>
      </c>
      <c r="W40" s="9">
        <v>2.0833333333333332E-2</v>
      </c>
      <c r="X40" s="10">
        <f>ROUND(IF((OR(U40="",V40=""))," ",IF((U40&lt;V40),((V40-U40)*24-(W40*24)),((V40-U40)*24-(W40*24)+24))),2)</f>
        <v>11.5</v>
      </c>
      <c r="Y40" s="6">
        <v>0.29166666666666669</v>
      </c>
      <c r="Z40" s="6">
        <v>0.79166666666666663</v>
      </c>
      <c r="AA40" s="9">
        <v>2.0833333333333332E-2</v>
      </c>
      <c r="AB40" s="10">
        <f>ROUND(IF((OR(Y40="",Z40=""))," ",IF((Y40&lt;Z40),((Z40-Y40)*24-(AA40*24)),((Z40-Y40)*24-(AA40*24)+24))),2)</f>
        <v>11.5</v>
      </c>
      <c r="AC40" s="6"/>
      <c r="AD40" s="6"/>
      <c r="AE40" s="9"/>
      <c r="AF40" s="10"/>
      <c r="AG40" s="11">
        <v>15.24</v>
      </c>
      <c r="AH40" s="11">
        <v>22.86</v>
      </c>
      <c r="AI40" s="12">
        <f>ROUND(IF(SUM(AF40,AB40,X40,T40,P40,L40,H40)&lt;=40,SUM(AF40,AB40,X40,T40,P40,L40,H40),40),2)</f>
        <v>40</v>
      </c>
      <c r="AJ40" s="12">
        <f>ROUND(IF(SUM(H40,L40,P40,T40,X40,AB40,AF40)&gt;40,SUM(H40,L40,P40,T40,X40,AB40,AF40)-40,0),2)</f>
        <v>29</v>
      </c>
      <c r="AK40" s="3">
        <f>ROUND(AG40*AI40,2)</f>
        <v>609.6</v>
      </c>
      <c r="AL40" s="3">
        <f>AH40*AJ40</f>
        <v>662.93999999999994</v>
      </c>
      <c r="AM40" s="3">
        <f>SUM(AK40:AL40)</f>
        <v>1272.54</v>
      </c>
      <c r="AN40" s="5">
        <v>13</v>
      </c>
      <c r="AO40" s="13">
        <f>AN40*1.5</f>
        <v>19.5</v>
      </c>
      <c r="AP40" s="14">
        <f>AN40*AI40</f>
        <v>520</v>
      </c>
      <c r="AQ40" s="14">
        <f>AO40*AJ40</f>
        <v>565.5</v>
      </c>
      <c r="AR40" s="46">
        <f>SUM(AP40:AQ40)</f>
        <v>1085.5</v>
      </c>
      <c r="AS40" s="38">
        <v>1099</v>
      </c>
      <c r="AT40" s="36"/>
      <c r="AU40" s="22">
        <f>AR40-AT40</f>
        <v>1085.5</v>
      </c>
      <c r="AV40" s="37"/>
      <c r="AW40" s="22">
        <f>AT40+AV40</f>
        <v>0</v>
      </c>
    </row>
    <row r="41" spans="1:49">
      <c r="A41" s="8">
        <v>38</v>
      </c>
      <c r="B41" s="43" t="s">
        <v>105</v>
      </c>
      <c r="C41" s="24" t="s">
        <v>106</v>
      </c>
      <c r="D41" s="16" t="s">
        <v>31</v>
      </c>
      <c r="E41" s="6">
        <v>0.29166666666666669</v>
      </c>
      <c r="F41" s="6">
        <v>0.79166666666666663</v>
      </c>
      <c r="G41" s="9">
        <v>2.0833333333333332E-2</v>
      </c>
      <c r="H41" s="10">
        <f>ROUND(IF((OR(E41="",F41=""))," ",IF((E41&lt;F41),((F41-E41)*24-(G41*24)),((F41-E41)*24-(G41*24)+24))),2)</f>
        <v>11.5</v>
      </c>
      <c r="I41" s="6">
        <v>0.29166666666666669</v>
      </c>
      <c r="J41" s="6">
        <v>0.79166666666666663</v>
      </c>
      <c r="K41" s="9">
        <v>2.0833333333333332E-2</v>
      </c>
      <c r="L41" s="10">
        <f>ROUND(IF((OR(I41="",J41=""))," ",IF((I41&lt;J41),((J41-I41)*24-(K41*24)),((J41-I41)*24-(K41*24)+24))),2)</f>
        <v>11.5</v>
      </c>
      <c r="M41" s="6">
        <v>0.29166666666666669</v>
      </c>
      <c r="N41" s="6">
        <v>0.79166666666666663</v>
      </c>
      <c r="O41" s="9">
        <v>2.0833333333333332E-2</v>
      </c>
      <c r="P41" s="10">
        <f>ROUND(IF((OR(M41="",N41=""))," ",IF((M41&lt;N41),((N41-M41)*24-(O41*24)),((N41-M41)*24-(O41*24)+24))),2)</f>
        <v>11.5</v>
      </c>
      <c r="Q41" s="6">
        <v>0.29166666666666669</v>
      </c>
      <c r="R41" s="6">
        <v>0.74305555555555558</v>
      </c>
      <c r="S41" s="9">
        <v>2.0833333333333332E-2</v>
      </c>
      <c r="T41" s="10">
        <f>ROUND(IF((OR(Q41="",R41=""))," ",IF((Q41&lt;R41),((R41-Q41)*24-(S41*24)),((R41-Q41)*24-(S41*24)+24))),2)</f>
        <v>10.33</v>
      </c>
      <c r="U41" s="6">
        <v>0.29166666666666669</v>
      </c>
      <c r="V41" s="6">
        <v>0.79166666666666663</v>
      </c>
      <c r="W41" s="9">
        <v>2.0833333333333332E-2</v>
      </c>
      <c r="X41" s="10">
        <f>ROUND(IF((OR(U41="",V41=""))," ",IF((U41&lt;V41),((V41-U41)*24-(W41*24)),((V41-U41)*24-(W41*24)+24))),2)</f>
        <v>11.5</v>
      </c>
      <c r="Y41" s="6"/>
      <c r="Z41" s="6"/>
      <c r="AA41" s="9"/>
      <c r="AB41" s="10"/>
      <c r="AC41" s="6"/>
      <c r="AD41" s="6"/>
      <c r="AE41" s="9"/>
      <c r="AF41" s="10"/>
      <c r="AG41" s="11">
        <v>15.24</v>
      </c>
      <c r="AH41" s="11">
        <v>22.86</v>
      </c>
      <c r="AI41" s="12">
        <f>ROUND(IF(SUM(AF41,AB41,X41,T41,P41,L41,H41)&lt;=40,SUM(AF41,AB41,X41,T41,P41,L41,H41),40),2)</f>
        <v>40</v>
      </c>
      <c r="AJ41" s="12">
        <f>ROUND(IF(SUM(H41,L41,P41,T41,X41,AB41,AF41)&gt;40,SUM(H41,L41,P41,T41,X41,AB41,AF41)-40,0),2)</f>
        <v>16.329999999999998</v>
      </c>
      <c r="AK41" s="3">
        <f>ROUND(AG41*AI41,2)</f>
        <v>609.6</v>
      </c>
      <c r="AL41" s="3">
        <f>AH41*AJ41</f>
        <v>373.30379999999997</v>
      </c>
      <c r="AM41" s="3">
        <f>SUM(AK41:AL41)</f>
        <v>982.90380000000005</v>
      </c>
      <c r="AN41" s="5">
        <v>12.5</v>
      </c>
      <c r="AO41" s="13">
        <f>AN41*1.5</f>
        <v>18.75</v>
      </c>
      <c r="AP41" s="14">
        <f>AN41*AI41</f>
        <v>500</v>
      </c>
      <c r="AQ41" s="14">
        <f>AO41*AJ41</f>
        <v>306.18749999999994</v>
      </c>
      <c r="AR41" s="46">
        <f>SUM(AP41:AQ41)</f>
        <v>806.1875</v>
      </c>
      <c r="AS41" t="s">
        <v>26</v>
      </c>
      <c r="AT41" s="36"/>
      <c r="AU41" s="22">
        <f>AR41-AT41</f>
        <v>806.1875</v>
      </c>
      <c r="AV41" s="37"/>
      <c r="AW41" s="22">
        <f>AT41+AV41</f>
        <v>0</v>
      </c>
    </row>
    <row r="42" spans="1:49">
      <c r="A42" s="8">
        <v>39</v>
      </c>
      <c r="B42" s="43" t="s">
        <v>107</v>
      </c>
      <c r="C42" s="24" t="s">
        <v>108</v>
      </c>
      <c r="D42" s="16" t="s">
        <v>31</v>
      </c>
      <c r="E42" s="6">
        <v>0.29166666666666669</v>
      </c>
      <c r="F42" s="6">
        <v>0.79166666666666663</v>
      </c>
      <c r="G42" s="9">
        <v>2.0833333333333332E-2</v>
      </c>
      <c r="H42" s="10">
        <f>ROUND(IF((OR(E42="",F42=""))," ",IF((E42&lt;F42),((F42-E42)*24-(G42*24)),((F42-E42)*24-(G42*24)+24))),2)</f>
        <v>11.5</v>
      </c>
      <c r="I42" s="6">
        <v>0.29166666666666669</v>
      </c>
      <c r="J42" s="6">
        <v>0.79166666666666663</v>
      </c>
      <c r="K42" s="9">
        <v>2.0833333333333332E-2</v>
      </c>
      <c r="L42" s="10">
        <f>ROUND(IF((OR(I42="",J42=""))," ",IF((I42&lt;J42),((J42-I42)*24-(K42*24)),((J42-I42)*24-(K42*24)+24))),2)</f>
        <v>11.5</v>
      </c>
      <c r="M42" s="6">
        <v>0.29166666666666669</v>
      </c>
      <c r="N42" s="6">
        <v>0.79166666666666663</v>
      </c>
      <c r="O42" s="9">
        <v>2.0833333333333332E-2</v>
      </c>
      <c r="P42" s="10">
        <f>ROUND(IF((OR(M42="",N42=""))," ",IF((M42&lt;N42),((N42-M42)*24-(O42*24)),((N42-M42)*24-(O42*24)+24))),2)</f>
        <v>11.5</v>
      </c>
      <c r="Q42" s="6">
        <v>0.29166666666666669</v>
      </c>
      <c r="R42" s="6">
        <v>0.79166666666666663</v>
      </c>
      <c r="S42" s="9">
        <v>2.0833333333333332E-2</v>
      </c>
      <c r="T42" s="10">
        <f>ROUND(IF((OR(Q42="",R42=""))," ",IF((Q42&lt;R42),((R42-Q42)*24-(S42*24)),((R42-Q42)*24-(S42*24)+24))),2)</f>
        <v>11.5</v>
      </c>
      <c r="U42" s="6">
        <v>0.29166666666666669</v>
      </c>
      <c r="V42" s="6">
        <v>0.79166666666666663</v>
      </c>
      <c r="W42" s="9">
        <v>2.0833333333333332E-2</v>
      </c>
      <c r="X42" s="10">
        <f>ROUND(IF((OR(U42="",V42=""))," ",IF((U42&lt;V42),((V42-U42)*24-(W42*24)),((V42-U42)*24-(W42*24)+24))),2)</f>
        <v>11.5</v>
      </c>
      <c r="Y42" s="6"/>
      <c r="Z42" s="6"/>
      <c r="AA42" s="9"/>
      <c r="AB42" s="10"/>
      <c r="AC42" s="6"/>
      <c r="AD42" s="6"/>
      <c r="AE42" s="9"/>
      <c r="AF42" s="10"/>
      <c r="AG42" s="11">
        <v>15.24</v>
      </c>
      <c r="AH42" s="11">
        <v>22.86</v>
      </c>
      <c r="AI42" s="12">
        <f>ROUND(IF(SUM(AF42,AB42,X42,T42,P42,L42,H42)&lt;=40,SUM(AF42,AB42,X42,T42,P42,L42,H42),40),2)</f>
        <v>40</v>
      </c>
      <c r="AJ42" s="12">
        <f>ROUND(IF(SUM(H42,L42,P42,T42,X42,AB42,AF42)&gt;40,SUM(H42,L42,P42,T42,X42,AB42,AF42)-40,0),2)</f>
        <v>17.5</v>
      </c>
      <c r="AK42" s="3">
        <f>ROUND(AG42*AI42,2)</f>
        <v>609.6</v>
      </c>
      <c r="AL42" s="3">
        <f>AH42*AJ42</f>
        <v>400.05</v>
      </c>
      <c r="AM42" s="3">
        <f>SUM(AK42:AL42)</f>
        <v>1009.6500000000001</v>
      </c>
      <c r="AN42" s="5">
        <v>12.5</v>
      </c>
      <c r="AO42" s="13">
        <f>AN42*1.5</f>
        <v>18.75</v>
      </c>
      <c r="AP42" s="14">
        <f>AN42*AI42</f>
        <v>500</v>
      </c>
      <c r="AQ42" s="14">
        <f>AO42*AJ42</f>
        <v>328.125</v>
      </c>
      <c r="AR42" s="46">
        <f>SUM(AP42:AQ42)</f>
        <v>828.125</v>
      </c>
      <c r="AS42" t="s">
        <v>26</v>
      </c>
      <c r="AT42" s="36"/>
      <c r="AU42" s="22">
        <f>AR42-AT42</f>
        <v>828.125</v>
      </c>
      <c r="AV42" s="37"/>
      <c r="AW42" s="22">
        <f>AT42+AV42</f>
        <v>0</v>
      </c>
    </row>
    <row r="43" spans="1:49">
      <c r="A43" s="8">
        <v>40</v>
      </c>
      <c r="B43" s="43" t="s">
        <v>109</v>
      </c>
      <c r="C43" s="24" t="s">
        <v>110</v>
      </c>
      <c r="D43" s="16" t="s">
        <v>31</v>
      </c>
      <c r="E43" s="6">
        <v>0.29166666666666669</v>
      </c>
      <c r="F43" s="6">
        <v>0.79166666666666663</v>
      </c>
      <c r="G43" s="9">
        <v>2.0833333333333332E-2</v>
      </c>
      <c r="H43" s="10">
        <f>ROUND(IF((OR(E43="",F43=""))," ",IF((E43&lt;F43),((F43-E43)*24-(G43*24)),((F43-E43)*24-(G43*24)+24))),2)</f>
        <v>11.5</v>
      </c>
      <c r="I43" s="6">
        <v>0.29305555555555557</v>
      </c>
      <c r="J43" s="6">
        <v>0.79166666666666663</v>
      </c>
      <c r="K43" s="9">
        <v>2.0833333333333332E-2</v>
      </c>
      <c r="L43" s="10">
        <f>ROUND(IF((OR(I43="",J43=""))," ",IF((I43&lt;J43),((J43-I43)*24-(K43*24)),((J43-I43)*24-(K43*24)+24))),2)</f>
        <v>11.47</v>
      </c>
      <c r="M43" s="6">
        <v>0.29166666666666669</v>
      </c>
      <c r="N43" s="6">
        <v>0.79166666666666663</v>
      </c>
      <c r="O43" s="9">
        <v>2.0833333333333332E-2</v>
      </c>
      <c r="P43" s="10">
        <f>ROUND(IF((OR(M43="",N43=""))," ",IF((M43&lt;N43),((N43-M43)*24-(O43*24)),((N43-M43)*24-(O43*24)+24))),2)</f>
        <v>11.5</v>
      </c>
      <c r="Q43" s="6">
        <v>0.29652777777777778</v>
      </c>
      <c r="R43" s="6">
        <v>0.79166666666666663</v>
      </c>
      <c r="S43" s="9">
        <v>2.0833333333333332E-2</v>
      </c>
      <c r="T43" s="10">
        <f>ROUND(IF((OR(Q43="",R43=""))," ",IF((Q43&lt;R43),((R43-Q43)*24-(S43*24)),((R43-Q43)*24-(S43*24)+24))),2)</f>
        <v>11.38</v>
      </c>
      <c r="U43" s="6">
        <v>0.29166666666666669</v>
      </c>
      <c r="V43" s="6">
        <v>0.79166666666666663</v>
      </c>
      <c r="W43" s="9">
        <v>2.0833333333333332E-2</v>
      </c>
      <c r="X43" s="10">
        <f>ROUND(IF((OR(U43="",V43=""))," ",IF((U43&lt;V43),((V43-U43)*24-(W43*24)),((V43-U43)*24-(W43*24)+24))),2)</f>
        <v>11.5</v>
      </c>
      <c r="Y43" s="6">
        <v>0.29236111111111113</v>
      </c>
      <c r="Z43" s="6">
        <v>0.79166666666666663</v>
      </c>
      <c r="AA43" s="9">
        <v>2.0833333333333332E-2</v>
      </c>
      <c r="AB43" s="10">
        <f>ROUND(IF((OR(Y43="",Z43=""))," ",IF((Y43&lt;Z43),((Z43-Y43)*24-(AA43*24)),((Z43-Y43)*24-(AA43*24)+24))),2)</f>
        <v>11.48</v>
      </c>
      <c r="AC43" s="6"/>
      <c r="AD43" s="6"/>
      <c r="AE43" s="9"/>
      <c r="AF43" s="10"/>
      <c r="AG43" s="11">
        <v>21.59</v>
      </c>
      <c r="AH43" s="11">
        <v>32.39</v>
      </c>
      <c r="AI43" s="12">
        <f>ROUND(IF(SUM(AF43,AB43,X43,T43,P43,L43,H43)&lt;=40,SUM(AF43,AB43,X43,T43,P43,L43,H43),40),2)</f>
        <v>40</v>
      </c>
      <c r="AJ43" s="12">
        <f>ROUND(IF(SUM(H43,L43,P43,T43,X43,AB43,AF43)&gt;40,SUM(H43,L43,P43,T43,X43,AB43,AF43)-40,0),2)</f>
        <v>28.83</v>
      </c>
      <c r="AK43" s="3">
        <f>ROUND(AG43*AI43,2)</f>
        <v>863.6</v>
      </c>
      <c r="AL43" s="3">
        <f>AH43*AJ43</f>
        <v>933.80369999999994</v>
      </c>
      <c r="AM43" s="3">
        <f>SUM(AK43:AL43)</f>
        <v>1797.4036999999998</v>
      </c>
      <c r="AN43" s="5">
        <v>17</v>
      </c>
      <c r="AO43" s="13">
        <f>AN43*1.5</f>
        <v>25.5</v>
      </c>
      <c r="AP43" s="14">
        <f>AN43*AI43</f>
        <v>680</v>
      </c>
      <c r="AQ43" s="14">
        <f>AO43*AJ43</f>
        <v>735.16499999999996</v>
      </c>
      <c r="AR43" s="46">
        <f>SUM(AP43:AQ43)</f>
        <v>1415.165</v>
      </c>
      <c r="AS43" s="38">
        <v>1099</v>
      </c>
      <c r="AT43" s="36"/>
      <c r="AU43" s="22">
        <f>AR43-AT43</f>
        <v>1415.165</v>
      </c>
      <c r="AV43" s="37"/>
      <c r="AW43" s="22">
        <f>AT43+AV43</f>
        <v>0</v>
      </c>
    </row>
    <row r="44" spans="1:49">
      <c r="A44" s="8">
        <v>41</v>
      </c>
      <c r="B44" s="43" t="s">
        <v>111</v>
      </c>
      <c r="C44" s="24" t="s">
        <v>112</v>
      </c>
      <c r="D44" s="16" t="s">
        <v>31</v>
      </c>
      <c r="E44" s="6">
        <v>0.29166666666666669</v>
      </c>
      <c r="F44" s="6">
        <v>0.79166666666666663</v>
      </c>
      <c r="G44" s="9">
        <v>2.0833333333333332E-2</v>
      </c>
      <c r="H44" s="10">
        <f>ROUND(IF((OR(E44="",F44=""))," ",IF((E44&lt;F44),((F44-E44)*24-(G44*24)),((F44-E44)*24-(G44*24)+24))),2)</f>
        <v>11.5</v>
      </c>
      <c r="I44" s="6">
        <v>0.29166666666666669</v>
      </c>
      <c r="J44" s="6">
        <v>0.79166666666666663</v>
      </c>
      <c r="K44" s="9">
        <v>2.0833333333333332E-2</v>
      </c>
      <c r="L44" s="10">
        <f>ROUND(IF((OR(I44="",J44=""))," ",IF((I44&lt;J44),((J44-I44)*24-(K44*24)),((J44-I44)*24-(K44*24)+24))),2)</f>
        <v>11.5</v>
      </c>
      <c r="M44" s="6">
        <v>0.29166666666666669</v>
      </c>
      <c r="N44" s="6">
        <v>0.79166666666666663</v>
      </c>
      <c r="O44" s="9">
        <v>2.0833333333333332E-2</v>
      </c>
      <c r="P44" s="10">
        <f>ROUND(IF((OR(M44="",N44=""))," ",IF((M44&lt;N44),((N44-M44)*24-(O44*24)),((N44-M44)*24-(O44*24)+24))),2)</f>
        <v>11.5</v>
      </c>
      <c r="Q44" s="6">
        <v>0.29166666666666669</v>
      </c>
      <c r="R44" s="6">
        <v>0.79166666666666663</v>
      </c>
      <c r="S44" s="9">
        <v>2.0833333333333332E-2</v>
      </c>
      <c r="T44" s="10">
        <f>ROUND(IF((OR(Q44="",R44=""))," ",IF((Q44&lt;R44),((R44-Q44)*24-(S44*24)),((R44-Q44)*24-(S44*24)+24))),2)</f>
        <v>11.5</v>
      </c>
      <c r="U44" s="6">
        <v>0.29166666666666669</v>
      </c>
      <c r="V44" s="6">
        <v>0.79166666666666663</v>
      </c>
      <c r="W44" s="9">
        <v>2.0833333333333332E-2</v>
      </c>
      <c r="X44" s="10">
        <f>ROUND(IF((OR(U44="",V44=""))," ",IF((U44&lt;V44),((V44-U44)*24-(W44*24)),((V44-U44)*24-(W44*24)+24))),2)</f>
        <v>11.5</v>
      </c>
      <c r="Y44" s="6">
        <v>0.29166666666666669</v>
      </c>
      <c r="Z44" s="6">
        <v>0.79166666666666663</v>
      </c>
      <c r="AA44" s="9">
        <v>2.0833333333333332E-2</v>
      </c>
      <c r="AB44" s="10">
        <f>ROUND(IF((OR(Y44="",Z44=""))," ",IF((Y44&lt;Z44),((Z44-Y44)*24-(AA44*24)),((Z44-Y44)*24-(AA44*24)+24))),2)</f>
        <v>11.5</v>
      </c>
      <c r="AC44" s="6"/>
      <c r="AD44" s="6"/>
      <c r="AE44" s="9"/>
      <c r="AF44" s="10"/>
      <c r="AG44" s="11">
        <v>15.24</v>
      </c>
      <c r="AH44" s="11">
        <v>22.86</v>
      </c>
      <c r="AI44" s="12">
        <f>ROUND(IF(SUM(AF44,AB44,X44,T44,P44,L44,H44)&lt;=40,SUM(AF44,AB44,X44,T44,P44,L44,H44),40),2)</f>
        <v>40</v>
      </c>
      <c r="AJ44" s="12">
        <f>ROUND(IF(SUM(H44,L44,P44,T44,X44,AB44,AF44)&gt;40,SUM(H44,L44,P44,T44,X44,AB44,AF44)-40,0),2)</f>
        <v>29</v>
      </c>
      <c r="AK44" s="3">
        <f>ROUND(AG44*AI44,2)</f>
        <v>609.6</v>
      </c>
      <c r="AL44" s="3">
        <f>AH44*AJ44</f>
        <v>662.93999999999994</v>
      </c>
      <c r="AM44" s="3">
        <f>SUM(AK44:AL44)</f>
        <v>1272.54</v>
      </c>
      <c r="AN44" s="5">
        <v>12.5</v>
      </c>
      <c r="AO44" s="13">
        <f>AN44*1.5</f>
        <v>18.75</v>
      </c>
      <c r="AP44" s="14">
        <f>AN44*AI44</f>
        <v>500</v>
      </c>
      <c r="AQ44" s="14">
        <f>AO44*AJ44</f>
        <v>543.75</v>
      </c>
      <c r="AR44" s="46">
        <f>SUM(AP44:AQ44)</f>
        <v>1043.75</v>
      </c>
      <c r="AS44" t="s">
        <v>26</v>
      </c>
      <c r="AT44" s="36"/>
      <c r="AU44" s="22">
        <f>AR44-AT44</f>
        <v>1043.75</v>
      </c>
      <c r="AV44" s="37"/>
      <c r="AW44" s="22">
        <f>AT44+AV44</f>
        <v>0</v>
      </c>
    </row>
    <row r="45" spans="1:49">
      <c r="A45" s="8">
        <v>42</v>
      </c>
      <c r="B45" s="43" t="s">
        <v>113</v>
      </c>
      <c r="C45" s="24" t="s">
        <v>114</v>
      </c>
      <c r="D45" s="16" t="s">
        <v>54</v>
      </c>
      <c r="E45" s="6">
        <v>0.29166666666666669</v>
      </c>
      <c r="F45" s="6">
        <v>0.79166666666666663</v>
      </c>
      <c r="G45" s="9">
        <v>2.0833333333333332E-2</v>
      </c>
      <c r="H45" s="10">
        <f>ROUND(IF((OR(E45="",F45=""))," ",IF((E45&lt;F45),((F45-E45)*24-(G45*24)),((F45-E45)*24-(G45*24)+24))),2)</f>
        <v>11.5</v>
      </c>
      <c r="I45" s="6">
        <v>0.29166666666666669</v>
      </c>
      <c r="J45" s="6">
        <v>0.79166666666666663</v>
      </c>
      <c r="K45" s="9">
        <v>2.0833333333333332E-2</v>
      </c>
      <c r="L45" s="10">
        <f>ROUND(IF((OR(I45="",J45=""))," ",IF((I45&lt;J45),((J45-I45)*24-(K45*24)),((J45-I45)*24-(K45*24)+24))),2)</f>
        <v>11.5</v>
      </c>
      <c r="M45" s="6">
        <v>0.29166666666666669</v>
      </c>
      <c r="N45" s="6">
        <v>0.79166666666666663</v>
      </c>
      <c r="O45" s="9">
        <v>2.0833333333333332E-2</v>
      </c>
      <c r="P45" s="10">
        <f>ROUND(IF((OR(M45="",N45=""))," ",IF((M45&lt;N45),((N45-M45)*24-(O45*24)),((N45-M45)*24-(O45*24)+24))),2)</f>
        <v>11.5</v>
      </c>
      <c r="Q45" s="6">
        <v>0.29166666666666669</v>
      </c>
      <c r="R45" s="6">
        <v>0.79166666666666663</v>
      </c>
      <c r="S45" s="9">
        <v>2.0833333333333332E-2</v>
      </c>
      <c r="T45" s="10">
        <f>ROUND(IF((OR(Q45="",R45=""))," ",IF((Q45&lt;R45),((R45-Q45)*24-(S45*24)),((R45-Q45)*24-(S45*24)+24))),2)</f>
        <v>11.5</v>
      </c>
      <c r="U45" s="6">
        <v>0.29166666666666669</v>
      </c>
      <c r="V45" s="6">
        <v>0.79166666666666663</v>
      </c>
      <c r="W45" s="9">
        <v>2.0833333333333332E-2</v>
      </c>
      <c r="X45" s="10">
        <f>ROUND(IF((OR(U45="",V45=""))," ",IF((U45&lt;V45),((V45-U45)*24-(W45*24)),((V45-U45)*24-(W45*24)+24))),2)</f>
        <v>11.5</v>
      </c>
      <c r="Y45" s="6">
        <v>0.29166666666666669</v>
      </c>
      <c r="Z45" s="6">
        <v>0.79166666666666663</v>
      </c>
      <c r="AA45" s="9">
        <v>2.0833333333333332E-2</v>
      </c>
      <c r="AB45" s="10">
        <f>ROUND(IF((OR(Y45="",Z45=""))," ",IF((Y45&lt;Z45),((Z45-Y45)*24-(AA45*24)),((Z45-Y45)*24-(AA45*24)+24))),2)</f>
        <v>11.5</v>
      </c>
      <c r="AC45" s="6"/>
      <c r="AD45" s="6"/>
      <c r="AE45" s="9"/>
      <c r="AF45" s="10"/>
      <c r="AG45" s="11">
        <v>16.510000000000002</v>
      </c>
      <c r="AH45" s="11">
        <v>24.77</v>
      </c>
      <c r="AI45" s="12">
        <f>ROUND(IF(SUM(AF45,AB45,X45,T45,P45,L45,H45)&lt;=40,SUM(AF45,AB45,X45,T45,P45,L45,H45),40),2)</f>
        <v>40</v>
      </c>
      <c r="AJ45" s="12">
        <f>ROUND(IF(SUM(H45,L45,P45,T45,X45,AB45,AF45)&gt;40,SUM(H45,L45,P45,T45,X45,AB45,AF45)-40,0),2)</f>
        <v>29</v>
      </c>
      <c r="AK45" s="3">
        <f>ROUND(AG45*AI45,2)</f>
        <v>660.4</v>
      </c>
      <c r="AL45" s="3">
        <f>AH45*AJ45</f>
        <v>718.33</v>
      </c>
      <c r="AM45" s="3">
        <f>SUM(AK45:AL45)</f>
        <v>1378.73</v>
      </c>
      <c r="AN45" s="5">
        <v>15</v>
      </c>
      <c r="AO45" s="13">
        <f>AN45*1.5</f>
        <v>22.5</v>
      </c>
      <c r="AP45" s="14">
        <f>AN45*AI45</f>
        <v>600</v>
      </c>
      <c r="AQ45" s="14">
        <f>AO45*AJ45</f>
        <v>652.5</v>
      </c>
      <c r="AR45" s="46">
        <f>SUM(AP45:AQ45)</f>
        <v>1252.5</v>
      </c>
      <c r="AS45" s="38">
        <v>1099</v>
      </c>
      <c r="AT45" s="36"/>
      <c r="AU45" s="22">
        <f>AR45-AT45</f>
        <v>1252.5</v>
      </c>
      <c r="AV45" s="37"/>
      <c r="AW45" s="22">
        <f>AT45+AV45</f>
        <v>0</v>
      </c>
    </row>
    <row r="46" spans="1:49">
      <c r="A46" s="8">
        <v>43</v>
      </c>
      <c r="B46" s="43" t="s">
        <v>115</v>
      </c>
      <c r="C46" s="24" t="s">
        <v>116</v>
      </c>
      <c r="D46" s="16" t="s">
        <v>31</v>
      </c>
      <c r="E46" s="6">
        <v>0.29166666666666669</v>
      </c>
      <c r="F46" s="6">
        <v>0.79166666666666663</v>
      </c>
      <c r="G46" s="9">
        <v>2.0833333333333332E-2</v>
      </c>
      <c r="H46" s="10">
        <f>ROUND(IF((OR(E46="",F46=""))," ",IF((E46&lt;F46),((F46-E46)*24-(G46*24)),((F46-E46)*24-(G46*24)+24))),2)</f>
        <v>11.5</v>
      </c>
      <c r="I46" s="6">
        <v>0.29166666666666669</v>
      </c>
      <c r="J46" s="6">
        <v>0.79166666666666663</v>
      </c>
      <c r="K46" s="9">
        <v>2.0833333333333332E-2</v>
      </c>
      <c r="L46" s="10">
        <f>ROUND(IF((OR(I46="",J46=""))," ",IF((I46&lt;J46),((J46-I46)*24-(K46*24)),((J46-I46)*24-(K46*24)+24))),2)</f>
        <v>11.5</v>
      </c>
      <c r="M46" s="6">
        <v>0.29166666666666669</v>
      </c>
      <c r="N46" s="6">
        <v>0.79166666666666663</v>
      </c>
      <c r="O46" s="9">
        <v>2.0833333333333332E-2</v>
      </c>
      <c r="P46" s="10">
        <f>ROUND(IF((OR(M46="",N46=""))," ",IF((M46&lt;N46),((N46-M46)*24-(O46*24)),((N46-M46)*24-(O46*24)+24))),2)</f>
        <v>11.5</v>
      </c>
      <c r="Q46" s="6">
        <v>0.29166666666666669</v>
      </c>
      <c r="R46" s="6">
        <v>0.79166666666666663</v>
      </c>
      <c r="S46" s="9">
        <v>2.0833333333333332E-2</v>
      </c>
      <c r="T46" s="10">
        <f>ROUND(IF((OR(Q46="",R46=""))," ",IF((Q46&lt;R46),((R46-Q46)*24-(S46*24)),((R46-Q46)*24-(S46*24)+24))),2)</f>
        <v>11.5</v>
      </c>
      <c r="U46" s="6">
        <v>0.29166666666666669</v>
      </c>
      <c r="V46" s="6">
        <v>0.79166666666666663</v>
      </c>
      <c r="W46" s="9">
        <v>2.0833333333333332E-2</v>
      </c>
      <c r="X46" s="10">
        <f>ROUND(IF((OR(U46="",V46=""))," ",IF((U46&lt;V46),((V46-U46)*24-(W46*24)),((V46-U46)*24-(W46*24)+24))),2)</f>
        <v>11.5</v>
      </c>
      <c r="Y46" s="6"/>
      <c r="Z46" s="6"/>
      <c r="AA46" s="9"/>
      <c r="AB46" s="10"/>
      <c r="AC46" s="6"/>
      <c r="AD46" s="6"/>
      <c r="AE46" s="9"/>
      <c r="AF46" s="10"/>
      <c r="AG46" s="11">
        <v>16.510000000000002</v>
      </c>
      <c r="AH46" s="11">
        <v>24.77</v>
      </c>
      <c r="AI46" s="12">
        <f>ROUND(IF(SUM(AF46,AB46,X46,T46,P46,L46,H46)&lt;=40,SUM(AF46,AB46,X46,T46,P46,L46,H46),40),2)</f>
        <v>40</v>
      </c>
      <c r="AJ46" s="12">
        <f>ROUND(IF(SUM(H46,L46,P46,T46,X46,AB46,AF46)&gt;40,SUM(H46,L46,P46,T46,X46,AB46,AF46)-40,0),2)</f>
        <v>17.5</v>
      </c>
      <c r="AK46" s="3">
        <f>ROUND(AG46*AI46,2)</f>
        <v>660.4</v>
      </c>
      <c r="AL46" s="3">
        <f>AH46*AJ46</f>
        <v>433.47499999999997</v>
      </c>
      <c r="AM46" s="3">
        <f>SUM(AK46:AL46)</f>
        <v>1093.875</v>
      </c>
      <c r="AN46" s="5">
        <v>13</v>
      </c>
      <c r="AO46" s="13">
        <f>AN46*1.5</f>
        <v>19.5</v>
      </c>
      <c r="AP46" s="14">
        <f>AN46*AI46</f>
        <v>520</v>
      </c>
      <c r="AQ46" s="14">
        <f>AO46*AJ46</f>
        <v>341.25</v>
      </c>
      <c r="AR46" s="46">
        <f>SUM(AP46:AQ46)</f>
        <v>861.25</v>
      </c>
      <c r="AS46" s="38">
        <v>1099</v>
      </c>
      <c r="AT46" s="36"/>
      <c r="AU46" s="22">
        <f>AR46-AT46</f>
        <v>861.25</v>
      </c>
      <c r="AV46" s="37"/>
      <c r="AW46" s="22">
        <f>AT46+AV46</f>
        <v>0</v>
      </c>
    </row>
    <row r="47" spans="1:49">
      <c r="A47" s="8">
        <v>44</v>
      </c>
      <c r="B47" s="50" t="s">
        <v>117</v>
      </c>
      <c r="C47" s="24" t="s">
        <v>118</v>
      </c>
      <c r="D47" s="16" t="s">
        <v>31</v>
      </c>
      <c r="E47" s="6"/>
      <c r="F47" s="6"/>
      <c r="G47" s="9"/>
      <c r="H47" s="10"/>
      <c r="I47" s="6"/>
      <c r="J47" s="6"/>
      <c r="K47" s="9"/>
      <c r="L47" s="10"/>
      <c r="M47" s="6">
        <v>0.29166666666666669</v>
      </c>
      <c r="N47" s="6">
        <v>0.79166666666666663</v>
      </c>
      <c r="O47" s="9">
        <v>2.0833333333333332E-2</v>
      </c>
      <c r="P47" s="10">
        <f>ROUND(IF((OR(M47="",N47=""))," ",IF((M47&lt;N47),((N47-M47)*24-(O47*24)),((N47-M47)*24-(O47*24)+24))),2)</f>
        <v>11.5</v>
      </c>
      <c r="Q47" s="6">
        <v>0.29166666666666669</v>
      </c>
      <c r="R47" s="6">
        <v>0.79166666666666663</v>
      </c>
      <c r="S47" s="9">
        <v>2.0833333333333332E-2</v>
      </c>
      <c r="T47" s="10">
        <f>ROUND(IF((OR(Q47="",R47=""))," ",IF((Q47&lt;R47),((R47-Q47)*24-(S47*24)),((R47-Q47)*24-(S47*24)+24))),2)</f>
        <v>11.5</v>
      </c>
      <c r="U47" s="6">
        <v>0.29166666666666669</v>
      </c>
      <c r="V47" s="6">
        <v>0.79166666666666663</v>
      </c>
      <c r="W47" s="9">
        <v>2.0833333333333332E-2</v>
      </c>
      <c r="X47" s="10">
        <f>ROUND(IF((OR(U47="",V47=""))," ",IF((U47&lt;V47),((V47-U47)*24-(W47*24)),((V47-U47)*24-(W47*24)+24))),2)</f>
        <v>11.5</v>
      </c>
      <c r="Y47" s="6"/>
      <c r="Z47" s="6"/>
      <c r="AA47" s="9"/>
      <c r="AB47" s="10"/>
      <c r="AC47" s="6"/>
      <c r="AD47" s="6"/>
      <c r="AE47" s="9"/>
      <c r="AF47" s="10"/>
      <c r="AG47" s="11">
        <v>15.24</v>
      </c>
      <c r="AH47" s="11">
        <v>22.86</v>
      </c>
      <c r="AI47" s="12">
        <f>ROUND(IF(SUM(AF47,AB47,X47,T47,P47,L47,H47)&lt;=40,SUM(AF47,AB47,X47,T47,P47,L47,H47),40),2)</f>
        <v>34.5</v>
      </c>
      <c r="AJ47" s="12">
        <f>ROUND(IF(SUM(H47,L47,P47,T47,X47,AB47,AF47)&gt;40,SUM(H47,L47,P47,T47,X47,AB47,AF47)-40,0),2)</f>
        <v>0</v>
      </c>
      <c r="AK47" s="3">
        <f>ROUND(AG47*AI47,2)</f>
        <v>525.78</v>
      </c>
      <c r="AL47" s="3">
        <f>AH47*AJ47</f>
        <v>0</v>
      </c>
      <c r="AM47" s="3">
        <f>SUM(AK47:AL47)</f>
        <v>525.78</v>
      </c>
      <c r="AN47" s="5">
        <v>12</v>
      </c>
      <c r="AO47" s="13">
        <f>AN47*1.5</f>
        <v>18</v>
      </c>
      <c r="AP47" s="14">
        <f>AN47*AI47</f>
        <v>414</v>
      </c>
      <c r="AQ47" s="14">
        <f>AO47*AJ47</f>
        <v>0</v>
      </c>
      <c r="AR47" s="46">
        <f>SUM(AP47:AQ47)</f>
        <v>414</v>
      </c>
      <c r="AS47" s="38">
        <v>1099</v>
      </c>
      <c r="AT47" s="36"/>
      <c r="AU47" s="22">
        <f>AR47-AT47</f>
        <v>414</v>
      </c>
      <c r="AV47" s="37"/>
      <c r="AW47" s="22">
        <f>AT47+AV47</f>
        <v>0</v>
      </c>
    </row>
    <row r="48" spans="1:49">
      <c r="A48" s="8">
        <v>45</v>
      </c>
      <c r="B48" s="43" t="s">
        <v>119</v>
      </c>
      <c r="C48" s="24" t="s">
        <v>120</v>
      </c>
      <c r="D48" s="16" t="s">
        <v>31</v>
      </c>
      <c r="E48" s="6">
        <v>0.29166666666666669</v>
      </c>
      <c r="F48" s="6">
        <v>0.79166666666666663</v>
      </c>
      <c r="G48" s="9">
        <v>2.0833333333333332E-2</v>
      </c>
      <c r="H48" s="10">
        <f>ROUND(IF((OR(E48="",F48=""))," ",IF((E48&lt;F48),((F48-E48)*24-(G48*24)),((F48-E48)*24-(G48*24)+24))),2)</f>
        <v>11.5</v>
      </c>
      <c r="I48" s="6">
        <v>0.29166666666666669</v>
      </c>
      <c r="J48" s="6">
        <v>0.79166666666666663</v>
      </c>
      <c r="K48" s="9">
        <v>2.0833333333333332E-2</v>
      </c>
      <c r="L48" s="10">
        <f>ROUND(IF((OR(I48="",J48=""))," ",IF((I48&lt;J48),((J48-I48)*24-(K48*24)),((J48-I48)*24-(K48*24)+24))),2)</f>
        <v>11.5</v>
      </c>
      <c r="M48" s="6">
        <v>0.29166666666666669</v>
      </c>
      <c r="N48" s="6">
        <v>0.79166666666666663</v>
      </c>
      <c r="O48" s="9">
        <v>2.0833333333333332E-2</v>
      </c>
      <c r="P48" s="10">
        <f>ROUND(IF((OR(M48="",N48=""))," ",IF((M48&lt;N48),((N48-M48)*24-(O48*24)),((N48-M48)*24-(O48*24)+24))),2)</f>
        <v>11.5</v>
      </c>
      <c r="Q48" s="6">
        <v>0.29166666666666669</v>
      </c>
      <c r="R48" s="6">
        <v>0.79166666666666663</v>
      </c>
      <c r="S48" s="9">
        <v>2.0833333333333332E-2</v>
      </c>
      <c r="T48" s="10">
        <f>ROUND(IF((OR(Q48="",R48=""))," ",IF((Q48&lt;R48),((R48-Q48)*24-(S48*24)),((R48-Q48)*24-(S48*24)+24))),2)</f>
        <v>11.5</v>
      </c>
      <c r="U48" s="6">
        <v>0.29166666666666669</v>
      </c>
      <c r="V48" s="6">
        <v>0.79166666666666663</v>
      </c>
      <c r="W48" s="9">
        <v>2.0833333333333332E-2</v>
      </c>
      <c r="X48" s="10">
        <f>ROUND(IF((OR(U48="",V48=""))," ",IF((U48&lt;V48),((V48-U48)*24-(W48*24)),((V48-U48)*24-(W48*24)+24))),2)</f>
        <v>11.5</v>
      </c>
      <c r="Y48" s="6"/>
      <c r="Z48" s="6"/>
      <c r="AA48" s="9"/>
      <c r="AB48" s="10"/>
      <c r="AC48" s="6"/>
      <c r="AD48" s="6"/>
      <c r="AE48" s="9"/>
      <c r="AF48" s="10"/>
      <c r="AG48" s="11">
        <v>15.24</v>
      </c>
      <c r="AH48" s="11">
        <v>22.86</v>
      </c>
      <c r="AI48" s="12">
        <f>ROUND(IF(SUM(AF48,AB48,X48,T48,P48,L48,H48)&lt;=40,SUM(AF48,AB48,X48,T48,P48,L48,H48),40),2)</f>
        <v>40</v>
      </c>
      <c r="AJ48" s="12">
        <f>ROUND(IF(SUM(H48,L48,P48,T48,X48,AB48,AF48)&gt;40,SUM(H48,L48,P48,T48,X48,AB48,AF48)-40,0),2)</f>
        <v>17.5</v>
      </c>
      <c r="AK48" s="3">
        <f>ROUND(AG48*AI48,2)</f>
        <v>609.6</v>
      </c>
      <c r="AL48" s="3">
        <f>AH48*AJ48</f>
        <v>400.05</v>
      </c>
      <c r="AM48" s="3">
        <f>SUM(AK48:AL48)</f>
        <v>1009.6500000000001</v>
      </c>
      <c r="AN48" s="5">
        <v>12</v>
      </c>
      <c r="AO48" s="13">
        <f>AN48*1.5</f>
        <v>18</v>
      </c>
      <c r="AP48" s="14">
        <f>AN48*AI48</f>
        <v>480</v>
      </c>
      <c r="AQ48" s="14">
        <f>AO48*AJ48</f>
        <v>315</v>
      </c>
      <c r="AR48" s="46">
        <f>SUM(AP48:AQ48)</f>
        <v>795</v>
      </c>
      <c r="AS48" s="38">
        <v>1099</v>
      </c>
      <c r="AT48" s="36"/>
      <c r="AU48" s="22">
        <f>AR48-AT48</f>
        <v>795</v>
      </c>
      <c r="AV48" s="37"/>
      <c r="AW48" s="22">
        <f>AT48+AV48</f>
        <v>0</v>
      </c>
    </row>
    <row r="49" spans="1:49">
      <c r="A49" s="8">
        <v>46</v>
      </c>
      <c r="B49" s="43" t="s">
        <v>121</v>
      </c>
      <c r="C49" s="24" t="s">
        <v>122</v>
      </c>
      <c r="D49" s="16" t="s">
        <v>31</v>
      </c>
      <c r="E49" s="6">
        <v>0.29166666666666669</v>
      </c>
      <c r="F49" s="6">
        <v>0.79166666666666663</v>
      </c>
      <c r="G49" s="9">
        <v>2.0833333333333332E-2</v>
      </c>
      <c r="H49" s="10">
        <f>ROUND(IF((OR(E49="",F49=""))," ",IF((E49&lt;F49),((F49-E49)*24-(G49*24)),((F49-E49)*24-(G49*24)+24))),2)</f>
        <v>11.5</v>
      </c>
      <c r="I49" s="6">
        <v>0.29166666666666669</v>
      </c>
      <c r="J49" s="6">
        <v>0.79166666666666663</v>
      </c>
      <c r="K49" s="9">
        <v>2.0833333333333332E-2</v>
      </c>
      <c r="L49" s="10">
        <f>ROUND(IF((OR(I49="",J49=""))," ",IF((I49&lt;J49),((J49-I49)*24-(K49*24)),((J49-I49)*24-(K49*24)+24))),2)</f>
        <v>11.5</v>
      </c>
      <c r="M49" s="6">
        <v>0.29166666666666669</v>
      </c>
      <c r="N49" s="6">
        <v>0.79166666666666663</v>
      </c>
      <c r="O49" s="9">
        <v>2.0833333333333332E-2</v>
      </c>
      <c r="P49" s="10">
        <f>ROUND(IF((OR(M49="",N49=""))," ",IF((M49&lt;N49),((N49-M49)*24-(O49*24)),((N49-M49)*24-(O49*24)+24))),2)</f>
        <v>11.5</v>
      </c>
      <c r="Q49" s="6">
        <v>0.29166666666666669</v>
      </c>
      <c r="R49" s="6">
        <v>0.79166666666666663</v>
      </c>
      <c r="S49" s="9">
        <v>2.0833333333333332E-2</v>
      </c>
      <c r="T49" s="10">
        <f>ROUND(IF((OR(Q49="",R49=""))," ",IF((Q49&lt;R49),((R49-Q49)*24-(S49*24)),((R49-Q49)*24-(S49*24)+24))),2)</f>
        <v>11.5</v>
      </c>
      <c r="U49" s="6">
        <v>0.29166666666666669</v>
      </c>
      <c r="V49" s="6">
        <v>0.79166666666666663</v>
      </c>
      <c r="W49" s="9">
        <v>2.0833333333333332E-2</v>
      </c>
      <c r="X49" s="10">
        <f>ROUND(IF((OR(U49="",V49=""))," ",IF((U49&lt;V49),((V49-U49)*24-(W49*24)),((V49-U49)*24-(W49*24)+24))),2)</f>
        <v>11.5</v>
      </c>
      <c r="Y49" s="6">
        <v>0.29166666666666669</v>
      </c>
      <c r="Z49" s="6">
        <v>0.66666666666666663</v>
      </c>
      <c r="AA49" s="9">
        <v>2.0833333333333332E-2</v>
      </c>
      <c r="AB49" s="10">
        <f>ROUND(IF((OR(Y49="",Z49=""))," ",IF((Y49&lt;Z49),((Z49-Y49)*24-(AA49*24)),((Z49-Y49)*24-(AA49*24)+24))),2)</f>
        <v>8.5</v>
      </c>
      <c r="AC49" s="6"/>
      <c r="AD49" s="6"/>
      <c r="AE49" s="9"/>
      <c r="AF49" s="10"/>
      <c r="AG49" s="11">
        <v>16.510000000000002</v>
      </c>
      <c r="AH49" s="11">
        <v>24.77</v>
      </c>
      <c r="AI49" s="12">
        <f>ROUND(IF(SUM(AF49,AB49,X49,T49,P49,L49,H49)&lt;=40,SUM(AF49,AB49,X49,T49,P49,L49,H49),40),2)</f>
        <v>40</v>
      </c>
      <c r="AJ49" s="12">
        <f>ROUND(IF(SUM(H49,L49,P49,T49,X49,AB49,AF49)&gt;40,SUM(H49,L49,P49,T49,X49,AB49,AF49)-40,0),2)</f>
        <v>26</v>
      </c>
      <c r="AK49" s="3">
        <f>ROUND(AG49*AI49,2)</f>
        <v>660.4</v>
      </c>
      <c r="AL49" s="3">
        <f>AH49*AJ49</f>
        <v>644.02</v>
      </c>
      <c r="AM49" s="3">
        <f>SUM(AK49:AL49)</f>
        <v>1304.42</v>
      </c>
      <c r="AN49" s="5">
        <v>13</v>
      </c>
      <c r="AO49" s="13">
        <f>AN49*1.5</f>
        <v>19.5</v>
      </c>
      <c r="AP49" s="14">
        <f>AN49*AI49</f>
        <v>520</v>
      </c>
      <c r="AQ49" s="14">
        <f>AO49*AJ49</f>
        <v>507</v>
      </c>
      <c r="AR49" s="46">
        <f>SUM(AP49:AQ49)</f>
        <v>1027</v>
      </c>
      <c r="AS49" t="s">
        <v>26</v>
      </c>
      <c r="AT49" s="36"/>
      <c r="AU49" s="22">
        <f>AR49-AT49</f>
        <v>1027</v>
      </c>
      <c r="AV49" s="37"/>
      <c r="AW49" s="22">
        <f>AT49+AV49</f>
        <v>0</v>
      </c>
    </row>
    <row r="50" spans="1:49">
      <c r="A50" s="8">
        <v>47</v>
      </c>
      <c r="B50" s="43" t="s">
        <v>123</v>
      </c>
      <c r="C50" s="24" t="s">
        <v>124</v>
      </c>
      <c r="D50" s="16" t="s">
        <v>54</v>
      </c>
      <c r="E50" s="6">
        <v>0.29166666666666669</v>
      </c>
      <c r="F50" s="6">
        <v>0.79166666666666663</v>
      </c>
      <c r="G50" s="9">
        <v>2.0833333333333332E-2</v>
      </c>
      <c r="H50" s="10">
        <f>ROUND(IF((OR(E50="",F50=""))," ",IF((E50&lt;F50),((F50-E50)*24-(G50*24)),((F50-E50)*24-(G50*24)+24))),2)</f>
        <v>11.5</v>
      </c>
      <c r="I50" s="6">
        <v>0.29166666666666669</v>
      </c>
      <c r="J50" s="6">
        <v>0.79166666666666663</v>
      </c>
      <c r="K50" s="9">
        <v>2.0833333333333332E-2</v>
      </c>
      <c r="L50" s="10">
        <f>ROUND(IF((OR(I50="",J50=""))," ",IF((I50&lt;J50),((J50-I50)*24-(K50*24)),((J50-I50)*24-(K50*24)+24))),2)</f>
        <v>11.5</v>
      </c>
      <c r="M50" s="6">
        <v>0.29166666666666669</v>
      </c>
      <c r="N50" s="6">
        <v>0.79166666666666663</v>
      </c>
      <c r="O50" s="9">
        <v>2.0833333333333332E-2</v>
      </c>
      <c r="P50" s="10">
        <f>ROUND(IF((OR(M50="",N50=""))," ",IF((M50&lt;N50),((N50-M50)*24-(O50*24)),((N50-M50)*24-(O50*24)+24))),2)</f>
        <v>11.5</v>
      </c>
      <c r="Q50" s="6">
        <v>0.29166666666666669</v>
      </c>
      <c r="R50" s="6">
        <v>0.79166666666666663</v>
      </c>
      <c r="S50" s="9">
        <v>2.0833333333333332E-2</v>
      </c>
      <c r="T50" s="10">
        <f>ROUND(IF((OR(Q50="",R50=""))," ",IF((Q50&lt;R50),((R50-Q50)*24-(S50*24)),((R50-Q50)*24-(S50*24)+24))),2)</f>
        <v>11.5</v>
      </c>
      <c r="U50" s="6">
        <v>0.29166666666666669</v>
      </c>
      <c r="V50" s="6">
        <v>0.79166666666666663</v>
      </c>
      <c r="W50" s="9">
        <v>2.0833333333333332E-2</v>
      </c>
      <c r="X50" s="10">
        <f>ROUND(IF((OR(U50="",V50=""))," ",IF((U50&lt;V50),((V50-U50)*24-(W50*24)),((V50-U50)*24-(W50*24)+24))),2)</f>
        <v>11.5</v>
      </c>
      <c r="Y50" s="6">
        <v>0.29166666666666669</v>
      </c>
      <c r="Z50" s="6">
        <v>0.79166666666666663</v>
      </c>
      <c r="AA50" s="9">
        <v>2.0833333333333332E-2</v>
      </c>
      <c r="AB50" s="10">
        <f>ROUND(IF((OR(Y50="",Z50=""))," ",IF((Y50&lt;Z50),((Z50-Y50)*24-(AA50*24)),((Z50-Y50)*24-(AA50*24)+24))),2)</f>
        <v>11.5</v>
      </c>
      <c r="AC50" s="6"/>
      <c r="AD50" s="6"/>
      <c r="AE50" s="9"/>
      <c r="AF50" s="10"/>
      <c r="AG50" s="11">
        <v>17.149999999999999</v>
      </c>
      <c r="AH50" s="11">
        <v>25.72</v>
      </c>
      <c r="AI50" s="12">
        <f>ROUND(IF(SUM(AF50,AB50,X50,T50,P50,L50,H50)&lt;=40,SUM(AF50,AB50,X50,T50,P50,L50,H50),40),2)</f>
        <v>40</v>
      </c>
      <c r="AJ50" s="12">
        <f>ROUND(IF(SUM(H50,L50,P50,T50,X50,AB50,AF50)&gt;40,SUM(H50,L50,P50,T50,X50,AB50,AF50)-40,0),2)</f>
        <v>29</v>
      </c>
      <c r="AK50" s="3">
        <f>ROUND(AG50*AI50,2)</f>
        <v>686</v>
      </c>
      <c r="AL50" s="3">
        <f>AH50*AJ50</f>
        <v>745.88</v>
      </c>
      <c r="AM50" s="3">
        <f>SUM(AK50:AL50)</f>
        <v>1431.88</v>
      </c>
      <c r="AN50" s="5">
        <v>13.5</v>
      </c>
      <c r="AO50" s="13">
        <f>AN50*1.5</f>
        <v>20.25</v>
      </c>
      <c r="AP50" s="14">
        <f>AN50*AI50</f>
        <v>540</v>
      </c>
      <c r="AQ50" s="14">
        <f>AO50*AJ50</f>
        <v>587.25</v>
      </c>
      <c r="AR50" s="46">
        <f>SUM(AP50:AQ50)</f>
        <v>1127.25</v>
      </c>
      <c r="AS50" s="38">
        <v>1099</v>
      </c>
      <c r="AT50" s="36"/>
      <c r="AU50" s="22">
        <f>AR50-AT50</f>
        <v>1127.25</v>
      </c>
      <c r="AW50" s="22">
        <f>AT50+AV50</f>
        <v>0</v>
      </c>
    </row>
    <row r="51" spans="1:49">
      <c r="A51" s="8">
        <v>48</v>
      </c>
      <c r="B51" s="43" t="s">
        <v>125</v>
      </c>
      <c r="C51" s="24" t="s">
        <v>126</v>
      </c>
      <c r="D51" s="16" t="s">
        <v>31</v>
      </c>
      <c r="E51" s="6">
        <v>0.29166666666666669</v>
      </c>
      <c r="F51" s="6">
        <v>0.79166666666666663</v>
      </c>
      <c r="G51" s="9">
        <v>2.0833333333333332E-2</v>
      </c>
      <c r="H51" s="10">
        <f>ROUND(IF((OR(E51="",F51=""))," ",IF((E51&lt;F51),((F51-E51)*24-(G51*24)),((F51-E51)*24-(G51*24)+24))),2)</f>
        <v>11.5</v>
      </c>
      <c r="I51" s="6">
        <v>0.29166666666666669</v>
      </c>
      <c r="J51" s="6">
        <v>0.79166666666666663</v>
      </c>
      <c r="K51" s="9">
        <v>2.0833333333333332E-2</v>
      </c>
      <c r="L51" s="10">
        <f>ROUND(IF((OR(I51="",J51=""))," ",IF((I51&lt;J51),((J51-I51)*24-(K51*24)),((J51-I51)*24-(K51*24)+24))),2)</f>
        <v>11.5</v>
      </c>
      <c r="M51" s="6">
        <v>0.29166666666666669</v>
      </c>
      <c r="N51" s="6">
        <v>0.79166666666666663</v>
      </c>
      <c r="O51" s="9">
        <v>2.0833333333333332E-2</v>
      </c>
      <c r="P51" s="10">
        <f>ROUND(IF((OR(M51="",N51=""))," ",IF((M51&lt;N51),((N51-M51)*24-(O51*24)),((N51-M51)*24-(O51*24)+24))),2)</f>
        <v>11.5</v>
      </c>
      <c r="Q51" s="6">
        <v>0.29166666666666669</v>
      </c>
      <c r="R51" s="6">
        <v>0.79166666666666663</v>
      </c>
      <c r="S51" s="9">
        <v>2.0833333333333332E-2</v>
      </c>
      <c r="T51" s="10">
        <f>ROUND(IF((OR(Q51="",R51=""))," ",IF((Q51&lt;R51),((R51-Q51)*24-(S51*24)),((R51-Q51)*24-(S51*24)+24))),2)</f>
        <v>11.5</v>
      </c>
      <c r="U51" s="6">
        <v>0.29166666666666669</v>
      </c>
      <c r="V51" s="6">
        <v>0.79166666666666663</v>
      </c>
      <c r="W51" s="9">
        <v>2.0833333333333332E-2</v>
      </c>
      <c r="X51" s="10">
        <f>ROUND(IF((OR(U51="",V51=""))," ",IF((U51&lt;V51),((V51-U51)*24-(W51*24)),((V51-U51)*24-(W51*24)+24))),2)</f>
        <v>11.5</v>
      </c>
      <c r="Y51" s="6"/>
      <c r="Z51" s="6"/>
      <c r="AA51" s="9"/>
      <c r="AB51" s="10"/>
      <c r="AC51" s="6"/>
      <c r="AD51" s="6"/>
      <c r="AE51" s="9"/>
      <c r="AF51" s="10"/>
      <c r="AG51" s="11">
        <v>17.149999999999999</v>
      </c>
      <c r="AH51" s="11">
        <v>25.72</v>
      </c>
      <c r="AI51" s="12">
        <f>ROUND(IF(SUM(AF51,AB51,X51,T51,P51,L51,H51)&lt;=40,SUM(AF51,AB51,X51,T51,P51,L51,H51),40),2)</f>
        <v>40</v>
      </c>
      <c r="AJ51" s="12">
        <f>ROUND(IF(SUM(H51,L51,P51,T51,X51,AB51,AF51)&gt;40,SUM(H51,L51,P51,T51,X51,AB51,AF51)-40,0),2)</f>
        <v>17.5</v>
      </c>
      <c r="AK51" s="3">
        <f>ROUND(AG51*AI51,2)</f>
        <v>686</v>
      </c>
      <c r="AL51" s="3">
        <f>AH51*AJ51</f>
        <v>450.09999999999997</v>
      </c>
      <c r="AM51" s="3">
        <f>SUM(AK51:AL51)</f>
        <v>1136.0999999999999</v>
      </c>
      <c r="AN51" s="5">
        <v>13.5</v>
      </c>
      <c r="AO51" s="13">
        <f>AN51*1.5</f>
        <v>20.25</v>
      </c>
      <c r="AP51" s="14">
        <f>AN51*AI51</f>
        <v>540</v>
      </c>
      <c r="AQ51" s="14">
        <f>AO51*AJ51</f>
        <v>354.375</v>
      </c>
      <c r="AR51" s="46">
        <f>SUM(AP51:AQ51)</f>
        <v>894.375</v>
      </c>
      <c r="AS51" t="s">
        <v>26</v>
      </c>
      <c r="AT51" s="36"/>
      <c r="AU51" s="22">
        <f>AR51-AT51</f>
        <v>894.375</v>
      </c>
      <c r="AV51" s="37"/>
      <c r="AW51" s="22">
        <f>AT51+AV51</f>
        <v>0</v>
      </c>
    </row>
    <row r="52" spans="1:49">
      <c r="A52" s="8">
        <v>49</v>
      </c>
      <c r="B52" s="43" t="s">
        <v>127</v>
      </c>
      <c r="C52" s="24" t="s">
        <v>128</v>
      </c>
      <c r="D52" s="16" t="s">
        <v>31</v>
      </c>
      <c r="E52" s="6">
        <v>0.29166666666666669</v>
      </c>
      <c r="F52" s="6">
        <v>0.79166666666666663</v>
      </c>
      <c r="G52" s="9">
        <v>2.0833333333333332E-2</v>
      </c>
      <c r="H52" s="10">
        <f>ROUND(IF((OR(E52="",F52=""))," ",IF((E52&lt;F52),((F52-E52)*24-(G52*24)),((F52-E52)*24-(G52*24)+24))),2)</f>
        <v>11.5</v>
      </c>
      <c r="I52" s="6">
        <v>0.29166666666666669</v>
      </c>
      <c r="J52" s="6">
        <v>0.79166666666666663</v>
      </c>
      <c r="K52" s="9">
        <v>2.0833333333333332E-2</v>
      </c>
      <c r="L52" s="10">
        <f>ROUND(IF((OR(I52="",J52=""))," ",IF((I52&lt;J52),((J52-I52)*24-(K52*24)),((J52-I52)*24-(K52*24)+24))),2)</f>
        <v>11.5</v>
      </c>
      <c r="M52" s="6">
        <v>0.29166666666666669</v>
      </c>
      <c r="N52" s="6">
        <v>0.79166666666666663</v>
      </c>
      <c r="O52" s="9">
        <v>2.0833333333333332E-2</v>
      </c>
      <c r="P52" s="10">
        <f>ROUND(IF((OR(M52="",N52=""))," ",IF((M52&lt;N52),((N52-M52)*24-(O52*24)),((N52-M52)*24-(O52*24)+24))),2)</f>
        <v>11.5</v>
      </c>
      <c r="Q52" s="6">
        <v>0.29166666666666669</v>
      </c>
      <c r="R52" s="6">
        <v>0.79166666666666663</v>
      </c>
      <c r="S52" s="9">
        <v>2.0833333333333332E-2</v>
      </c>
      <c r="T52" s="10">
        <f>ROUND(IF((OR(Q52="",R52=""))," ",IF((Q52&lt;R52),((R52-Q52)*24-(S52*24)),((R52-Q52)*24-(S52*24)+24))),2)</f>
        <v>11.5</v>
      </c>
      <c r="U52" s="6">
        <v>0.29166666666666669</v>
      </c>
      <c r="V52" s="6">
        <v>0.79166666666666663</v>
      </c>
      <c r="W52" s="9">
        <v>2.0833333333333332E-2</v>
      </c>
      <c r="X52" s="10">
        <f>ROUND(IF((OR(U52="",V52=""))," ",IF((U52&lt;V52),((V52-U52)*24-(W52*24)),((V52-U52)*24-(W52*24)+24))),2)</f>
        <v>11.5</v>
      </c>
      <c r="Y52" s="6"/>
      <c r="Z52" s="6"/>
      <c r="AA52" s="9"/>
      <c r="AB52" s="10"/>
      <c r="AC52" s="6"/>
      <c r="AD52" s="6"/>
      <c r="AE52" s="9"/>
      <c r="AF52" s="10"/>
      <c r="AG52" s="11">
        <v>15.24</v>
      </c>
      <c r="AH52" s="11">
        <v>22.86</v>
      </c>
      <c r="AI52" s="12">
        <f>ROUND(IF(SUM(AF52,AB52,X52,T52,P52,L52,H52)&lt;=40,SUM(AF52,AB52,X52,T52,P52,L52,H52),40),2)</f>
        <v>40</v>
      </c>
      <c r="AJ52" s="12">
        <f>ROUND(IF(SUM(H52,L52,P52,T52,X52,AB52,AF52)&gt;40,SUM(H52,L52,P52,T52,X52,AB52,AF52)-40,0),2)</f>
        <v>17.5</v>
      </c>
      <c r="AK52" s="3">
        <f>ROUND(AG52*AI52,2)</f>
        <v>609.6</v>
      </c>
      <c r="AL52" s="3">
        <f>AH52*AJ52</f>
        <v>400.05</v>
      </c>
      <c r="AM52" s="3">
        <f>SUM(AK52:AL52)</f>
        <v>1009.6500000000001</v>
      </c>
      <c r="AN52" s="5">
        <v>14</v>
      </c>
      <c r="AO52" s="13">
        <f>AN52*1.5</f>
        <v>21</v>
      </c>
      <c r="AP52" s="14">
        <f>AN52*AI52</f>
        <v>560</v>
      </c>
      <c r="AQ52" s="14">
        <f>AO52*AJ52</f>
        <v>367.5</v>
      </c>
      <c r="AR52" s="46">
        <f>SUM(AP52:AQ52)</f>
        <v>927.5</v>
      </c>
      <c r="AS52" s="38">
        <v>1099</v>
      </c>
      <c r="AT52" s="36"/>
      <c r="AU52" s="22">
        <f>AR52-AT52</f>
        <v>927.5</v>
      </c>
      <c r="AV52" s="37"/>
      <c r="AW52" s="22">
        <f>AT52+AV52</f>
        <v>0</v>
      </c>
    </row>
    <row r="53" spans="1:49">
      <c r="A53" s="8">
        <v>50</v>
      </c>
      <c r="B53" s="43" t="s">
        <v>129</v>
      </c>
      <c r="C53" s="24" t="s">
        <v>130</v>
      </c>
      <c r="D53" s="16" t="s">
        <v>31</v>
      </c>
      <c r="E53" s="6">
        <v>0.29166666666666669</v>
      </c>
      <c r="F53" s="6">
        <v>0.79166666666666663</v>
      </c>
      <c r="G53" s="9">
        <v>2.0833333333333332E-2</v>
      </c>
      <c r="H53" s="10">
        <f>ROUND(IF((OR(E53="",F53=""))," ",IF((E53&lt;F53),((F53-E53)*24-(G53*24)),((F53-E53)*24-(G53*24)+24))),2)</f>
        <v>11.5</v>
      </c>
      <c r="I53" s="6">
        <v>0.29166666666666669</v>
      </c>
      <c r="J53" s="6">
        <v>0.79166666666666663</v>
      </c>
      <c r="K53" s="9">
        <v>2.0833333333333332E-2</v>
      </c>
      <c r="L53" s="10">
        <f>ROUND(IF((OR(I53="",J53=""))," ",IF((I53&lt;J53),((J53-I53)*24-(K53*24)),((J53-I53)*24-(K53*24)+24))),2)</f>
        <v>11.5</v>
      </c>
      <c r="M53" s="6">
        <v>0.29166666666666669</v>
      </c>
      <c r="N53" s="6">
        <v>0.79166666666666663</v>
      </c>
      <c r="O53" s="9">
        <v>2.0833333333333332E-2</v>
      </c>
      <c r="P53" s="10">
        <f>ROUND(IF((OR(M53="",N53=""))," ",IF((M53&lt;N53),((N53-M53)*24-(O53*24)),((N53-M53)*24-(O53*24)+24))),2)</f>
        <v>11.5</v>
      </c>
      <c r="Q53" s="6">
        <v>0.29166666666666669</v>
      </c>
      <c r="R53" s="6">
        <v>0.79166666666666663</v>
      </c>
      <c r="S53" s="9">
        <v>2.0833333333333332E-2</v>
      </c>
      <c r="T53" s="10">
        <f>ROUND(IF((OR(Q53="",R53=""))," ",IF((Q53&lt;R53),((R53-Q53)*24-(S53*24)),((R53-Q53)*24-(S53*24)+24))),2)</f>
        <v>11.5</v>
      </c>
      <c r="U53" s="6">
        <v>0.29166666666666669</v>
      </c>
      <c r="V53" s="6">
        <v>0.79166666666666663</v>
      </c>
      <c r="W53" s="9">
        <v>2.0833333333333332E-2</v>
      </c>
      <c r="X53" s="10">
        <f>ROUND(IF((OR(U53="",V53=""))," ",IF((U53&lt;V53),((V53-U53)*24-(W53*24)),((V53-U53)*24-(W53*24)+24))),2)</f>
        <v>11.5</v>
      </c>
      <c r="Y53" s="6">
        <v>0.29166666666666669</v>
      </c>
      <c r="Z53" s="6">
        <v>0.79166666666666663</v>
      </c>
      <c r="AA53" s="9">
        <v>2.0833333333333332E-2</v>
      </c>
      <c r="AB53" s="10">
        <f>ROUND(IF((OR(Y53="",Z53=""))," ",IF((Y53&lt;Z53),((Z53-Y53)*24-(AA53*24)),((Z53-Y53)*24-(AA53*24)+24))),2)</f>
        <v>11.5</v>
      </c>
      <c r="AC53" s="6"/>
      <c r="AD53" s="6"/>
      <c r="AE53" s="9"/>
      <c r="AF53" s="10"/>
      <c r="AG53" s="11">
        <v>17.78</v>
      </c>
      <c r="AH53" s="11">
        <v>26.67</v>
      </c>
      <c r="AI53" s="12">
        <f>ROUND(IF(SUM(AF53,AB53,X53,T53,P53,L53,H53)&lt;=40,SUM(AF53,AB53,X53,T53,P53,L53,H53),40),2)</f>
        <v>40</v>
      </c>
      <c r="AJ53" s="12">
        <f>ROUND(IF(SUM(H53,L53,P53,T53,X53,AB53,AF53)&gt;40,SUM(H53,L53,P53,T53,X53,AB53,AF53)-40,0),2)</f>
        <v>29</v>
      </c>
      <c r="AK53" s="3">
        <f>ROUND(AG53*AI53,2)</f>
        <v>711.2</v>
      </c>
      <c r="AL53" s="3">
        <f>AH53*AJ53</f>
        <v>773.43000000000006</v>
      </c>
      <c r="AM53" s="3">
        <f>SUM(AK53:AL53)</f>
        <v>1484.63</v>
      </c>
      <c r="AN53" s="5">
        <v>14</v>
      </c>
      <c r="AO53" s="13">
        <f>AN53*1.5</f>
        <v>21</v>
      </c>
      <c r="AP53" s="14">
        <f>AN53*AI53</f>
        <v>560</v>
      </c>
      <c r="AQ53" s="14">
        <f>AO53*AJ53</f>
        <v>609</v>
      </c>
      <c r="AR53" s="46">
        <f>SUM(AP53:AQ53)</f>
        <v>1169</v>
      </c>
      <c r="AS53" s="38">
        <v>1099</v>
      </c>
      <c r="AT53" s="36"/>
      <c r="AU53" s="22">
        <f>AR53-AT53</f>
        <v>1169</v>
      </c>
      <c r="AV53" s="37"/>
      <c r="AW53" s="22">
        <f>AT53+AV53</f>
        <v>0</v>
      </c>
    </row>
    <row r="54" spans="1:49">
      <c r="A54" s="8">
        <v>51</v>
      </c>
      <c r="B54" s="43" t="s">
        <v>131</v>
      </c>
      <c r="C54" s="24" t="s">
        <v>132</v>
      </c>
      <c r="D54" s="16" t="s">
        <v>31</v>
      </c>
      <c r="E54" s="6">
        <v>0.29166666666666669</v>
      </c>
      <c r="F54" s="6">
        <v>0.79166666666666663</v>
      </c>
      <c r="G54" s="9">
        <v>2.0833333333333332E-2</v>
      </c>
      <c r="H54" s="10">
        <f>ROUND(IF((OR(E54="",F54=""))," ",IF((E54&lt;F54),((F54-E54)*24-(G54*24)),((F54-E54)*24-(G54*24)+24))),2)</f>
        <v>11.5</v>
      </c>
      <c r="I54" s="6">
        <v>0.29166666666666669</v>
      </c>
      <c r="J54" s="6">
        <v>0.79166666666666663</v>
      </c>
      <c r="K54" s="9">
        <v>0.21736111111111112</v>
      </c>
      <c r="L54" s="10">
        <f>ROUND(IF((OR(I54="",J54=""))," ",IF((I54&lt;J54),((J54-I54)*24-(K54*24)),((J54-I54)*24-(K54*24)+24))),2)</f>
        <v>6.78</v>
      </c>
      <c r="M54" s="6">
        <v>0.29236111111111113</v>
      </c>
      <c r="N54" s="6">
        <v>0.79166666666666663</v>
      </c>
      <c r="O54" s="9">
        <v>2.0833333333333332E-2</v>
      </c>
      <c r="P54" s="10">
        <f>ROUND(IF((OR(M54="",N54=""))," ",IF((M54&lt;N54),((N54-M54)*24-(O54*24)),((N54-M54)*24-(O54*24)+24))),2)</f>
        <v>11.48</v>
      </c>
      <c r="Q54" s="6">
        <v>0.29166666666666669</v>
      </c>
      <c r="R54" s="6">
        <v>0.79166666666666663</v>
      </c>
      <c r="S54" s="9">
        <v>2.0833333333333332E-2</v>
      </c>
      <c r="T54" s="10">
        <f>ROUND(IF((OR(Q54="",R54=""))," ",IF((Q54&lt;R54),((R54-Q54)*24-(S54*24)),((R54-Q54)*24-(S54*24)+24))),2)</f>
        <v>11.5</v>
      </c>
      <c r="U54" s="6">
        <v>0.29166666666666669</v>
      </c>
      <c r="V54" s="6">
        <v>0.79166666666666663</v>
      </c>
      <c r="W54" s="9">
        <v>2.0833333333333332E-2</v>
      </c>
      <c r="X54" s="10">
        <f>ROUND(IF((OR(U54="",V54=""))," ",IF((U54&lt;V54),((V54-U54)*24-(W54*24)),((V54-U54)*24-(W54*24)+24))),2)</f>
        <v>11.5</v>
      </c>
      <c r="Y54" s="6"/>
      <c r="Z54" s="6"/>
      <c r="AA54" s="9"/>
      <c r="AB54" s="10"/>
      <c r="AC54" s="6"/>
      <c r="AD54" s="6"/>
      <c r="AE54" s="9"/>
      <c r="AF54" s="10"/>
      <c r="AG54" s="11">
        <v>16.510000000000002</v>
      </c>
      <c r="AH54" s="11">
        <v>24.77</v>
      </c>
      <c r="AI54" s="12">
        <f>ROUND(IF(SUM(AF54,AB54,X54,T54,P54,L54,H54)&lt;=40,SUM(AF54,AB54,X54,T54,P54,L54,H54),40),2)</f>
        <v>40</v>
      </c>
      <c r="AJ54" s="12">
        <f>ROUND(IF(SUM(H54,L54,P54,T54,X54,AB54,AF54)&gt;40,SUM(H54,L54,P54,T54,X54,AB54,AF54)-40,0),2)</f>
        <v>12.76</v>
      </c>
      <c r="AK54" s="3">
        <f>ROUND(AG54*AI54,2)</f>
        <v>660.4</v>
      </c>
      <c r="AL54" s="3">
        <f>AH54*AJ54</f>
        <v>316.0652</v>
      </c>
      <c r="AM54" s="3">
        <f>SUM(AK54:AL54)</f>
        <v>976.46519999999998</v>
      </c>
      <c r="AN54" s="5">
        <v>13</v>
      </c>
      <c r="AO54" s="13">
        <f>AN54*1.5</f>
        <v>19.5</v>
      </c>
      <c r="AP54" s="14">
        <f>AN54*AI54</f>
        <v>520</v>
      </c>
      <c r="AQ54" s="14">
        <f>AO54*AJ54</f>
        <v>248.82</v>
      </c>
      <c r="AR54" s="46">
        <f>SUM(AP54:AQ54)</f>
        <v>768.81999999999994</v>
      </c>
      <c r="AS54" s="38">
        <v>1099</v>
      </c>
      <c r="AT54" s="36"/>
      <c r="AU54" s="22">
        <f>AR54-AT54</f>
        <v>768.81999999999994</v>
      </c>
      <c r="AV54" s="37"/>
      <c r="AW54" s="22">
        <f>AT54+AV54</f>
        <v>0</v>
      </c>
    </row>
    <row r="55" spans="1:49">
      <c r="A55" s="8">
        <v>52</v>
      </c>
      <c r="B55" s="43" t="s">
        <v>133</v>
      </c>
      <c r="C55" s="24" t="s">
        <v>134</v>
      </c>
      <c r="D55" s="16" t="s">
        <v>54</v>
      </c>
      <c r="E55" s="6">
        <v>0.29166666666666669</v>
      </c>
      <c r="F55" s="6">
        <v>0.79166666666666663</v>
      </c>
      <c r="G55" s="9">
        <v>2.0833333333333332E-2</v>
      </c>
      <c r="H55" s="10">
        <f>ROUND(IF((OR(E55="",F55=""))," ",IF((E55&lt;F55),((F55-E55)*24-(G55*24)),((F55-E55)*24-(G55*24)+24))),2)</f>
        <v>11.5</v>
      </c>
      <c r="I55" s="6">
        <v>0.29166666666666669</v>
      </c>
      <c r="J55" s="6">
        <v>0.79166666666666663</v>
      </c>
      <c r="K55" s="9">
        <v>2.0833333333333332E-2</v>
      </c>
      <c r="L55" s="10">
        <f>ROUND(IF((OR(I55="",J55=""))," ",IF((I55&lt;J55),((J55-I55)*24-(K55*24)),((J55-I55)*24-(K55*24)+24))),2)</f>
        <v>11.5</v>
      </c>
      <c r="M55" s="6">
        <v>0.29166666666666669</v>
      </c>
      <c r="N55" s="6">
        <v>0.79166666666666663</v>
      </c>
      <c r="O55" s="9">
        <v>2.0833333333333332E-2</v>
      </c>
      <c r="P55" s="10">
        <f>ROUND(IF((OR(M55="",N55=""))," ",IF((M55&lt;N55),((N55-M55)*24-(O55*24)),((N55-M55)*24-(O55*24)+24))),2)</f>
        <v>11.5</v>
      </c>
      <c r="Q55" s="6">
        <v>0.29166666666666669</v>
      </c>
      <c r="R55" s="6">
        <v>0.79166666666666663</v>
      </c>
      <c r="S55" s="9">
        <v>2.0833333333333332E-2</v>
      </c>
      <c r="T55" s="10">
        <f>ROUND(IF((OR(Q55="",R55=""))," ",IF((Q55&lt;R55),((R55-Q55)*24-(S55*24)),((R55-Q55)*24-(S55*24)+24))),2)</f>
        <v>11.5</v>
      </c>
      <c r="U55" s="6">
        <v>0.29166666666666669</v>
      </c>
      <c r="V55" s="6">
        <v>0.79166666666666663</v>
      </c>
      <c r="W55" s="9">
        <v>2.0833333333333332E-2</v>
      </c>
      <c r="X55" s="10">
        <f>ROUND(IF((OR(U55="",V55=""))," ",IF((U55&lt;V55),((V55-U55)*24-(W55*24)),((V55-U55)*24-(W55*24)+24))),2)</f>
        <v>11.5</v>
      </c>
      <c r="Y55" s="6">
        <v>0.29166666666666669</v>
      </c>
      <c r="Z55" s="6">
        <v>0.66666666666666663</v>
      </c>
      <c r="AA55" s="9">
        <v>2.0833333333333332E-2</v>
      </c>
      <c r="AB55" s="10">
        <f>ROUND(IF((OR(Y55="",Z55=""))," ",IF((Y55&lt;Z55),((Z55-Y55)*24-(AA55*24)),((Z55-Y55)*24-(AA55*24)+24))),2)</f>
        <v>8.5</v>
      </c>
      <c r="AC55" s="6"/>
      <c r="AD55" s="6"/>
      <c r="AE55" s="9"/>
      <c r="AF55" s="10"/>
      <c r="AG55" s="11">
        <v>17.78</v>
      </c>
      <c r="AH55" s="11">
        <v>26.67</v>
      </c>
      <c r="AI55" s="12">
        <f>ROUND(IF(SUM(AF55,AB55,X55,T55,P55,L55,H55)&lt;=40,SUM(AF55,AB55,X55,T55,P55,L55,H55),40),2)</f>
        <v>40</v>
      </c>
      <c r="AJ55" s="12">
        <f>ROUND(IF(SUM(H55,L55,P55,T55,X55,AB55,AF55)&gt;40,SUM(H55,L55,P55,T55,X55,AB55,AF55)-40,0),2)</f>
        <v>26</v>
      </c>
      <c r="AK55" s="3">
        <f>ROUND(AG55*AI55,2)</f>
        <v>711.2</v>
      </c>
      <c r="AL55" s="3">
        <f>AH55*AJ55</f>
        <v>693.42000000000007</v>
      </c>
      <c r="AM55" s="3">
        <f>SUM(AK55:AL55)</f>
        <v>1404.6200000000001</v>
      </c>
      <c r="AN55" s="5">
        <v>14</v>
      </c>
      <c r="AO55" s="13">
        <f>AN55*1.5</f>
        <v>21</v>
      </c>
      <c r="AP55" s="14">
        <f>AN55*AI55</f>
        <v>560</v>
      </c>
      <c r="AQ55" s="14">
        <f>AO55*AJ55</f>
        <v>546</v>
      </c>
      <c r="AR55" s="46">
        <f>SUM(AP55:AQ55)</f>
        <v>1106</v>
      </c>
      <c r="AS55" t="s">
        <v>26</v>
      </c>
      <c r="AT55" s="36"/>
      <c r="AU55" s="22">
        <f>AR55-AT55</f>
        <v>1106</v>
      </c>
      <c r="AV55" s="37"/>
      <c r="AW55" s="22">
        <f>AT55+AV55</f>
        <v>0</v>
      </c>
    </row>
    <row r="56" spans="1:49">
      <c r="A56" s="8">
        <v>53</v>
      </c>
      <c r="B56" s="43" t="s">
        <v>135</v>
      </c>
      <c r="C56" s="24" t="s">
        <v>136</v>
      </c>
      <c r="D56" s="16" t="s">
        <v>31</v>
      </c>
      <c r="E56" s="6">
        <v>0.29166666666666669</v>
      </c>
      <c r="F56" s="6">
        <v>0.79166666666666663</v>
      </c>
      <c r="G56" s="9">
        <v>2.0833333333333332E-2</v>
      </c>
      <c r="H56" s="10">
        <f>ROUND(IF((OR(E56="",F56=""))," ",IF((E56&lt;F56),((F56-E56)*24-(G56*24)),((F56-E56)*24-(G56*24)+24))),2)</f>
        <v>11.5</v>
      </c>
      <c r="I56" s="6">
        <v>0.29166666666666669</v>
      </c>
      <c r="J56" s="6">
        <v>0.79166666666666663</v>
      </c>
      <c r="K56" s="9">
        <v>2.0833333333333332E-2</v>
      </c>
      <c r="L56" s="10">
        <f>ROUND(IF((OR(I56="",J56=""))," ",IF((I56&lt;J56),((J56-I56)*24-(K56*24)),((J56-I56)*24-(K56*24)+24))),2)</f>
        <v>11.5</v>
      </c>
      <c r="M56" s="6">
        <v>0.29166666666666669</v>
      </c>
      <c r="N56" s="6">
        <v>0.79166666666666663</v>
      </c>
      <c r="O56" s="9">
        <v>2.0833333333333332E-2</v>
      </c>
      <c r="P56" s="10">
        <f>ROUND(IF((OR(M56="",N56=""))," ",IF((M56&lt;N56),((N56-M56)*24-(O56*24)),((N56-M56)*24-(O56*24)+24))),2)</f>
        <v>11.5</v>
      </c>
      <c r="Q56" s="6">
        <v>0.29166666666666669</v>
      </c>
      <c r="R56" s="6">
        <v>0.79166666666666663</v>
      </c>
      <c r="S56" s="9">
        <v>2.0833333333333332E-2</v>
      </c>
      <c r="T56" s="10">
        <f>ROUND(IF((OR(Q56="",R56=""))," ",IF((Q56&lt;R56),((R56-Q56)*24-(S56*24)),((R56-Q56)*24-(S56*24)+24))),2)</f>
        <v>11.5</v>
      </c>
      <c r="U56" s="6">
        <v>0.29166666666666669</v>
      </c>
      <c r="V56" s="6">
        <v>0.79166666666666663</v>
      </c>
      <c r="W56" s="9">
        <v>2.0833333333333332E-2</v>
      </c>
      <c r="X56" s="10">
        <f>ROUND(IF((OR(U56="",V56=""))," ",IF((U56&lt;V56),((V56-U56)*24-(W56*24)),((V56-U56)*24-(W56*24)+24))),2)</f>
        <v>11.5</v>
      </c>
      <c r="Y56" s="6">
        <v>0.29166666666666669</v>
      </c>
      <c r="Z56" s="6">
        <v>0.79166666666666663</v>
      </c>
      <c r="AA56" s="9">
        <v>2.0833333333333332E-2</v>
      </c>
      <c r="AB56" s="10">
        <f>ROUND(IF((OR(Y56="",Z56=""))," ",IF((Y56&lt;Z56),((Z56-Y56)*24-(AA56*24)),((Z56-Y56)*24-(AA56*24)+24))),2)</f>
        <v>11.5</v>
      </c>
      <c r="AC56" s="6"/>
      <c r="AD56" s="6"/>
      <c r="AE56" s="9"/>
      <c r="AF56" s="10"/>
      <c r="AG56" s="11">
        <v>15.24</v>
      </c>
      <c r="AH56" s="11">
        <v>22.86</v>
      </c>
      <c r="AI56" s="12">
        <f>ROUND(IF(SUM(AF56,AB56,X56,T56,P56,L56,H56)&lt;=40,SUM(AF56,AB56,X56,T56,P56,L56,H56),40),2)</f>
        <v>40</v>
      </c>
      <c r="AJ56" s="12">
        <f>ROUND(IF(SUM(H56,L56,P56,T56,X56,AB56,AF56)&gt;40,SUM(H56,L56,P56,T56,X56,AB56,AF56)-40,0),2)</f>
        <v>29</v>
      </c>
      <c r="AK56" s="3">
        <f>ROUND(AG56*AI56,2)</f>
        <v>609.6</v>
      </c>
      <c r="AL56" s="3">
        <f>AH56*AJ56</f>
        <v>662.93999999999994</v>
      </c>
      <c r="AM56" s="3">
        <f>SUM(AK56:AL56)</f>
        <v>1272.54</v>
      </c>
      <c r="AN56" s="5">
        <v>14</v>
      </c>
      <c r="AO56" s="13">
        <f>AN56*1.5</f>
        <v>21</v>
      </c>
      <c r="AP56" s="14">
        <f>AN56*AI56</f>
        <v>560</v>
      </c>
      <c r="AQ56" s="14">
        <f>AO56*AJ56</f>
        <v>609</v>
      </c>
      <c r="AR56" s="46">
        <f>SUM(AP56:AQ56)</f>
        <v>1169</v>
      </c>
      <c r="AS56" s="38">
        <v>1099</v>
      </c>
      <c r="AT56" s="36"/>
      <c r="AU56" s="22">
        <f>AR56-AT56</f>
        <v>1169</v>
      </c>
      <c r="AV56" s="37"/>
      <c r="AW56" s="22">
        <f>AT56+AV56</f>
        <v>0</v>
      </c>
    </row>
    <row r="57" spans="1:49">
      <c r="A57" s="8">
        <v>54</v>
      </c>
      <c r="B57" s="43" t="s">
        <v>137</v>
      </c>
      <c r="C57" s="24" t="s">
        <v>138</v>
      </c>
      <c r="D57" s="16" t="s">
        <v>31</v>
      </c>
      <c r="E57" s="6">
        <v>0.29166666666666669</v>
      </c>
      <c r="F57" s="6">
        <v>0.79166666666666663</v>
      </c>
      <c r="G57" s="9">
        <v>2.0833333333333332E-2</v>
      </c>
      <c r="H57" s="10">
        <f>ROUND(IF((OR(E57="",F57=""))," ",IF((E57&lt;F57),((F57-E57)*24-(G57*24)),((F57-E57)*24-(G57*24)+24))),2)</f>
        <v>11.5</v>
      </c>
      <c r="I57" s="6">
        <v>0.29166666666666669</v>
      </c>
      <c r="J57" s="6">
        <v>0.79166666666666663</v>
      </c>
      <c r="K57" s="9">
        <v>2.0833333333333332E-2</v>
      </c>
      <c r="L57" s="10">
        <f>ROUND(IF((OR(I57="",J57=""))," ",IF((I57&lt;J57),((J57-I57)*24-(K57*24)),((J57-I57)*24-(K57*24)+24))),2)</f>
        <v>11.5</v>
      </c>
      <c r="M57" s="6">
        <v>0.29166666666666669</v>
      </c>
      <c r="N57" s="6">
        <v>0.79166666666666663</v>
      </c>
      <c r="O57" s="9">
        <v>2.0833333333333332E-2</v>
      </c>
      <c r="P57" s="10">
        <f>ROUND(IF((OR(M57="",N57=""))," ",IF((M57&lt;N57),((N57-M57)*24-(O57*24)),((N57-M57)*24-(O57*24)+24))),2)</f>
        <v>11.5</v>
      </c>
      <c r="Q57" s="6">
        <v>0.29166666666666669</v>
      </c>
      <c r="R57" s="6">
        <v>0.79166666666666663</v>
      </c>
      <c r="S57" s="9">
        <v>2.0833333333333332E-2</v>
      </c>
      <c r="T57" s="10">
        <f>ROUND(IF((OR(Q57="",R57=""))," ",IF((Q57&lt;R57),((R57-Q57)*24-(S57*24)),((R57-Q57)*24-(S57*24)+24))),2)</f>
        <v>11.5</v>
      </c>
      <c r="U57" s="6">
        <v>0.29166666666666669</v>
      </c>
      <c r="V57" s="6">
        <v>0.79166666666666663</v>
      </c>
      <c r="W57" s="9">
        <v>2.0833333333333332E-2</v>
      </c>
      <c r="X57" s="10">
        <f>ROUND(IF((OR(U57="",V57=""))," ",IF((U57&lt;V57),((V57-U57)*24-(W57*24)),((V57-U57)*24-(W57*24)+24))),2)</f>
        <v>11.5</v>
      </c>
      <c r="Y57" s="6"/>
      <c r="Z57" s="6"/>
      <c r="AA57" s="9"/>
      <c r="AB57" s="10"/>
      <c r="AC57" s="6"/>
      <c r="AD57" s="6"/>
      <c r="AE57" s="9"/>
      <c r="AF57" s="10"/>
      <c r="AG57" s="11">
        <v>15.24</v>
      </c>
      <c r="AH57" s="11">
        <v>22.86</v>
      </c>
      <c r="AI57" s="12">
        <f>ROUND(IF(SUM(AF57,AB57,X57,T57,P57,L57,H57)&lt;=40,SUM(AF57,AB57,X57,T57,P57,L57,H57),40),2)</f>
        <v>40</v>
      </c>
      <c r="AJ57" s="12">
        <f>ROUND(IF(SUM(H57,L57,P57,T57,X57,AB57,AF57)&gt;40,SUM(H57,L57,P57,T57,X57,AB57,AF57)-40,0),2)</f>
        <v>17.5</v>
      </c>
      <c r="AK57" s="3">
        <f>ROUND(AG57*AI57,2)</f>
        <v>609.6</v>
      </c>
      <c r="AL57" s="3">
        <f>AH57*AJ57</f>
        <v>400.05</v>
      </c>
      <c r="AM57" s="3">
        <f>SUM(AK57:AL57)</f>
        <v>1009.6500000000001</v>
      </c>
      <c r="AN57" s="5">
        <v>12</v>
      </c>
      <c r="AO57" s="13">
        <f>AN57*1.5</f>
        <v>18</v>
      </c>
      <c r="AP57" s="14">
        <f>AN57*AI57</f>
        <v>480</v>
      </c>
      <c r="AQ57" s="14">
        <f>AO57*AJ57</f>
        <v>315</v>
      </c>
      <c r="AR57" s="46">
        <f>SUM(AP57:AQ57)</f>
        <v>795</v>
      </c>
      <c r="AS57" s="38">
        <v>1099</v>
      </c>
      <c r="AT57" s="36"/>
      <c r="AU57" s="22">
        <f>AR57-AT57</f>
        <v>795</v>
      </c>
      <c r="AV57" s="37"/>
      <c r="AW57" s="22">
        <f>AT57+AV57</f>
        <v>0</v>
      </c>
    </row>
    <row r="58" spans="1:49">
      <c r="A58" s="8">
        <v>55</v>
      </c>
      <c r="B58" s="40" t="s">
        <v>139</v>
      </c>
      <c r="C58" s="72" t="s">
        <v>140</v>
      </c>
      <c r="D58" s="1" t="s">
        <v>141</v>
      </c>
      <c r="E58" s="6">
        <v>0.79166666666666663</v>
      </c>
      <c r="F58" s="6">
        <v>0.29166666666666669</v>
      </c>
      <c r="G58" s="9">
        <v>2.0833333333333332E-2</v>
      </c>
      <c r="H58" s="10">
        <f>ROUND(IF((OR(E58="",F58=""))," ",IF((E58&lt;F58),((F58-E58)*24-(G58*24)),((F58-E58)*24-(G58*24)+24))),2)</f>
        <v>11.5</v>
      </c>
      <c r="I58" s="6">
        <v>0.79166666666666663</v>
      </c>
      <c r="J58" s="6">
        <v>0.29166666666666669</v>
      </c>
      <c r="K58" s="9">
        <v>2.0833333333333332E-2</v>
      </c>
      <c r="L58" s="10">
        <f>ROUND(IF((OR(I58="",J58=""))," ",IF((I58&lt;J58),((J58-I58)*24-(K58*24)),((J58-I58)*24-(K58*24)+24))),2)</f>
        <v>11.5</v>
      </c>
      <c r="M58" s="6">
        <v>0.79166666666666663</v>
      </c>
      <c r="N58" s="6">
        <v>0.29166666666666669</v>
      </c>
      <c r="O58" s="9">
        <v>2.0833333333333332E-2</v>
      </c>
      <c r="P58" s="10">
        <f>ROUND(IF((OR(M58="",N58=""))," ",IF((M58&lt;N58),((N58-M58)*24-(O58*24)),((N58-M58)*24-(O58*24)+24))),2)</f>
        <v>11.5</v>
      </c>
      <c r="Q58" s="6">
        <v>0.79166666666666663</v>
      </c>
      <c r="R58" s="6">
        <v>0.29166666666666669</v>
      </c>
      <c r="S58" s="9">
        <v>2.0833333333333332E-2</v>
      </c>
      <c r="T58" s="10">
        <f>ROUND(IF((OR(Q58="",R58=""))," ",IF((Q58&lt;R58),((R58-Q58)*24-(S58*24)),((R58-Q58)*24-(S58*24)+24))),2)</f>
        <v>11.5</v>
      </c>
      <c r="U58" s="6">
        <v>0.79166666666666663</v>
      </c>
      <c r="V58" s="6">
        <v>0.29166666666666669</v>
      </c>
      <c r="W58" s="9">
        <v>2.0833333333333332E-2</v>
      </c>
      <c r="X58" s="10">
        <f>ROUND(IF((OR(U58="",V58=""))," ",IF((U58&lt;V58),((V58-U58)*24-(W58*24)),((V58-U58)*24-(W58*24)+24))),2)</f>
        <v>11.5</v>
      </c>
      <c r="Y58" s="6">
        <v>0.79166666666666663</v>
      </c>
      <c r="Z58" s="6">
        <v>0.29166666666666669</v>
      </c>
      <c r="AA58" s="9">
        <v>2.0833333333333332E-2</v>
      </c>
      <c r="AB58" s="10">
        <f>ROUND(IF((OR(Y58="",Z58=""))," ",IF((Y58&lt;Z58),((Z58-Y58)*24-(AA58*24)),((Z58-Y58)*24-(AA58*24)+24))),2)</f>
        <v>11.5</v>
      </c>
      <c r="AC58" s="6">
        <v>0.80069444444444449</v>
      </c>
      <c r="AD58" s="6">
        <v>0.29166666666666669</v>
      </c>
      <c r="AE58" s="9">
        <v>2.0833333333333332E-2</v>
      </c>
      <c r="AF58" s="10">
        <f>ROUND(IF((OR(AC58="",AD58=""))," ",IF((AC58&lt;AD58),((AD58-AC58)*24-(AE58*24)),((AD58-AC58)*24-(AE58*24)+24))),2)</f>
        <v>11.28</v>
      </c>
      <c r="AG58" s="11">
        <v>16.510000000000002</v>
      </c>
      <c r="AH58" s="11">
        <v>24.77</v>
      </c>
      <c r="AI58" s="12">
        <f>ROUND(IF(SUM(AF58,AB58,X58,T58,P58,L58,H58)&lt;=40,SUM(AF58,AB58,X58,T58,P58,L58,H58),40),2)</f>
        <v>40</v>
      </c>
      <c r="AJ58" s="12">
        <f>ROUND(IF(SUM(H58,L58,P58,T58,X58,AB58,AF58)&gt;40,SUM(H58,L58,P58,T58,X58,AB58,AF58)-40,0),2)</f>
        <v>40.28</v>
      </c>
      <c r="AK58" s="3">
        <f>ROUND(AG58*AI58,2)</f>
        <v>660.4</v>
      </c>
      <c r="AL58" s="3">
        <f>AH58*AJ58</f>
        <v>997.73559999999998</v>
      </c>
      <c r="AM58" s="3">
        <f>SUM(AK58:AL58)</f>
        <v>1658.1356000000001</v>
      </c>
      <c r="AN58" s="5">
        <v>13</v>
      </c>
      <c r="AO58" s="13">
        <f>AN58*1.5</f>
        <v>19.5</v>
      </c>
      <c r="AP58" s="14">
        <f>AN58*AI58</f>
        <v>520</v>
      </c>
      <c r="AQ58" s="14">
        <f>AO58*AJ58</f>
        <v>785.46</v>
      </c>
      <c r="AR58" s="46">
        <f>SUM(AP58:AQ58)</f>
        <v>1305.46</v>
      </c>
      <c r="AS58" s="38">
        <v>1099</v>
      </c>
      <c r="AT58" s="36"/>
      <c r="AU58" s="22">
        <f>AR58-AT58</f>
        <v>1305.46</v>
      </c>
      <c r="AW58" s="22">
        <f>AT58+AV58</f>
        <v>0</v>
      </c>
    </row>
    <row r="59" spans="1:49">
      <c r="A59" s="8">
        <v>56</v>
      </c>
      <c r="B59" s="43" t="s">
        <v>142</v>
      </c>
      <c r="C59" s="21" t="s">
        <v>143</v>
      </c>
      <c r="D59" s="1" t="s">
        <v>54</v>
      </c>
      <c r="E59" s="6">
        <v>0.29166666666666669</v>
      </c>
      <c r="F59" s="6">
        <v>0.79166666666666663</v>
      </c>
      <c r="G59" s="9">
        <v>2.0833333333333332E-2</v>
      </c>
      <c r="H59" s="10">
        <f>ROUND(IF((OR(E59="",F59=""))," ",IF((E59&lt;F59),((F59-E59)*24-(G59*24)),((F59-E59)*24-(G59*24)+24))),2)</f>
        <v>11.5</v>
      </c>
      <c r="I59" s="6">
        <v>0.29166666666666669</v>
      </c>
      <c r="J59" s="6">
        <v>0.79166666666666663</v>
      </c>
      <c r="K59" s="9">
        <v>2.0833333333333332E-2</v>
      </c>
      <c r="L59" s="10">
        <f>ROUND(IF((OR(I59="",J59=""))," ",IF((I59&lt;J59),((J59-I59)*24-(K59*24)),((J59-I59)*24-(K59*24)+24))),2)</f>
        <v>11.5</v>
      </c>
      <c r="M59" s="6">
        <v>0.29166666666666669</v>
      </c>
      <c r="N59" s="6">
        <v>0.79166666666666663</v>
      </c>
      <c r="O59" s="9">
        <v>2.0833333333333332E-2</v>
      </c>
      <c r="P59" s="10">
        <f>ROUND(IF((OR(M59="",N59=""))," ",IF((M59&lt;N59),((N59-M59)*24-(O59*24)),((N59-M59)*24-(O59*24)+24))),2)</f>
        <v>11.5</v>
      </c>
      <c r="Q59" s="6">
        <v>0.29166666666666669</v>
      </c>
      <c r="R59" s="6">
        <v>0.79166666666666663</v>
      </c>
      <c r="S59" s="9">
        <v>2.0833333333333332E-2</v>
      </c>
      <c r="T59" s="10">
        <f>ROUND(IF((OR(Q59="",R59=""))," ",IF((Q59&lt;R59),((R59-Q59)*24-(S59*24)),((R59-Q59)*24-(S59*24)+24))),2)</f>
        <v>11.5</v>
      </c>
      <c r="U59" s="6">
        <v>0.29166666666666669</v>
      </c>
      <c r="V59" s="6">
        <v>0.79166666666666663</v>
      </c>
      <c r="W59" s="9">
        <v>2.0833333333333332E-2</v>
      </c>
      <c r="X59" s="10">
        <f>ROUND(IF((OR(U59="",V59=""))," ",IF((U59&lt;V59),((V59-U59)*24-(W59*24)),((V59-U59)*24-(W59*24)+24))),2)</f>
        <v>11.5</v>
      </c>
      <c r="Y59" s="6">
        <v>0.29166666666666669</v>
      </c>
      <c r="Z59" s="6">
        <v>0.79166666666666663</v>
      </c>
      <c r="AA59" s="9">
        <v>2.0833333333333332E-2</v>
      </c>
      <c r="AB59" s="10">
        <f>ROUND(IF((OR(Y59="",Z59=""))," ",IF((Y59&lt;Z59),((Z59-Y59)*24-(AA59*24)),((Z59-Y59)*24-(AA59*24)+24))),2)</f>
        <v>11.5</v>
      </c>
      <c r="AC59" s="6"/>
      <c r="AD59" s="6"/>
      <c r="AE59" s="9"/>
      <c r="AF59" s="10"/>
      <c r="AG59" s="11">
        <v>15.24</v>
      </c>
      <c r="AH59" s="11">
        <v>22.86</v>
      </c>
      <c r="AI59" s="12">
        <f>ROUND(IF(SUM(AF59,AB59,X59,T59,P59,L59,H59)&lt;=40,SUM(AF59,AB59,X59,T59,P59,L59,H59),40),2)</f>
        <v>40</v>
      </c>
      <c r="AJ59" s="12">
        <f>ROUND(IF(SUM(H59,L59,P59,T59,X59,AB59,AF59)&gt;40,SUM(H59,L59,P59,T59,X59,AB59,AF59)-40,0),2)</f>
        <v>29</v>
      </c>
      <c r="AK59" s="3">
        <f>ROUND(AG59*AI59,2)</f>
        <v>609.6</v>
      </c>
      <c r="AL59" s="3">
        <f>AH59*AJ59</f>
        <v>662.93999999999994</v>
      </c>
      <c r="AM59" s="3">
        <f>SUM(AK59:AL59)</f>
        <v>1272.54</v>
      </c>
      <c r="AN59" s="5">
        <v>12.5</v>
      </c>
      <c r="AO59" s="13">
        <f>AN59*1.5</f>
        <v>18.75</v>
      </c>
      <c r="AP59" s="14">
        <f>AN59*AI59</f>
        <v>500</v>
      </c>
      <c r="AQ59" s="14">
        <f>AO59*AJ59</f>
        <v>543.75</v>
      </c>
      <c r="AR59" s="46">
        <f>SUM(AP59:AQ59)</f>
        <v>1043.75</v>
      </c>
      <c r="AS59" t="s">
        <v>26</v>
      </c>
      <c r="AT59" s="36"/>
      <c r="AU59" s="22">
        <f>AR59-AT59</f>
        <v>1043.75</v>
      </c>
      <c r="AV59" s="37"/>
      <c r="AW59" s="22">
        <f>AT59+AV59</f>
        <v>0</v>
      </c>
    </row>
    <row r="60" spans="1:49">
      <c r="A60" s="8">
        <v>57</v>
      </c>
      <c r="B60" s="43" t="s">
        <v>142</v>
      </c>
      <c r="C60" s="21" t="s">
        <v>143</v>
      </c>
      <c r="D60" s="1" t="s">
        <v>141</v>
      </c>
      <c r="E60" s="6"/>
      <c r="F60" s="6"/>
      <c r="G60" s="9"/>
      <c r="H60" s="10"/>
      <c r="I60" s="6"/>
      <c r="J60" s="6"/>
      <c r="K60" s="9"/>
      <c r="L60" s="10"/>
      <c r="M60" s="6"/>
      <c r="N60" s="6"/>
      <c r="O60" s="9"/>
      <c r="P60" s="10"/>
      <c r="Q60" s="6"/>
      <c r="R60" s="6"/>
      <c r="S60" s="9"/>
      <c r="T60" s="10"/>
      <c r="U60" s="6"/>
      <c r="V60" s="6"/>
      <c r="W60" s="9"/>
      <c r="X60" s="10"/>
      <c r="Y60" s="6"/>
      <c r="Z60" s="6"/>
      <c r="AA60" s="9"/>
      <c r="AB60" s="10"/>
      <c r="AC60" s="6"/>
      <c r="AD60" s="6"/>
      <c r="AE60" s="9"/>
      <c r="AF60" s="10"/>
      <c r="AG60" s="11">
        <v>16.510000000000002</v>
      </c>
      <c r="AH60" s="11">
        <v>24.77</v>
      </c>
      <c r="AI60" s="12">
        <f>ROUND(IF(SUM(AF60,AB60,X60,T60,P60,L60,H60)&lt;=40,SUM(AF60,AB60,X60,T60,P60,L60,H60),40),2)</f>
        <v>0</v>
      </c>
      <c r="AJ60" s="12">
        <f>ROUND(IF(SUM(H60,L60,P60,T60,X60,AB60,AF60)&gt;40,SUM(H60,L60,P60,T60,X60,AB60,AF60)-40,0),2)</f>
        <v>0</v>
      </c>
      <c r="AK60" s="3">
        <f>ROUND(AG60*AI60,2)</f>
        <v>0</v>
      </c>
      <c r="AL60" s="3">
        <f>AH60*AJ60</f>
        <v>0</v>
      </c>
      <c r="AM60" s="3">
        <f>SUM(AK60:AL60)</f>
        <v>0</v>
      </c>
      <c r="AN60" s="5">
        <v>13.5</v>
      </c>
      <c r="AO60" s="13">
        <f>AN60*1.5</f>
        <v>20.25</v>
      </c>
      <c r="AP60" s="14">
        <f>AN60*AI60</f>
        <v>0</v>
      </c>
      <c r="AQ60" s="14">
        <f>AO60*AJ60</f>
        <v>0</v>
      </c>
      <c r="AR60" s="46">
        <f>SUM(AP60:AQ60)</f>
        <v>0</v>
      </c>
      <c r="AS60" t="s">
        <v>26</v>
      </c>
      <c r="AT60" s="36"/>
      <c r="AU60" s="22">
        <f>AR60-AT60</f>
        <v>0</v>
      </c>
      <c r="AV60" s="37"/>
      <c r="AW60" s="22">
        <f>AT60+AV60</f>
        <v>0</v>
      </c>
    </row>
    <row r="61" spans="1:49">
      <c r="A61" s="8">
        <v>58</v>
      </c>
      <c r="B61" s="43" t="s">
        <v>144</v>
      </c>
      <c r="C61" s="21" t="s">
        <v>145</v>
      </c>
      <c r="D61" s="1" t="s">
        <v>141</v>
      </c>
      <c r="E61" s="6">
        <v>0.79166666666666663</v>
      </c>
      <c r="F61" s="6">
        <v>0.29166666666666669</v>
      </c>
      <c r="G61" s="9">
        <v>2.0833333333333332E-2</v>
      </c>
      <c r="H61" s="10">
        <f>ROUND(IF((OR(E61="",F61=""))," ",IF((E61&lt;F61),((F61-E61)*24-(G61*24)),((F61-E61)*24-(G61*24)+24))),2)</f>
        <v>11.5</v>
      </c>
      <c r="I61" s="6">
        <v>0.79166666666666663</v>
      </c>
      <c r="J61" s="6">
        <v>0.29166666666666669</v>
      </c>
      <c r="K61" s="9">
        <v>2.0833333333333332E-2</v>
      </c>
      <c r="L61" s="10">
        <f>ROUND(IF((OR(I61="",J61=""))," ",IF((I61&lt;J61),((J61-I61)*24-(K61*24)),((J61-I61)*24-(K61*24)+24))),2)</f>
        <v>11.5</v>
      </c>
      <c r="M61" s="6">
        <v>0.79166666666666663</v>
      </c>
      <c r="N61" s="6">
        <v>0.29166666666666669</v>
      </c>
      <c r="O61" s="9">
        <v>2.0833333333333332E-2</v>
      </c>
      <c r="P61" s="10">
        <f>ROUND(IF((OR(M61="",N61=""))," ",IF((M61&lt;N61),((N61-M61)*24-(O61*24)),((N61-M61)*24-(O61*24)+24))),2)</f>
        <v>11.5</v>
      </c>
      <c r="Q61" s="6">
        <v>0.79166666666666663</v>
      </c>
      <c r="R61" s="6">
        <v>0.29166666666666669</v>
      </c>
      <c r="S61" s="9">
        <v>2.0833333333333332E-2</v>
      </c>
      <c r="T61" s="10">
        <f>ROUND(IF((OR(Q61="",R61=""))," ",IF((Q61&lt;R61),((R61-Q61)*24-(S61*24)),((R61-Q61)*24-(S61*24)+24))),2)</f>
        <v>11.5</v>
      </c>
      <c r="U61" s="6">
        <v>0.79166666666666663</v>
      </c>
      <c r="V61" s="6">
        <v>0.29166666666666669</v>
      </c>
      <c r="W61" s="9">
        <v>2.0833333333333332E-2</v>
      </c>
      <c r="X61" s="10">
        <f>ROUND(IF((OR(U61="",V61=""))," ",IF((U61&lt;V61),((V61-U61)*24-(W61*24)),((V61-U61)*24-(W61*24)+24))),2)</f>
        <v>11.5</v>
      </c>
      <c r="Y61" s="6"/>
      <c r="Z61" s="6"/>
      <c r="AA61" s="9"/>
      <c r="AB61" s="10"/>
      <c r="AC61" s="6"/>
      <c r="AD61" s="6"/>
      <c r="AE61" s="9"/>
      <c r="AF61" s="10"/>
      <c r="AG61" s="11">
        <v>16.510000000000002</v>
      </c>
      <c r="AH61" s="11">
        <v>24.77</v>
      </c>
      <c r="AI61" s="12">
        <f>ROUND(IF(SUM(AF61,AB61,X61,T61,P61,L61,H61)&lt;=40,SUM(AF61,AB61,X61,T61,P61,L61,H61),40),2)</f>
        <v>40</v>
      </c>
      <c r="AJ61" s="12">
        <f>ROUND(IF(SUM(H61,L61,P61,T61,X61,AB61,AF61)&gt;40,SUM(H61,L61,P61,T61,X61,AB61,AF61)-40,0),2)</f>
        <v>17.5</v>
      </c>
      <c r="AK61" s="3">
        <f>ROUND(AG61*AI61,2)</f>
        <v>660.4</v>
      </c>
      <c r="AL61" s="3">
        <f>AH61*AJ61</f>
        <v>433.47499999999997</v>
      </c>
      <c r="AM61" s="3">
        <f>SUM(AK61:AL61)</f>
        <v>1093.875</v>
      </c>
      <c r="AN61" s="5">
        <v>13</v>
      </c>
      <c r="AO61" s="13">
        <f>AN61*1.5</f>
        <v>19.5</v>
      </c>
      <c r="AP61" s="14">
        <f>AN61*AI61</f>
        <v>520</v>
      </c>
      <c r="AQ61" s="14">
        <f>AO61*AJ61</f>
        <v>341.25</v>
      </c>
      <c r="AR61" s="46">
        <f>SUM(AP61:AQ61)</f>
        <v>861.25</v>
      </c>
      <c r="AS61" s="38">
        <v>1099</v>
      </c>
      <c r="AT61" s="36"/>
      <c r="AU61" s="22">
        <f>AR61-AT61</f>
        <v>861.25</v>
      </c>
      <c r="AV61" s="37"/>
      <c r="AW61" s="22">
        <f>AT61+AV61</f>
        <v>0</v>
      </c>
    </row>
    <row r="62" spans="1:49">
      <c r="A62" s="8">
        <v>59</v>
      </c>
      <c r="B62" s="44" t="s">
        <v>146</v>
      </c>
      <c r="C62" s="45" t="s">
        <v>147</v>
      </c>
      <c r="D62" s="1" t="s">
        <v>141</v>
      </c>
      <c r="E62" s="6">
        <v>0.79166666666666663</v>
      </c>
      <c r="F62" s="6">
        <v>0.29166666666666669</v>
      </c>
      <c r="G62" s="9">
        <v>2.0833333333333332E-2</v>
      </c>
      <c r="H62" s="10">
        <f>ROUND(IF((OR(E62="",F62=""))," ",IF((E62&lt;F62),((F62-E62)*24-(G62*24)),((F62-E62)*24-(G62*24)+24))),2)</f>
        <v>11.5</v>
      </c>
      <c r="I62" s="6">
        <v>0.79166666666666663</v>
      </c>
      <c r="J62" s="6">
        <v>0.29166666666666669</v>
      </c>
      <c r="K62" s="9">
        <v>2.0833333333333332E-2</v>
      </c>
      <c r="L62" s="10">
        <f>ROUND(IF((OR(I62="",J62=""))," ",IF((I62&lt;J62),((J62-I62)*24-(K62*24)),((J62-I62)*24-(K62*24)+24))),2)</f>
        <v>11.5</v>
      </c>
      <c r="M62" s="6">
        <v>0.79166666666666663</v>
      </c>
      <c r="N62" s="6">
        <v>0.29166666666666669</v>
      </c>
      <c r="O62" s="9">
        <v>2.0833333333333332E-2</v>
      </c>
      <c r="P62" s="10">
        <f>ROUND(IF((OR(M62="",N62=""))," ",IF((M62&lt;N62),((N62-M62)*24-(O62*24)),((N62-M62)*24-(O62*24)+24))),2)</f>
        <v>11.5</v>
      </c>
      <c r="Q62" s="6">
        <v>0.79166666666666663</v>
      </c>
      <c r="R62" s="6">
        <v>0.29166666666666669</v>
      </c>
      <c r="S62" s="9">
        <v>2.0833333333333332E-2</v>
      </c>
      <c r="T62" s="10">
        <f>ROUND(IF((OR(Q62="",R62=""))," ",IF((Q62&lt;R62),((R62-Q62)*24-(S62*24)),((R62-Q62)*24-(S62*24)+24))),2)</f>
        <v>11.5</v>
      </c>
      <c r="U62" s="6">
        <v>0.79166666666666663</v>
      </c>
      <c r="V62" s="6">
        <v>0.29166666666666669</v>
      </c>
      <c r="W62" s="9">
        <v>2.0833333333333332E-2</v>
      </c>
      <c r="X62" s="10">
        <f>ROUND(IF((OR(U62="",V62=""))," ",IF((U62&lt;V62),((V62-U62)*24-(W62*24)),((V62-U62)*24-(W62*24)+24))),2)</f>
        <v>11.5</v>
      </c>
      <c r="Y62" s="6">
        <v>0.79166666666666663</v>
      </c>
      <c r="Z62" s="6">
        <v>0.29166666666666669</v>
      </c>
      <c r="AA62" s="9">
        <v>2.0833333333333332E-2</v>
      </c>
      <c r="AB62" s="10">
        <f>ROUND(IF((OR(Y62="",Z62=""))," ",IF((Y62&lt;Z62),((Z62-Y62)*24-(AA62*24)),((Z62-Y62)*24-(AA62*24)+24))),2)</f>
        <v>11.5</v>
      </c>
      <c r="AC62" s="6">
        <v>0.79166666666666663</v>
      </c>
      <c r="AD62" s="6">
        <v>0.29166666666666669</v>
      </c>
      <c r="AE62" s="9">
        <v>2.0833333333333332E-2</v>
      </c>
      <c r="AF62" s="10">
        <f>ROUND(IF((OR(AC62="",AD62=""))," ",IF((AC62&lt;AD62),((AD62-AC62)*24-(AE62*24)),((AD62-AC62)*24-(AE62*24)+24))),2)</f>
        <v>11.5</v>
      </c>
      <c r="AG62" s="11">
        <v>16.510000000000002</v>
      </c>
      <c r="AH62" s="11">
        <v>24.77</v>
      </c>
      <c r="AI62" s="12">
        <f>ROUND(IF(SUM(AF62,AB62,X62,T62,P62,L62,H62)&lt;=40,SUM(AF62,AB62,X62,T62,P62,L62,H62),40),2)</f>
        <v>40</v>
      </c>
      <c r="AJ62" s="12">
        <f>ROUND(IF(SUM(H62,L62,P62,T62,X62,AB62,AF62)&gt;40,SUM(H62,L62,P62,T62,X62,AB62,AF62)-40,0),2)</f>
        <v>40.5</v>
      </c>
      <c r="AK62" s="3">
        <f>ROUND(AG62*AI62,2)</f>
        <v>660.4</v>
      </c>
      <c r="AL62" s="3">
        <f>AH62*AJ62</f>
        <v>1003.1849999999999</v>
      </c>
      <c r="AM62" s="3">
        <f>SUM(AK62:AL62)</f>
        <v>1663.585</v>
      </c>
      <c r="AN62" s="5">
        <v>13.5</v>
      </c>
      <c r="AO62" s="13">
        <f>AN62*1.5</f>
        <v>20.25</v>
      </c>
      <c r="AP62" s="14">
        <f>AN62*AI62</f>
        <v>540</v>
      </c>
      <c r="AQ62" s="14">
        <f>AO62*AJ62</f>
        <v>820.125</v>
      </c>
      <c r="AR62" s="46">
        <f>SUM(AP62:AQ62)</f>
        <v>1360.125</v>
      </c>
      <c r="AS62" t="s">
        <v>26</v>
      </c>
      <c r="AT62" s="36"/>
      <c r="AU62" s="22">
        <f>AR62-AT62</f>
        <v>1360.125</v>
      </c>
      <c r="AV62" s="37"/>
      <c r="AW62" s="22">
        <f>AT62+AV62</f>
        <v>0</v>
      </c>
    </row>
    <row r="63" spans="1:49">
      <c r="A63" s="8">
        <v>60</v>
      </c>
      <c r="B63" s="73" t="s">
        <v>148</v>
      </c>
      <c r="C63" s="45" t="s">
        <v>149</v>
      </c>
      <c r="D63" s="1" t="s">
        <v>141</v>
      </c>
      <c r="E63" s="6">
        <v>0.79166666666666663</v>
      </c>
      <c r="F63" s="6">
        <v>0.29166666666666669</v>
      </c>
      <c r="G63" s="9">
        <v>2.0833333333333332E-2</v>
      </c>
      <c r="H63" s="10">
        <f>ROUND(IF((OR(E63="",F63=""))," ",IF((E63&lt;F63),((F63-E63)*24-(G63*24)),((F63-E63)*24-(G63*24)+24))),2)</f>
        <v>11.5</v>
      </c>
      <c r="I63" s="6">
        <v>0.79166666666666663</v>
      </c>
      <c r="J63" s="6">
        <v>0.29166666666666669</v>
      </c>
      <c r="K63" s="9">
        <v>2.0833333333333332E-2</v>
      </c>
      <c r="L63" s="10">
        <f>ROUND(IF((OR(I63="",J63=""))," ",IF((I63&lt;J63),((J63-I63)*24-(K63*24)),((J63-I63)*24-(K63*24)+24))),2)</f>
        <v>11.5</v>
      </c>
      <c r="M63" s="6">
        <v>0.79166666666666663</v>
      </c>
      <c r="N63" s="6">
        <v>0.29166666666666669</v>
      </c>
      <c r="O63" s="9">
        <v>2.0833333333333332E-2</v>
      </c>
      <c r="P63" s="10">
        <f>ROUND(IF((OR(M63="",N63=""))," ",IF((M63&lt;N63),((N63-M63)*24-(O63*24)),((N63-M63)*24-(O63*24)+24))),2)</f>
        <v>11.5</v>
      </c>
      <c r="Q63" s="6">
        <v>0.79166666666666663</v>
      </c>
      <c r="R63" s="6">
        <v>0.29166666666666669</v>
      </c>
      <c r="S63" s="9">
        <v>2.0833333333333332E-2</v>
      </c>
      <c r="T63" s="10">
        <f>ROUND(IF((OR(Q63="",R63=""))," ",IF((Q63&lt;R63),((R63-Q63)*24-(S63*24)),((R63-Q63)*24-(S63*24)+24))),2)</f>
        <v>11.5</v>
      </c>
      <c r="U63" s="6">
        <v>0.79166666666666663</v>
      </c>
      <c r="V63" s="6">
        <v>2.0833333333333332E-2</v>
      </c>
      <c r="W63" s="9">
        <v>2.0833333333333332E-2</v>
      </c>
      <c r="X63" s="10">
        <f>ROUND(IF((OR(U63="",V63=""))," ",IF((U63&lt;V63),((V63-U63)*24-(W63*24)),((V63-U63)*24-(W63*24)+24))),2)</f>
        <v>5</v>
      </c>
      <c r="Y63" s="6"/>
      <c r="Z63" s="6"/>
      <c r="AA63" s="9"/>
      <c r="AB63" s="10"/>
      <c r="AC63" s="6"/>
      <c r="AD63" s="6"/>
      <c r="AE63" s="9"/>
      <c r="AF63" s="10"/>
      <c r="AG63" s="11">
        <v>16.510000000000002</v>
      </c>
      <c r="AH63" s="11">
        <v>24.77</v>
      </c>
      <c r="AI63" s="12">
        <f>ROUND(IF(SUM(AF63,AB63,X63,T63,P63,L63,H63)&lt;=40,SUM(AF63,AB63,X63,T63,P63,L63,H63),40),2)</f>
        <v>40</v>
      </c>
      <c r="AJ63" s="12">
        <f>ROUND(IF(SUM(H63,L63,P63,T63,X63,AB63,AF63)&gt;40,SUM(H63,L63,P63,T63,X63,AB63,AF63)-40,0),2)</f>
        <v>11</v>
      </c>
      <c r="AK63" s="3">
        <f>ROUND(AG63*AI63,2)</f>
        <v>660.4</v>
      </c>
      <c r="AL63" s="3">
        <f>AH63*AJ63</f>
        <v>272.46999999999997</v>
      </c>
      <c r="AM63" s="3">
        <f>SUM(AK63:AL63)</f>
        <v>932.86999999999989</v>
      </c>
      <c r="AN63" s="5">
        <v>13</v>
      </c>
      <c r="AO63" s="13">
        <f>AN63*1.5</f>
        <v>19.5</v>
      </c>
      <c r="AP63" s="14">
        <f>AN63*AI63</f>
        <v>520</v>
      </c>
      <c r="AQ63" s="14">
        <f>AO63*AJ63</f>
        <v>214.5</v>
      </c>
      <c r="AR63" s="46">
        <f>SUM(AP63:AQ63)</f>
        <v>734.5</v>
      </c>
      <c r="AS63" s="38">
        <v>1099</v>
      </c>
      <c r="AT63" s="36"/>
      <c r="AU63" s="22">
        <f>AR63-AT63</f>
        <v>734.5</v>
      </c>
      <c r="AV63" s="37"/>
      <c r="AW63" s="22">
        <f>AT63+AV63</f>
        <v>0</v>
      </c>
    </row>
    <row r="64" spans="1:49">
      <c r="A64" s="8">
        <v>61</v>
      </c>
      <c r="B64" s="43" t="s">
        <v>150</v>
      </c>
      <c r="C64" s="24" t="s">
        <v>151</v>
      </c>
      <c r="D64" s="16" t="s">
        <v>141</v>
      </c>
      <c r="E64" s="6">
        <v>0.79166666666666663</v>
      </c>
      <c r="F64" s="6">
        <v>0.29166666666666669</v>
      </c>
      <c r="G64" s="9">
        <v>2.0833333333333332E-2</v>
      </c>
      <c r="H64" s="10">
        <f>ROUND(IF((OR(E64="",F64=""))," ",IF((E64&lt;F64),((F64-E64)*24-(G64*24)),((F64-E64)*24-(G64*24)+24))),2)</f>
        <v>11.5</v>
      </c>
      <c r="I64" s="6">
        <v>0.79166666666666663</v>
      </c>
      <c r="J64" s="6">
        <v>0.29166666666666669</v>
      </c>
      <c r="K64" s="9">
        <v>2.0833333333333332E-2</v>
      </c>
      <c r="L64" s="10">
        <f>ROUND(IF((OR(I64="",J64=""))," ",IF((I64&lt;J64),((J64-I64)*24-(K64*24)),((J64-I64)*24-(K64*24)+24))),2)</f>
        <v>11.5</v>
      </c>
      <c r="M64" s="6">
        <v>0.79166666666666663</v>
      </c>
      <c r="N64" s="6">
        <v>0.29166666666666669</v>
      </c>
      <c r="O64" s="9">
        <v>2.0833333333333332E-2</v>
      </c>
      <c r="P64" s="10">
        <f>ROUND(IF((OR(M64="",N64=""))," ",IF((M64&lt;N64),((N64-M64)*24-(O64*24)),((N64-M64)*24-(O64*24)+24))),2)</f>
        <v>11.5</v>
      </c>
      <c r="Q64" s="6">
        <v>0.79166666666666663</v>
      </c>
      <c r="R64" s="6">
        <v>0.29166666666666669</v>
      </c>
      <c r="S64" s="9">
        <v>2.0833333333333332E-2</v>
      </c>
      <c r="T64" s="10">
        <f>ROUND(IF((OR(Q64="",R64=""))," ",IF((Q64&lt;R64),((R64-Q64)*24-(S64*24)),((R64-Q64)*24-(S64*24)+24))),2)</f>
        <v>11.5</v>
      </c>
      <c r="U64" s="6">
        <v>0.79166666666666663</v>
      </c>
      <c r="V64" s="6">
        <v>0.29166666666666669</v>
      </c>
      <c r="W64" s="9">
        <v>2.0833333333333332E-2</v>
      </c>
      <c r="X64" s="10">
        <f>ROUND(IF((OR(U64="",V64=""))," ",IF((U64&lt;V64),((V64-U64)*24-(W64*24)),((V64-U64)*24-(W64*24)+24))),2)</f>
        <v>11.5</v>
      </c>
      <c r="Y64" s="6">
        <v>0.79166666666666663</v>
      </c>
      <c r="Z64" s="6">
        <v>0.29166666666666669</v>
      </c>
      <c r="AA64" s="9">
        <v>2.0833333333333332E-2</v>
      </c>
      <c r="AB64" s="10">
        <f>ROUND(IF((OR(Y64="",Z64=""))," ",IF((Y64&lt;Z64),((Z64-Y64)*24-(AA64*24)),((Z64-Y64)*24-(AA64*24)+24))),2)</f>
        <v>11.5</v>
      </c>
      <c r="AC64" s="6">
        <v>0.79722222222222228</v>
      </c>
      <c r="AD64" s="6">
        <v>0.29166666666666669</v>
      </c>
      <c r="AE64" s="9">
        <v>2.0833333333333332E-2</v>
      </c>
      <c r="AF64" s="10">
        <f>ROUND(IF((OR(AC64="",AD64=""))," ",IF((AC64&lt;AD64),((AD64-AC64)*24-(AE64*24)),((AD64-AC64)*24-(AE64*24)+24))),2)</f>
        <v>11.37</v>
      </c>
      <c r="AG64" s="11">
        <v>18.420000000000002</v>
      </c>
      <c r="AH64" s="11">
        <v>27.63</v>
      </c>
      <c r="AI64" s="12">
        <f>ROUND(IF(SUM(AF64,AB64,X64,T64,P64,L64,H64)&lt;=40,SUM(AF64,AB64,X64,T64,P64,L64,H64),40),2)</f>
        <v>40</v>
      </c>
      <c r="AJ64" s="12">
        <f>ROUND(IF(SUM(H64,L64,P64,T64,X64,AB64,AF64)&gt;40,SUM(H64,L64,P64,T64,X64,AB64,AF64)-40,0),2)</f>
        <v>40.369999999999997</v>
      </c>
      <c r="AK64" s="3">
        <f>ROUND(AG64*AI64,2)</f>
        <v>736.8</v>
      </c>
      <c r="AL64" s="3">
        <f>AH64*AJ64</f>
        <v>1115.4231</v>
      </c>
      <c r="AM64" s="3">
        <f>SUM(AK64:AL64)</f>
        <v>1852.2230999999999</v>
      </c>
      <c r="AN64" s="5">
        <v>14.5</v>
      </c>
      <c r="AO64" s="13">
        <f>AN64*1.5</f>
        <v>21.75</v>
      </c>
      <c r="AP64" s="14">
        <f>AN64*AI64</f>
        <v>580</v>
      </c>
      <c r="AQ64" s="14">
        <f>AO64*AJ64</f>
        <v>878.0474999999999</v>
      </c>
      <c r="AR64" s="46">
        <f>SUM(AP64:AQ64)</f>
        <v>1458.0474999999999</v>
      </c>
      <c r="AS64" t="s">
        <v>26</v>
      </c>
      <c r="AT64" s="36"/>
      <c r="AU64" s="22">
        <f>AR64-AT64</f>
        <v>1458.0474999999999</v>
      </c>
      <c r="AV64" s="37"/>
      <c r="AW64" s="22">
        <f>AT64+AV64</f>
        <v>0</v>
      </c>
    </row>
    <row r="65" spans="1:49">
      <c r="A65" s="8">
        <v>62</v>
      </c>
      <c r="B65" s="44" t="s">
        <v>152</v>
      </c>
      <c r="C65" s="24" t="s">
        <v>153</v>
      </c>
      <c r="D65" s="16" t="s">
        <v>141</v>
      </c>
      <c r="E65" s="6">
        <v>0.79166666666666663</v>
      </c>
      <c r="F65" s="6">
        <v>0.29166666666666669</v>
      </c>
      <c r="G65" s="9">
        <v>2.0833333333333332E-2</v>
      </c>
      <c r="H65" s="10">
        <f>ROUND(IF((OR(E65="",F65=""))," ",IF((E65&lt;F65),((F65-E65)*24-(G65*24)),((F65-E65)*24-(G65*24)+24))),2)</f>
        <v>11.5</v>
      </c>
      <c r="I65" s="6">
        <v>0.79166666666666663</v>
      </c>
      <c r="J65" s="6">
        <v>0.29166666666666669</v>
      </c>
      <c r="K65" s="9">
        <v>2.0833333333333332E-2</v>
      </c>
      <c r="L65" s="10">
        <f>ROUND(IF((OR(I65="",J65=""))," ",IF((I65&lt;J65),((J65-I65)*24-(K65*24)),((J65-I65)*24-(K65*24)+24))),2)</f>
        <v>11.5</v>
      </c>
      <c r="M65" s="6">
        <v>0.79166666666666663</v>
      </c>
      <c r="N65" s="6">
        <v>0.29166666666666669</v>
      </c>
      <c r="O65" s="9">
        <v>2.0833333333333332E-2</v>
      </c>
      <c r="P65" s="10">
        <f>ROUND(IF((OR(M65="",N65=""))," ",IF((M65&lt;N65),((N65-M65)*24-(O65*24)),((N65-M65)*24-(O65*24)+24))),2)</f>
        <v>11.5</v>
      </c>
      <c r="Q65" s="6">
        <v>0.79166666666666663</v>
      </c>
      <c r="R65" s="6">
        <v>0.29166666666666669</v>
      </c>
      <c r="S65" s="9">
        <v>2.0833333333333332E-2</v>
      </c>
      <c r="T65" s="10">
        <f>ROUND(IF((OR(Q65="",R65=""))," ",IF((Q65&lt;R65),((R65-Q65)*24-(S65*24)),((R65-Q65)*24-(S65*24)+24))),2)</f>
        <v>11.5</v>
      </c>
      <c r="U65" s="6">
        <v>0.79166666666666663</v>
      </c>
      <c r="V65" s="6">
        <v>0.29166666666666669</v>
      </c>
      <c r="W65" s="9">
        <v>2.0833333333333332E-2</v>
      </c>
      <c r="X65" s="10">
        <f>ROUND(IF((OR(U65="",V65=""))," ",IF((U65&lt;V65),((V65-U65)*24-(W65*24)),((V65-U65)*24-(W65*24)+24))),2)</f>
        <v>11.5</v>
      </c>
      <c r="Y65" s="6"/>
      <c r="Z65" s="6"/>
      <c r="AA65" s="9"/>
      <c r="AB65" s="10"/>
      <c r="AC65" s="6"/>
      <c r="AD65" s="6"/>
      <c r="AE65" s="9"/>
      <c r="AF65" s="10"/>
      <c r="AG65" s="11">
        <v>16.510000000000002</v>
      </c>
      <c r="AH65" s="11">
        <v>24.77</v>
      </c>
      <c r="AI65" s="12">
        <f>ROUND(IF(SUM(AF65,AB65,X65,T65,P65,L65,H65)&lt;=40,SUM(AF65,AB65,X65,T65,P65,L65,H65),40),2)</f>
        <v>40</v>
      </c>
      <c r="AJ65" s="12">
        <f>ROUND(IF(SUM(H65,L65,P65,T65,X65,AB65,AF65)&gt;40,SUM(H65,L65,P65,T65,X65,AB65,AF65)-40,0),2)</f>
        <v>17.5</v>
      </c>
      <c r="AK65" s="3">
        <f>ROUND(AG65*AI65,2)</f>
        <v>660.4</v>
      </c>
      <c r="AL65" s="3">
        <f>AH65*AJ65</f>
        <v>433.47499999999997</v>
      </c>
      <c r="AM65" s="3">
        <f>SUM(AK65:AL65)</f>
        <v>1093.875</v>
      </c>
      <c r="AN65" s="5">
        <v>13</v>
      </c>
      <c r="AO65" s="13">
        <f>AN65*1.5</f>
        <v>19.5</v>
      </c>
      <c r="AP65" s="14">
        <f>AN65*AI65</f>
        <v>520</v>
      </c>
      <c r="AQ65" s="14">
        <f>AO65*AJ65</f>
        <v>341.25</v>
      </c>
      <c r="AR65" s="46">
        <f>SUM(AP65:AQ65)</f>
        <v>861.25</v>
      </c>
      <c r="AS65" s="38">
        <v>1099</v>
      </c>
      <c r="AT65" s="36"/>
      <c r="AU65" s="22">
        <f>AR65-AT65</f>
        <v>861.25</v>
      </c>
      <c r="AV65" s="37"/>
      <c r="AW65" s="22">
        <f>AT65+AV65</f>
        <v>0</v>
      </c>
    </row>
    <row r="66" spans="1:49">
      <c r="A66" s="8">
        <v>63</v>
      </c>
      <c r="B66" s="44" t="s">
        <v>154</v>
      </c>
      <c r="C66" s="24" t="s">
        <v>155</v>
      </c>
      <c r="D66" s="16" t="s">
        <v>141</v>
      </c>
      <c r="E66" s="6">
        <v>0.79166666666666663</v>
      </c>
      <c r="F66" s="6">
        <v>0.29166666666666669</v>
      </c>
      <c r="G66" s="9">
        <v>2.0833333333333332E-2</v>
      </c>
      <c r="H66" s="10">
        <f>ROUND(IF((OR(E66="",F66=""))," ",IF((E66&lt;F66),((F66-E66)*24-(G66*24)),((F66-E66)*24-(G66*24)+24))),2)</f>
        <v>11.5</v>
      </c>
      <c r="I66" s="6">
        <v>0.79166666666666663</v>
      </c>
      <c r="J66" s="6">
        <v>0.29166666666666669</v>
      </c>
      <c r="K66" s="9">
        <v>2.0833333333333332E-2</v>
      </c>
      <c r="L66" s="10">
        <f>ROUND(IF((OR(I66="",J66=""))," ",IF((I66&lt;J66),((J66-I66)*24-(K66*24)),((J66-I66)*24-(K66*24)+24))),2)</f>
        <v>11.5</v>
      </c>
      <c r="M66" s="6">
        <v>0.79166666666666663</v>
      </c>
      <c r="N66" s="6">
        <v>0.29166666666666669</v>
      </c>
      <c r="O66" s="9">
        <v>2.0833333333333332E-2</v>
      </c>
      <c r="P66" s="10">
        <f>ROUND(IF((OR(M66="",N66=""))," ",IF((M66&lt;N66),((N66-M66)*24-(O66*24)),((N66-M66)*24-(O66*24)+24))),2)</f>
        <v>11.5</v>
      </c>
      <c r="Q66" s="6">
        <v>0.79166666666666663</v>
      </c>
      <c r="R66" s="6">
        <v>0.29166666666666669</v>
      </c>
      <c r="S66" s="9">
        <v>2.0833333333333332E-2</v>
      </c>
      <c r="T66" s="10">
        <f>ROUND(IF((OR(Q66="",R66=""))," ",IF((Q66&lt;R66),((R66-Q66)*24-(S66*24)),((R66-Q66)*24-(S66*24)+24))),2)</f>
        <v>11.5</v>
      </c>
      <c r="U66" s="6">
        <v>0.79166666666666663</v>
      </c>
      <c r="V66" s="6">
        <v>0.29166666666666669</v>
      </c>
      <c r="W66" s="9">
        <v>2.0833333333333332E-2</v>
      </c>
      <c r="X66" s="10">
        <f>ROUND(IF((OR(U66="",V66=""))," ",IF((U66&lt;V66),((V66-U66)*24-(W66*24)),((V66-U66)*24-(W66*24)+24))),2)</f>
        <v>11.5</v>
      </c>
      <c r="Y66" s="6">
        <v>0.79166666666666663</v>
      </c>
      <c r="Z66" s="6">
        <v>0.29166666666666669</v>
      </c>
      <c r="AA66" s="9">
        <v>2.0833333333333332E-2</v>
      </c>
      <c r="AB66" s="10">
        <f>ROUND(IF((OR(Y66="",Z66=""))," ",IF((Y66&lt;Z66),((Z66-Y66)*24-(AA66*24)),((Z66-Y66)*24-(AA66*24)+24))),2)</f>
        <v>11.5</v>
      </c>
      <c r="AC66" s="6"/>
      <c r="AD66" s="6"/>
      <c r="AE66" s="9"/>
      <c r="AF66" s="10"/>
      <c r="AG66" s="11">
        <v>16.510000000000002</v>
      </c>
      <c r="AH66" s="11">
        <v>24.77</v>
      </c>
      <c r="AI66" s="12">
        <f>ROUND(IF(SUM(AF66,AB66,X66,T66,P66,L66,H66)&lt;=40,SUM(AF66,AB66,X66,T66,P66,L66,H66),40),2)</f>
        <v>40</v>
      </c>
      <c r="AJ66" s="12">
        <f>ROUND(IF(SUM(H66,L66,P66,T66,X66,AB66,AF66)&gt;40,SUM(H66,L66,P66,T66,X66,AB66,AF66)-40,0),2)</f>
        <v>29</v>
      </c>
      <c r="AK66" s="3">
        <f>ROUND(AG66*AI66,2)</f>
        <v>660.4</v>
      </c>
      <c r="AL66" s="3">
        <f>AH66*AJ66</f>
        <v>718.33</v>
      </c>
      <c r="AM66" s="3">
        <f>SUM(AK66:AL66)</f>
        <v>1378.73</v>
      </c>
      <c r="AN66" s="5">
        <v>13</v>
      </c>
      <c r="AO66" s="13">
        <f>AN66*1.5</f>
        <v>19.5</v>
      </c>
      <c r="AP66" s="14">
        <f>AN66*AI66</f>
        <v>520</v>
      </c>
      <c r="AQ66" s="14">
        <f>AO66*AJ66</f>
        <v>565.5</v>
      </c>
      <c r="AR66" s="46">
        <f>SUM(AP66:AQ66)</f>
        <v>1085.5</v>
      </c>
      <c r="AS66" s="38">
        <v>1099</v>
      </c>
      <c r="AT66" s="36"/>
      <c r="AU66" s="22">
        <f>AR66-AT66</f>
        <v>1085.5</v>
      </c>
      <c r="AV66" s="37"/>
      <c r="AW66" s="22">
        <f>AT66+AV66</f>
        <v>0</v>
      </c>
    </row>
    <row r="67" spans="1:49">
      <c r="A67" s="8">
        <v>64</v>
      </c>
      <c r="B67" s="43" t="s">
        <v>156</v>
      </c>
      <c r="C67" s="24" t="s">
        <v>157</v>
      </c>
      <c r="D67" s="16" t="s">
        <v>141</v>
      </c>
      <c r="E67" s="6">
        <v>0.79166666666666663</v>
      </c>
      <c r="F67" s="6">
        <v>0.29166666666666669</v>
      </c>
      <c r="G67" s="9">
        <v>2.0833333333333332E-2</v>
      </c>
      <c r="H67" s="10">
        <f>ROUND(IF((OR(E67="",F67=""))," ",IF((E67&lt;F67),((F67-E67)*24-(G67*24)),((F67-E67)*24-(G67*24)+24))),2)</f>
        <v>11.5</v>
      </c>
      <c r="I67" s="6">
        <v>0.79166666666666663</v>
      </c>
      <c r="J67" s="6">
        <v>0.29166666666666669</v>
      </c>
      <c r="K67" s="9">
        <v>2.0833333333333332E-2</v>
      </c>
      <c r="L67" s="10">
        <f>ROUND(IF((OR(I67="",J67=""))," ",IF((I67&lt;J67),((J67-I67)*24-(K67*24)),((J67-I67)*24-(K67*24)+24))),2)</f>
        <v>11.5</v>
      </c>
      <c r="M67" s="6">
        <v>0.79166666666666663</v>
      </c>
      <c r="N67" s="6">
        <v>0.29166666666666669</v>
      </c>
      <c r="O67" s="9">
        <v>2.0833333333333332E-2</v>
      </c>
      <c r="P67" s="10">
        <f>ROUND(IF((OR(M67="",N67=""))," ",IF((M67&lt;N67),((N67-M67)*24-(O67*24)),((N67-M67)*24-(O67*24)+24))),2)</f>
        <v>11.5</v>
      </c>
      <c r="Q67" s="6">
        <v>0.79166666666666663</v>
      </c>
      <c r="R67" s="6">
        <v>0.29166666666666669</v>
      </c>
      <c r="S67" s="9">
        <v>2.0833333333333332E-2</v>
      </c>
      <c r="T67" s="10">
        <f>ROUND(IF((OR(Q67="",R67=""))," ",IF((Q67&lt;R67),((R67-Q67)*24-(S67*24)),((R67-Q67)*24-(S67*24)+24))),2)</f>
        <v>11.5</v>
      </c>
      <c r="U67" s="6">
        <v>0.79166666666666663</v>
      </c>
      <c r="V67" s="6">
        <v>0.29166666666666669</v>
      </c>
      <c r="W67" s="9">
        <v>2.0833333333333332E-2</v>
      </c>
      <c r="X67" s="10">
        <f>ROUND(IF((OR(U67="",V67=""))," ",IF((U67&lt;V67),((V67-U67)*24-(W67*24)),((V67-U67)*24-(W67*24)+24))),2)</f>
        <v>11.5</v>
      </c>
      <c r="Y67" s="6"/>
      <c r="Z67" s="6"/>
      <c r="AA67" s="9"/>
      <c r="AB67" s="10"/>
      <c r="AC67" s="6"/>
      <c r="AD67" s="6"/>
      <c r="AE67" s="9"/>
      <c r="AF67" s="10"/>
      <c r="AG67" s="11">
        <v>16.510000000000002</v>
      </c>
      <c r="AH67" s="11">
        <v>24.77</v>
      </c>
      <c r="AI67" s="12">
        <f>ROUND(IF(SUM(AF67,AB67,X67,T67,P67,L67,H67)&lt;=40,SUM(AF67,AB67,X67,T67,P67,L67,H67),40),2)</f>
        <v>40</v>
      </c>
      <c r="AJ67" s="12">
        <f>ROUND(IF(SUM(H67,L67,P67,T67,X67,AB67,AF67)&gt;40,SUM(H67,L67,P67,T67,X67,AB67,AF67)-40,0),2)</f>
        <v>17.5</v>
      </c>
      <c r="AK67" s="3">
        <f>ROUND(AG67*AI67,2)</f>
        <v>660.4</v>
      </c>
      <c r="AL67" s="3">
        <f>AH67*AJ67</f>
        <v>433.47499999999997</v>
      </c>
      <c r="AM67" s="3">
        <f>SUM(AK67:AL67)</f>
        <v>1093.875</v>
      </c>
      <c r="AN67" s="5">
        <v>13</v>
      </c>
      <c r="AO67" s="13">
        <f>AN67*1.5</f>
        <v>19.5</v>
      </c>
      <c r="AP67" s="14">
        <f>AN67*AI67</f>
        <v>520</v>
      </c>
      <c r="AQ67" s="14">
        <f>AO67*AJ67</f>
        <v>341.25</v>
      </c>
      <c r="AR67" s="46">
        <f>SUM(AP67:AQ67)</f>
        <v>861.25</v>
      </c>
      <c r="AS67" s="38">
        <v>1099</v>
      </c>
      <c r="AT67" s="36"/>
      <c r="AU67" s="22">
        <f>AR67-AT67</f>
        <v>861.25</v>
      </c>
      <c r="AV67" s="37"/>
      <c r="AW67" s="22">
        <f>AT67+AV67</f>
        <v>0</v>
      </c>
    </row>
    <row r="68" spans="1:49">
      <c r="A68" s="8">
        <v>65</v>
      </c>
      <c r="B68" s="43" t="s">
        <v>158</v>
      </c>
      <c r="C68" s="24" t="s">
        <v>159</v>
      </c>
      <c r="D68" s="16" t="s">
        <v>141</v>
      </c>
      <c r="E68" s="6">
        <v>0.79166666666666663</v>
      </c>
      <c r="F68" s="6">
        <v>0.29166666666666669</v>
      </c>
      <c r="G68" s="9">
        <v>2.0833333333333332E-2</v>
      </c>
      <c r="H68" s="10">
        <f>ROUND(IF((OR(E68="",F68=""))," ",IF((E68&lt;F68),((F68-E68)*24-(G68*24)),((F68-E68)*24-(G68*24)+24))),2)</f>
        <v>11.5</v>
      </c>
      <c r="I68" s="6">
        <v>0.79166666666666663</v>
      </c>
      <c r="J68" s="6">
        <v>0.29166666666666669</v>
      </c>
      <c r="K68" s="9">
        <v>2.0833333333333332E-2</v>
      </c>
      <c r="L68" s="10">
        <f>ROUND(IF((OR(I68="",J68=""))," ",IF((I68&lt;J68),((J68-I68)*24-(K68*24)),((J68-I68)*24-(K68*24)+24))),2)</f>
        <v>11.5</v>
      </c>
      <c r="M68" s="6">
        <v>0.79166666666666663</v>
      </c>
      <c r="N68" s="6">
        <v>0.29166666666666669</v>
      </c>
      <c r="O68" s="9">
        <v>2.0833333333333332E-2</v>
      </c>
      <c r="P68" s="10">
        <f>ROUND(IF((OR(M68="",N68=""))," ",IF((M68&lt;N68),((N68-M68)*24-(O68*24)),((N68-M68)*24-(O68*24)+24))),2)</f>
        <v>11.5</v>
      </c>
      <c r="Q68" s="6">
        <v>0.79166666666666663</v>
      </c>
      <c r="R68" s="6">
        <v>0.29166666666666669</v>
      </c>
      <c r="S68" s="9">
        <v>2.0833333333333332E-2</v>
      </c>
      <c r="T68" s="10">
        <f>ROUND(IF((OR(Q68="",R68=""))," ",IF((Q68&lt;R68),((R68-Q68)*24-(S68*24)),((R68-Q68)*24-(S68*24)+24))),2)</f>
        <v>11.5</v>
      </c>
      <c r="U68" s="6">
        <v>0.79166666666666663</v>
      </c>
      <c r="V68" s="6">
        <v>0.29166666666666669</v>
      </c>
      <c r="W68" s="9">
        <v>2.0833333333333332E-2</v>
      </c>
      <c r="X68" s="10">
        <f>ROUND(IF((OR(U68="",V68=""))," ",IF((U68&lt;V68),((V68-U68)*24-(W68*24)),((V68-U68)*24-(W68*24)+24))),2)</f>
        <v>11.5</v>
      </c>
      <c r="Y68" s="6"/>
      <c r="Z68" s="6"/>
      <c r="AA68" s="9"/>
      <c r="AB68" s="10"/>
      <c r="AC68" s="6"/>
      <c r="AD68" s="6"/>
      <c r="AE68" s="9"/>
      <c r="AF68" s="10"/>
      <c r="AG68" s="11">
        <v>16.510000000000002</v>
      </c>
      <c r="AH68" s="11">
        <v>24.77</v>
      </c>
      <c r="AI68" s="12">
        <f>ROUND(IF(SUM(AF68,AB68,X68,T68,P68,L68,H68)&lt;=40,SUM(AF68,AB68,X68,T68,P68,L68,H68),40),2)</f>
        <v>40</v>
      </c>
      <c r="AJ68" s="12">
        <f>ROUND(IF(SUM(H68,L68,P68,T68,X68,AB68,AF68)&gt;40,SUM(H68,L68,P68,T68,X68,AB68,AF68)-40,0),2)</f>
        <v>17.5</v>
      </c>
      <c r="AK68" s="3">
        <f>ROUND(AG68*AI68,2)</f>
        <v>660.4</v>
      </c>
      <c r="AL68" s="3">
        <f>AH68*AJ68</f>
        <v>433.47499999999997</v>
      </c>
      <c r="AM68" s="3">
        <f>SUM(AK68:AL68)</f>
        <v>1093.875</v>
      </c>
      <c r="AN68" s="5">
        <v>13</v>
      </c>
      <c r="AO68" s="13">
        <f>AN68*1.5</f>
        <v>19.5</v>
      </c>
      <c r="AP68" s="14">
        <f>AN68*AI68</f>
        <v>520</v>
      </c>
      <c r="AQ68" s="14">
        <f>AO68*AJ68</f>
        <v>341.25</v>
      </c>
      <c r="AR68" s="46">
        <f>SUM(AP68:AQ68)</f>
        <v>861.25</v>
      </c>
      <c r="AS68" s="38">
        <v>1099</v>
      </c>
      <c r="AT68" s="36"/>
      <c r="AU68" s="22">
        <f>AR68-AT68</f>
        <v>861.25</v>
      </c>
      <c r="AV68" s="37"/>
      <c r="AW68" s="22">
        <f>AT68+AV68</f>
        <v>0</v>
      </c>
    </row>
    <row r="69" spans="1:49">
      <c r="A69" s="8">
        <v>66</v>
      </c>
      <c r="B69" s="44" t="s">
        <v>160</v>
      </c>
      <c r="C69" s="24" t="s">
        <v>161</v>
      </c>
      <c r="D69" s="16" t="s">
        <v>141</v>
      </c>
      <c r="E69" s="6">
        <v>0.79166666666666663</v>
      </c>
      <c r="F69" s="6">
        <v>0.29166666666666669</v>
      </c>
      <c r="G69" s="9">
        <v>2.0833333333333332E-2</v>
      </c>
      <c r="H69" s="10">
        <f>ROUND(IF((OR(E69="",F69=""))," ",IF((E69&lt;F69),((F69-E69)*24-(G69*24)),((F69-E69)*24-(G69*24)+24))),2)</f>
        <v>11.5</v>
      </c>
      <c r="I69" s="6">
        <v>0.79166666666666663</v>
      </c>
      <c r="J69" s="6">
        <v>0.29166666666666669</v>
      </c>
      <c r="K69" s="9">
        <v>2.0833333333333332E-2</v>
      </c>
      <c r="L69" s="10">
        <f>ROUND(IF((OR(I69="",J69=""))," ",IF((I69&lt;J69),((J69-I69)*24-(K69*24)),((J69-I69)*24-(K69*24)+24))),2)</f>
        <v>11.5</v>
      </c>
      <c r="M69" s="6">
        <v>0.79166666666666663</v>
      </c>
      <c r="N69" s="6">
        <v>0.29166666666666669</v>
      </c>
      <c r="O69" s="9">
        <v>2.0833333333333332E-2</v>
      </c>
      <c r="P69" s="10">
        <f>ROUND(IF((OR(M69="",N69=""))," ",IF((M69&lt;N69),((N69-M69)*24-(O69*24)),((N69-M69)*24-(O69*24)+24))),2)</f>
        <v>11.5</v>
      </c>
      <c r="Q69" s="6">
        <v>0.79166666666666663</v>
      </c>
      <c r="R69" s="6">
        <v>0.29166666666666669</v>
      </c>
      <c r="S69" s="9">
        <v>2.0833333333333332E-2</v>
      </c>
      <c r="T69" s="10">
        <f>ROUND(IF((OR(Q69="",R69=""))," ",IF((Q69&lt;R69),((R69-Q69)*24-(S69*24)),((R69-Q69)*24-(S69*24)+24))),2)</f>
        <v>11.5</v>
      </c>
      <c r="U69" s="6">
        <v>0.79166666666666663</v>
      </c>
      <c r="V69" s="6">
        <v>0.29166666666666669</v>
      </c>
      <c r="W69" s="9">
        <v>2.0833333333333332E-2</v>
      </c>
      <c r="X69" s="10">
        <f>ROUND(IF((OR(U69="",V69=""))," ",IF((U69&lt;V69),((V69-U69)*24-(W69*24)),((V69-U69)*24-(W69*24)+24))),2)</f>
        <v>11.5</v>
      </c>
      <c r="Y69" s="6">
        <v>0.79166666666666663</v>
      </c>
      <c r="Z69" s="6">
        <v>0.29166666666666669</v>
      </c>
      <c r="AA69" s="9">
        <v>2.0833333333333332E-2</v>
      </c>
      <c r="AB69" s="10">
        <f>ROUND(IF((OR(Y69="",Z69=""))," ",IF((Y69&lt;Z69),((Z69-Y69)*24-(AA69*24)),((Z69-Y69)*24-(AA69*24)+24))),2)</f>
        <v>11.5</v>
      </c>
      <c r="AC69" s="6"/>
      <c r="AD69" s="6"/>
      <c r="AE69" s="9"/>
      <c r="AF69" s="10"/>
      <c r="AG69" s="11">
        <v>16.510000000000002</v>
      </c>
      <c r="AH69" s="11">
        <v>24.77</v>
      </c>
      <c r="AI69" s="12">
        <f>ROUND(IF(SUM(AF69,AB69,X69,T69,P69,L69,H69)&lt;=40,SUM(AF69,AB69,X69,T69,P69,L69,H69),40),2)</f>
        <v>40</v>
      </c>
      <c r="AJ69" s="12">
        <f>ROUND(IF(SUM(H69,L69,P69,T69,X69,AB69,AF69)&gt;40,SUM(H69,L69,P69,T69,X69,AB69,AF69)-40,0),2)</f>
        <v>29</v>
      </c>
      <c r="AK69" s="3">
        <f>ROUND(AG69*AI69,2)</f>
        <v>660.4</v>
      </c>
      <c r="AL69" s="3">
        <f>AH69*AJ69</f>
        <v>718.33</v>
      </c>
      <c r="AM69" s="3">
        <f>SUM(AK69:AL69)</f>
        <v>1378.73</v>
      </c>
      <c r="AN69" s="5">
        <v>13</v>
      </c>
      <c r="AO69" s="13">
        <f>AN69*1.5</f>
        <v>19.5</v>
      </c>
      <c r="AP69" s="14">
        <f>AN69*AI69</f>
        <v>520</v>
      </c>
      <c r="AQ69" s="14">
        <f>AO69*AJ69</f>
        <v>565.5</v>
      </c>
      <c r="AR69" s="46">
        <f>SUM(AP69:AQ69)</f>
        <v>1085.5</v>
      </c>
      <c r="AS69" s="38">
        <v>1099</v>
      </c>
      <c r="AT69" s="36"/>
      <c r="AU69" s="22">
        <f>AR69-AT69</f>
        <v>1085.5</v>
      </c>
      <c r="AV69" s="37"/>
      <c r="AW69" s="22">
        <f>AT69+AV69</f>
        <v>0</v>
      </c>
    </row>
    <row r="70" spans="1:49">
      <c r="A70" s="8">
        <v>67</v>
      </c>
      <c r="B70" s="43" t="s">
        <v>162</v>
      </c>
      <c r="C70" s="24" t="s">
        <v>163</v>
      </c>
      <c r="D70" s="16" t="s">
        <v>141</v>
      </c>
      <c r="E70" s="6">
        <v>0.79166666666666663</v>
      </c>
      <c r="F70" s="6">
        <v>0.29166666666666669</v>
      </c>
      <c r="G70" s="9">
        <v>2.0833333333333332E-2</v>
      </c>
      <c r="H70" s="10">
        <f>ROUND(IF((OR(E70="",F70=""))," ",IF((E70&lt;F70),((F70-E70)*24-(G70*24)),((F70-E70)*24-(G70*24)+24))),2)</f>
        <v>11.5</v>
      </c>
      <c r="I70" s="6">
        <v>0.79166666666666663</v>
      </c>
      <c r="J70" s="6">
        <v>0.29166666666666669</v>
      </c>
      <c r="K70" s="9">
        <v>2.0833333333333332E-2</v>
      </c>
      <c r="L70" s="10">
        <f>ROUND(IF((OR(I70="",J70=""))," ",IF((I70&lt;J70),((J70-I70)*24-(K70*24)),((J70-I70)*24-(K70*24)+24))),2)</f>
        <v>11.5</v>
      </c>
      <c r="M70" s="6">
        <v>0.79166666666666663</v>
      </c>
      <c r="N70" s="6">
        <v>0.29166666666666669</v>
      </c>
      <c r="O70" s="9">
        <v>2.0833333333333332E-2</v>
      </c>
      <c r="P70" s="10">
        <f>ROUND(IF((OR(M70="",N70=""))," ",IF((M70&lt;N70),((N70-M70)*24-(O70*24)),((N70-M70)*24-(O70*24)+24))),2)</f>
        <v>11.5</v>
      </c>
      <c r="Q70" s="6">
        <v>0.79166666666666663</v>
      </c>
      <c r="R70" s="6">
        <v>0.29166666666666669</v>
      </c>
      <c r="S70" s="9">
        <v>2.0833333333333332E-2</v>
      </c>
      <c r="T70" s="10">
        <f>ROUND(IF((OR(Q70="",R70=""))," ",IF((Q70&lt;R70),((R70-Q70)*24-(S70*24)),((R70-Q70)*24-(S70*24)+24))),2)</f>
        <v>11.5</v>
      </c>
      <c r="U70" s="6">
        <v>0.79166666666666663</v>
      </c>
      <c r="V70" s="6">
        <v>0.29166666666666669</v>
      </c>
      <c r="W70" s="9">
        <v>2.0833333333333332E-2</v>
      </c>
      <c r="X70" s="10">
        <f>ROUND(IF((OR(U70="",V70=""))," ",IF((U70&lt;V70),((V70-U70)*24-(W70*24)),((V70-U70)*24-(W70*24)+24))),2)</f>
        <v>11.5</v>
      </c>
      <c r="Y70" s="6"/>
      <c r="Z70" s="6"/>
      <c r="AA70" s="9"/>
      <c r="AB70" s="10"/>
      <c r="AC70" s="6"/>
      <c r="AD70" s="6"/>
      <c r="AE70" s="9"/>
      <c r="AF70" s="10"/>
      <c r="AG70" s="11">
        <v>16.510000000000002</v>
      </c>
      <c r="AH70" s="11">
        <v>24.77</v>
      </c>
      <c r="AI70" s="12">
        <f>ROUND(IF(SUM(AF70,AB70,X70,T70,P70,L70,H70)&lt;=40,SUM(AF70,AB70,X70,T70,P70,L70,H70),40),2)</f>
        <v>40</v>
      </c>
      <c r="AJ70" s="12">
        <f>ROUND(IF(SUM(H70,L70,P70,T70,X70,AB70,AF70)&gt;40,SUM(H70,L70,P70,T70,X70,AB70,AF70)-40,0),2)</f>
        <v>17.5</v>
      </c>
      <c r="AK70" s="3">
        <f>ROUND(AG70*AI70,2)</f>
        <v>660.4</v>
      </c>
      <c r="AL70" s="3">
        <f>AH70*AJ70</f>
        <v>433.47499999999997</v>
      </c>
      <c r="AM70" s="3">
        <f>SUM(AK70:AL70)</f>
        <v>1093.875</v>
      </c>
      <c r="AN70" s="5">
        <v>14.5</v>
      </c>
      <c r="AO70" s="13">
        <f>AN70*1.5</f>
        <v>21.75</v>
      </c>
      <c r="AP70" s="14">
        <f>AN70*AI70</f>
        <v>580</v>
      </c>
      <c r="AQ70" s="14">
        <f>AO70*AJ70</f>
        <v>380.625</v>
      </c>
      <c r="AR70" s="46">
        <f>SUM(AP70:AQ70)</f>
        <v>960.625</v>
      </c>
      <c r="AS70" s="38">
        <v>1099</v>
      </c>
      <c r="AT70" s="36"/>
      <c r="AU70" s="22">
        <f>AR70-AT70</f>
        <v>960.625</v>
      </c>
      <c r="AW70" s="22">
        <f>AT70+AV70</f>
        <v>0</v>
      </c>
    </row>
    <row r="71" spans="1:49">
      <c r="A71" s="8">
        <v>68</v>
      </c>
      <c r="B71" s="43" t="s">
        <v>164</v>
      </c>
      <c r="C71" s="24" t="s">
        <v>165</v>
      </c>
      <c r="D71" s="16" t="s">
        <v>141</v>
      </c>
      <c r="E71" s="6">
        <v>0.79166666666666663</v>
      </c>
      <c r="F71" s="6">
        <v>0.29166666666666669</v>
      </c>
      <c r="G71" s="9">
        <v>2.0833333333333332E-2</v>
      </c>
      <c r="H71" s="10">
        <f>ROUND(IF((OR(E71="",F71=""))," ",IF((E71&lt;F71),((F71-E71)*24-(G71*24)),((F71-E71)*24-(G71*24)+24))),2)</f>
        <v>11.5</v>
      </c>
      <c r="I71" s="6">
        <v>0.79166666666666663</v>
      </c>
      <c r="J71" s="6">
        <v>0.29166666666666669</v>
      </c>
      <c r="K71" s="9">
        <v>2.0833333333333332E-2</v>
      </c>
      <c r="L71" s="10">
        <f>ROUND(IF((OR(I71="",J71=""))," ",IF((I71&lt;J71),((J71-I71)*24-(K71*24)),((J71-I71)*24-(K71*24)+24))),2)</f>
        <v>11.5</v>
      </c>
      <c r="M71" s="6">
        <v>0.79166666666666663</v>
      </c>
      <c r="N71" s="6">
        <v>0.29166666666666669</v>
      </c>
      <c r="O71" s="9">
        <v>2.0833333333333332E-2</v>
      </c>
      <c r="P71" s="10">
        <f>ROUND(IF((OR(M71="",N71=""))," ",IF((M71&lt;N71),((N71-M71)*24-(O71*24)),((N71-M71)*24-(O71*24)+24))),2)</f>
        <v>11.5</v>
      </c>
      <c r="Q71" s="6">
        <v>0.79166666666666663</v>
      </c>
      <c r="R71" s="6">
        <v>0.29166666666666669</v>
      </c>
      <c r="S71" s="9">
        <v>2.0833333333333332E-2</v>
      </c>
      <c r="T71" s="10">
        <f>ROUND(IF((OR(Q71="",R71=""))," ",IF((Q71&lt;R71),((R71-Q71)*24-(S71*24)),((R71-Q71)*24-(S71*24)+24))),2)</f>
        <v>11.5</v>
      </c>
      <c r="U71" s="6">
        <v>0.79166666666666663</v>
      </c>
      <c r="V71" s="6">
        <v>0.29166666666666669</v>
      </c>
      <c r="W71" s="9">
        <v>2.0833333333333332E-2</v>
      </c>
      <c r="X71" s="10">
        <f>ROUND(IF((OR(U71="",V71=""))," ",IF((U71&lt;V71),((V71-U71)*24-(W71*24)),((V71-U71)*24-(W71*24)+24))),2)</f>
        <v>11.5</v>
      </c>
      <c r="Y71" s="6"/>
      <c r="Z71" s="6"/>
      <c r="AA71" s="9"/>
      <c r="AB71" s="10"/>
      <c r="AC71" s="6"/>
      <c r="AD71" s="6"/>
      <c r="AE71" s="9"/>
      <c r="AF71" s="10"/>
      <c r="AG71" s="11">
        <v>16.510000000000002</v>
      </c>
      <c r="AH71" s="11">
        <v>24.77</v>
      </c>
      <c r="AI71" s="12">
        <f>ROUND(IF(SUM(AF71,AB71,X71,T71,P71,L71,H71)&lt;=40,SUM(AF71,AB71,X71,T71,P71,L71,H71),40),2)</f>
        <v>40</v>
      </c>
      <c r="AJ71" s="12">
        <f>ROUND(IF(SUM(H71,L71,P71,T71,X71,AB71,AF71)&gt;40,SUM(H71,L71,P71,T71,X71,AB71,AF71)-40,0),2)</f>
        <v>17.5</v>
      </c>
      <c r="AK71" s="3">
        <f>ROUND(AG71*AI71,2)</f>
        <v>660.4</v>
      </c>
      <c r="AL71" s="3">
        <f>AH71*AJ71</f>
        <v>433.47499999999997</v>
      </c>
      <c r="AM71" s="3">
        <f>SUM(AK71:AL71)</f>
        <v>1093.875</v>
      </c>
      <c r="AN71" s="5">
        <v>13</v>
      </c>
      <c r="AO71" s="13">
        <f>AN71*1.5</f>
        <v>19.5</v>
      </c>
      <c r="AP71" s="14">
        <f>AN71*AI71</f>
        <v>520</v>
      </c>
      <c r="AQ71" s="14">
        <f>AO71*AJ71</f>
        <v>341.25</v>
      </c>
      <c r="AR71" s="46">
        <f>SUM(AP71:AQ71)</f>
        <v>861.25</v>
      </c>
      <c r="AS71" s="38">
        <v>1099</v>
      </c>
      <c r="AT71" s="36"/>
      <c r="AU71" s="22">
        <f>AR71-AT71</f>
        <v>861.25</v>
      </c>
      <c r="AV71" s="37"/>
      <c r="AW71" s="22">
        <f>AT71+AV71</f>
        <v>0</v>
      </c>
    </row>
    <row r="72" spans="1:49">
      <c r="A72" s="8">
        <v>69</v>
      </c>
      <c r="B72" s="43" t="s">
        <v>166</v>
      </c>
      <c r="C72" s="24" t="s">
        <v>167</v>
      </c>
      <c r="D72" s="16" t="s">
        <v>141</v>
      </c>
      <c r="E72" s="6">
        <v>0.79166666666666663</v>
      </c>
      <c r="F72" s="6">
        <v>0.29166666666666669</v>
      </c>
      <c r="G72" s="9">
        <v>2.0833333333333332E-2</v>
      </c>
      <c r="H72" s="10">
        <f>ROUND(IF((OR(E72="",F72=""))," ",IF((E72&lt;F72),((F72-E72)*24-(G72*24)),((F72-E72)*24-(G72*24)+24))),2)</f>
        <v>11.5</v>
      </c>
      <c r="I72" s="6">
        <v>0.79166666666666663</v>
      </c>
      <c r="J72" s="6">
        <v>0.29166666666666669</v>
      </c>
      <c r="K72" s="9">
        <v>2.0833333333333332E-2</v>
      </c>
      <c r="L72" s="10">
        <f>ROUND(IF((OR(I72="",J72=""))," ",IF((I72&lt;J72),((J72-I72)*24-(K72*24)),((J72-I72)*24-(K72*24)+24))),2)</f>
        <v>11.5</v>
      </c>
      <c r="M72" s="6">
        <v>0.79166666666666663</v>
      </c>
      <c r="N72" s="6">
        <v>0.29166666666666669</v>
      </c>
      <c r="O72" s="9">
        <v>2.0833333333333332E-2</v>
      </c>
      <c r="P72" s="10">
        <f>ROUND(IF((OR(M72="",N72=""))," ",IF((M72&lt;N72),((N72-M72)*24-(O72*24)),((N72-M72)*24-(O72*24)+24))),2)</f>
        <v>11.5</v>
      </c>
      <c r="Q72" s="6">
        <v>0.79166666666666663</v>
      </c>
      <c r="R72" s="6">
        <v>0.29166666666666669</v>
      </c>
      <c r="S72" s="9">
        <v>2.0833333333333332E-2</v>
      </c>
      <c r="T72" s="10">
        <f>ROUND(IF((OR(Q72="",R72=""))," ",IF((Q72&lt;R72),((R72-Q72)*24-(S72*24)),((R72-Q72)*24-(S72*24)+24))),2)</f>
        <v>11.5</v>
      </c>
      <c r="U72" s="6">
        <v>0.79166666666666663</v>
      </c>
      <c r="V72" s="6">
        <v>0.29166666666666669</v>
      </c>
      <c r="W72" s="9">
        <v>2.0833333333333332E-2</v>
      </c>
      <c r="X72" s="10">
        <f>ROUND(IF((OR(U72="",V72=""))," ",IF((U72&lt;V72),((V72-U72)*24-(W72*24)),((V72-U72)*24-(W72*24)+24))),2)</f>
        <v>11.5</v>
      </c>
      <c r="Y72" s="6">
        <v>0.79166666666666663</v>
      </c>
      <c r="Z72" s="6">
        <v>0.29166666666666669</v>
      </c>
      <c r="AA72" s="9">
        <v>2.0833333333333332E-2</v>
      </c>
      <c r="AB72" s="10">
        <f>ROUND(IF((OR(Y72="",Z72=""))," ",IF((Y72&lt;Z72),((Z72-Y72)*24-(AA72*24)),((Z72-Y72)*24-(AA72*24)+24))),2)</f>
        <v>11.5</v>
      </c>
      <c r="AC72" s="6"/>
      <c r="AD72" s="6"/>
      <c r="AE72" s="9"/>
      <c r="AF72" s="10"/>
      <c r="AG72" s="11">
        <v>16.510000000000002</v>
      </c>
      <c r="AH72" s="11">
        <v>24.77</v>
      </c>
      <c r="AI72" s="12">
        <f>ROUND(IF(SUM(AF72,AB72,X72,T72,P72,L72,H72)&lt;=40,SUM(AF72,AB72,X72,T72,P72,L72,H72),40),2)</f>
        <v>40</v>
      </c>
      <c r="AJ72" s="12">
        <f>ROUND(IF(SUM(H72,L72,P72,T72,X72,AB72,AF72)&gt;40,SUM(H72,L72,P72,T72,X72,AB72,AF72)-40,0),2)</f>
        <v>29</v>
      </c>
      <c r="AK72" s="3">
        <f>ROUND(AG72*AI72,2)</f>
        <v>660.4</v>
      </c>
      <c r="AL72" s="3">
        <f>AH72*AJ72</f>
        <v>718.33</v>
      </c>
      <c r="AM72" s="3">
        <f>SUM(AK72:AL72)</f>
        <v>1378.73</v>
      </c>
      <c r="AN72" s="5">
        <v>13</v>
      </c>
      <c r="AO72" s="13">
        <f>AN72*1.5</f>
        <v>19.5</v>
      </c>
      <c r="AP72" s="14">
        <f>AN72*AI72</f>
        <v>520</v>
      </c>
      <c r="AQ72" s="14">
        <f>AO72*AJ72</f>
        <v>565.5</v>
      </c>
      <c r="AR72" s="46">
        <f>SUM(AP72:AQ72)</f>
        <v>1085.5</v>
      </c>
      <c r="AS72" s="38">
        <v>1099</v>
      </c>
      <c r="AT72" s="36"/>
      <c r="AU72" s="22">
        <f>AR72-AT72</f>
        <v>1085.5</v>
      </c>
      <c r="AV72" s="37"/>
      <c r="AW72" s="22">
        <f>AT72+AV72</f>
        <v>0</v>
      </c>
    </row>
    <row r="73" spans="1:49">
      <c r="A73" s="8">
        <v>70</v>
      </c>
      <c r="B73" s="43" t="s">
        <v>168</v>
      </c>
      <c r="C73" s="24" t="s">
        <v>169</v>
      </c>
      <c r="D73" s="16" t="s">
        <v>141</v>
      </c>
      <c r="E73" s="6">
        <v>0.79166666666666663</v>
      </c>
      <c r="F73" s="6">
        <v>0.29166666666666669</v>
      </c>
      <c r="G73" s="9">
        <v>2.0833333333333332E-2</v>
      </c>
      <c r="H73" s="10">
        <f>ROUND(IF((OR(E73="",F73=""))," ",IF((E73&lt;F73),((F73-E73)*24-(G73*24)),((F73-E73)*24-(G73*24)+24))),2)</f>
        <v>11.5</v>
      </c>
      <c r="I73" s="6">
        <v>0.79166666666666663</v>
      </c>
      <c r="J73" s="6">
        <v>0.29166666666666669</v>
      </c>
      <c r="K73" s="9">
        <v>2.0833333333333332E-2</v>
      </c>
      <c r="L73" s="10">
        <f>ROUND(IF((OR(I73="",J73=""))," ",IF((I73&lt;J73),((J73-I73)*24-(K73*24)),((J73-I73)*24-(K73*24)+24))),2)</f>
        <v>11.5</v>
      </c>
      <c r="M73" s="6">
        <v>0.79166666666666663</v>
      </c>
      <c r="N73" s="6">
        <v>0.29166666666666669</v>
      </c>
      <c r="O73" s="9">
        <v>2.0833333333333332E-2</v>
      </c>
      <c r="P73" s="10">
        <f>ROUND(IF((OR(M73="",N73=""))," ",IF((M73&lt;N73),((N73-M73)*24-(O73*24)),((N73-M73)*24-(O73*24)+24))),2)</f>
        <v>11.5</v>
      </c>
      <c r="Q73" s="6">
        <v>0.79166666666666663</v>
      </c>
      <c r="R73" s="6">
        <v>0.29166666666666669</v>
      </c>
      <c r="S73" s="9">
        <v>2.0833333333333332E-2</v>
      </c>
      <c r="T73" s="10">
        <f>ROUND(IF((OR(Q73="",R73=""))," ",IF((Q73&lt;R73),((R73-Q73)*24-(S73*24)),((R73-Q73)*24-(S73*24)+24))),2)</f>
        <v>11.5</v>
      </c>
      <c r="U73" s="6">
        <v>0.79166666666666663</v>
      </c>
      <c r="V73" s="6">
        <v>0.29166666666666669</v>
      </c>
      <c r="W73" s="9">
        <v>2.0833333333333332E-2</v>
      </c>
      <c r="X73" s="10">
        <f>ROUND(IF((OR(U73="",V73=""))," ",IF((U73&lt;V73),((V73-U73)*24-(W73*24)),((V73-U73)*24-(W73*24)+24))),2)</f>
        <v>11.5</v>
      </c>
      <c r="Y73" s="6">
        <v>0.79166666666666663</v>
      </c>
      <c r="Z73" s="6">
        <v>0.29166666666666669</v>
      </c>
      <c r="AA73" s="9">
        <v>2.0833333333333332E-2</v>
      </c>
      <c r="AB73" s="10">
        <f>ROUND(IF((OR(Y73="",Z73=""))," ",IF((Y73&lt;Z73),((Z73-Y73)*24-(AA73*24)),((Z73-Y73)*24-(AA73*24)+24))),2)</f>
        <v>11.5</v>
      </c>
      <c r="AC73" s="6"/>
      <c r="AD73" s="6"/>
      <c r="AE73" s="9"/>
      <c r="AF73" s="10"/>
      <c r="AG73" s="11">
        <v>17.78</v>
      </c>
      <c r="AH73" s="11">
        <v>26.67</v>
      </c>
      <c r="AI73" s="12">
        <f>ROUND(IF(SUM(AF73,AB73,X73,T73,P73,L73,H73)&lt;=40,SUM(AF73,AB73,X73,T73,P73,L73,H73),40),2)</f>
        <v>40</v>
      </c>
      <c r="AJ73" s="12">
        <f>ROUND(IF(SUM(H73,L73,P73,T73,X73,AB73,AF73)&gt;40,SUM(H73,L73,P73,T73,X73,AB73,AF73)-40,0),2)</f>
        <v>29</v>
      </c>
      <c r="AK73" s="3">
        <f>ROUND(AG73*AI73,2)</f>
        <v>711.2</v>
      </c>
      <c r="AL73" s="3">
        <f>AH73*AJ73</f>
        <v>773.43000000000006</v>
      </c>
      <c r="AM73" s="3">
        <f>SUM(AK73:AL73)</f>
        <v>1484.63</v>
      </c>
      <c r="AN73" s="5">
        <v>14</v>
      </c>
      <c r="AO73" s="13">
        <f>AN73*1.5</f>
        <v>21</v>
      </c>
      <c r="AP73" s="14">
        <f>AN73*AI73</f>
        <v>560</v>
      </c>
      <c r="AQ73" s="14">
        <f>AO73*AJ73</f>
        <v>609</v>
      </c>
      <c r="AR73" s="46">
        <f>SUM(AP73:AQ73)</f>
        <v>1169</v>
      </c>
      <c r="AS73" s="38">
        <v>1099</v>
      </c>
      <c r="AT73" s="36"/>
      <c r="AU73" s="22">
        <f>AR73-AT73</f>
        <v>1169</v>
      </c>
      <c r="AV73" s="37"/>
      <c r="AW73" s="22">
        <f>AT73+AV73</f>
        <v>0</v>
      </c>
    </row>
    <row r="74" spans="1:49">
      <c r="A74" s="8">
        <v>71</v>
      </c>
      <c r="B74" s="44" t="s">
        <v>170</v>
      </c>
      <c r="C74" s="24" t="s">
        <v>171</v>
      </c>
      <c r="D74" s="16" t="s">
        <v>141</v>
      </c>
      <c r="E74" s="6">
        <v>0.79166666666666663</v>
      </c>
      <c r="F74" s="6">
        <v>0.29166666666666669</v>
      </c>
      <c r="G74" s="9">
        <v>2.0833333333333332E-2</v>
      </c>
      <c r="H74" s="10">
        <f>ROUND(IF((OR(E74="",F74=""))," ",IF((E74&lt;F74),((F74-E74)*24-(G74*24)),((F74-E74)*24-(G74*24)+24))),2)</f>
        <v>11.5</v>
      </c>
      <c r="I74" s="6">
        <v>0.79166666666666663</v>
      </c>
      <c r="J74" s="6">
        <v>0.29166666666666669</v>
      </c>
      <c r="K74" s="9">
        <v>2.0833333333333332E-2</v>
      </c>
      <c r="L74" s="10">
        <f>ROUND(IF((OR(I74="",J74=""))," ",IF((I74&lt;J74),((J74-I74)*24-(K74*24)),((J74-I74)*24-(K74*24)+24))),2)</f>
        <v>11.5</v>
      </c>
      <c r="M74" s="6">
        <v>0.79166666666666663</v>
      </c>
      <c r="N74" s="6">
        <v>0.29166666666666669</v>
      </c>
      <c r="O74" s="9">
        <v>2.0833333333333332E-2</v>
      </c>
      <c r="P74" s="10">
        <f>ROUND(IF((OR(M74="",N74=""))," ",IF((M74&lt;N74),((N74-M74)*24-(O74*24)),((N74-M74)*24-(O74*24)+24))),2)</f>
        <v>11.5</v>
      </c>
      <c r="Q74" s="6">
        <v>0.79166666666666663</v>
      </c>
      <c r="R74" s="6">
        <v>0.29166666666666669</v>
      </c>
      <c r="S74" s="9">
        <v>2.0833333333333332E-2</v>
      </c>
      <c r="T74" s="10">
        <f>ROUND(IF((OR(Q74="",R74=""))," ",IF((Q74&lt;R74),((R74-Q74)*24-(S74*24)),((R74-Q74)*24-(S74*24)+24))),2)</f>
        <v>11.5</v>
      </c>
      <c r="U74" s="6">
        <v>0.79166666666666663</v>
      </c>
      <c r="V74" s="6">
        <v>0.29166666666666669</v>
      </c>
      <c r="W74" s="9">
        <v>2.0833333333333332E-2</v>
      </c>
      <c r="X74" s="10">
        <f>ROUND(IF((OR(U74="",V74=""))," ",IF((U74&lt;V74),((V74-U74)*24-(W74*24)),((V74-U74)*24-(W74*24)+24))),2)</f>
        <v>11.5</v>
      </c>
      <c r="Y74" s="6">
        <v>0.79166666666666663</v>
      </c>
      <c r="Z74" s="6">
        <v>0.29166666666666669</v>
      </c>
      <c r="AA74" s="9">
        <v>2.0833333333333332E-2</v>
      </c>
      <c r="AB74" s="10">
        <f>ROUND(IF((OR(Y74="",Z74=""))," ",IF((Y74&lt;Z74),((Z74-Y74)*24-(AA74*24)),((Z74-Y74)*24-(AA74*24)+24))),2)</f>
        <v>11.5</v>
      </c>
      <c r="AC74" s="6">
        <v>0.80069444444444449</v>
      </c>
      <c r="AD74" s="6">
        <v>0.29166666666666669</v>
      </c>
      <c r="AE74" s="9">
        <v>2.0833333333333332E-2</v>
      </c>
      <c r="AF74" s="10">
        <f>ROUND(IF((OR(AC74="",AD74=""))," ",IF((AC74&lt;AD74),((AD74-AC74)*24-(AE74*24)),((AD74-AC74)*24-(AE74*24)+24))),2)</f>
        <v>11.28</v>
      </c>
      <c r="AG74" s="11">
        <v>16.510000000000002</v>
      </c>
      <c r="AH74" s="11">
        <v>24.77</v>
      </c>
      <c r="AI74" s="12">
        <f>ROUND(IF(SUM(AF74,AB74,X74,T74,P74,L74,H74)&lt;=40,SUM(AF74,AB74,X74,T74,P74,L74,H74),40),2)</f>
        <v>40</v>
      </c>
      <c r="AJ74" s="12">
        <f>ROUND(IF(SUM(H74,L74,P74,T74,X74,AB74,AF74)&gt;40,SUM(H74,L74,P74,T74,X74,AB74,AF74)-40,0),2)</f>
        <v>40.28</v>
      </c>
      <c r="AK74" s="3">
        <f>ROUND(AG74*AI74,2)</f>
        <v>660.4</v>
      </c>
      <c r="AL74" s="3">
        <f>AH74*AJ74</f>
        <v>997.73559999999998</v>
      </c>
      <c r="AM74" s="3">
        <f>SUM(AK74:AL74)</f>
        <v>1658.1356000000001</v>
      </c>
      <c r="AN74" s="5">
        <v>15</v>
      </c>
      <c r="AO74" s="13">
        <f>AN74*1.5</f>
        <v>22.5</v>
      </c>
      <c r="AP74" s="14">
        <f>AN74*AI74</f>
        <v>600</v>
      </c>
      <c r="AQ74" s="14">
        <f>AO74*AJ74</f>
        <v>906.30000000000007</v>
      </c>
      <c r="AR74" s="46">
        <f>SUM(AP74:AQ74)</f>
        <v>1506.3000000000002</v>
      </c>
      <c r="AS74" t="s">
        <v>26</v>
      </c>
      <c r="AT74" s="36"/>
      <c r="AU74" s="22">
        <f>AR74-AT74</f>
        <v>1506.3000000000002</v>
      </c>
      <c r="AW74" s="22">
        <f>AT74+AV74</f>
        <v>0</v>
      </c>
    </row>
    <row r="75" spans="1:49">
      <c r="A75" s="8">
        <v>72</v>
      </c>
      <c r="B75" s="43" t="s">
        <v>172</v>
      </c>
      <c r="C75" s="24" t="s">
        <v>173</v>
      </c>
      <c r="D75" s="16" t="s">
        <v>141</v>
      </c>
      <c r="E75" s="6">
        <v>0.79166666666666663</v>
      </c>
      <c r="F75" s="6">
        <v>0.29166666666666669</v>
      </c>
      <c r="G75" s="9">
        <v>2.0833333333333332E-2</v>
      </c>
      <c r="H75" s="10">
        <f>ROUND(IF((OR(E75="",F75=""))," ",IF((E75&lt;F75),((F75-E75)*24-(G75*24)),((F75-E75)*24-(G75*24)+24))),2)</f>
        <v>11.5</v>
      </c>
      <c r="I75" s="6">
        <v>0.79166666666666663</v>
      </c>
      <c r="J75" s="6">
        <v>0.29166666666666669</v>
      </c>
      <c r="K75" s="9">
        <v>2.0833333333333332E-2</v>
      </c>
      <c r="L75" s="10">
        <f>ROUND(IF((OR(I75="",J75=""))," ",IF((I75&lt;J75),((J75-I75)*24-(K75*24)),((J75-I75)*24-(K75*24)+24))),2)</f>
        <v>11.5</v>
      </c>
      <c r="M75" s="6">
        <v>0.79166666666666663</v>
      </c>
      <c r="N75" s="6">
        <v>0.29166666666666669</v>
      </c>
      <c r="O75" s="9">
        <v>2.0833333333333332E-2</v>
      </c>
      <c r="P75" s="10">
        <f>ROUND(IF((OR(M75="",N75=""))," ",IF((M75&lt;N75),((N75-M75)*24-(O75*24)),((N75-M75)*24-(O75*24)+24))),2)</f>
        <v>11.5</v>
      </c>
      <c r="Q75" s="6">
        <v>0.79166666666666663</v>
      </c>
      <c r="R75" s="6">
        <v>0.29166666666666669</v>
      </c>
      <c r="S75" s="9">
        <v>2.0833333333333332E-2</v>
      </c>
      <c r="T75" s="10">
        <f>ROUND(IF((OR(Q75="",R75=""))," ",IF((Q75&lt;R75),((R75-Q75)*24-(S75*24)),((R75-Q75)*24-(S75*24)+24))),2)</f>
        <v>11.5</v>
      </c>
      <c r="U75" s="6">
        <v>0.79166666666666663</v>
      </c>
      <c r="V75" s="6">
        <v>0.29166666666666669</v>
      </c>
      <c r="W75" s="9">
        <v>2.0833333333333332E-2</v>
      </c>
      <c r="X75" s="10">
        <f>ROUND(IF((OR(U75="",V75=""))," ",IF((U75&lt;V75),((V75-U75)*24-(W75*24)),((V75-U75)*24-(W75*24)+24))),2)</f>
        <v>11.5</v>
      </c>
      <c r="Y75" s="6">
        <v>0.79166666666666663</v>
      </c>
      <c r="Z75" s="6">
        <v>0.1875</v>
      </c>
      <c r="AA75" s="9">
        <v>2.0833333333333332E-2</v>
      </c>
      <c r="AB75" s="10">
        <f>ROUND(IF((OR(Y75="",Z75=""))," ",IF((Y75&lt;Z75),((Z75-Y75)*24-(AA75*24)),((Z75-Y75)*24-(AA75*24)+24))),2)</f>
        <v>9</v>
      </c>
      <c r="AC75" s="6"/>
      <c r="AD75" s="6"/>
      <c r="AE75" s="9"/>
      <c r="AF75" s="10"/>
      <c r="AG75" s="11">
        <v>18.420000000000002</v>
      </c>
      <c r="AH75" s="11">
        <v>27.63</v>
      </c>
      <c r="AI75" s="12">
        <f>ROUND(IF(SUM(AF75,AB75,X75,T75,P75,L75,H75)&lt;=40,SUM(AF75,AB75,X75,T75,P75,L75,H75),40),2)</f>
        <v>40</v>
      </c>
      <c r="AJ75" s="12">
        <f>ROUND(IF(SUM(H75,L75,P75,T75,X75,AB75,AF75)&gt;40,SUM(H75,L75,P75,T75,X75,AB75,AF75)-40,0),2)</f>
        <v>26.5</v>
      </c>
      <c r="AK75" s="3">
        <f>ROUND(AG75*AI75,2)</f>
        <v>736.8</v>
      </c>
      <c r="AL75" s="3">
        <f>AH75*AJ75</f>
        <v>732.19499999999994</v>
      </c>
      <c r="AM75" s="3">
        <f>SUM(AK75:AL75)</f>
        <v>1468.9949999999999</v>
      </c>
      <c r="AN75" s="5">
        <v>14.5</v>
      </c>
      <c r="AO75" s="13">
        <f>AN75*1.5</f>
        <v>21.75</v>
      </c>
      <c r="AP75" s="14">
        <f>AN75*AI75</f>
        <v>580</v>
      </c>
      <c r="AQ75" s="14">
        <f>AO75*AJ75</f>
        <v>576.375</v>
      </c>
      <c r="AR75" s="46">
        <f>SUM(AP75:AQ75)</f>
        <v>1156.375</v>
      </c>
      <c r="AS75" t="s">
        <v>26</v>
      </c>
      <c r="AT75" s="36"/>
      <c r="AU75" s="22">
        <f>AR75-AT75</f>
        <v>1156.375</v>
      </c>
      <c r="AV75" s="37"/>
      <c r="AW75" s="22">
        <f>AT75+AV75</f>
        <v>0</v>
      </c>
    </row>
    <row r="76" spans="1:49">
      <c r="A76" s="8">
        <v>73</v>
      </c>
      <c r="B76" s="43" t="s">
        <v>174</v>
      </c>
      <c r="C76" s="24" t="s">
        <v>175</v>
      </c>
      <c r="D76" s="16" t="s">
        <v>141</v>
      </c>
      <c r="E76" s="6">
        <v>0.79166666666666663</v>
      </c>
      <c r="F76" s="6">
        <v>0.29166666666666669</v>
      </c>
      <c r="G76" s="9">
        <v>2.0833333333333332E-2</v>
      </c>
      <c r="H76" s="10">
        <f>ROUND(IF((OR(E76="",F76=""))," ",IF((E76&lt;F76),((F76-E76)*24-(G76*24)),((F76-E76)*24-(G76*24)+24))),2)</f>
        <v>11.5</v>
      </c>
      <c r="I76" s="6">
        <v>0.79166666666666663</v>
      </c>
      <c r="J76" s="6">
        <v>0.29166666666666669</v>
      </c>
      <c r="K76" s="9">
        <v>2.0833333333333332E-2</v>
      </c>
      <c r="L76" s="10">
        <f>ROUND(IF((OR(I76="",J76=""))," ",IF((I76&lt;J76),((J76-I76)*24-(K76*24)),((J76-I76)*24-(K76*24)+24))),2)</f>
        <v>11.5</v>
      </c>
      <c r="M76" s="6">
        <v>0.79166666666666663</v>
      </c>
      <c r="N76" s="6">
        <v>0.29166666666666669</v>
      </c>
      <c r="O76" s="9">
        <v>2.0833333333333332E-2</v>
      </c>
      <c r="P76" s="10">
        <f>ROUND(IF((OR(M76="",N76=""))," ",IF((M76&lt;N76),((N76-M76)*24-(O76*24)),((N76-M76)*24-(O76*24)+24))),2)</f>
        <v>11.5</v>
      </c>
      <c r="Q76" s="6">
        <v>0.79166666666666663</v>
      </c>
      <c r="R76" s="6">
        <v>0.29166666666666669</v>
      </c>
      <c r="S76" s="9">
        <v>2.0833333333333332E-2</v>
      </c>
      <c r="T76" s="10">
        <f>ROUND(IF((OR(Q76="",R76=""))," ",IF((Q76&lt;R76),((R76-Q76)*24-(S76*24)),((R76-Q76)*24-(S76*24)+24))),2)</f>
        <v>11.5</v>
      </c>
      <c r="U76" s="6">
        <v>0.79166666666666663</v>
      </c>
      <c r="V76" s="6">
        <v>0.29166666666666669</v>
      </c>
      <c r="W76" s="9">
        <v>2.0833333333333332E-2</v>
      </c>
      <c r="X76" s="10">
        <f>ROUND(IF((OR(U76="",V76=""))," ",IF((U76&lt;V76),((V76-U76)*24-(W76*24)),((V76-U76)*24-(W76*24)+24))),2)</f>
        <v>11.5</v>
      </c>
      <c r="Y76" s="6"/>
      <c r="Z76" s="6"/>
      <c r="AA76" s="9"/>
      <c r="AB76" s="10"/>
      <c r="AC76" s="6"/>
      <c r="AD76" s="6"/>
      <c r="AE76" s="9"/>
      <c r="AF76" s="10"/>
      <c r="AG76" s="11">
        <v>16.510000000000002</v>
      </c>
      <c r="AH76" s="11">
        <v>24.77</v>
      </c>
      <c r="AI76" s="12">
        <f>ROUND(IF(SUM(AF76,AB76,X76,T76,P76,L76,H76)&lt;=40,SUM(AF76,AB76,X76,T76,P76,L76,H76),40),2)</f>
        <v>40</v>
      </c>
      <c r="AJ76" s="12">
        <f>ROUND(IF(SUM(H76,L76,P76,T76,X76,AB76,AF76)&gt;40,SUM(H76,L76,P76,T76,X76,AB76,AF76)-40,0),2)</f>
        <v>17.5</v>
      </c>
      <c r="AK76" s="3">
        <f>ROUND(AG76*AI76,2)</f>
        <v>660.4</v>
      </c>
      <c r="AL76" s="3">
        <f>AH76*AJ76</f>
        <v>433.47499999999997</v>
      </c>
      <c r="AM76" s="3">
        <f>SUM(AK76:AL76)</f>
        <v>1093.875</v>
      </c>
      <c r="AN76" s="5">
        <v>14.5</v>
      </c>
      <c r="AO76" s="13">
        <f>AN76*1.5</f>
        <v>21.75</v>
      </c>
      <c r="AP76" s="14">
        <f>AN76*AI76</f>
        <v>580</v>
      </c>
      <c r="AQ76" s="14">
        <f>AO76*AJ76</f>
        <v>380.625</v>
      </c>
      <c r="AR76" s="46">
        <f>SUM(AP76:AQ76)</f>
        <v>960.625</v>
      </c>
      <c r="AS76" s="38">
        <v>1099</v>
      </c>
      <c r="AT76" s="36"/>
      <c r="AU76" s="22">
        <f>AR76-AT76</f>
        <v>960.625</v>
      </c>
      <c r="AW76" s="22">
        <f>AT76+AV76</f>
        <v>0</v>
      </c>
    </row>
    <row r="77" spans="1:49">
      <c r="A77" s="8">
        <v>74</v>
      </c>
      <c r="B77" s="43" t="s">
        <v>176</v>
      </c>
      <c r="C77" s="24" t="s">
        <v>177</v>
      </c>
      <c r="D77" s="16" t="s">
        <v>141</v>
      </c>
      <c r="E77" s="6">
        <v>0.79166666666666663</v>
      </c>
      <c r="F77" s="6">
        <v>0.29166666666666669</v>
      </c>
      <c r="G77" s="9">
        <v>2.0833333333333332E-2</v>
      </c>
      <c r="H77" s="10">
        <f>ROUND(IF((OR(E77="",F77=""))," ",IF((E77&lt;F77),((F77-E77)*24-(G77*24)),((F77-E77)*24-(G77*24)+24))),2)</f>
        <v>11.5</v>
      </c>
      <c r="I77" s="6">
        <v>0.79166666666666663</v>
      </c>
      <c r="J77" s="6">
        <v>0.29166666666666669</v>
      </c>
      <c r="K77" s="9">
        <v>2.0833333333333332E-2</v>
      </c>
      <c r="L77" s="10">
        <f>ROUND(IF((OR(I77="",J77=""))," ",IF((I77&lt;J77),((J77-I77)*24-(K77*24)),((J77-I77)*24-(K77*24)+24))),2)</f>
        <v>11.5</v>
      </c>
      <c r="M77" s="6">
        <v>0.79166666666666663</v>
      </c>
      <c r="N77" s="6">
        <v>0.29166666666666669</v>
      </c>
      <c r="O77" s="9">
        <v>2.0833333333333332E-2</v>
      </c>
      <c r="P77" s="10">
        <f>ROUND(IF((OR(M77="",N77=""))," ",IF((M77&lt;N77),((N77-M77)*24-(O77*24)),((N77-M77)*24-(O77*24)+24))),2)</f>
        <v>11.5</v>
      </c>
      <c r="Q77" s="6">
        <v>0.79166666666666663</v>
      </c>
      <c r="R77" s="6">
        <v>0.29166666666666669</v>
      </c>
      <c r="S77" s="9">
        <v>2.0833333333333332E-2</v>
      </c>
      <c r="T77" s="10">
        <f>ROUND(IF((OR(Q77="",R77=""))," ",IF((Q77&lt;R77),((R77-Q77)*24-(S77*24)),((R77-Q77)*24-(S77*24)+24))),2)</f>
        <v>11.5</v>
      </c>
      <c r="U77" s="6">
        <v>0.79166666666666663</v>
      </c>
      <c r="V77" s="6">
        <v>0.29166666666666669</v>
      </c>
      <c r="W77" s="9">
        <v>2.0833333333333332E-2</v>
      </c>
      <c r="X77" s="10">
        <f>ROUND(IF((OR(U77="",V77=""))," ",IF((U77&lt;V77),((V77-U77)*24-(W77*24)),((V77-U77)*24-(W77*24)+24))),2)</f>
        <v>11.5</v>
      </c>
      <c r="Y77" s="6">
        <v>0.79166666666666663</v>
      </c>
      <c r="Z77" s="6">
        <v>0.29166666666666669</v>
      </c>
      <c r="AA77" s="9">
        <v>2.0833333333333332E-2</v>
      </c>
      <c r="AB77" s="10">
        <f>ROUND(IF((OR(Y77="",Z77=""))," ",IF((Y77&lt;Z77),((Z77-Y77)*24-(AA77*24)),((Z77-Y77)*24-(AA77*24)+24))),2)</f>
        <v>11.5</v>
      </c>
      <c r="AC77" s="6"/>
      <c r="AD77" s="6"/>
      <c r="AE77" s="9"/>
      <c r="AF77" s="10"/>
      <c r="AG77" s="11">
        <v>16.88</v>
      </c>
      <c r="AH77" s="11">
        <v>25.32</v>
      </c>
      <c r="AI77" s="12">
        <f>ROUND(IF(SUM(AF77,AB77,X77,T77,P77,L77,H77)&lt;=40,SUM(AF77,AB77,X77,T77,P77,L77,H77),40),2)</f>
        <v>40</v>
      </c>
      <c r="AJ77" s="12">
        <f>ROUND(IF(SUM(H77,L77,P77,T77,X77,AB77,AF77)&gt;40,SUM(H77,L77,P77,T77,X77,AB77,AF77)-40,0),2)</f>
        <v>29</v>
      </c>
      <c r="AK77" s="3">
        <f>ROUND(AG77*AI77,2)</f>
        <v>675.2</v>
      </c>
      <c r="AL77" s="3">
        <f>AH77*AJ77</f>
        <v>734.28</v>
      </c>
      <c r="AM77" s="3">
        <f>SUM(AK77:AL77)</f>
        <v>1409.48</v>
      </c>
      <c r="AN77" s="5">
        <v>13.5</v>
      </c>
      <c r="AO77" s="13">
        <f>AN77*1.5</f>
        <v>20.25</v>
      </c>
      <c r="AP77" s="14">
        <f>AN77*AI77</f>
        <v>540</v>
      </c>
      <c r="AQ77" s="14">
        <f>AO77*AJ77</f>
        <v>587.25</v>
      </c>
      <c r="AR77" s="46">
        <f>SUM(AP77:AQ77)</f>
        <v>1127.25</v>
      </c>
      <c r="AS77" s="38">
        <v>1099</v>
      </c>
      <c r="AT77" s="36"/>
      <c r="AU77" s="22">
        <f>AR77-AT77</f>
        <v>1127.25</v>
      </c>
      <c r="AV77" s="37"/>
      <c r="AW77" s="22">
        <f>AT77+AV77</f>
        <v>0</v>
      </c>
    </row>
    <row r="78" spans="1:49">
      <c r="A78" s="8">
        <v>75</v>
      </c>
      <c r="B78" s="43" t="s">
        <v>178</v>
      </c>
      <c r="C78" s="24" t="s">
        <v>179</v>
      </c>
      <c r="D78" s="16" t="s">
        <v>141</v>
      </c>
      <c r="E78" s="6">
        <v>0.79166666666666663</v>
      </c>
      <c r="F78" s="6">
        <v>0.29166666666666669</v>
      </c>
      <c r="G78" s="9">
        <v>2.0833333333333332E-2</v>
      </c>
      <c r="H78" s="10">
        <f>ROUND(IF((OR(E78="",F78=""))," ",IF((E78&lt;F78),((F78-E78)*24-(G78*24)),((F78-E78)*24-(G78*24)+24))),2)</f>
        <v>11.5</v>
      </c>
      <c r="I78" s="6">
        <v>0.79166666666666663</v>
      </c>
      <c r="J78" s="6">
        <v>0.29166666666666669</v>
      </c>
      <c r="K78" s="9">
        <v>2.0833333333333332E-2</v>
      </c>
      <c r="L78" s="10">
        <f>ROUND(IF((OR(I78="",J78=""))," ",IF((I78&lt;J78),((J78-I78)*24-(K78*24)),((J78-I78)*24-(K78*24)+24))),2)</f>
        <v>11.5</v>
      </c>
      <c r="M78" s="6">
        <v>0.79166666666666663</v>
      </c>
      <c r="N78" s="6">
        <v>0.29166666666666669</v>
      </c>
      <c r="O78" s="9">
        <v>2.0833333333333332E-2</v>
      </c>
      <c r="P78" s="10">
        <f>ROUND(IF((OR(M78="",N78=""))," ",IF((M78&lt;N78),((N78-M78)*24-(O78*24)),((N78-M78)*24-(O78*24)+24))),2)</f>
        <v>11.5</v>
      </c>
      <c r="Q78" s="6">
        <v>0.79166666666666663</v>
      </c>
      <c r="R78" s="6">
        <v>0.29166666666666669</v>
      </c>
      <c r="S78" s="9">
        <v>2.0833333333333332E-2</v>
      </c>
      <c r="T78" s="10">
        <f>ROUND(IF((OR(Q78="",R78=""))," ",IF((Q78&lt;R78),((R78-Q78)*24-(S78*24)),((R78-Q78)*24-(S78*24)+24))),2)</f>
        <v>11.5</v>
      </c>
      <c r="U78" s="6">
        <v>0.79166666666666663</v>
      </c>
      <c r="V78" s="6">
        <v>0.29166666666666669</v>
      </c>
      <c r="W78" s="9">
        <v>2.0833333333333332E-2</v>
      </c>
      <c r="X78" s="10">
        <f>ROUND(IF((OR(U78="",V78=""))," ",IF((U78&lt;V78),((V78-U78)*24-(W78*24)),((V78-U78)*24-(W78*24)+24))),2)</f>
        <v>11.5</v>
      </c>
      <c r="Y78" s="6"/>
      <c r="Z78" s="6"/>
      <c r="AA78" s="9"/>
      <c r="AB78" s="10"/>
      <c r="AC78" s="6"/>
      <c r="AD78" s="6"/>
      <c r="AE78" s="9"/>
      <c r="AF78" s="10"/>
      <c r="AG78" s="11">
        <v>16.510000000000002</v>
      </c>
      <c r="AH78" s="11">
        <v>24.77</v>
      </c>
      <c r="AI78" s="12">
        <f>ROUND(IF(SUM(AF78,AB78,X78,T78,P78,L78,H78)&lt;=40,SUM(AF78,AB78,X78,T78,P78,L78,H78),40),2)</f>
        <v>40</v>
      </c>
      <c r="AJ78" s="12">
        <f>ROUND(IF(SUM(H78,L78,P78,T78,X78,AB78,AF78)&gt;40,SUM(H78,L78,P78,T78,X78,AB78,AF78)-40,0),2)</f>
        <v>17.5</v>
      </c>
      <c r="AK78" s="3">
        <f>ROUND(AG78*AI78,2)</f>
        <v>660.4</v>
      </c>
      <c r="AL78" s="3">
        <f>AH78*AJ78</f>
        <v>433.47499999999997</v>
      </c>
      <c r="AM78" s="3">
        <f>SUM(AK78:AL78)</f>
        <v>1093.875</v>
      </c>
      <c r="AN78" s="5">
        <v>13.5</v>
      </c>
      <c r="AO78" s="13">
        <f>AN78*1.5</f>
        <v>20.25</v>
      </c>
      <c r="AP78" s="14">
        <f>AN78*AI78</f>
        <v>540</v>
      </c>
      <c r="AQ78" s="14">
        <f>AO78*AJ78</f>
        <v>354.375</v>
      </c>
      <c r="AR78" s="46">
        <f>SUM(AP78:AQ78)</f>
        <v>894.375</v>
      </c>
      <c r="AS78" t="s">
        <v>26</v>
      </c>
      <c r="AT78" s="36"/>
      <c r="AU78" s="22">
        <f>AR78-AT78</f>
        <v>894.375</v>
      </c>
      <c r="AV78" s="37"/>
      <c r="AW78" s="22">
        <f>AT78+AV78</f>
        <v>0</v>
      </c>
    </row>
    <row r="79" spans="1:49">
      <c r="A79" s="8">
        <v>76</v>
      </c>
      <c r="B79" s="43" t="s">
        <v>180</v>
      </c>
      <c r="C79" s="24" t="s">
        <v>181</v>
      </c>
      <c r="D79" s="16" t="s">
        <v>141</v>
      </c>
      <c r="E79" s="6">
        <v>0.79166666666666663</v>
      </c>
      <c r="F79" s="6">
        <v>0.29166666666666669</v>
      </c>
      <c r="G79" s="9">
        <v>2.0833333333333332E-2</v>
      </c>
      <c r="H79" s="10">
        <f>ROUND(IF((OR(E79="",F79=""))," ",IF((E79&lt;F79),((F79-E79)*24-(G79*24)),((F79-E79)*24-(G79*24)+24))),2)</f>
        <v>11.5</v>
      </c>
      <c r="I79" s="6">
        <v>0.79166666666666663</v>
      </c>
      <c r="J79" s="6">
        <v>0.29166666666666669</v>
      </c>
      <c r="K79" s="9">
        <v>2.0833333333333332E-2</v>
      </c>
      <c r="L79" s="10">
        <f>ROUND(IF((OR(I79="",J79=""))," ",IF((I79&lt;J79),((J79-I79)*24-(K79*24)),((J79-I79)*24-(K79*24)+24))),2)</f>
        <v>11.5</v>
      </c>
      <c r="M79" s="6">
        <v>0.79166666666666663</v>
      </c>
      <c r="N79" s="6">
        <v>0.29166666666666669</v>
      </c>
      <c r="O79" s="9">
        <v>2.0833333333333332E-2</v>
      </c>
      <c r="P79" s="10">
        <f>ROUND(IF((OR(M79="",N79=""))," ",IF((M79&lt;N79),((N79-M79)*24-(O79*24)),((N79-M79)*24-(O79*24)+24))),2)</f>
        <v>11.5</v>
      </c>
      <c r="Q79" s="6">
        <v>0.79166666666666663</v>
      </c>
      <c r="R79" s="6">
        <v>0.29166666666666669</v>
      </c>
      <c r="S79" s="9">
        <v>2.0833333333333332E-2</v>
      </c>
      <c r="T79" s="10">
        <f>ROUND(IF((OR(Q79="",R79=""))," ",IF((Q79&lt;R79),((R79-Q79)*24-(S79*24)),((R79-Q79)*24-(S79*24)+24))),2)</f>
        <v>11.5</v>
      </c>
      <c r="U79" s="6">
        <v>0.79166666666666663</v>
      </c>
      <c r="V79" s="6">
        <v>0.29166666666666669</v>
      </c>
      <c r="W79" s="9">
        <v>2.0833333333333332E-2</v>
      </c>
      <c r="X79" s="10">
        <f>ROUND(IF((OR(U79="",V79=""))," ",IF((U79&lt;V79),((V79-U79)*24-(W79*24)),((V79-U79)*24-(W79*24)+24))),2)</f>
        <v>11.5</v>
      </c>
      <c r="Y79" s="6"/>
      <c r="Z79" s="6"/>
      <c r="AA79" s="9"/>
      <c r="AB79" s="10"/>
      <c r="AC79" s="6"/>
      <c r="AD79" s="6"/>
      <c r="AE79" s="9"/>
      <c r="AF79" s="10"/>
      <c r="AG79" s="11">
        <v>16.510000000000002</v>
      </c>
      <c r="AH79" s="11">
        <v>24.77</v>
      </c>
      <c r="AI79" s="12">
        <f>ROUND(IF(SUM(AF79,AB79,X79,T79,P79,L79,H79)&lt;=40,SUM(AF79,AB79,X79,T79,P79,L79,H79),40),2)</f>
        <v>40</v>
      </c>
      <c r="AJ79" s="12">
        <f>ROUND(IF(SUM(H79,L79,P79,T79,X79,AB79,AF79)&gt;40,SUM(H79,L79,P79,T79,X79,AB79,AF79)-40,0),2)</f>
        <v>17.5</v>
      </c>
      <c r="AK79" s="3">
        <f>ROUND(AG79*AI79,2)</f>
        <v>660.4</v>
      </c>
      <c r="AL79" s="3">
        <f>AH79*AJ79</f>
        <v>433.47499999999997</v>
      </c>
      <c r="AM79" s="3">
        <f>SUM(AK79:AL79)</f>
        <v>1093.875</v>
      </c>
      <c r="AN79" s="5">
        <v>13</v>
      </c>
      <c r="AO79" s="13">
        <f>AN79*1.5</f>
        <v>19.5</v>
      </c>
      <c r="AP79" s="14">
        <f>AN79*AI79</f>
        <v>520</v>
      </c>
      <c r="AQ79" s="14">
        <f>AO79*AJ79</f>
        <v>341.25</v>
      </c>
      <c r="AR79" s="46">
        <f>SUM(AP79:AQ79)</f>
        <v>861.25</v>
      </c>
      <c r="AS79" s="38">
        <v>1099</v>
      </c>
      <c r="AT79" s="36"/>
      <c r="AU79" s="22">
        <f>AR79-AT79</f>
        <v>861.25</v>
      </c>
      <c r="AV79" s="37"/>
      <c r="AW79" s="22">
        <f>AT79+AV79</f>
        <v>0</v>
      </c>
    </row>
    <row r="80" spans="1:49">
      <c r="A80" s="8">
        <v>77</v>
      </c>
      <c r="B80" s="43" t="s">
        <v>182</v>
      </c>
      <c r="C80" s="24" t="s">
        <v>183</v>
      </c>
      <c r="D80" s="16" t="s">
        <v>141</v>
      </c>
      <c r="E80" s="6">
        <v>0.79166666666666663</v>
      </c>
      <c r="F80" s="6">
        <v>0.29166666666666669</v>
      </c>
      <c r="G80" s="9">
        <v>2.0833333333333332E-2</v>
      </c>
      <c r="H80" s="10">
        <f>ROUND(IF((OR(E80="",F80=""))," ",IF((E80&lt;F80),((F80-E80)*24-(G80*24)),((F80-E80)*24-(G80*24)+24))),2)</f>
        <v>11.5</v>
      </c>
      <c r="I80" s="6">
        <v>0.79166666666666663</v>
      </c>
      <c r="J80" s="6">
        <v>0.29166666666666669</v>
      </c>
      <c r="K80" s="9">
        <v>2.0833333333333332E-2</v>
      </c>
      <c r="L80" s="10">
        <f>ROUND(IF((OR(I80="",J80=""))," ",IF((I80&lt;J80),((J80-I80)*24-(K80*24)),((J80-I80)*24-(K80*24)+24))),2)</f>
        <v>11.5</v>
      </c>
      <c r="M80" s="6">
        <v>0.79166666666666663</v>
      </c>
      <c r="N80" s="6">
        <v>0.29166666666666669</v>
      </c>
      <c r="O80" s="9">
        <v>2.0833333333333332E-2</v>
      </c>
      <c r="P80" s="10">
        <f>ROUND(IF((OR(M80="",N80=""))," ",IF((M80&lt;N80),((N80-M80)*24-(O80*24)),((N80-M80)*24-(O80*24)+24))),2)</f>
        <v>11.5</v>
      </c>
      <c r="Q80" s="6">
        <v>0.79166666666666663</v>
      </c>
      <c r="R80" s="6">
        <v>0.29166666666666669</v>
      </c>
      <c r="S80" s="9">
        <v>2.0833333333333332E-2</v>
      </c>
      <c r="T80" s="10">
        <f>ROUND(IF((OR(Q80="",R80=""))," ",IF((Q80&lt;R80),((R80-Q80)*24-(S80*24)),((R80-Q80)*24-(S80*24)+24))),2)</f>
        <v>11.5</v>
      </c>
      <c r="U80" s="6">
        <v>0.79166666666666663</v>
      </c>
      <c r="V80" s="6">
        <v>0.29166666666666669</v>
      </c>
      <c r="W80" s="9">
        <v>2.0833333333333332E-2</v>
      </c>
      <c r="X80" s="10">
        <f>ROUND(IF((OR(U80="",V80=""))," ",IF((U80&lt;V80),((V80-U80)*24-(W80*24)),((V80-U80)*24-(W80*24)+24))),2)</f>
        <v>11.5</v>
      </c>
      <c r="Y80" s="6"/>
      <c r="Z80" s="6"/>
      <c r="AA80" s="9"/>
      <c r="AB80" s="10"/>
      <c r="AC80" s="6"/>
      <c r="AD80" s="6"/>
      <c r="AE80" s="9"/>
      <c r="AF80" s="10"/>
      <c r="AG80" s="11">
        <v>16.510000000000002</v>
      </c>
      <c r="AH80" s="11">
        <v>24.77</v>
      </c>
      <c r="AI80" s="12">
        <f>ROUND(IF(SUM(AF80,AB80,X80,T80,P80,L80,H80)&lt;=40,SUM(AF80,AB80,X80,T80,P80,L80,H80),40),2)</f>
        <v>40</v>
      </c>
      <c r="AJ80" s="12">
        <f>ROUND(IF(SUM(H80,L80,P80,T80,X80,AB80,AF80)&gt;40,SUM(H80,L80,P80,T80,X80,AB80,AF80)-40,0),2)</f>
        <v>17.5</v>
      </c>
      <c r="AK80" s="3">
        <f>ROUND(AG80*AI80,2)</f>
        <v>660.4</v>
      </c>
      <c r="AL80" s="3">
        <f>AH80*AJ80</f>
        <v>433.47499999999997</v>
      </c>
      <c r="AM80" s="3">
        <f>SUM(AK80:AL80)</f>
        <v>1093.875</v>
      </c>
      <c r="AN80" s="5">
        <v>13.5</v>
      </c>
      <c r="AO80" s="13">
        <f>AN80*1.5</f>
        <v>20.25</v>
      </c>
      <c r="AP80" s="14">
        <f>AN80*AI80</f>
        <v>540</v>
      </c>
      <c r="AQ80" s="14">
        <f>AO80*AJ80</f>
        <v>354.375</v>
      </c>
      <c r="AR80" s="46">
        <f>SUM(AP80:AQ80)</f>
        <v>894.375</v>
      </c>
      <c r="AS80" t="s">
        <v>26</v>
      </c>
      <c r="AT80" s="36"/>
      <c r="AU80" s="22">
        <f>AR80-AT80</f>
        <v>894.375</v>
      </c>
      <c r="AW80" s="22">
        <f>AT80+AV80</f>
        <v>0</v>
      </c>
    </row>
    <row r="81" spans="1:49">
      <c r="A81" s="8">
        <v>78</v>
      </c>
      <c r="B81" s="43" t="s">
        <v>184</v>
      </c>
      <c r="C81" s="24" t="s">
        <v>185</v>
      </c>
      <c r="D81" s="16" t="s">
        <v>141</v>
      </c>
      <c r="E81" s="6">
        <v>0.79166666666666663</v>
      </c>
      <c r="F81" s="6">
        <v>0.29166666666666669</v>
      </c>
      <c r="G81" s="9">
        <v>2.0833333333333332E-2</v>
      </c>
      <c r="H81" s="10">
        <f>ROUND(IF((OR(E81="",F81=""))," ",IF((E81&lt;F81),((F81-E81)*24-(G81*24)),((F81-E81)*24-(G81*24)+24))),2)</f>
        <v>11.5</v>
      </c>
      <c r="I81" s="6">
        <v>0.79166666666666663</v>
      </c>
      <c r="J81" s="6">
        <v>0.29166666666666669</v>
      </c>
      <c r="K81" s="9">
        <v>2.0833333333333332E-2</v>
      </c>
      <c r="L81" s="10">
        <f>ROUND(IF((OR(I81="",J81=""))," ",IF((I81&lt;J81),((J81-I81)*24-(K81*24)),((J81-I81)*24-(K81*24)+24))),2)</f>
        <v>11.5</v>
      </c>
      <c r="M81" s="6">
        <v>0.79166666666666663</v>
      </c>
      <c r="N81" s="6">
        <v>0.29166666666666669</v>
      </c>
      <c r="O81" s="9">
        <v>2.0833333333333332E-2</v>
      </c>
      <c r="P81" s="10">
        <f>ROUND(IF((OR(M81="",N81=""))," ",IF((M81&lt;N81),((N81-M81)*24-(O81*24)),((N81-M81)*24-(O81*24)+24))),2)</f>
        <v>11.5</v>
      </c>
      <c r="Q81" s="6">
        <v>0.79166666666666663</v>
      </c>
      <c r="R81" s="6">
        <v>0.29166666666666669</v>
      </c>
      <c r="S81" s="9">
        <v>2.0833333333333332E-2</v>
      </c>
      <c r="T81" s="10">
        <f>ROUND(IF((OR(Q81="",R81=""))," ",IF((Q81&lt;R81),((R81-Q81)*24-(S81*24)),((R81-Q81)*24-(S81*24)+24))),2)</f>
        <v>11.5</v>
      </c>
      <c r="U81" s="6">
        <v>0.79166666666666663</v>
      </c>
      <c r="V81" s="6">
        <v>0.29166666666666669</v>
      </c>
      <c r="W81" s="9">
        <v>2.0833333333333332E-2</v>
      </c>
      <c r="X81" s="10">
        <f>ROUND(IF((OR(U81="",V81=""))," ",IF((U81&lt;V81),((V81-U81)*24-(W81*24)),((V81-U81)*24-(W81*24)+24))),2)</f>
        <v>11.5</v>
      </c>
      <c r="Y81" s="6">
        <v>0.79166666666666663</v>
      </c>
      <c r="Z81" s="6">
        <v>0.29166666666666669</v>
      </c>
      <c r="AA81" s="9">
        <v>2.0833333333333332E-2</v>
      </c>
      <c r="AB81" s="10">
        <f>ROUND(IF((OR(Y81="",Z81=""))," ",IF((Y81&lt;Z81),((Z81-Y81)*24-(AA81*24)),((Z81-Y81)*24-(AA81*24)+24))),2)</f>
        <v>11.5</v>
      </c>
      <c r="AC81" s="6"/>
      <c r="AD81" s="6"/>
      <c r="AE81" s="9"/>
      <c r="AF81" s="10"/>
      <c r="AG81" s="11">
        <v>16.510000000000002</v>
      </c>
      <c r="AH81" s="11">
        <v>24.77</v>
      </c>
      <c r="AI81" s="12">
        <f>ROUND(IF(SUM(AF81,AB81,X81,T81,P81,L81,H81)&lt;=40,SUM(AF81,AB81,X81,T81,P81,L81,H81),40),2)</f>
        <v>40</v>
      </c>
      <c r="AJ81" s="12">
        <f>ROUND(IF(SUM(H81,L81,P81,T81,X81,AB81,AF81)&gt;40,SUM(H81,L81,P81,T81,X81,AB81,AF81)-40,0),2)</f>
        <v>29</v>
      </c>
      <c r="AK81" s="3">
        <f>ROUND(AG81*AI81,2)</f>
        <v>660.4</v>
      </c>
      <c r="AL81" s="3">
        <f>AH81*AJ81</f>
        <v>718.33</v>
      </c>
      <c r="AM81" s="3">
        <f>SUM(AK81:AL81)</f>
        <v>1378.73</v>
      </c>
      <c r="AN81" s="5">
        <v>14</v>
      </c>
      <c r="AO81" s="13">
        <f>AN81*1.5</f>
        <v>21</v>
      </c>
      <c r="AP81" s="14">
        <f>AN81*AI81</f>
        <v>560</v>
      </c>
      <c r="AQ81" s="14">
        <f>AO81*AJ81</f>
        <v>609</v>
      </c>
      <c r="AR81" s="46">
        <f>SUM(AP81:AQ81)</f>
        <v>1169</v>
      </c>
      <c r="AS81" s="38">
        <v>1099</v>
      </c>
      <c r="AT81" s="36"/>
      <c r="AU81" s="22">
        <f>AR81-AT81</f>
        <v>1169</v>
      </c>
      <c r="AV81" s="37"/>
      <c r="AW81" s="22">
        <f>AT81+AV81</f>
        <v>0</v>
      </c>
    </row>
    <row r="82" spans="1:49">
      <c r="A82" s="8">
        <v>79</v>
      </c>
      <c r="B82" s="39" t="s">
        <v>186</v>
      </c>
      <c r="C82" s="20" t="s">
        <v>187</v>
      </c>
      <c r="D82" s="17" t="s">
        <v>141</v>
      </c>
      <c r="E82" s="6">
        <v>0.79166666666666663</v>
      </c>
      <c r="F82" s="6">
        <v>0.29166666666666669</v>
      </c>
      <c r="G82" s="9">
        <v>2.0833333333333332E-2</v>
      </c>
      <c r="H82" s="10">
        <f>ROUND(IF((OR(E82="",F82=""))," ",IF((E82&lt;F82),((F82-E82)*24-(G82*24)),((F82-E82)*24-(G82*24)+24))),2)</f>
        <v>11.5</v>
      </c>
      <c r="I82" s="6">
        <v>0.79166666666666663</v>
      </c>
      <c r="J82" s="6">
        <v>0.29166666666666669</v>
      </c>
      <c r="K82" s="9">
        <v>2.0833333333333332E-2</v>
      </c>
      <c r="L82" s="10">
        <f>ROUND(IF((OR(I82="",J82=""))," ",IF((I82&lt;J82),((J82-I82)*24-(K82*24)),((J82-I82)*24-(K82*24)+24))),2)</f>
        <v>11.5</v>
      </c>
      <c r="M82" s="6"/>
      <c r="N82" s="6"/>
      <c r="O82" s="9"/>
      <c r="P82" s="10"/>
      <c r="Q82" s="6">
        <v>0.79166666666666663</v>
      </c>
      <c r="R82" s="6">
        <v>0.29166666666666669</v>
      </c>
      <c r="S82" s="9">
        <v>2.0833333333333332E-2</v>
      </c>
      <c r="T82" s="10">
        <f>ROUND(IF((OR(Q82="",R82=""))," ",IF((Q82&lt;R82),((R82-Q82)*24-(S82*24)),((R82-Q82)*24-(S82*24)+24))),2)</f>
        <v>11.5</v>
      </c>
      <c r="U82" s="6">
        <v>0.79166666666666663</v>
      </c>
      <c r="V82" s="6">
        <v>0.29166666666666669</v>
      </c>
      <c r="W82" s="9">
        <v>2.0833333333333332E-2</v>
      </c>
      <c r="X82" s="10">
        <f>ROUND(IF((OR(U82="",V82=""))," ",IF((U82&lt;V82),((V82-U82)*24-(W82*24)),((V82-U82)*24-(W82*24)+24))),2)</f>
        <v>11.5</v>
      </c>
      <c r="Y82" s="6"/>
      <c r="Z82" s="6"/>
      <c r="AA82" s="9"/>
      <c r="AB82" s="10"/>
      <c r="AC82" s="6"/>
      <c r="AD82" s="6"/>
      <c r="AE82" s="9"/>
      <c r="AF82" s="10"/>
      <c r="AG82" s="11">
        <v>16.510000000000002</v>
      </c>
      <c r="AH82" s="11">
        <v>24.77</v>
      </c>
      <c r="AI82" s="12">
        <f>ROUND(IF(SUM(AF82,AB82,X82,T82,P82,L82,H82)&lt;=40,SUM(AF82,AB82,X82,T82,P82,L82,H82),40),2)</f>
        <v>40</v>
      </c>
      <c r="AJ82" s="12">
        <f>ROUND(IF(SUM(H82,L82,P82,T82,X82,AB82,AF82)&gt;40,SUM(H82,L82,P82,T82,X82,AB82,AF82)-40,0),2)</f>
        <v>6</v>
      </c>
      <c r="AK82" s="3">
        <f>ROUND(AG82*AI82,2)</f>
        <v>660.4</v>
      </c>
      <c r="AL82" s="3">
        <f>AH82*AJ82</f>
        <v>148.62</v>
      </c>
      <c r="AM82" s="3">
        <f>SUM(AK82:AL82)</f>
        <v>809.02</v>
      </c>
      <c r="AN82" s="5">
        <v>14</v>
      </c>
      <c r="AO82" s="13">
        <f>AN82*1.5</f>
        <v>21</v>
      </c>
      <c r="AP82" s="14">
        <f>AN82*AI82</f>
        <v>560</v>
      </c>
      <c r="AQ82" s="14">
        <f>AO82*AJ82</f>
        <v>126</v>
      </c>
      <c r="AR82" s="46">
        <f>SUM(AP82:AQ82)</f>
        <v>686</v>
      </c>
      <c r="AS82" s="38">
        <v>1099</v>
      </c>
      <c r="AT82" s="36"/>
      <c r="AU82" s="22">
        <f>AR82-AT82</f>
        <v>686</v>
      </c>
      <c r="AV82" s="37"/>
      <c r="AW82" s="22">
        <f>AT82+AV82</f>
        <v>0</v>
      </c>
    </row>
    <row r="83" spans="1:49" ht="17.25" customHeight="1">
      <c r="A83" s="8">
        <v>80</v>
      </c>
      <c r="B83" s="40" t="s">
        <v>188</v>
      </c>
      <c r="C83" s="72" t="s">
        <v>189</v>
      </c>
      <c r="D83" s="1" t="s">
        <v>141</v>
      </c>
      <c r="E83" s="6">
        <v>0.79166666666666663</v>
      </c>
      <c r="F83" s="6">
        <v>0.29166666666666669</v>
      </c>
      <c r="G83" s="9">
        <v>2.0833333333333332E-2</v>
      </c>
      <c r="H83" s="10">
        <f>ROUND(IF((OR(E83="",F83=""))," ",IF((E83&lt;F83),((F83-E83)*24-(G83*24)),((F83-E83)*24-(G83*24)+24))),2)</f>
        <v>11.5</v>
      </c>
      <c r="I83" s="6">
        <v>0.79166666666666663</v>
      </c>
      <c r="J83" s="6">
        <v>0.29166666666666669</v>
      </c>
      <c r="K83" s="9">
        <v>2.0833333333333332E-2</v>
      </c>
      <c r="L83" s="10">
        <f>ROUND(IF((OR(I83="",J83=""))," ",IF((I83&lt;J83),((J83-I83)*24-(K83*24)),((J83-I83)*24-(K83*24)+24))),2)</f>
        <v>11.5</v>
      </c>
      <c r="M83" s="6">
        <v>0.79166666666666663</v>
      </c>
      <c r="N83" s="6">
        <v>0.29166666666666669</v>
      </c>
      <c r="O83" s="9">
        <v>2.0833333333333332E-2</v>
      </c>
      <c r="P83" s="10">
        <f>ROUND(IF((OR(M83="",N83=""))," ",IF((M83&lt;N83),((N83-M83)*24-(O83*24)),((N83-M83)*24-(O83*24)+24))),2)</f>
        <v>11.5</v>
      </c>
      <c r="Q83" s="6">
        <v>0.79166666666666663</v>
      </c>
      <c r="R83" s="6">
        <v>0.29166666666666669</v>
      </c>
      <c r="S83" s="9">
        <v>2.0833333333333332E-2</v>
      </c>
      <c r="T83" s="10">
        <f>ROUND(IF((OR(Q83="",R83=""))," ",IF((Q83&lt;R83),((R83-Q83)*24-(S83*24)),((R83-Q83)*24-(S83*24)+24))),2)</f>
        <v>11.5</v>
      </c>
      <c r="U83" s="6">
        <v>0.79166666666666663</v>
      </c>
      <c r="V83" s="6">
        <v>0.29166666666666669</v>
      </c>
      <c r="W83" s="9">
        <v>2.0833333333333332E-2</v>
      </c>
      <c r="X83" s="10">
        <f>ROUND(IF((OR(U83="",V83=""))," ",IF((U83&lt;V83),((V83-U83)*24-(W83*24)),((V83-U83)*24-(W83*24)+24))),2)</f>
        <v>11.5</v>
      </c>
      <c r="Y83" s="6">
        <v>0.79166666666666663</v>
      </c>
      <c r="Z83" s="6">
        <v>0.29166666666666669</v>
      </c>
      <c r="AA83" s="9">
        <v>2.0833333333333332E-2</v>
      </c>
      <c r="AB83" s="10">
        <f>ROUND(IF((OR(Y83="",Z83=""))," ",IF((Y83&lt;Z83),((Z83-Y83)*24-(AA83*24)),((Z83-Y83)*24-(AA83*24)+24))),2)</f>
        <v>11.5</v>
      </c>
      <c r="AC83" s="6"/>
      <c r="AD83" s="6"/>
      <c r="AE83" s="9"/>
      <c r="AF83" s="10"/>
      <c r="AG83" s="11">
        <v>17.78</v>
      </c>
      <c r="AH83" s="11">
        <v>26.67</v>
      </c>
      <c r="AI83" s="12">
        <f>ROUND(IF(SUM(AF83,AB83,X83,T83,P83,L83,H83)&lt;=40,SUM(AF83,AB83,X83,T83,P83,L83,H83),40),2)</f>
        <v>40</v>
      </c>
      <c r="AJ83" s="12">
        <f>ROUND(IF(SUM(H83,L83,P83,T83,X83,AB83,AF83)&gt;40,SUM(H83,L83,P83,T83,X83,AB83,AF83)-40,0),2)</f>
        <v>29</v>
      </c>
      <c r="AK83" s="3">
        <f>ROUND(AG83*AI83,2)</f>
        <v>711.2</v>
      </c>
      <c r="AL83" s="3">
        <f>AH83*AJ83</f>
        <v>773.43000000000006</v>
      </c>
      <c r="AM83" s="3">
        <f>SUM(AK83:AL83)</f>
        <v>1484.63</v>
      </c>
      <c r="AN83" s="5">
        <v>14</v>
      </c>
      <c r="AO83" s="13">
        <f>AN83*1.5</f>
        <v>21</v>
      </c>
      <c r="AP83" s="14">
        <f>AN83*AI83</f>
        <v>560</v>
      </c>
      <c r="AQ83" s="14">
        <f>AO83*AJ83</f>
        <v>609</v>
      </c>
      <c r="AR83" s="46">
        <f>SUM(AP83:AQ83)</f>
        <v>1169</v>
      </c>
      <c r="AS83" s="38">
        <v>1099</v>
      </c>
      <c r="AT83" s="36"/>
      <c r="AU83" s="22">
        <f>AR83-AT83</f>
        <v>1169</v>
      </c>
      <c r="AV83" s="37"/>
      <c r="AW83" s="22">
        <f>AT83+AV83</f>
        <v>0</v>
      </c>
    </row>
    <row r="84" spans="1:49">
      <c r="A84" s="8">
        <v>81</v>
      </c>
      <c r="B84" s="40" t="s">
        <v>190</v>
      </c>
      <c r="C84" s="72" t="s">
        <v>191</v>
      </c>
      <c r="D84" s="1" t="s">
        <v>141</v>
      </c>
      <c r="E84" s="6">
        <v>0.79166666666666663</v>
      </c>
      <c r="F84" s="6">
        <v>0.29166666666666669</v>
      </c>
      <c r="G84" s="9">
        <v>2.0833333333333332E-2</v>
      </c>
      <c r="H84" s="10">
        <f>ROUND(IF((OR(E84="",F84=""))," ",IF((E84&lt;F84),((F84-E84)*24-(G84*24)),((F84-E84)*24-(G84*24)+24))),2)</f>
        <v>11.5</v>
      </c>
      <c r="I84" s="6">
        <v>0.79166666666666663</v>
      </c>
      <c r="J84" s="6">
        <v>0.29166666666666669</v>
      </c>
      <c r="K84" s="9">
        <v>2.0833333333333332E-2</v>
      </c>
      <c r="L84" s="10">
        <f>ROUND(IF((OR(I84="",J84=""))," ",IF((I84&lt;J84),((J84-I84)*24-(K84*24)),((J84-I84)*24-(K84*24)+24))),2)</f>
        <v>11.5</v>
      </c>
      <c r="M84" s="6">
        <v>0.79166666666666663</v>
      </c>
      <c r="N84" s="6">
        <v>0.29166666666666669</v>
      </c>
      <c r="O84" s="9">
        <v>2.0833333333333332E-2</v>
      </c>
      <c r="P84" s="10">
        <f>ROUND(IF((OR(M84="",N84=""))," ",IF((M84&lt;N84),((N84-M84)*24-(O84*24)),((N84-M84)*24-(O84*24)+24))),2)</f>
        <v>11.5</v>
      </c>
      <c r="Q84" s="6">
        <v>0.79166666666666663</v>
      </c>
      <c r="R84" s="6">
        <v>0.29166666666666669</v>
      </c>
      <c r="S84" s="9">
        <v>2.0833333333333332E-2</v>
      </c>
      <c r="T84" s="10">
        <f>ROUND(IF((OR(Q84="",R84=""))," ",IF((Q84&lt;R84),((R84-Q84)*24-(S84*24)),((R84-Q84)*24-(S84*24)+24))),2)</f>
        <v>11.5</v>
      </c>
      <c r="U84" s="6">
        <v>0.79166666666666663</v>
      </c>
      <c r="V84" s="6">
        <v>0.29166666666666669</v>
      </c>
      <c r="W84" s="9">
        <v>2.0833333333333332E-2</v>
      </c>
      <c r="X84" s="10">
        <f>ROUND(IF((OR(U84="",V84=""))," ",IF((U84&lt;V84),((V84-U84)*24-(W84*24)),((V84-U84)*24-(W84*24)+24))),2)</f>
        <v>11.5</v>
      </c>
      <c r="Y84" s="6">
        <v>0.79166666666666663</v>
      </c>
      <c r="Z84" s="6">
        <v>0.29166666666666669</v>
      </c>
      <c r="AA84" s="9">
        <v>2.0833333333333332E-2</v>
      </c>
      <c r="AB84" s="10">
        <f>ROUND(IF((OR(Y84="",Z84=""))," ",IF((Y84&lt;Z84),((Z84-Y84)*24-(AA84*24)),((Z84-Y84)*24-(AA84*24)+24))),2)</f>
        <v>11.5</v>
      </c>
      <c r="AC84" s="6">
        <v>0.79166666666666663</v>
      </c>
      <c r="AD84" s="6">
        <v>0.29166666666666669</v>
      </c>
      <c r="AE84" s="9">
        <v>2.0833333333333332E-2</v>
      </c>
      <c r="AF84" s="10">
        <f>ROUND(IF((OR(AC84="",AD84=""))," ",IF((AC84&lt;AD84),((AD84-AC84)*24-(AE84*24)),((AD84-AC84)*24-(AE84*24)+24))),2)</f>
        <v>11.5</v>
      </c>
      <c r="AG84" s="11">
        <v>16.510000000000002</v>
      </c>
      <c r="AH84" s="11">
        <v>24.77</v>
      </c>
      <c r="AI84" s="12">
        <f>ROUND(IF(SUM(AF84,AB84,X84,T84,P84,L84,H84)&lt;=40,SUM(AF84,AB84,X84,T84,P84,L84,H84),40),2)</f>
        <v>40</v>
      </c>
      <c r="AJ84" s="12">
        <f>ROUND(IF(SUM(H84,L84,P84,T84,X84,AB84,AF84)&gt;40,SUM(H84,L84,P84,T84,X84,AB84,AF84)-40,0),2)</f>
        <v>40.5</v>
      </c>
      <c r="AK84" s="3">
        <f>ROUND(AG84*AI84,2)</f>
        <v>660.4</v>
      </c>
      <c r="AL84" s="3">
        <f>AH84*AJ84</f>
        <v>1003.1849999999999</v>
      </c>
      <c r="AM84" s="3">
        <f>SUM(AK84:AL84)</f>
        <v>1663.585</v>
      </c>
      <c r="AN84" s="5">
        <v>13</v>
      </c>
      <c r="AO84" s="13">
        <f>AN84*1.5</f>
        <v>19.5</v>
      </c>
      <c r="AP84" s="14">
        <f>AN84*AI84</f>
        <v>520</v>
      </c>
      <c r="AQ84" s="14">
        <f>AO84*AJ84</f>
        <v>789.75</v>
      </c>
      <c r="AR84" s="46">
        <f>SUM(AP84:AQ84)</f>
        <v>1309.75</v>
      </c>
      <c r="AS84" s="38">
        <v>1099</v>
      </c>
      <c r="AT84" s="36"/>
      <c r="AU84" s="22">
        <f>AR84-AT84</f>
        <v>1309.75</v>
      </c>
      <c r="AV84" s="37"/>
      <c r="AW84" s="22">
        <f>AT84+AV84</f>
        <v>0</v>
      </c>
    </row>
    <row r="85" spans="1:49">
      <c r="A85" s="8">
        <v>82</v>
      </c>
      <c r="B85" s="40" t="s">
        <v>192</v>
      </c>
      <c r="C85" s="72" t="s">
        <v>193</v>
      </c>
      <c r="D85" s="1" t="s">
        <v>141</v>
      </c>
      <c r="E85" s="6">
        <v>0.79166666666666663</v>
      </c>
      <c r="F85" s="6">
        <v>0.29166666666666669</v>
      </c>
      <c r="G85" s="9">
        <v>2.0833333333333332E-2</v>
      </c>
      <c r="H85" s="10">
        <f>ROUND(IF((OR(E85="",F85=""))," ",IF((E85&lt;F85),((F85-E85)*24-(G85*24)),((F85-E85)*24-(G85*24)+24))),2)</f>
        <v>11.5</v>
      </c>
      <c r="I85" s="6">
        <v>0.79166666666666663</v>
      </c>
      <c r="J85" s="6">
        <v>0.29166666666666669</v>
      </c>
      <c r="K85" s="9">
        <v>2.0833333333333332E-2</v>
      </c>
      <c r="L85" s="10">
        <f>ROUND(IF((OR(I85="",J85=""))," ",IF((I85&lt;J85),((J85-I85)*24-(K85*24)),((J85-I85)*24-(K85*24)+24))),2)</f>
        <v>11.5</v>
      </c>
      <c r="M85" s="6">
        <v>0.79166666666666663</v>
      </c>
      <c r="N85" s="6">
        <v>0.29166666666666669</v>
      </c>
      <c r="O85" s="9">
        <v>2.0833333333333332E-2</v>
      </c>
      <c r="P85" s="10">
        <f>ROUND(IF((OR(M85="",N85=""))," ",IF((M85&lt;N85),((N85-M85)*24-(O85*24)),((N85-M85)*24-(O85*24)+24))),2)</f>
        <v>11.5</v>
      </c>
      <c r="Q85" s="6">
        <v>0.79166666666666663</v>
      </c>
      <c r="R85" s="6">
        <v>0.29166666666666669</v>
      </c>
      <c r="S85" s="9">
        <v>2.0833333333333332E-2</v>
      </c>
      <c r="T85" s="10">
        <f>ROUND(IF((OR(Q85="",R85=""))," ",IF((Q85&lt;R85),((R85-Q85)*24-(S85*24)),((R85-Q85)*24-(S85*24)+24))),2)</f>
        <v>11.5</v>
      </c>
      <c r="U85" s="6">
        <v>0.79166666666666663</v>
      </c>
      <c r="V85" s="6">
        <v>0.29166666666666669</v>
      </c>
      <c r="W85" s="9">
        <v>2.0833333333333332E-2</v>
      </c>
      <c r="X85" s="10">
        <f>ROUND(IF((OR(U85="",V85=""))," ",IF((U85&lt;V85),((V85-U85)*24-(W85*24)),((V85-U85)*24-(W85*24)+24))),2)</f>
        <v>11.5</v>
      </c>
      <c r="Y85" s="6">
        <v>0.79166666666666663</v>
      </c>
      <c r="Z85" s="6">
        <v>0.29166666666666669</v>
      </c>
      <c r="AA85" s="9">
        <v>2.0833333333333332E-2</v>
      </c>
      <c r="AB85" s="10">
        <f>ROUND(IF((OR(Y85="",Z85=""))," ",IF((Y85&lt;Z85),((Z85-Y85)*24-(AA85*24)),((Z85-Y85)*24-(AA85*24)+24))),2)</f>
        <v>11.5</v>
      </c>
      <c r="AC85" s="6"/>
      <c r="AD85" s="6"/>
      <c r="AE85" s="9"/>
      <c r="AF85" s="10"/>
      <c r="AG85" s="11">
        <v>16.510000000000002</v>
      </c>
      <c r="AH85" s="11">
        <v>24.77</v>
      </c>
      <c r="AI85" s="12">
        <f>ROUND(IF(SUM(AF85,AB85,X85,T85,P85,L85,H85)&lt;=40,SUM(AF85,AB85,X85,T85,P85,L85,H85),40),2)</f>
        <v>40</v>
      </c>
      <c r="AJ85" s="12">
        <f>ROUND(IF(SUM(H85,L85,P85,T85,X85,AB85,AF85)&gt;40,SUM(H85,L85,P85,T85,X85,AB85,AF85)-40,0),2)</f>
        <v>29</v>
      </c>
      <c r="AK85" s="3">
        <f>ROUND(AG85*AI85,2)</f>
        <v>660.4</v>
      </c>
      <c r="AL85" s="3">
        <f>AH85*AJ85</f>
        <v>718.33</v>
      </c>
      <c r="AM85" s="3">
        <f>SUM(AK85:AL85)</f>
        <v>1378.73</v>
      </c>
      <c r="AN85" s="5">
        <v>13.5</v>
      </c>
      <c r="AO85" s="13">
        <f>AN85*1.5</f>
        <v>20.25</v>
      </c>
      <c r="AP85" s="14">
        <f>AN85*AI85</f>
        <v>540</v>
      </c>
      <c r="AQ85" s="14">
        <f>AO85*AJ85</f>
        <v>587.25</v>
      </c>
      <c r="AR85" s="46">
        <f>SUM(AP85:AQ85)</f>
        <v>1127.25</v>
      </c>
      <c r="AS85" t="s">
        <v>26</v>
      </c>
      <c r="AT85" s="36"/>
      <c r="AU85" s="22">
        <f>AR85-AT85</f>
        <v>1127.25</v>
      </c>
      <c r="AV85" s="37"/>
      <c r="AW85" s="22">
        <f>AT85+AV85</f>
        <v>0</v>
      </c>
    </row>
    <row r="86" spans="1:49" ht="16.5" customHeight="1">
      <c r="A86" s="8">
        <v>83</v>
      </c>
      <c r="B86" s="41" t="s">
        <v>194</v>
      </c>
      <c r="C86" s="72" t="s">
        <v>195</v>
      </c>
      <c r="D86" s="1" t="s">
        <v>31</v>
      </c>
      <c r="E86" s="6">
        <v>0.29166666666666669</v>
      </c>
      <c r="F86" s="6">
        <v>0.79166666666666663</v>
      </c>
      <c r="G86" s="9">
        <v>2.0833333333333332E-2</v>
      </c>
      <c r="H86" s="10">
        <f>ROUND(IF((OR(E86="",F86=""))," ",IF((E86&lt;F86),((F86-E86)*24-(G86*24)),((F86-E86)*24-(G86*24)+24))),2)</f>
        <v>11.5</v>
      </c>
      <c r="I86" s="6">
        <v>0.29166666666666669</v>
      </c>
      <c r="J86" s="6">
        <v>0.79166666666666663</v>
      </c>
      <c r="K86" s="9">
        <v>2.0833333333333332E-2</v>
      </c>
      <c r="L86" s="10">
        <f>ROUND(IF((OR(I86="",J86=""))," ",IF((I86&lt;J86),((J86-I86)*24-(K86*24)),((J86-I86)*24-(K86*24)+24))),2)</f>
        <v>11.5</v>
      </c>
      <c r="M86" s="6">
        <v>0.29166666666666669</v>
      </c>
      <c r="N86" s="6">
        <v>0.79166666666666663</v>
      </c>
      <c r="O86" s="9">
        <v>2.0833333333333332E-2</v>
      </c>
      <c r="P86" s="10">
        <f>ROUND(IF((OR(M86="",N86=""))," ",IF((M86&lt;N86),((N86-M86)*24-(O86*24)),((N86-M86)*24-(O86*24)+24))),2)</f>
        <v>11.5</v>
      </c>
      <c r="Q86" s="6">
        <v>0.29166666666666669</v>
      </c>
      <c r="R86" s="6">
        <v>0.79166666666666663</v>
      </c>
      <c r="S86" s="9">
        <v>2.0833333333333332E-2</v>
      </c>
      <c r="T86" s="10">
        <f>ROUND(IF((OR(Q86="",R86=""))," ",IF((Q86&lt;R86),((R86-Q86)*24-(S86*24)),((R86-Q86)*24-(S86*24)+24))),2)</f>
        <v>11.5</v>
      </c>
      <c r="U86" s="6">
        <v>0.29166666666666669</v>
      </c>
      <c r="V86" s="6">
        <v>0.79166666666666663</v>
      </c>
      <c r="W86" s="9">
        <v>2.0833333333333332E-2</v>
      </c>
      <c r="X86" s="10">
        <f>ROUND(IF((OR(U86="",V86=""))," ",IF((U86&lt;V86),((V86-U86)*24-(W86*24)),((V86-U86)*24-(W86*24)+24))),2)</f>
        <v>11.5</v>
      </c>
      <c r="Y86" s="6">
        <v>0.29166666666666669</v>
      </c>
      <c r="Z86" s="6">
        <v>0.79166666666666663</v>
      </c>
      <c r="AA86" s="9">
        <v>2.0833333333333332E-2</v>
      </c>
      <c r="AB86" s="10">
        <f>ROUND(IF((OR(Y86="",Z86=""))," ",IF((Y86&lt;Z86),((Z86-Y86)*24-(AA86*24)),((Z86-Y86)*24-(AA86*24)+24))),2)</f>
        <v>11.5</v>
      </c>
      <c r="AC86" s="6"/>
      <c r="AD86" s="6"/>
      <c r="AE86" s="9"/>
      <c r="AF86" s="10"/>
      <c r="AG86" s="11">
        <v>16.510000000000002</v>
      </c>
      <c r="AH86" s="11">
        <v>24.77</v>
      </c>
      <c r="AI86" s="12">
        <f>ROUND(IF(SUM(AF86,AB86,X86,T86,P86,L86,H86)&lt;=40,SUM(AF86,AB86,X86,T86,P86,L86,H86),40),2)</f>
        <v>40</v>
      </c>
      <c r="AJ86" s="12">
        <f>ROUND(IF(SUM(H86,L86,P86,T86,X86,AB86,AF86)&gt;40,SUM(H86,L86,P86,T86,X86,AB86,AF86)-40,0),2)</f>
        <v>29</v>
      </c>
      <c r="AK86" s="3">
        <f>ROUND(AG86*AI86,2)</f>
        <v>660.4</v>
      </c>
      <c r="AL86" s="3">
        <f>AH86*AJ86</f>
        <v>718.33</v>
      </c>
      <c r="AM86" s="3">
        <f>SUM(AK86:AL86)</f>
        <v>1378.73</v>
      </c>
      <c r="AN86" s="5">
        <v>13</v>
      </c>
      <c r="AO86" s="13">
        <f>AN86*1.5</f>
        <v>19.5</v>
      </c>
      <c r="AP86" s="14">
        <f>AN86*AI86</f>
        <v>520</v>
      </c>
      <c r="AQ86" s="14">
        <f>AO86*AJ86</f>
        <v>565.5</v>
      </c>
      <c r="AR86" s="46">
        <f>SUM(AP86:AQ86)</f>
        <v>1085.5</v>
      </c>
      <c r="AS86" s="38">
        <v>1099</v>
      </c>
      <c r="AT86" s="36"/>
      <c r="AU86" s="22">
        <f>AR86-AT86</f>
        <v>1085.5</v>
      </c>
      <c r="AV86" s="37"/>
      <c r="AW86" s="22">
        <f>AT86+AV86</f>
        <v>0</v>
      </c>
    </row>
    <row r="87" spans="1:49">
      <c r="A87" s="8">
        <v>84</v>
      </c>
      <c r="B87" s="39" t="s">
        <v>194</v>
      </c>
      <c r="C87" s="72" t="s">
        <v>195</v>
      </c>
      <c r="D87" s="1" t="s">
        <v>141</v>
      </c>
      <c r="E87" s="6"/>
      <c r="F87" s="6"/>
      <c r="G87" s="9"/>
      <c r="H87" s="10"/>
      <c r="I87" s="6"/>
      <c r="J87" s="6"/>
      <c r="K87" s="9"/>
      <c r="L87" s="10"/>
      <c r="M87" s="6"/>
      <c r="N87" s="6"/>
      <c r="O87" s="9"/>
      <c r="P87" s="10"/>
      <c r="Q87" s="6"/>
      <c r="R87" s="6"/>
      <c r="S87" s="9"/>
      <c r="T87" s="10"/>
      <c r="U87" s="6"/>
      <c r="V87" s="6"/>
      <c r="W87" s="9"/>
      <c r="X87" s="10"/>
      <c r="Y87" s="6"/>
      <c r="Z87" s="6"/>
      <c r="AA87" s="9"/>
      <c r="AB87" s="10"/>
      <c r="AC87" s="6"/>
      <c r="AD87" s="6"/>
      <c r="AE87" s="9"/>
      <c r="AF87" s="10"/>
      <c r="AG87" s="11">
        <v>17.78</v>
      </c>
      <c r="AH87" s="11">
        <v>26.67</v>
      </c>
      <c r="AI87" s="12">
        <f>ROUND(IF(SUM(AF87,AB87,X87,T87,P87,L87,H87)&lt;=40,SUM(AF87,AB87,X87,T87,P87,L87,H87),40),2)</f>
        <v>0</v>
      </c>
      <c r="AJ87" s="12">
        <f>ROUND(IF(SUM(H87,L87,P87,T87,X87,AB87,AF87)&gt;40,SUM(H87,L87,P87,T87,X87,AB87,AF87)-40,0),2)</f>
        <v>0</v>
      </c>
      <c r="AK87" s="3">
        <f>ROUND(AG87*AI87,2)</f>
        <v>0</v>
      </c>
      <c r="AL87" s="3">
        <f>AH87*AJ87</f>
        <v>0</v>
      </c>
      <c r="AM87" s="3">
        <f>SUM(AK87:AL87)</f>
        <v>0</v>
      </c>
      <c r="AN87" s="5">
        <v>14</v>
      </c>
      <c r="AO87" s="13">
        <f>AN87*1.5</f>
        <v>21</v>
      </c>
      <c r="AP87" s="14">
        <f>AN87*AI87</f>
        <v>0</v>
      </c>
      <c r="AQ87" s="14">
        <f>AO87*AJ87</f>
        <v>0</v>
      </c>
      <c r="AR87" s="46">
        <f>SUM(AP87:AQ87)</f>
        <v>0</v>
      </c>
      <c r="AS87" s="38">
        <v>1099</v>
      </c>
      <c r="AT87" s="36"/>
      <c r="AU87" s="22">
        <f>AR87-AT87</f>
        <v>0</v>
      </c>
      <c r="AV87" s="37"/>
      <c r="AW87" s="22">
        <f>AT87+AV87</f>
        <v>0</v>
      </c>
    </row>
    <row r="88" spans="1:49">
      <c r="A88" s="8">
        <v>85</v>
      </c>
      <c r="B88" s="43" t="s">
        <v>196</v>
      </c>
      <c r="C88" s="24" t="s">
        <v>197</v>
      </c>
      <c r="D88" s="16" t="s">
        <v>31</v>
      </c>
      <c r="E88" s="6"/>
      <c r="F88" s="6"/>
      <c r="G88" s="9"/>
      <c r="H88" s="10"/>
      <c r="I88" s="6"/>
      <c r="J88" s="6"/>
      <c r="K88" s="9"/>
      <c r="L88" s="10"/>
      <c r="M88" s="6"/>
      <c r="N88" s="6"/>
      <c r="O88" s="9"/>
      <c r="P88" s="10"/>
      <c r="Q88" s="6"/>
      <c r="R88" s="6"/>
      <c r="S88" s="9"/>
      <c r="T88" s="10"/>
      <c r="U88" s="6"/>
      <c r="V88" s="6"/>
      <c r="W88" s="9"/>
      <c r="X88" s="10"/>
      <c r="Y88" s="6"/>
      <c r="Z88" s="6"/>
      <c r="AA88" s="9"/>
      <c r="AB88" s="10"/>
      <c r="AC88" s="6"/>
      <c r="AD88" s="6"/>
      <c r="AE88" s="9"/>
      <c r="AF88" s="10"/>
      <c r="AG88" s="11">
        <v>16.510000000000002</v>
      </c>
      <c r="AH88" s="11">
        <v>24.77</v>
      </c>
      <c r="AI88" s="12">
        <f>ROUND(IF(SUM(AF88,AB88,X88,T88,P88,L88,H88)&lt;=40,SUM(AF88,AB88,X88,T88,P88,L88,H88),40),2)</f>
        <v>0</v>
      </c>
      <c r="AJ88" s="12">
        <f>ROUND(IF(SUM(H88,L88,P88,T88,X88,AB88,AF88)&gt;40,SUM(H88,L88,P88,T88,X88,AB88,AF88)-40,0),2)</f>
        <v>0</v>
      </c>
      <c r="AK88" s="3">
        <f>ROUND(AG88*AI88,2)</f>
        <v>0</v>
      </c>
      <c r="AL88" s="3">
        <f>AH88*AJ88</f>
        <v>0</v>
      </c>
      <c r="AM88" s="3">
        <f>SUM(AK88:AL88)</f>
        <v>0</v>
      </c>
      <c r="AN88" s="5">
        <v>13</v>
      </c>
      <c r="AO88" s="13">
        <f>AN88*1.5</f>
        <v>19.5</v>
      </c>
      <c r="AP88" s="14">
        <f>AN88*AI88</f>
        <v>0</v>
      </c>
      <c r="AQ88" s="14">
        <f>AO88*AJ88</f>
        <v>0</v>
      </c>
      <c r="AR88" s="46">
        <f>SUM(AP88:AQ88)</f>
        <v>0</v>
      </c>
      <c r="AS88" s="38">
        <v>1099</v>
      </c>
      <c r="AT88" s="36"/>
      <c r="AU88" s="22">
        <f>AR88-AT88</f>
        <v>0</v>
      </c>
      <c r="AV88" s="37"/>
      <c r="AW88" s="22">
        <f>AT88+AV88</f>
        <v>0</v>
      </c>
    </row>
    <row r="89" spans="1:49">
      <c r="A89" s="8">
        <v>86</v>
      </c>
      <c r="B89" s="43" t="s">
        <v>196</v>
      </c>
      <c r="C89" s="21" t="s">
        <v>197</v>
      </c>
      <c r="D89" s="17" t="s">
        <v>141</v>
      </c>
      <c r="E89" s="6">
        <v>0.79236111111111107</v>
      </c>
      <c r="F89" s="6">
        <v>0.29166666666666669</v>
      </c>
      <c r="G89" s="9">
        <v>2.0833333333333332E-2</v>
      </c>
      <c r="H89" s="10">
        <f>ROUND(IF((OR(E89="",F89=""))," ",IF((E89&lt;F89),((F89-E89)*24-(G89*24)),((F89-E89)*24-(G89*24)+24))),2)</f>
        <v>11.48</v>
      </c>
      <c r="I89" s="6">
        <v>0.79166666666666663</v>
      </c>
      <c r="J89" s="6">
        <v>0.29166666666666669</v>
      </c>
      <c r="K89" s="9">
        <v>2.0833333333333332E-2</v>
      </c>
      <c r="L89" s="10">
        <f>ROUND(IF((OR(I89="",J89=""))," ",IF((I89&lt;J89),((J89-I89)*24-(K89*24)),((J89-I89)*24-(K89*24)+24))),2)</f>
        <v>11.5</v>
      </c>
      <c r="M89" s="6">
        <v>0.79166666666666663</v>
      </c>
      <c r="N89" s="6">
        <v>0.29166666666666669</v>
      </c>
      <c r="O89" s="9">
        <v>2.0833333333333332E-2</v>
      </c>
      <c r="P89" s="10">
        <f>ROUND(IF((OR(M89="",N89=""))," ",IF((M89&lt;N89),((N89-M89)*24-(O89*24)),((N89-M89)*24-(O89*24)+24))),2)</f>
        <v>11.5</v>
      </c>
      <c r="Q89" s="6">
        <v>0.79166666666666663</v>
      </c>
      <c r="R89" s="6">
        <v>0.29166666666666669</v>
      </c>
      <c r="S89" s="9">
        <v>2.0833333333333332E-2</v>
      </c>
      <c r="T89" s="10">
        <f>ROUND(IF((OR(Q89="",R89=""))," ",IF((Q89&lt;R89),((R89-Q89)*24-(S89*24)),((R89-Q89)*24-(S89*24)+24))),2)</f>
        <v>11.5</v>
      </c>
      <c r="U89" s="6">
        <v>0.79166666666666663</v>
      </c>
      <c r="V89" s="6">
        <v>0.29166666666666669</v>
      </c>
      <c r="W89" s="9">
        <v>2.0833333333333332E-2</v>
      </c>
      <c r="X89" s="10">
        <f>ROUND(IF((OR(U89="",V89=""))," ",IF((U89&lt;V89),((V89-U89)*24-(W89*24)),((V89-U89)*24-(W89*24)+24))),2)</f>
        <v>11.5</v>
      </c>
      <c r="Y89" s="6">
        <v>0.29166666666666669</v>
      </c>
      <c r="Z89" s="6">
        <v>0.79166666666666663</v>
      </c>
      <c r="AA89" s="9">
        <v>2.0833333333333332E-2</v>
      </c>
      <c r="AB89" s="10">
        <f>ROUND(IF((OR(Y89="",Z89=""))," ",IF((Y89&lt;Z89),((Z89-Y89)*24-(AA89*24)),((Z89-Y89)*24-(AA89*24)+24))),2)</f>
        <v>11.5</v>
      </c>
      <c r="AC89" s="6"/>
      <c r="AD89" s="6"/>
      <c r="AE89" s="9"/>
      <c r="AF89" s="10"/>
      <c r="AG89" s="11">
        <v>17.78</v>
      </c>
      <c r="AH89" s="11">
        <v>26.67</v>
      </c>
      <c r="AI89" s="12">
        <f>ROUND(IF(SUM(AF89,AB89,X89,T89,P89,L89,H89)&lt;=40,SUM(AF89,AB89,X89,T89,P89,L89,H89),40),2)</f>
        <v>40</v>
      </c>
      <c r="AJ89" s="12">
        <f>ROUND(IF(SUM(H89,L89,P89,T89,X89,AB89,AF89)&gt;40,SUM(H89,L89,P89,T89,X89,AB89,AF89)-40,0),2)</f>
        <v>28.98</v>
      </c>
      <c r="AK89" s="3">
        <f>ROUND(AG89*AI89,2)</f>
        <v>711.2</v>
      </c>
      <c r="AL89" s="3">
        <f>AH89*AJ89</f>
        <v>772.89660000000003</v>
      </c>
      <c r="AM89" s="3">
        <f>SUM(AK89:AL89)</f>
        <v>1484.0966000000001</v>
      </c>
      <c r="AN89" s="5">
        <v>14</v>
      </c>
      <c r="AO89" s="13">
        <f>AN89*1.5</f>
        <v>21</v>
      </c>
      <c r="AP89" s="14">
        <f>AN89*AI89</f>
        <v>560</v>
      </c>
      <c r="AQ89" s="14">
        <f>AO89*AJ89</f>
        <v>608.58000000000004</v>
      </c>
      <c r="AR89" s="46">
        <f>SUM(AP89:AQ89)</f>
        <v>1168.58</v>
      </c>
      <c r="AS89" s="38">
        <v>1099</v>
      </c>
      <c r="AT89" s="36"/>
      <c r="AU89" s="22">
        <f>AR89-AT89</f>
        <v>1168.58</v>
      </c>
      <c r="AV89" s="37"/>
      <c r="AW89" s="22">
        <f>AT89+AV89</f>
        <v>0</v>
      </c>
    </row>
    <row r="90" spans="1:49">
      <c r="A90" s="8">
        <v>87</v>
      </c>
      <c r="B90" s="43" t="s">
        <v>198</v>
      </c>
      <c r="C90" s="24" t="s">
        <v>199</v>
      </c>
      <c r="D90" s="16" t="s">
        <v>31</v>
      </c>
      <c r="E90" s="6"/>
      <c r="F90" s="6"/>
      <c r="G90" s="9"/>
      <c r="H90" s="10"/>
      <c r="I90" s="6"/>
      <c r="J90" s="6"/>
      <c r="K90" s="9"/>
      <c r="L90" s="10"/>
      <c r="M90" s="6"/>
      <c r="N90" s="6"/>
      <c r="O90" s="9"/>
      <c r="P90" s="10"/>
      <c r="Q90" s="6"/>
      <c r="R90" s="6"/>
      <c r="S90" s="9"/>
      <c r="T90" s="10"/>
      <c r="U90" s="6"/>
      <c r="V90" s="6"/>
      <c r="W90" s="9"/>
      <c r="X90" s="10"/>
      <c r="Y90" s="6"/>
      <c r="Z90" s="6"/>
      <c r="AA90" s="9"/>
      <c r="AB90" s="10"/>
      <c r="AC90" s="6"/>
      <c r="AD90" s="6"/>
      <c r="AE90" s="9"/>
      <c r="AF90" s="10"/>
      <c r="AG90" s="11">
        <v>15.24</v>
      </c>
      <c r="AH90" s="11">
        <v>22.86</v>
      </c>
      <c r="AI90" s="12">
        <f>ROUND(IF(SUM(AF90,AB90,X90,T90,P90,L90,H90)&lt;=40,SUM(AF90,AB90,X90,T90,P90,L90,H90),40),2)</f>
        <v>0</v>
      </c>
      <c r="AJ90" s="12">
        <f>ROUND(IF(SUM(H90,L90,P90,T90,X90,AB90,AF90)&gt;40,SUM(H90,L90,P90,T90,X90,AB90,AF90)-40,0),2)</f>
        <v>0</v>
      </c>
      <c r="AK90" s="3">
        <f>ROUND(AG90*AI90,2)</f>
        <v>0</v>
      </c>
      <c r="AL90" s="3">
        <f>AH90*AJ90</f>
        <v>0</v>
      </c>
      <c r="AM90" s="3">
        <f>SUM(AK90:AL90)</f>
        <v>0</v>
      </c>
      <c r="AN90" s="5">
        <v>12.5</v>
      </c>
      <c r="AO90" s="13">
        <f>AN90*1.5</f>
        <v>18.75</v>
      </c>
      <c r="AP90" s="14">
        <f>AN90*AI90</f>
        <v>0</v>
      </c>
      <c r="AQ90" s="14">
        <f>AO90*AJ90</f>
        <v>0</v>
      </c>
      <c r="AR90" s="46">
        <f>SUM(AP90:AQ90)</f>
        <v>0</v>
      </c>
      <c r="AS90" t="s">
        <v>26</v>
      </c>
      <c r="AT90" s="36"/>
      <c r="AU90" s="22">
        <f>AR90-AT90</f>
        <v>0</v>
      </c>
      <c r="AV90" s="37"/>
      <c r="AW90" s="22">
        <f>AT90+AV90</f>
        <v>0</v>
      </c>
    </row>
    <row r="91" spans="1:49">
      <c r="A91" s="8">
        <v>88</v>
      </c>
      <c r="B91" s="43" t="s">
        <v>198</v>
      </c>
      <c r="C91" s="24" t="s">
        <v>199</v>
      </c>
      <c r="D91" s="16" t="s">
        <v>141</v>
      </c>
      <c r="E91" s="6">
        <v>0.79166666666666663</v>
      </c>
      <c r="F91" s="6">
        <v>0.29166666666666669</v>
      </c>
      <c r="G91" s="9">
        <v>2.0833333333333332E-2</v>
      </c>
      <c r="H91" s="10">
        <f>ROUND(IF((OR(E91="",F91=""))," ",IF((E91&lt;F91),((F91-E91)*24-(G91*24)),((F91-E91)*24-(G91*24)+24))),2)</f>
        <v>11.5</v>
      </c>
      <c r="I91" s="6">
        <v>0.79166666666666663</v>
      </c>
      <c r="J91" s="6">
        <v>0.29166666666666669</v>
      </c>
      <c r="K91" s="9">
        <v>2.0833333333333332E-2</v>
      </c>
      <c r="L91" s="10">
        <f>ROUND(IF((OR(I91="",J91=""))," ",IF((I91&lt;J91),((J91-I91)*24-(K91*24)),((J91-I91)*24-(K91*24)+24))),2)</f>
        <v>11.5</v>
      </c>
      <c r="M91" s="6">
        <v>0.79166666666666663</v>
      </c>
      <c r="N91" s="6">
        <v>0.29166666666666669</v>
      </c>
      <c r="O91" s="9">
        <v>2.0833333333333332E-2</v>
      </c>
      <c r="P91" s="10">
        <f>ROUND(IF((OR(M91="",N91=""))," ",IF((M91&lt;N91),((N91-M91)*24-(O91*24)),((N91-M91)*24-(O91*24)+24))),2)</f>
        <v>11.5</v>
      </c>
      <c r="Q91" s="6">
        <v>0.79166666666666663</v>
      </c>
      <c r="R91" s="6">
        <v>0.29166666666666669</v>
      </c>
      <c r="S91" s="9">
        <v>2.0833333333333332E-2</v>
      </c>
      <c r="T91" s="10">
        <f>ROUND(IF((OR(Q91="",R91=""))," ",IF((Q91&lt;R91),((R91-Q91)*24-(S91*24)),((R91-Q91)*24-(S91*24)+24))),2)</f>
        <v>11.5</v>
      </c>
      <c r="U91" s="6">
        <v>0.79166666666666663</v>
      </c>
      <c r="V91" s="6">
        <v>0.29166666666666669</v>
      </c>
      <c r="W91" s="9">
        <v>2.0833333333333332E-2</v>
      </c>
      <c r="X91" s="10">
        <f>ROUND(IF((OR(U91="",V91=""))," ",IF((U91&lt;V91),((V91-U91)*24-(W91*24)),((V91-U91)*24-(W91*24)+24))),2)</f>
        <v>11.5</v>
      </c>
      <c r="Y91" s="6"/>
      <c r="Z91" s="6"/>
      <c r="AA91" s="9"/>
      <c r="AB91" s="10"/>
      <c r="AC91" s="6"/>
      <c r="AD91" s="6"/>
      <c r="AE91" s="9"/>
      <c r="AF91" s="10"/>
      <c r="AG91" s="11">
        <v>16.510000000000002</v>
      </c>
      <c r="AH91" s="11">
        <v>24.77</v>
      </c>
      <c r="AI91" s="12">
        <f>ROUND(IF(SUM(AF91,AB91,X91,T91,P91,L91,H91)&lt;=40,SUM(AF91,AB91,X91,T91,P91,L91,H91),40),2)</f>
        <v>40</v>
      </c>
      <c r="AJ91" s="12">
        <f>ROUND(IF(SUM(H91,L91,P91,T91,X91,AB91,AF91)&gt;40,SUM(H91,L91,P91,T91,X91,AB91,AF91)-40,0),2)</f>
        <v>17.5</v>
      </c>
      <c r="AK91" s="3">
        <f>ROUND(AG91*AI91,2)</f>
        <v>660.4</v>
      </c>
      <c r="AL91" s="3">
        <f>AH91*AJ91</f>
        <v>433.47499999999997</v>
      </c>
      <c r="AM91" s="3">
        <f>SUM(AK91:AL91)</f>
        <v>1093.875</v>
      </c>
      <c r="AN91" s="5">
        <v>13.5</v>
      </c>
      <c r="AO91" s="13">
        <f>AN91*1.5</f>
        <v>20.25</v>
      </c>
      <c r="AP91" s="14">
        <f>AN91*AI91</f>
        <v>540</v>
      </c>
      <c r="AQ91" s="14">
        <f>AO91*AJ91</f>
        <v>354.375</v>
      </c>
      <c r="AR91" s="46">
        <f>SUM(AP91:AQ91)</f>
        <v>894.375</v>
      </c>
      <c r="AS91" t="s">
        <v>26</v>
      </c>
      <c r="AT91" s="36"/>
      <c r="AU91" s="22">
        <f>AR91-AT91</f>
        <v>894.375</v>
      </c>
      <c r="AV91" s="37"/>
      <c r="AW91" s="22">
        <f>AT91+AV91</f>
        <v>0</v>
      </c>
    </row>
    <row r="92" spans="1:49">
      <c r="A92" s="8">
        <v>89</v>
      </c>
      <c r="B92" s="43" t="s">
        <v>200</v>
      </c>
      <c r="C92" s="24" t="s">
        <v>201</v>
      </c>
      <c r="D92" s="16" t="s">
        <v>31</v>
      </c>
      <c r="E92" s="6"/>
      <c r="F92" s="6"/>
      <c r="G92" s="9"/>
      <c r="H92" s="10"/>
      <c r="I92" s="6"/>
      <c r="J92" s="6"/>
      <c r="K92" s="9"/>
      <c r="L92" s="10"/>
      <c r="M92" s="6"/>
      <c r="N92" s="6"/>
      <c r="O92" s="9"/>
      <c r="P92" s="10"/>
      <c r="Q92" s="6"/>
      <c r="R92" s="6"/>
      <c r="S92" s="9"/>
      <c r="T92" s="10"/>
      <c r="U92" s="6"/>
      <c r="V92" s="6"/>
      <c r="W92" s="9"/>
      <c r="X92" s="10"/>
      <c r="Y92" s="6"/>
      <c r="Z92" s="6"/>
      <c r="AA92" s="9"/>
      <c r="AB92" s="10"/>
      <c r="AC92" s="6"/>
      <c r="AD92" s="6"/>
      <c r="AE92" s="9"/>
      <c r="AF92" s="10"/>
      <c r="AG92" s="11">
        <v>15.24</v>
      </c>
      <c r="AH92" s="11">
        <v>22.86</v>
      </c>
      <c r="AI92" s="12">
        <f>ROUND(IF(SUM(AF92,AB92,X92,T92,P92,L92,H92)&lt;=40,SUM(AF92,AB92,X92,T92,P92,L92,H92),40),2)</f>
        <v>0</v>
      </c>
      <c r="AJ92" s="12">
        <f>ROUND(IF(SUM(H92,L92,P92,T92,X92,AB92,AF92)&gt;40,SUM(H92,L92,P92,T92,X92,AB92,AF92)-40,0),2)</f>
        <v>0</v>
      </c>
      <c r="AK92" s="3">
        <f>ROUND(AG92*AI92,2)</f>
        <v>0</v>
      </c>
      <c r="AL92" s="3">
        <f>AH92*AJ92</f>
        <v>0</v>
      </c>
      <c r="AM92" s="3">
        <f>SUM(AK92:AL92)</f>
        <v>0</v>
      </c>
      <c r="AN92" s="5">
        <v>12.5</v>
      </c>
      <c r="AO92" s="13">
        <f>AN92*1.5</f>
        <v>18.75</v>
      </c>
      <c r="AP92" s="14">
        <f>AN92*AI92</f>
        <v>0</v>
      </c>
      <c r="AQ92" s="14">
        <f>AO92*AJ92</f>
        <v>0</v>
      </c>
      <c r="AR92" s="46">
        <f>SUM(AP92:AQ92)</f>
        <v>0</v>
      </c>
      <c r="AS92" t="s">
        <v>26</v>
      </c>
      <c r="AT92" s="36"/>
      <c r="AU92" s="22">
        <f>AR92-AT92</f>
        <v>0</v>
      </c>
      <c r="AV92" s="37"/>
      <c r="AW92" s="22">
        <f>AT92+AV92</f>
        <v>0</v>
      </c>
    </row>
    <row r="93" spans="1:49">
      <c r="A93" s="8">
        <v>90</v>
      </c>
      <c r="B93" s="43" t="s">
        <v>200</v>
      </c>
      <c r="C93" s="24" t="s">
        <v>201</v>
      </c>
      <c r="D93" s="16" t="s">
        <v>141</v>
      </c>
      <c r="E93" s="6">
        <v>0.79166666666666663</v>
      </c>
      <c r="F93" s="6">
        <v>0.29166666666666669</v>
      </c>
      <c r="G93" s="9">
        <v>2.0833333333333332E-2</v>
      </c>
      <c r="H93" s="10">
        <f>ROUND(IF((OR(E93="",F93=""))," ",IF((E93&lt;F93),((F93-E93)*24-(G93*24)),((F93-E93)*24-(G93*24)+24))),2)</f>
        <v>11.5</v>
      </c>
      <c r="I93" s="6">
        <v>0.79166666666666663</v>
      </c>
      <c r="J93" s="6">
        <v>0.29166666666666669</v>
      </c>
      <c r="K93" s="9">
        <v>2.0833333333333332E-2</v>
      </c>
      <c r="L93" s="10">
        <f>ROUND(IF((OR(I93="",J93=""))," ",IF((I93&lt;J93),((J93-I93)*24-(K93*24)),((J93-I93)*24-(K93*24)+24))),2)</f>
        <v>11.5</v>
      </c>
      <c r="M93" s="6">
        <v>0.79166666666666663</v>
      </c>
      <c r="N93" s="6">
        <v>0.29166666666666669</v>
      </c>
      <c r="O93" s="9">
        <v>2.0833333333333332E-2</v>
      </c>
      <c r="P93" s="10">
        <f>ROUND(IF((OR(M93="",N93=""))," ",IF((M93&lt;N93),((N93-M93)*24-(O93*24)),((N93-M93)*24-(O93*24)+24))),2)</f>
        <v>11.5</v>
      </c>
      <c r="Q93" s="6">
        <v>0.79166666666666663</v>
      </c>
      <c r="R93" s="6">
        <v>0.29166666666666669</v>
      </c>
      <c r="S93" s="9">
        <v>2.0833333333333332E-2</v>
      </c>
      <c r="T93" s="10">
        <f>ROUND(IF((OR(Q93="",R93=""))," ",IF((Q93&lt;R93),((R93-Q93)*24-(S93*24)),((R93-Q93)*24-(S93*24)+24))),2)</f>
        <v>11.5</v>
      </c>
      <c r="U93" s="6">
        <v>0.79166666666666663</v>
      </c>
      <c r="V93" s="6">
        <v>0.29166666666666669</v>
      </c>
      <c r="W93" s="9">
        <v>2.0833333333333332E-2</v>
      </c>
      <c r="X93" s="10">
        <f>ROUND(IF((OR(U93="",V93=""))," ",IF((U93&lt;V93),((V93-U93)*24-(W93*24)),((V93-U93)*24-(W93*24)+24))),2)</f>
        <v>11.5</v>
      </c>
      <c r="Y93" s="6">
        <v>0.79166666666666663</v>
      </c>
      <c r="Z93" s="6">
        <v>0.29166666666666669</v>
      </c>
      <c r="AA93" s="9">
        <v>2.0833333333333332E-2</v>
      </c>
      <c r="AB93" s="10">
        <f>ROUND(IF((OR(Y93="",Z93=""))," ",IF((Y93&lt;Z93),((Z93-Y93)*24-(AA93*24)),((Z93-Y93)*24-(AA93*24)+24))),2)</f>
        <v>11.5</v>
      </c>
      <c r="AC93" s="6"/>
      <c r="AD93" s="6"/>
      <c r="AE93" s="9"/>
      <c r="AF93" s="10"/>
      <c r="AG93" s="11">
        <v>16.510000000000002</v>
      </c>
      <c r="AH93" s="11">
        <v>24.77</v>
      </c>
      <c r="AI93" s="12">
        <f>ROUND(IF(SUM(AF93,AB93,X93,T93,P93,L93,H93)&lt;=40,SUM(AF93,AB93,X93,T93,P93,L93,H93),40),2)</f>
        <v>40</v>
      </c>
      <c r="AJ93" s="12">
        <f>ROUND(IF(SUM(H93,L93,P93,T93,X93,AB93,AF93)&gt;40,SUM(H93,L93,P93,T93,X93,AB93,AF93)-40,0),2)</f>
        <v>29</v>
      </c>
      <c r="AK93" s="3">
        <f>ROUND(AG93*AI93,2)</f>
        <v>660.4</v>
      </c>
      <c r="AL93" s="3">
        <f>AH93*AJ93</f>
        <v>718.33</v>
      </c>
      <c r="AM93" s="3">
        <f>SUM(AK93:AL93)</f>
        <v>1378.73</v>
      </c>
      <c r="AN93" s="5">
        <v>13.5</v>
      </c>
      <c r="AO93" s="13">
        <f>AN93*1.5</f>
        <v>20.25</v>
      </c>
      <c r="AP93" s="14">
        <f>AN93*AI93</f>
        <v>540</v>
      </c>
      <c r="AQ93" s="14">
        <f>AO93*AJ93</f>
        <v>587.25</v>
      </c>
      <c r="AR93" s="46">
        <f>SUM(AP93:AQ93)</f>
        <v>1127.25</v>
      </c>
      <c r="AS93" t="s">
        <v>26</v>
      </c>
      <c r="AT93" s="36"/>
      <c r="AU93" s="22">
        <f>AR93-AT93</f>
        <v>1127.25</v>
      </c>
      <c r="AV93" s="37"/>
      <c r="AW93" s="22">
        <f>AT93+AV93</f>
        <v>0</v>
      </c>
    </row>
    <row r="94" spans="1:49">
      <c r="A94" s="8">
        <v>91</v>
      </c>
      <c r="B94" s="43" t="s">
        <v>202</v>
      </c>
      <c r="C94" s="24" t="s">
        <v>203</v>
      </c>
      <c r="D94" s="16" t="s">
        <v>31</v>
      </c>
      <c r="E94" s="6"/>
      <c r="F94" s="6"/>
      <c r="G94" s="9"/>
      <c r="H94" s="10"/>
      <c r="I94" s="6"/>
      <c r="J94" s="6"/>
      <c r="K94" s="9"/>
      <c r="L94" s="10"/>
      <c r="M94" s="6"/>
      <c r="N94" s="6"/>
      <c r="O94" s="9"/>
      <c r="P94" s="10"/>
      <c r="Q94" s="6"/>
      <c r="R94" s="6"/>
      <c r="S94" s="9"/>
      <c r="T94" s="10"/>
      <c r="U94" s="6"/>
      <c r="V94" s="6"/>
      <c r="W94" s="9"/>
      <c r="X94" s="10"/>
      <c r="Y94" s="6"/>
      <c r="Z94" s="6"/>
      <c r="AA94" s="9"/>
      <c r="AB94" s="10"/>
      <c r="AC94" s="6"/>
      <c r="AD94" s="6"/>
      <c r="AE94" s="9"/>
      <c r="AF94" s="10"/>
      <c r="AG94" s="11">
        <v>17.149999999999999</v>
      </c>
      <c r="AH94" s="11">
        <v>25.72</v>
      </c>
      <c r="AI94" s="12">
        <f>ROUND(IF(SUM(AF94,AB94,X94,T94,P94,L94,H94)&lt;=40,SUM(AF94,AB94,X94,T94,P94,L94,H94),40),2)</f>
        <v>0</v>
      </c>
      <c r="AJ94" s="12">
        <f>ROUND(IF(SUM(H94,L94,P94,T94,X94,AB94,AF94)&gt;40,SUM(H94,L94,P94,T94,X94,AB94,AF94)-40,0),2)</f>
        <v>0</v>
      </c>
      <c r="AK94" s="3">
        <f>ROUND(AG94*AI94,2)</f>
        <v>0</v>
      </c>
      <c r="AL94" s="3">
        <f>AH94*AJ94</f>
        <v>0</v>
      </c>
      <c r="AM94" s="3">
        <f>SUM(AK94:AL94)</f>
        <v>0</v>
      </c>
      <c r="AN94" s="5">
        <v>13.5</v>
      </c>
      <c r="AO94" s="13">
        <f>AN94*1.5</f>
        <v>20.25</v>
      </c>
      <c r="AP94" s="14">
        <f>AN94*AI94</f>
        <v>0</v>
      </c>
      <c r="AQ94" s="14">
        <f>AO94*AJ94</f>
        <v>0</v>
      </c>
      <c r="AR94" s="46">
        <f>SUM(AP94:AQ94)</f>
        <v>0</v>
      </c>
      <c r="AS94" t="s">
        <v>26</v>
      </c>
      <c r="AT94" s="36"/>
      <c r="AU94" s="22">
        <f>AR94-AT94</f>
        <v>0</v>
      </c>
      <c r="AV94" s="37"/>
      <c r="AW94" s="22">
        <f>AT94+AV94</f>
        <v>0</v>
      </c>
    </row>
    <row r="95" spans="1:49">
      <c r="A95" s="8">
        <v>92</v>
      </c>
      <c r="B95" s="44" t="s">
        <v>202</v>
      </c>
      <c r="C95" s="45" t="s">
        <v>203</v>
      </c>
      <c r="D95" s="1" t="s">
        <v>141</v>
      </c>
      <c r="E95" s="6">
        <v>0.79166666666666663</v>
      </c>
      <c r="F95" s="6">
        <v>0.29166666666666669</v>
      </c>
      <c r="G95" s="9">
        <v>2.0833333333333332E-2</v>
      </c>
      <c r="H95" s="10">
        <f>ROUND(IF((OR(E95="",F95=""))," ",IF((E95&lt;F95),((F95-E95)*24-(G95*24)),((F95-E95)*24-(G95*24)+24))),2)</f>
        <v>11.5</v>
      </c>
      <c r="I95" s="6">
        <v>0.79166666666666663</v>
      </c>
      <c r="J95" s="6">
        <v>0.29166666666666669</v>
      </c>
      <c r="K95" s="9">
        <v>2.0833333333333332E-2</v>
      </c>
      <c r="L95" s="10">
        <f>ROUND(IF((OR(I95="",J95=""))," ",IF((I95&lt;J95),((J95-I95)*24-(K95*24)),((J95-I95)*24-(K95*24)+24))),2)</f>
        <v>11.5</v>
      </c>
      <c r="M95" s="6">
        <v>0.79166666666666663</v>
      </c>
      <c r="N95" s="6">
        <v>0.29166666666666669</v>
      </c>
      <c r="O95" s="9">
        <v>2.0833333333333332E-2</v>
      </c>
      <c r="P95" s="10">
        <f>ROUND(IF((OR(M95="",N95=""))," ",IF((M95&lt;N95),((N95-M95)*24-(O95*24)),((N95-M95)*24-(O95*24)+24))),2)</f>
        <v>11.5</v>
      </c>
      <c r="Q95" s="6">
        <v>0.79166666666666663</v>
      </c>
      <c r="R95" s="6">
        <v>0.29166666666666669</v>
      </c>
      <c r="S95" s="9">
        <v>2.0833333333333332E-2</v>
      </c>
      <c r="T95" s="10">
        <f>ROUND(IF((OR(Q95="",R95=""))," ",IF((Q95&lt;R95),((R95-Q95)*24-(S95*24)),((R95-Q95)*24-(S95*24)+24))),2)</f>
        <v>11.5</v>
      </c>
      <c r="U95" s="6">
        <v>0.79166666666666663</v>
      </c>
      <c r="V95" s="6">
        <v>0.29166666666666669</v>
      </c>
      <c r="W95" s="9">
        <v>2.0833333333333332E-2</v>
      </c>
      <c r="X95" s="10">
        <f>ROUND(IF((OR(U95="",V95=""))," ",IF((U95&lt;V95),((V95-U95)*24-(W95*24)),((V95-U95)*24-(W95*24)+24))),2)</f>
        <v>11.5</v>
      </c>
      <c r="Y95" s="6">
        <v>0.79166666666666663</v>
      </c>
      <c r="Z95" s="6">
        <v>0.29166666666666669</v>
      </c>
      <c r="AA95" s="9">
        <v>2.0833333333333332E-2</v>
      </c>
      <c r="AB95" s="10">
        <f>ROUND(IF((OR(Y95="",Z95=""))," ",IF((Y95&lt;Z95),((Z95-Y95)*24-(AA95*24)),((Z95-Y95)*24-(AA95*24)+24))),2)</f>
        <v>11.5</v>
      </c>
      <c r="AC95" s="6"/>
      <c r="AD95" s="6"/>
      <c r="AE95" s="9"/>
      <c r="AF95" s="10"/>
      <c r="AG95" s="11">
        <v>18.420000000000002</v>
      </c>
      <c r="AH95" s="11">
        <v>27.63</v>
      </c>
      <c r="AI95" s="12">
        <f>ROUND(IF(SUM(AF95,AB95,X95,T95,P95,L95,H95)&lt;=40,SUM(AF95,AB95,X95,T95,P95,L95,H95),40),2)</f>
        <v>40</v>
      </c>
      <c r="AJ95" s="12">
        <f>ROUND(IF(SUM(H95,L95,P95,T95,X95,AB95,AF95)&gt;40,SUM(H95,L95,P95,T95,X95,AB95,AF95)-40,0),2)</f>
        <v>29</v>
      </c>
      <c r="AK95" s="3">
        <f>ROUND(AG95*AI95,2)</f>
        <v>736.8</v>
      </c>
      <c r="AL95" s="3">
        <f>AH95*AJ95</f>
        <v>801.27</v>
      </c>
      <c r="AM95" s="3">
        <f>SUM(AK95:AL95)</f>
        <v>1538.07</v>
      </c>
      <c r="AN95" s="5">
        <v>14.5</v>
      </c>
      <c r="AO95" s="13">
        <f>AN95*1.5</f>
        <v>21.75</v>
      </c>
      <c r="AP95" s="14">
        <f>AN95*AI95</f>
        <v>580</v>
      </c>
      <c r="AQ95" s="14">
        <f>AO95*AJ95</f>
        <v>630.75</v>
      </c>
      <c r="AR95" s="46">
        <f>SUM(AP95:AQ95)</f>
        <v>1210.75</v>
      </c>
      <c r="AS95" t="s">
        <v>26</v>
      </c>
      <c r="AT95" s="36"/>
      <c r="AU95" s="22">
        <f>AR95-AT95</f>
        <v>1210.75</v>
      </c>
      <c r="AV95" s="37"/>
      <c r="AW95" s="22">
        <f>AT95+AV95</f>
        <v>0</v>
      </c>
    </row>
    <row r="96" spans="1:49">
      <c r="A96" s="8">
        <v>93</v>
      </c>
      <c r="B96" s="43" t="s">
        <v>204</v>
      </c>
      <c r="C96" s="24" t="s">
        <v>205</v>
      </c>
      <c r="D96" s="16" t="s">
        <v>31</v>
      </c>
      <c r="E96" s="6"/>
      <c r="F96" s="6"/>
      <c r="G96" s="9"/>
      <c r="H96" s="10"/>
      <c r="I96" s="6"/>
      <c r="J96" s="6"/>
      <c r="K96" s="9"/>
      <c r="L96" s="10"/>
      <c r="M96" s="6"/>
      <c r="N96" s="6"/>
      <c r="O96" s="9"/>
      <c r="P96" s="10"/>
      <c r="Q96" s="6"/>
      <c r="R96" s="6"/>
      <c r="S96" s="9"/>
      <c r="T96" s="10"/>
      <c r="U96" s="6"/>
      <c r="V96" s="6"/>
      <c r="W96" s="9"/>
      <c r="X96" s="10"/>
      <c r="Y96" s="6"/>
      <c r="Z96" s="6"/>
      <c r="AA96" s="9"/>
      <c r="AB96" s="10"/>
      <c r="AC96" s="6"/>
      <c r="AD96" s="6"/>
      <c r="AE96" s="9"/>
      <c r="AF96" s="10"/>
      <c r="AG96" s="11">
        <v>17.149999999999999</v>
      </c>
      <c r="AH96" s="11">
        <v>25.72</v>
      </c>
      <c r="AI96" s="12">
        <f>ROUND(IF(SUM(AF96,AB96,X96,T96,P96,L96,H96)&lt;=40,SUM(AF96,AB96,X96,T96,P96,L96,H96),40),2)</f>
        <v>0</v>
      </c>
      <c r="AJ96" s="12">
        <f>ROUND(IF(SUM(H96,L96,P96,T96,X96,AB96,AF96)&gt;40,SUM(H96,L96,P96,T96,X96,AB96,AF96)-40,0),2)</f>
        <v>0</v>
      </c>
      <c r="AK96" s="3">
        <f>ROUND(AG96*AI96,2)</f>
        <v>0</v>
      </c>
      <c r="AL96" s="3">
        <f>AH96*AJ96</f>
        <v>0</v>
      </c>
      <c r="AM96" s="3">
        <f>SUM(AK96:AL96)</f>
        <v>0</v>
      </c>
      <c r="AN96" s="5">
        <v>13.5</v>
      </c>
      <c r="AO96" s="13">
        <f>AN96*1.5</f>
        <v>20.25</v>
      </c>
      <c r="AP96" s="14">
        <f>AN96*AI96</f>
        <v>0</v>
      </c>
      <c r="AQ96" s="14">
        <f>AO96*AJ96</f>
        <v>0</v>
      </c>
      <c r="AR96" s="46">
        <f>SUM(AP96:AQ96)</f>
        <v>0</v>
      </c>
      <c r="AS96" t="s">
        <v>26</v>
      </c>
      <c r="AT96" s="36"/>
      <c r="AU96" s="22">
        <f>AR96-AT96</f>
        <v>0</v>
      </c>
      <c r="AV96" s="37"/>
      <c r="AW96" s="22">
        <f>AT96+AV96</f>
        <v>0</v>
      </c>
    </row>
    <row r="97" spans="1:49">
      <c r="A97" s="8">
        <v>94</v>
      </c>
      <c r="B97" s="44" t="s">
        <v>204</v>
      </c>
      <c r="C97" s="45" t="s">
        <v>205</v>
      </c>
      <c r="D97" s="1" t="s">
        <v>141</v>
      </c>
      <c r="E97" s="6">
        <v>0.79166666666666663</v>
      </c>
      <c r="F97" s="6">
        <v>0.29166666666666669</v>
      </c>
      <c r="G97" s="9">
        <v>2.0833333333333332E-2</v>
      </c>
      <c r="H97" s="10">
        <f>ROUND(IF((OR(E97="",F97=""))," ",IF((E97&lt;F97),((F97-E97)*24-(G97*24)),((F97-E97)*24-(G97*24)+24))),2)</f>
        <v>11.5</v>
      </c>
      <c r="I97" s="6">
        <v>0.79166666666666663</v>
      </c>
      <c r="J97" s="6">
        <v>0.29166666666666669</v>
      </c>
      <c r="K97" s="9">
        <v>2.0833333333333332E-2</v>
      </c>
      <c r="L97" s="10">
        <f>ROUND(IF((OR(I97="",J97=""))," ",IF((I97&lt;J97),((J97-I97)*24-(K97*24)),((J97-I97)*24-(K97*24)+24))),2)</f>
        <v>11.5</v>
      </c>
      <c r="M97" s="6">
        <v>0.79166666666666663</v>
      </c>
      <c r="N97" s="6">
        <v>0.29166666666666669</v>
      </c>
      <c r="O97" s="9">
        <v>2.0833333333333332E-2</v>
      </c>
      <c r="P97" s="10">
        <f>ROUND(IF((OR(M97="",N97=""))," ",IF((M97&lt;N97),((N97-M97)*24-(O97*24)),((N97-M97)*24-(O97*24)+24))),2)</f>
        <v>11.5</v>
      </c>
      <c r="Q97" s="6">
        <v>0.79166666666666663</v>
      </c>
      <c r="R97" s="6">
        <v>0.29166666666666669</v>
      </c>
      <c r="S97" s="9">
        <v>2.0833333333333332E-2</v>
      </c>
      <c r="T97" s="10">
        <f>ROUND(IF((OR(Q97="",R97=""))," ",IF((Q97&lt;R97),((R97-Q97)*24-(S97*24)),((R97-Q97)*24-(S97*24)+24))),2)</f>
        <v>11.5</v>
      </c>
      <c r="U97" s="6">
        <v>0.79166666666666663</v>
      </c>
      <c r="V97" s="6">
        <v>0.29166666666666669</v>
      </c>
      <c r="W97" s="9">
        <v>2.0833333333333332E-2</v>
      </c>
      <c r="X97" s="10">
        <f>ROUND(IF((OR(U97="",V97=""))," ",IF((U97&lt;V97),((V97-U97)*24-(W97*24)),((V97-U97)*24-(W97*24)+24))),2)</f>
        <v>11.5</v>
      </c>
      <c r="Y97" s="6">
        <v>0.79166666666666663</v>
      </c>
      <c r="Z97" s="6">
        <v>0.29166666666666669</v>
      </c>
      <c r="AA97" s="9">
        <v>2.0833333333333332E-2</v>
      </c>
      <c r="AB97" s="10">
        <f>ROUND(IF((OR(Y97="",Z97=""))," ",IF((Y97&lt;Z97),((Z97-Y97)*24-(AA97*24)),((Z97-Y97)*24-(AA97*24)+24))),2)</f>
        <v>11.5</v>
      </c>
      <c r="AC97" s="6"/>
      <c r="AD97" s="6"/>
      <c r="AE97" s="9"/>
      <c r="AF97" s="10"/>
      <c r="AG97" s="11">
        <v>18.420000000000002</v>
      </c>
      <c r="AH97" s="11">
        <v>27.63</v>
      </c>
      <c r="AI97" s="12">
        <f>ROUND(IF(SUM(AF97,AB97,X97,T97,P97,L97,H97)&lt;=40,SUM(AF97,AB97,X97,T97,P97,L97,H97),40),2)</f>
        <v>40</v>
      </c>
      <c r="AJ97" s="12">
        <f>ROUND(IF(SUM(H97,L97,P97,T97,X97,AB97,AF97)&gt;40,SUM(H97,L97,P97,T97,X97,AB97,AF97)-40,0),2)</f>
        <v>29</v>
      </c>
      <c r="AK97" s="3">
        <f>ROUND(AG97*AI97,2)</f>
        <v>736.8</v>
      </c>
      <c r="AL97" s="3">
        <f>AH97*AJ97</f>
        <v>801.27</v>
      </c>
      <c r="AM97" s="3">
        <f>SUM(AK97:AL97)</f>
        <v>1538.07</v>
      </c>
      <c r="AN97" s="5">
        <v>14.5</v>
      </c>
      <c r="AO97" s="13">
        <f>AN97*1.5</f>
        <v>21.75</v>
      </c>
      <c r="AP97" s="14">
        <f>AN97*AI97</f>
        <v>580</v>
      </c>
      <c r="AQ97" s="14">
        <f>AO97*AJ97</f>
        <v>630.75</v>
      </c>
      <c r="AR97" s="46">
        <f>SUM(AP97:AQ97)</f>
        <v>1210.75</v>
      </c>
      <c r="AS97" t="s">
        <v>26</v>
      </c>
      <c r="AT97" s="36"/>
      <c r="AU97" s="22">
        <f>AR97-AT97</f>
        <v>1210.75</v>
      </c>
      <c r="AV97" s="37"/>
      <c r="AW97" s="22">
        <f>AT97+AV97</f>
        <v>0</v>
      </c>
    </row>
    <row r="98" spans="1:49">
      <c r="A98" s="8">
        <v>95</v>
      </c>
      <c r="B98" s="43" t="s">
        <v>206</v>
      </c>
      <c r="C98" s="24" t="s">
        <v>207</v>
      </c>
      <c r="D98" s="16" t="s">
        <v>31</v>
      </c>
      <c r="E98" s="6">
        <v>0.29166666666666669</v>
      </c>
      <c r="F98" s="6">
        <v>0.79166666666666663</v>
      </c>
      <c r="G98" s="9">
        <v>2.0833333333333332E-2</v>
      </c>
      <c r="H98" s="10">
        <f>ROUND(IF((OR(E98="",F98=""))," ",IF((E98&lt;F98),((F98-E98)*24-(G98*24)),((F98-E98)*24-(G98*24)+24))),2)</f>
        <v>11.5</v>
      </c>
      <c r="I98" s="6">
        <v>0.29166666666666669</v>
      </c>
      <c r="J98" s="6">
        <v>0.79166666666666663</v>
      </c>
      <c r="K98" s="9">
        <v>2.0833333333333332E-2</v>
      </c>
      <c r="L98" s="10">
        <f>ROUND(IF((OR(I98="",J98=""))," ",IF((I98&lt;J98),((J98-I98)*24-(K98*24)),((J98-I98)*24-(K98*24)+24))),2)</f>
        <v>11.5</v>
      </c>
      <c r="M98" s="6">
        <v>0.29166666666666669</v>
      </c>
      <c r="N98" s="6">
        <v>0.79166666666666663</v>
      </c>
      <c r="O98" s="9">
        <v>2.0833333333333332E-2</v>
      </c>
      <c r="P98" s="10">
        <f>ROUND(IF((OR(M98="",N98=""))," ",IF((M98&lt;N98),((N98-M98)*24-(O98*24)),((N98-M98)*24-(O98*24)+24))),2)</f>
        <v>11.5</v>
      </c>
      <c r="Q98" s="6">
        <v>0.29166666666666669</v>
      </c>
      <c r="R98" s="6">
        <v>0.79166666666666663</v>
      </c>
      <c r="S98" s="9">
        <v>2.0833333333333332E-2</v>
      </c>
      <c r="T98" s="10">
        <f>ROUND(IF((OR(Q98="",R98=""))," ",IF((Q98&lt;R98),((R98-Q98)*24-(S98*24)),((R98-Q98)*24-(S98*24)+24))),2)</f>
        <v>11.5</v>
      </c>
      <c r="U98" s="6">
        <v>0.29166666666666669</v>
      </c>
      <c r="V98" s="6">
        <v>0.79166666666666663</v>
      </c>
      <c r="W98" s="9">
        <v>2.0833333333333332E-2</v>
      </c>
      <c r="X98" s="10">
        <f>ROUND(IF((OR(U98="",V98=""))," ",IF((U98&lt;V98),((V98-U98)*24-(W98*24)),((V98-U98)*24-(W98*24)+24))),2)</f>
        <v>11.5</v>
      </c>
      <c r="Y98" s="6">
        <v>0.29166666666666669</v>
      </c>
      <c r="Z98" s="6">
        <v>0.79166666666666663</v>
      </c>
      <c r="AA98" s="9">
        <v>2.0833333333333332E-2</v>
      </c>
      <c r="AB98" s="10">
        <f>ROUND(IF((OR(Y98="",Z98=""))," ",IF((Y98&lt;Z98),((Z98-Y98)*24-(AA98*24)),((Z98-Y98)*24-(AA98*24)+24))),2)</f>
        <v>11.5</v>
      </c>
      <c r="AC98" s="6"/>
      <c r="AD98" s="6"/>
      <c r="AE98" s="9"/>
      <c r="AF98" s="10"/>
      <c r="AG98" s="11">
        <v>16.510000000000002</v>
      </c>
      <c r="AH98" s="11">
        <v>24.77</v>
      </c>
      <c r="AI98" s="12">
        <f>ROUND(IF(SUM(AF98,AB98,X98,T98,P98,L98,H98)&lt;=40,SUM(AF98,AB98,X98,T98,P98,L98,H98),40),2)</f>
        <v>40</v>
      </c>
      <c r="AJ98" s="12">
        <f>ROUND(IF(SUM(H98,L98,P98,T98,X98,AB98,AF98)&gt;40,SUM(H98,L98,P98,T98,X98,AB98,AF98)-40,0),2)</f>
        <v>29</v>
      </c>
      <c r="AK98" s="3">
        <f>ROUND(AG98*AI98,2)</f>
        <v>660.4</v>
      </c>
      <c r="AL98" s="3">
        <f>AH98*AJ98</f>
        <v>718.33</v>
      </c>
      <c r="AM98" s="3">
        <f>SUM(AK98:AL98)</f>
        <v>1378.73</v>
      </c>
      <c r="AN98" s="5">
        <v>13</v>
      </c>
      <c r="AO98" s="13">
        <f>AN98*1.5</f>
        <v>19.5</v>
      </c>
      <c r="AP98" s="14">
        <f>AN98*AI98</f>
        <v>520</v>
      </c>
      <c r="AQ98" s="14">
        <f>AO98*AJ98</f>
        <v>565.5</v>
      </c>
      <c r="AR98" s="46">
        <f>SUM(AP98:AQ98)</f>
        <v>1085.5</v>
      </c>
      <c r="AS98" s="38">
        <v>1099</v>
      </c>
      <c r="AT98" s="36"/>
      <c r="AU98" s="22">
        <f>AR98-AT98</f>
        <v>1085.5</v>
      </c>
      <c r="AV98" s="37"/>
      <c r="AW98" s="22">
        <f>AT98+AV98</f>
        <v>0</v>
      </c>
    </row>
    <row r="99" spans="1:49">
      <c r="A99" s="8">
        <v>96</v>
      </c>
      <c r="B99" s="43" t="s">
        <v>206</v>
      </c>
      <c r="C99" s="24" t="s">
        <v>207</v>
      </c>
      <c r="D99" s="16" t="s">
        <v>141</v>
      </c>
      <c r="E99" s="6"/>
      <c r="F99" s="6"/>
      <c r="G99" s="9"/>
      <c r="H99" s="10"/>
      <c r="I99" s="6"/>
      <c r="J99" s="6"/>
      <c r="K99" s="9"/>
      <c r="L99" s="10"/>
      <c r="M99" s="6"/>
      <c r="N99" s="6"/>
      <c r="O99" s="9"/>
      <c r="P99" s="10"/>
      <c r="Q99" s="6"/>
      <c r="R99" s="6"/>
      <c r="S99" s="9"/>
      <c r="T99" s="10"/>
      <c r="U99" s="6"/>
      <c r="V99" s="6"/>
      <c r="W99" s="9"/>
      <c r="X99" s="10"/>
      <c r="Y99" s="6"/>
      <c r="Z99" s="6"/>
      <c r="AA99" s="9"/>
      <c r="AB99" s="10"/>
      <c r="AC99" s="6"/>
      <c r="AD99" s="6"/>
      <c r="AE99" s="9"/>
      <c r="AF99" s="10"/>
      <c r="AG99" s="11">
        <v>17.78</v>
      </c>
      <c r="AH99" s="11">
        <v>26.67</v>
      </c>
      <c r="AI99" s="12">
        <f>ROUND(IF(SUM(AF99,AB99,X99,T99,P99,L99,H99)&lt;=40,SUM(AF99,AB99,X99,T99,P99,L99,H99),40),2)</f>
        <v>0</v>
      </c>
      <c r="AJ99" s="12">
        <f>ROUND(IF(SUM(H99,L99,P99,T99,X99,AB99,AF99)&gt;40,SUM(H99,L99,P99,T99,X99,AB99,AF99)-40,0),2)</f>
        <v>0</v>
      </c>
      <c r="AK99" s="3">
        <f>ROUND(AG99*AI99,2)</f>
        <v>0</v>
      </c>
      <c r="AL99" s="3">
        <f>AH99*AJ99</f>
        <v>0</v>
      </c>
      <c r="AM99" s="3">
        <f>SUM(AK99:AL99)</f>
        <v>0</v>
      </c>
      <c r="AN99" s="5">
        <v>14</v>
      </c>
      <c r="AO99" s="13">
        <f>AN99*1.5</f>
        <v>21</v>
      </c>
      <c r="AP99" s="14">
        <f>AN99*AI99</f>
        <v>0</v>
      </c>
      <c r="AQ99" s="14">
        <f>AO99*AJ99</f>
        <v>0</v>
      </c>
      <c r="AR99" s="46">
        <f>SUM(AP99:AQ99)</f>
        <v>0</v>
      </c>
      <c r="AS99" s="38">
        <v>1099</v>
      </c>
      <c r="AT99" s="36"/>
      <c r="AU99" s="22">
        <f>AR99-AT99</f>
        <v>0</v>
      </c>
      <c r="AV99" s="37"/>
      <c r="AW99" s="22">
        <f>AT99+AV99</f>
        <v>0</v>
      </c>
    </row>
    <row r="100" spans="1:49">
      <c r="A100" s="8">
        <v>97</v>
      </c>
      <c r="B100" s="43" t="s">
        <v>208</v>
      </c>
      <c r="C100" s="24" t="s">
        <v>209</v>
      </c>
      <c r="D100" s="16" t="s">
        <v>31</v>
      </c>
      <c r="E100" s="6"/>
      <c r="F100" s="6"/>
      <c r="G100" s="9"/>
      <c r="H100" s="10"/>
      <c r="I100" s="6"/>
      <c r="J100" s="6"/>
      <c r="K100" s="9"/>
      <c r="L100" s="10"/>
      <c r="M100" s="6"/>
      <c r="N100" s="6"/>
      <c r="O100" s="9"/>
      <c r="P100" s="10"/>
      <c r="Q100" s="6"/>
      <c r="R100" s="6"/>
      <c r="S100" s="9"/>
      <c r="T100" s="10"/>
      <c r="U100" s="6"/>
      <c r="V100" s="6"/>
      <c r="W100" s="9"/>
      <c r="X100" s="10"/>
      <c r="Y100" s="6"/>
      <c r="Z100" s="6"/>
      <c r="AA100" s="9"/>
      <c r="AB100" s="10"/>
      <c r="AC100" s="6">
        <v>0.29166666666666669</v>
      </c>
      <c r="AD100" s="6">
        <v>0.45833333333333331</v>
      </c>
      <c r="AE100" s="9"/>
      <c r="AF100" s="10">
        <f>ROUND(IF((OR(AC100="",AD100=""))," ",IF((AC100&lt;AD100),((AD100-AC100)*24-(AE100*24)),((AD100-AC100)*24-(AE100*24)+24))),2)</f>
        <v>4</v>
      </c>
      <c r="AG100" s="11">
        <v>15.24</v>
      </c>
      <c r="AH100" s="11">
        <v>22.86</v>
      </c>
      <c r="AI100" s="12">
        <f>ROUND(IF(SUM(AF100,AB100,X100,T100,P100,L100,H100)&lt;=40,SUM(AF100,AB100,X100,T100,P100,L100,H100),40),2)</f>
        <v>4</v>
      </c>
      <c r="AJ100" s="12">
        <f>ROUND(IF(SUM(H100,L100,P100,T100,X100,AB100,AF100)&gt;40,SUM(H100,L100,P100,T100,X100,AB100,AF100)-40,0),2)</f>
        <v>0</v>
      </c>
      <c r="AK100" s="3">
        <f>ROUND(AG100*AI100,2)</f>
        <v>60.96</v>
      </c>
      <c r="AL100" s="3">
        <f>AH100*AJ100</f>
        <v>0</v>
      </c>
      <c r="AM100" s="3">
        <f>SUM(AK100:AL100)</f>
        <v>60.96</v>
      </c>
      <c r="AN100" s="5">
        <v>12.5</v>
      </c>
      <c r="AO100" s="13">
        <f>AN100*1.5</f>
        <v>18.75</v>
      </c>
      <c r="AP100" s="14">
        <f>AN100*AI100</f>
        <v>50</v>
      </c>
      <c r="AQ100" s="14">
        <f>AO100*AJ100</f>
        <v>0</v>
      </c>
      <c r="AR100" s="46">
        <f>SUM(AP100:AQ100)</f>
        <v>50</v>
      </c>
      <c r="AS100" t="s">
        <v>26</v>
      </c>
      <c r="AT100" s="36"/>
      <c r="AU100" s="22">
        <f>AR100-AT100</f>
        <v>50</v>
      </c>
      <c r="AV100" s="37"/>
      <c r="AW100" s="22">
        <f>AT100+AV100</f>
        <v>0</v>
      </c>
    </row>
    <row r="101" spans="1:49">
      <c r="A101" s="8">
        <v>98</v>
      </c>
      <c r="B101" s="43" t="s">
        <v>208</v>
      </c>
      <c r="C101" s="24" t="s">
        <v>209</v>
      </c>
      <c r="D101" s="16" t="s">
        <v>141</v>
      </c>
      <c r="E101" s="6">
        <v>0.79166666666666663</v>
      </c>
      <c r="F101" s="6">
        <v>0.29166666666666669</v>
      </c>
      <c r="G101" s="9">
        <v>2.0833333333333332E-2</v>
      </c>
      <c r="H101" s="10">
        <f>ROUND(IF((OR(E101="",F101=""))," ",IF((E101&lt;F101),((F101-E101)*24-(G101*24)),((F101-E101)*24-(G101*24)+24))),2)</f>
        <v>11.5</v>
      </c>
      <c r="I101" s="6">
        <v>0.79166666666666663</v>
      </c>
      <c r="J101" s="6">
        <v>0.29166666666666669</v>
      </c>
      <c r="K101" s="9">
        <v>2.0833333333333332E-2</v>
      </c>
      <c r="L101" s="10">
        <f>ROUND(IF((OR(I101="",J101=""))," ",IF((I101&lt;J101),((J101-I101)*24-(K101*24)),((J101-I101)*24-(K101*24)+24))),2)</f>
        <v>11.5</v>
      </c>
      <c r="M101" s="6">
        <v>0.79166666666666663</v>
      </c>
      <c r="N101" s="6">
        <v>0.29166666666666669</v>
      </c>
      <c r="O101" s="9">
        <v>2.0833333333333332E-2</v>
      </c>
      <c r="P101" s="10">
        <f>ROUND(IF((OR(M101="",N101=""))," ",IF((M101&lt;N101),((N101-M101)*24-(O101*24)),((N101-M101)*24-(O101*24)+24))),2)</f>
        <v>11.5</v>
      </c>
      <c r="Q101" s="6">
        <v>0.79166666666666663</v>
      </c>
      <c r="R101" s="6">
        <v>0.29166666666666669</v>
      </c>
      <c r="S101" s="9">
        <v>2.0833333333333332E-2</v>
      </c>
      <c r="T101" s="10">
        <f>ROUND(IF((OR(Q101="",R101=""))," ",IF((Q101&lt;R101),((R101-Q101)*24-(S101*24)),((R101-Q101)*24-(S101*24)+24))),2)</f>
        <v>11.5</v>
      </c>
      <c r="U101" s="6">
        <v>0.79166666666666663</v>
      </c>
      <c r="V101" s="6">
        <v>0.29166666666666669</v>
      </c>
      <c r="W101" s="9">
        <v>2.0833333333333332E-2</v>
      </c>
      <c r="X101" s="10">
        <f>ROUND(IF((OR(U101="",V101=""))," ",IF((U101&lt;V101),((V101-U101)*24-(W101*24)),((V101-U101)*24-(W101*24)+24))),2)</f>
        <v>11.5</v>
      </c>
      <c r="Y101" s="6"/>
      <c r="Z101" s="6"/>
      <c r="AA101" s="9"/>
      <c r="AB101" s="10"/>
      <c r="AC101" s="6"/>
      <c r="AD101" s="6"/>
      <c r="AE101" s="9"/>
      <c r="AF101" s="10"/>
      <c r="AG101" s="11">
        <v>16.510000000000002</v>
      </c>
      <c r="AH101" s="11">
        <v>24.77</v>
      </c>
      <c r="AI101" s="12">
        <f>ROUND(IF(SUM(AF101,AB101,X101,T101,P101,L101,H101)&lt;=40,SUM(AF101,AB101,X101,T101,P101,L101,H101),40),2)</f>
        <v>40</v>
      </c>
      <c r="AJ101" s="12">
        <f>ROUND(IF(SUM(H101,L101,P101,T101,X101,AB101,AF101)&gt;40,SUM(H101,L101,P101,T101,X101,AB101,AF101)-40,0),2)</f>
        <v>17.5</v>
      </c>
      <c r="AK101" s="3">
        <f>ROUND(AG101*AI101,2)</f>
        <v>660.4</v>
      </c>
      <c r="AL101" s="3">
        <f>AH101*AJ101</f>
        <v>433.47499999999997</v>
      </c>
      <c r="AM101" s="3">
        <f>SUM(AK101:AL101)</f>
        <v>1093.875</v>
      </c>
      <c r="AN101" s="5">
        <v>13.5</v>
      </c>
      <c r="AO101" s="13">
        <f>AN101*1.5</f>
        <v>20.25</v>
      </c>
      <c r="AP101" s="14">
        <f>AN101*AI101</f>
        <v>540</v>
      </c>
      <c r="AQ101" s="14">
        <f>AO101*AJ101</f>
        <v>354.375</v>
      </c>
      <c r="AR101" s="46">
        <f>SUM(AP101:AQ101)</f>
        <v>894.375</v>
      </c>
      <c r="AS101" t="s">
        <v>26</v>
      </c>
      <c r="AT101" s="36"/>
      <c r="AU101" s="22">
        <f>AR101-AT101</f>
        <v>894.375</v>
      </c>
      <c r="AV101" s="37"/>
      <c r="AW101" s="22">
        <f>AT101+AV101</f>
        <v>0</v>
      </c>
    </row>
    <row r="102" spans="1:49">
      <c r="A102" s="8">
        <v>99</v>
      </c>
      <c r="B102" s="43" t="s">
        <v>210</v>
      </c>
      <c r="C102" s="24" t="s">
        <v>211</v>
      </c>
      <c r="D102" s="16" t="s">
        <v>31</v>
      </c>
      <c r="E102" s="6">
        <v>0.29166666666666669</v>
      </c>
      <c r="F102" s="6">
        <v>0.79166666666666663</v>
      </c>
      <c r="G102" s="9">
        <v>2.0833333333333332E-2</v>
      </c>
      <c r="H102" s="10">
        <f>ROUND(IF((OR(E102="",F102=""))," ",IF((E102&lt;F102),((F102-E102)*24-(G102*24)),((F102-E102)*24-(G102*24)+24))),2)</f>
        <v>11.5</v>
      </c>
      <c r="I102" s="6">
        <v>0.29166666666666669</v>
      </c>
      <c r="J102" s="6">
        <v>0.79166666666666663</v>
      </c>
      <c r="K102" s="9">
        <v>2.0833333333333332E-2</v>
      </c>
      <c r="L102" s="10">
        <f>ROUND(IF((OR(I102="",J102=""))," ",IF((I102&lt;J102),((J102-I102)*24-(K102*24)),((J102-I102)*24-(K102*24)+24))),2)</f>
        <v>11.5</v>
      </c>
      <c r="M102" s="6">
        <v>0.29166666666666669</v>
      </c>
      <c r="N102" s="6">
        <v>0.79166666666666663</v>
      </c>
      <c r="O102" s="9">
        <v>2.0833333333333332E-2</v>
      </c>
      <c r="P102" s="10">
        <f>ROUND(IF((OR(M102="",N102=""))," ",IF((M102&lt;N102),((N102-M102)*24-(O102*24)),((N102-M102)*24-(O102*24)+24))),2)</f>
        <v>11.5</v>
      </c>
      <c r="Q102" s="6">
        <v>0.29166666666666669</v>
      </c>
      <c r="R102" s="6">
        <v>0.79166666666666663</v>
      </c>
      <c r="S102" s="9">
        <v>2.0833333333333332E-2</v>
      </c>
      <c r="T102" s="10">
        <f>ROUND(IF((OR(Q102="",R102=""))," ",IF((Q102&lt;R102),((R102-Q102)*24-(S102*24)),((R102-Q102)*24-(S102*24)+24))),2)</f>
        <v>11.5</v>
      </c>
      <c r="U102" s="6">
        <v>0.29166666666666669</v>
      </c>
      <c r="V102" s="6">
        <v>0.79166666666666663</v>
      </c>
      <c r="W102" s="9">
        <v>2.0833333333333332E-2</v>
      </c>
      <c r="X102" s="10">
        <f>ROUND(IF((OR(U102="",V102=""))," ",IF((U102&lt;V102),((V102-U102)*24-(W102*24)),((V102-U102)*24-(W102*24)+24))),2)</f>
        <v>11.5</v>
      </c>
      <c r="Y102" s="6">
        <v>0.29166666666666669</v>
      </c>
      <c r="Z102" s="6">
        <v>0.79166666666666663</v>
      </c>
      <c r="AA102" s="9">
        <v>2.0833333333333332E-2</v>
      </c>
      <c r="AB102" s="10">
        <f>ROUND(IF((OR(Y102="",Z102=""))," ",IF((Y102&lt;Z102),((Z102-Y102)*24-(AA102*24)),((Z102-Y102)*24-(AA102*24)+24))),2)</f>
        <v>11.5</v>
      </c>
      <c r="AC102" s="6"/>
      <c r="AD102" s="6"/>
      <c r="AE102" s="9"/>
      <c r="AF102" s="10"/>
      <c r="AG102" s="11">
        <v>17.149999999999999</v>
      </c>
      <c r="AH102" s="11">
        <v>25.72</v>
      </c>
      <c r="AI102" s="12">
        <f>ROUND(IF(SUM(AF102,AB102,X102,T102,P102,L102,H102)&lt;=40,SUM(AF102,AB102,X102,T102,P102,L102,H102),40),2)</f>
        <v>40</v>
      </c>
      <c r="AJ102" s="12">
        <f>ROUND(IF(SUM(H102,L102,P102,T102,X102,AB102,AF102)&gt;40,SUM(H102,L102,P102,T102,X102,AB102,AF102)-40,0),2)</f>
        <v>29</v>
      </c>
      <c r="AK102" s="3">
        <f>ROUND(AG102*AI102,2)</f>
        <v>686</v>
      </c>
      <c r="AL102" s="3">
        <f>AH102*AJ102</f>
        <v>745.88</v>
      </c>
      <c r="AM102" s="3">
        <f>SUM(AK102:AL102)</f>
        <v>1431.88</v>
      </c>
      <c r="AN102" s="5">
        <v>13.5</v>
      </c>
      <c r="AO102" s="13">
        <f>AN102*1.5</f>
        <v>20.25</v>
      </c>
      <c r="AP102" s="14">
        <f>AN102*AI102</f>
        <v>540</v>
      </c>
      <c r="AQ102" s="14">
        <f>AO102*AJ102</f>
        <v>587.25</v>
      </c>
      <c r="AR102" s="46">
        <f>SUM(AP102:AQ102)</f>
        <v>1127.25</v>
      </c>
      <c r="AS102" s="38">
        <v>1099</v>
      </c>
      <c r="AT102" s="36"/>
      <c r="AU102" s="22">
        <f>AR102-AT102</f>
        <v>1127.25</v>
      </c>
      <c r="AV102" s="37"/>
      <c r="AW102" s="22">
        <f>AT102+AV102</f>
        <v>0</v>
      </c>
    </row>
    <row r="103" spans="1:49">
      <c r="A103" s="8">
        <v>100</v>
      </c>
      <c r="B103" s="43" t="s">
        <v>210</v>
      </c>
      <c r="C103" s="24" t="s">
        <v>211</v>
      </c>
      <c r="D103" s="16" t="s">
        <v>141</v>
      </c>
      <c r="E103" s="6"/>
      <c r="F103" s="6"/>
      <c r="G103" s="9"/>
      <c r="H103" s="10"/>
      <c r="I103" s="6"/>
      <c r="J103" s="6"/>
      <c r="K103" s="9"/>
      <c r="L103" s="10"/>
      <c r="M103" s="6"/>
      <c r="N103" s="6"/>
      <c r="O103" s="9"/>
      <c r="P103" s="10"/>
      <c r="Q103" s="6"/>
      <c r="R103" s="6"/>
      <c r="S103" s="9"/>
      <c r="T103" s="10"/>
      <c r="U103" s="6"/>
      <c r="V103" s="6"/>
      <c r="W103" s="9"/>
      <c r="X103" s="10"/>
      <c r="Y103" s="6"/>
      <c r="Z103" s="6"/>
      <c r="AA103" s="9"/>
      <c r="AB103" s="10"/>
      <c r="AC103" s="6"/>
      <c r="AD103" s="6"/>
      <c r="AE103" s="9"/>
      <c r="AF103" s="10"/>
      <c r="AG103" s="11">
        <v>18.420000000000002</v>
      </c>
      <c r="AH103" s="11">
        <v>27.63</v>
      </c>
      <c r="AI103" s="12">
        <f>ROUND(IF(SUM(AF103,AB103,X103,T103,P103,L103,H103)&lt;=40,SUM(AF103,AB103,X103,T103,P103,L103,H103),40),2)</f>
        <v>0</v>
      </c>
      <c r="AJ103" s="12">
        <f>ROUND(IF(SUM(H103,L103,P103,T103,X103,AB103,AF103)&gt;40,SUM(H103,L103,P103,T103,X103,AB103,AF103)-40,0),2)</f>
        <v>0</v>
      </c>
      <c r="AK103" s="3">
        <f>ROUND(AG103*AI103,2)</f>
        <v>0</v>
      </c>
      <c r="AL103" s="3">
        <f>AH103*AJ103</f>
        <v>0</v>
      </c>
      <c r="AM103" s="3">
        <f>SUM(AK103:AL103)</f>
        <v>0</v>
      </c>
      <c r="AN103" s="5">
        <v>14.5</v>
      </c>
      <c r="AO103" s="13">
        <f>AN103*1.5</f>
        <v>21.75</v>
      </c>
      <c r="AP103" s="14">
        <f>AN103*AI103</f>
        <v>0</v>
      </c>
      <c r="AQ103" s="14">
        <f>AO103*AJ103</f>
        <v>0</v>
      </c>
      <c r="AR103" s="46">
        <f>SUM(AP103:AQ103)</f>
        <v>0</v>
      </c>
      <c r="AS103" s="38">
        <v>1099</v>
      </c>
      <c r="AT103" s="36"/>
      <c r="AU103" s="22">
        <f>AR103-AT103</f>
        <v>0</v>
      </c>
      <c r="AV103" s="37"/>
      <c r="AW103" s="22">
        <f>AT103+AV103</f>
        <v>0</v>
      </c>
    </row>
    <row r="104" spans="1:49">
      <c r="A104" s="8">
        <v>101</v>
      </c>
      <c r="B104" s="43" t="s">
        <v>212</v>
      </c>
      <c r="C104" s="24" t="s">
        <v>213</v>
      </c>
      <c r="D104" s="16" t="s">
        <v>31</v>
      </c>
      <c r="E104" s="6"/>
      <c r="F104" s="6"/>
      <c r="G104" s="9"/>
      <c r="H104" s="10"/>
      <c r="I104" s="6"/>
      <c r="J104" s="6"/>
      <c r="K104" s="9"/>
      <c r="L104" s="10"/>
      <c r="M104" s="6"/>
      <c r="N104" s="6"/>
      <c r="O104" s="9"/>
      <c r="P104" s="10"/>
      <c r="Q104" s="6"/>
      <c r="R104" s="6"/>
      <c r="S104" s="9"/>
      <c r="T104" s="10"/>
      <c r="U104" s="6"/>
      <c r="V104" s="6"/>
      <c r="W104" s="9"/>
      <c r="X104" s="10"/>
      <c r="Y104" s="6"/>
      <c r="Z104" s="6"/>
      <c r="AA104" s="9"/>
      <c r="AB104" s="10"/>
      <c r="AC104" s="6"/>
      <c r="AD104" s="6"/>
      <c r="AE104" s="9"/>
      <c r="AF104" s="10"/>
      <c r="AG104" s="11">
        <v>16.510000000000002</v>
      </c>
      <c r="AH104" s="11">
        <v>24.77</v>
      </c>
      <c r="AI104" s="12">
        <f>ROUND(IF(SUM(AF104,AB104,X104,T104,P104,L104,H104)&lt;=40,SUM(AF104,AB104,X104,T104,P104,L104,H104),40),2)</f>
        <v>0</v>
      </c>
      <c r="AJ104" s="12">
        <f>ROUND(IF(SUM(H104,L104,P104,T104,X104,AB104,AF104)&gt;40,SUM(H104,L104,P104,T104,X104,AB104,AF104)-40,0),2)</f>
        <v>0</v>
      </c>
      <c r="AK104" s="3">
        <f>ROUND(AG104*AI104,2)</f>
        <v>0</v>
      </c>
      <c r="AL104" s="3">
        <f>AH104*AJ104</f>
        <v>0</v>
      </c>
      <c r="AM104" s="3">
        <f>SUM(AK104:AL104)</f>
        <v>0</v>
      </c>
      <c r="AN104" s="5">
        <v>13</v>
      </c>
      <c r="AO104" s="13">
        <f>AN104*1.5</f>
        <v>19.5</v>
      </c>
      <c r="AP104" s="14">
        <f>AN104*AI104</f>
        <v>0</v>
      </c>
      <c r="AQ104" s="14">
        <f>AO104*AJ104</f>
        <v>0</v>
      </c>
      <c r="AR104" s="46">
        <f>SUM(AP104:AQ104)</f>
        <v>0</v>
      </c>
      <c r="AS104" s="38">
        <v>1099</v>
      </c>
      <c r="AT104" s="36"/>
      <c r="AU104" s="22">
        <f>AR104-AT104</f>
        <v>0</v>
      </c>
      <c r="AV104" s="37"/>
      <c r="AW104" s="22">
        <f>AT104+AV104</f>
        <v>0</v>
      </c>
    </row>
    <row r="105" spans="1:49">
      <c r="A105" s="8">
        <v>102</v>
      </c>
      <c r="B105" s="44" t="s">
        <v>212</v>
      </c>
      <c r="C105" s="24" t="s">
        <v>213</v>
      </c>
      <c r="D105" s="16" t="s">
        <v>141</v>
      </c>
      <c r="E105" s="6">
        <v>0.79236111111111107</v>
      </c>
      <c r="F105" s="6">
        <v>0.29166666666666669</v>
      </c>
      <c r="G105" s="9">
        <v>2.0833333333333332E-2</v>
      </c>
      <c r="H105" s="10">
        <f>ROUND(IF((OR(E105="",F105=""))," ",IF((E105&lt;F105),((F105-E105)*24-(G105*24)),((F105-E105)*24-(G105*24)+24))),2)</f>
        <v>11.48</v>
      </c>
      <c r="I105" s="6">
        <v>0.79166666666666663</v>
      </c>
      <c r="J105" s="6">
        <v>0.29166666666666669</v>
      </c>
      <c r="K105" s="9">
        <v>2.0833333333333332E-2</v>
      </c>
      <c r="L105" s="10">
        <f>ROUND(IF((OR(I105="",J105=""))," ",IF((I105&lt;J105),((J105-I105)*24-(K105*24)),((J105-I105)*24-(K105*24)+24))),2)</f>
        <v>11.5</v>
      </c>
      <c r="M105" s="6">
        <v>0.79166666666666663</v>
      </c>
      <c r="N105" s="6">
        <v>0.29166666666666669</v>
      </c>
      <c r="O105" s="9">
        <v>2.0833333333333332E-2</v>
      </c>
      <c r="P105" s="10">
        <f>ROUND(IF((OR(M105="",N105=""))," ",IF((M105&lt;N105),((N105-M105)*24-(O105*24)),((N105-M105)*24-(O105*24)+24))),2)</f>
        <v>11.5</v>
      </c>
      <c r="Q105" s="6">
        <v>0.79166666666666663</v>
      </c>
      <c r="R105" s="6">
        <v>0.29166666666666669</v>
      </c>
      <c r="S105" s="9">
        <v>2.0833333333333332E-2</v>
      </c>
      <c r="T105" s="10">
        <f>ROUND(IF((OR(Q105="",R105=""))," ",IF((Q105&lt;R105),((R105-Q105)*24-(S105*24)),((R105-Q105)*24-(S105*24)+24))),2)</f>
        <v>11.5</v>
      </c>
      <c r="U105" s="6">
        <v>0.79166666666666663</v>
      </c>
      <c r="V105" s="6">
        <v>0.29166666666666669</v>
      </c>
      <c r="W105" s="9">
        <v>2.0833333333333332E-2</v>
      </c>
      <c r="X105" s="10">
        <f>ROUND(IF((OR(U105="",V105=""))," ",IF((U105&lt;V105),((V105-U105)*24-(W105*24)),((V105-U105)*24-(W105*24)+24))),2)</f>
        <v>11.5</v>
      </c>
      <c r="Y105" s="6">
        <v>0.79166666666666663</v>
      </c>
      <c r="Z105" s="6">
        <v>0.29166666666666669</v>
      </c>
      <c r="AA105" s="9">
        <v>2.0833333333333332E-2</v>
      </c>
      <c r="AB105" s="10">
        <f>ROUND(IF((OR(Y105="",Z105=""))," ",IF((Y105&lt;Z105),((Z105-Y105)*24-(AA105*24)),((Z105-Y105)*24-(AA105*24)+24))),2)</f>
        <v>11.5</v>
      </c>
      <c r="AC105" s="6">
        <v>0.79166666666666663</v>
      </c>
      <c r="AD105" s="6">
        <v>0.29166666666666669</v>
      </c>
      <c r="AE105" s="9">
        <v>2.0833333333333332E-2</v>
      </c>
      <c r="AF105" s="10">
        <f>ROUND(IF((OR(AC105="",AD105=""))," ",IF((AC105&lt;AD105),((AD105-AC105)*24-(AE105*24)),((AD105-AC105)*24-(AE105*24)+24))),2)</f>
        <v>11.5</v>
      </c>
      <c r="AG105" s="11">
        <v>17.78</v>
      </c>
      <c r="AH105" s="11">
        <v>26.67</v>
      </c>
      <c r="AI105" s="12">
        <f>ROUND(IF(SUM(AF105,AB105,X105,T105,P105,L105,H105)&lt;=40,SUM(AF105,AB105,X105,T105,P105,L105,H105),40),2)</f>
        <v>40</v>
      </c>
      <c r="AJ105" s="12">
        <f>ROUND(IF(SUM(H105,L105,P105,T105,X105,AB105,AF105)&gt;40,SUM(H105,L105,P105,T105,X105,AB105,AF105)-40,0),2)</f>
        <v>40.479999999999997</v>
      </c>
      <c r="AK105" s="3">
        <f>ROUND(AG105*AI105,2)</f>
        <v>711.2</v>
      </c>
      <c r="AL105" s="3">
        <f>AH105*AJ105</f>
        <v>1079.6016</v>
      </c>
      <c r="AM105" s="3">
        <f>SUM(AK105:AL105)</f>
        <v>1790.8016</v>
      </c>
      <c r="AN105" s="5">
        <v>14</v>
      </c>
      <c r="AO105" s="13">
        <f>AN105*1.5</f>
        <v>21</v>
      </c>
      <c r="AP105" s="14">
        <f>AN105*AI105</f>
        <v>560</v>
      </c>
      <c r="AQ105" s="14">
        <f>AO105*AJ105</f>
        <v>850.07999999999993</v>
      </c>
      <c r="AR105" s="46">
        <f>SUM(AP105:AQ105)</f>
        <v>1410.08</v>
      </c>
      <c r="AS105" s="38">
        <v>1099</v>
      </c>
      <c r="AT105" s="36"/>
      <c r="AU105" s="22">
        <f>AR105-AT105</f>
        <v>1410.08</v>
      </c>
      <c r="AV105" s="37"/>
      <c r="AW105" s="22">
        <f>AT105+AV105</f>
        <v>0</v>
      </c>
    </row>
    <row r="106" spans="1:49">
      <c r="A106" s="8">
        <v>103</v>
      </c>
      <c r="B106" s="43" t="s">
        <v>214</v>
      </c>
      <c r="C106" s="24" t="s">
        <v>215</v>
      </c>
      <c r="D106" s="16" t="s">
        <v>54</v>
      </c>
      <c r="E106" s="6"/>
      <c r="F106" s="6"/>
      <c r="G106" s="9"/>
      <c r="H106" s="10"/>
      <c r="I106" s="6"/>
      <c r="J106" s="6"/>
      <c r="K106" s="9"/>
      <c r="L106" s="10"/>
      <c r="M106" s="6"/>
      <c r="N106" s="6"/>
      <c r="O106" s="9"/>
      <c r="P106" s="10"/>
      <c r="Q106" s="6"/>
      <c r="R106" s="6"/>
      <c r="S106" s="9"/>
      <c r="T106" s="10"/>
      <c r="U106" s="6"/>
      <c r="V106" s="6"/>
      <c r="W106" s="9"/>
      <c r="X106" s="10"/>
      <c r="Y106" s="6"/>
      <c r="Z106" s="6"/>
      <c r="AA106" s="9"/>
      <c r="AB106" s="10"/>
      <c r="AC106" s="6"/>
      <c r="AD106" s="6"/>
      <c r="AE106" s="9"/>
      <c r="AF106" s="10"/>
      <c r="AG106" s="11">
        <v>16.510000000000002</v>
      </c>
      <c r="AH106" s="11">
        <v>24.77</v>
      </c>
      <c r="AI106" s="12">
        <f>ROUND(IF(SUM(AF106,AB106,X106,T106,P106,L106,H106)&lt;=40,SUM(AF106,AB106,X106,T106,P106,L106,H106),40),2)</f>
        <v>0</v>
      </c>
      <c r="AJ106" s="12">
        <f>ROUND(IF(SUM(H106,L106,P106,T106,X106,AB106,AF106)&gt;40,SUM(H106,L106,P106,T106,X106,AB106,AF106)-40,0),2)</f>
        <v>0</v>
      </c>
      <c r="AK106" s="3">
        <f>ROUND(AG106*AI106,2)</f>
        <v>0</v>
      </c>
      <c r="AL106" s="3">
        <f>AH106*AJ106</f>
        <v>0</v>
      </c>
      <c r="AM106" s="3">
        <f>SUM(AK106:AL106)</f>
        <v>0</v>
      </c>
      <c r="AN106" s="5">
        <v>13</v>
      </c>
      <c r="AO106" s="13">
        <f>AN106*1.5</f>
        <v>19.5</v>
      </c>
      <c r="AP106" s="14">
        <f>AN106*AI106</f>
        <v>0</v>
      </c>
      <c r="AQ106" s="14">
        <f>AO106*AJ106</f>
        <v>0</v>
      </c>
      <c r="AR106" s="46">
        <f>SUM(AP106:AQ106)</f>
        <v>0</v>
      </c>
      <c r="AS106" s="38">
        <v>1099</v>
      </c>
      <c r="AT106" s="36"/>
      <c r="AU106" s="22">
        <f>AR106-AT106</f>
        <v>0</v>
      </c>
      <c r="AV106" s="37"/>
      <c r="AW106" s="22">
        <f>AT106+AV106</f>
        <v>0</v>
      </c>
    </row>
    <row r="107" spans="1:49">
      <c r="A107" s="8">
        <v>104</v>
      </c>
      <c r="B107" s="43" t="s">
        <v>214</v>
      </c>
      <c r="C107" s="24" t="s">
        <v>215</v>
      </c>
      <c r="D107" s="16" t="s">
        <v>141</v>
      </c>
      <c r="E107" s="6">
        <v>0.79166666666666663</v>
      </c>
      <c r="F107" s="6">
        <v>0.29166666666666669</v>
      </c>
      <c r="G107" s="9">
        <v>2.0833333333333332E-2</v>
      </c>
      <c r="H107" s="10">
        <f>ROUND(IF((OR(E107="",F107=""))," ",IF((E107&lt;F107),((F107-E107)*24-(G107*24)),((F107-E107)*24-(G107*24)+24))),2)</f>
        <v>11.5</v>
      </c>
      <c r="I107" s="6">
        <v>0.79166666666666663</v>
      </c>
      <c r="J107" s="6">
        <v>0.29166666666666669</v>
      </c>
      <c r="K107" s="9">
        <v>2.0833333333333332E-2</v>
      </c>
      <c r="L107" s="10">
        <f>ROUND(IF((OR(I107="",J107=""))," ",IF((I107&lt;J107),((J107-I107)*24-(K107*24)),((J107-I107)*24-(K107*24)+24))),2)</f>
        <v>11.5</v>
      </c>
      <c r="M107" s="6">
        <v>0.79166666666666663</v>
      </c>
      <c r="N107" s="6">
        <v>0.29166666666666669</v>
      </c>
      <c r="O107" s="9">
        <v>2.0833333333333332E-2</v>
      </c>
      <c r="P107" s="10">
        <f>ROUND(IF((OR(M107="",N107=""))," ",IF((M107&lt;N107),((N107-M107)*24-(O107*24)),((N107-M107)*24-(O107*24)+24))),2)</f>
        <v>11.5</v>
      </c>
      <c r="Q107" s="6">
        <v>0.79166666666666663</v>
      </c>
      <c r="R107" s="6">
        <v>0.29166666666666669</v>
      </c>
      <c r="S107" s="9">
        <v>2.0833333333333332E-2</v>
      </c>
      <c r="T107" s="10">
        <f>ROUND(IF((OR(Q107="",R107=""))," ",IF((Q107&lt;R107),((R107-Q107)*24-(S107*24)),((R107-Q107)*24-(S107*24)+24))),2)</f>
        <v>11.5</v>
      </c>
      <c r="U107" s="6">
        <v>0.79166666666666663</v>
      </c>
      <c r="V107" s="6">
        <v>0.29166666666666669</v>
      </c>
      <c r="W107" s="9">
        <v>2.0833333333333332E-2</v>
      </c>
      <c r="X107" s="10">
        <f>ROUND(IF((OR(U107="",V107=""))," ",IF((U107&lt;V107),((V107-U107)*24-(W107*24)),((V107-U107)*24-(W107*24)+24))),2)</f>
        <v>11.5</v>
      </c>
      <c r="Y107" s="6">
        <v>0.79166666666666663</v>
      </c>
      <c r="Z107" s="6">
        <v>0.29166666666666669</v>
      </c>
      <c r="AA107" s="9">
        <v>2.0833333333333332E-2</v>
      </c>
      <c r="AB107" s="10">
        <f>ROUND(IF((OR(Y107="",Z107=""))," ",IF((Y107&lt;Z107),((Z107-Y107)*24-(AA107*24)),((Z107-Y107)*24-(AA107*24)+24))),2)</f>
        <v>11.5</v>
      </c>
      <c r="AC107" s="6"/>
      <c r="AD107" s="6"/>
      <c r="AE107" s="9"/>
      <c r="AF107" s="10"/>
      <c r="AG107" s="11">
        <v>17.78</v>
      </c>
      <c r="AH107" s="11">
        <v>26.67</v>
      </c>
      <c r="AI107" s="12">
        <f>ROUND(IF(SUM(AF107,AB107,X107,T107,P107,L107,H107)&lt;=40,SUM(AF107,AB107,X107,T107,P107,L107,H107),40),2)</f>
        <v>40</v>
      </c>
      <c r="AJ107" s="12">
        <f>ROUND(IF(SUM(H107,L107,P107,T107,X107,AB107,AF107)&gt;40,SUM(H107,L107,P107,T107,X107,AB107,AF107)-40,0),2)</f>
        <v>29</v>
      </c>
      <c r="AK107" s="3">
        <f>ROUND(AG107*AI107,2)</f>
        <v>711.2</v>
      </c>
      <c r="AL107" s="3">
        <f>AH107*AJ107</f>
        <v>773.43000000000006</v>
      </c>
      <c r="AM107" s="3">
        <f>SUM(AK107:AL107)</f>
        <v>1484.63</v>
      </c>
      <c r="AN107" s="5">
        <v>14</v>
      </c>
      <c r="AO107" s="13">
        <f>AN107*1.5</f>
        <v>21</v>
      </c>
      <c r="AP107" s="14">
        <f>AN107*AI107</f>
        <v>560</v>
      </c>
      <c r="AQ107" s="14">
        <f>AO107*AJ107</f>
        <v>609</v>
      </c>
      <c r="AR107" s="46">
        <f>SUM(AP107:AQ107)</f>
        <v>1169</v>
      </c>
      <c r="AS107" s="38">
        <v>1099</v>
      </c>
      <c r="AT107" s="36"/>
      <c r="AU107" s="22">
        <f>AR107-AT107</f>
        <v>1169</v>
      </c>
      <c r="AV107" s="37"/>
      <c r="AW107" s="22">
        <f>AT107+AV107</f>
        <v>0</v>
      </c>
    </row>
    <row r="108" spans="1:49">
      <c r="A108" s="8">
        <v>105</v>
      </c>
      <c r="B108" s="43" t="s">
        <v>216</v>
      </c>
      <c r="C108" s="24" t="s">
        <v>217</v>
      </c>
      <c r="D108" s="16" t="s">
        <v>31</v>
      </c>
      <c r="E108" s="6"/>
      <c r="F108" s="6"/>
      <c r="G108" s="9"/>
      <c r="H108" s="10"/>
      <c r="I108" s="6"/>
      <c r="J108" s="6"/>
      <c r="K108" s="9"/>
      <c r="L108" s="10"/>
      <c r="M108" s="6"/>
      <c r="N108" s="6"/>
      <c r="O108" s="9"/>
      <c r="P108" s="10"/>
      <c r="Q108" s="6"/>
      <c r="R108" s="6"/>
      <c r="S108" s="9"/>
      <c r="T108" s="10"/>
      <c r="U108" s="6"/>
      <c r="V108" s="6"/>
      <c r="W108" s="9"/>
      <c r="X108" s="10"/>
      <c r="Y108" s="6"/>
      <c r="Z108" s="6"/>
      <c r="AA108" s="9"/>
      <c r="AB108" s="10"/>
      <c r="AC108" s="6"/>
      <c r="AD108" s="6"/>
      <c r="AE108" s="9"/>
      <c r="AF108" s="10"/>
      <c r="AG108" s="11">
        <v>15.24</v>
      </c>
      <c r="AH108" s="11">
        <v>22.86</v>
      </c>
      <c r="AI108" s="12">
        <f>ROUND(IF(SUM(AF108,AB108,X108,T108,P108,L108,H108)&lt;=40,SUM(AF108,AB108,X108,T108,P108,L108,H108),40),2)</f>
        <v>0</v>
      </c>
      <c r="AJ108" s="12">
        <f>ROUND(IF(SUM(H108,L108,P108,T108,X108,AB108,AF108)&gt;40,SUM(H108,L108,P108,T108,X108,AB108,AF108)-40,0),2)</f>
        <v>0</v>
      </c>
      <c r="AK108" s="3">
        <f>ROUND(AG108*AI108,2)</f>
        <v>0</v>
      </c>
      <c r="AL108" s="3">
        <f>AH108*AJ108</f>
        <v>0</v>
      </c>
      <c r="AM108" s="3">
        <f>SUM(AK108:AL108)</f>
        <v>0</v>
      </c>
      <c r="AN108" s="5">
        <v>17</v>
      </c>
      <c r="AO108" s="13">
        <f>AN108*1.5</f>
        <v>25.5</v>
      </c>
      <c r="AP108" s="14">
        <f>AN108*AI108</f>
        <v>0</v>
      </c>
      <c r="AQ108" s="14">
        <f>AO108*AJ108</f>
        <v>0</v>
      </c>
      <c r="AR108" s="46">
        <f>SUM(AP108:AQ108)</f>
        <v>0</v>
      </c>
      <c r="AS108" t="s">
        <v>26</v>
      </c>
      <c r="AT108" s="36"/>
      <c r="AU108" s="22">
        <f>AR108-AT108</f>
        <v>0</v>
      </c>
      <c r="AV108" s="37"/>
      <c r="AW108" s="22">
        <f>AT108+AV108</f>
        <v>0</v>
      </c>
    </row>
    <row r="109" spans="1:49">
      <c r="A109" s="8">
        <v>106</v>
      </c>
      <c r="B109" s="43" t="s">
        <v>216</v>
      </c>
      <c r="C109" s="24" t="s">
        <v>217</v>
      </c>
      <c r="D109" s="16" t="s">
        <v>141</v>
      </c>
      <c r="E109" s="6">
        <v>0.79166666666666663</v>
      </c>
      <c r="F109" s="6">
        <v>0.29166666666666669</v>
      </c>
      <c r="G109" s="9">
        <v>2.0833333333333332E-2</v>
      </c>
      <c r="H109" s="10">
        <f>ROUND(IF((OR(E109="",F109=""))," ",IF((E109&lt;F109),((F109-E109)*24-(G109*24)),((F109-E109)*24-(G109*24)+24))),2)</f>
        <v>11.5</v>
      </c>
      <c r="I109" s="6">
        <v>0.79166666666666663</v>
      </c>
      <c r="J109" s="6">
        <v>0.29166666666666669</v>
      </c>
      <c r="K109" s="9">
        <v>2.0833333333333332E-2</v>
      </c>
      <c r="L109" s="10">
        <f>ROUND(IF((OR(I109="",J109=""))," ",IF((I109&lt;J109),((J109-I109)*24-(K109*24)),((J109-I109)*24-(K109*24)+24))),2)</f>
        <v>11.5</v>
      </c>
      <c r="M109" s="6">
        <v>0.79166666666666663</v>
      </c>
      <c r="N109" s="6">
        <v>0.29166666666666669</v>
      </c>
      <c r="O109" s="9">
        <v>2.0833333333333332E-2</v>
      </c>
      <c r="P109" s="10">
        <f>ROUND(IF((OR(M109="",N109=""))," ",IF((M109&lt;N109),((N109-M109)*24-(O109*24)),((N109-M109)*24-(O109*24)+24))),2)</f>
        <v>11.5</v>
      </c>
      <c r="Q109" s="6">
        <v>0.79166666666666663</v>
      </c>
      <c r="R109" s="6">
        <v>0.29166666666666669</v>
      </c>
      <c r="S109" s="9">
        <v>2.0833333333333332E-2</v>
      </c>
      <c r="T109" s="10">
        <f>ROUND(IF((OR(Q109="",R109=""))," ",IF((Q109&lt;R109),((R109-Q109)*24-(S109*24)),((R109-Q109)*24-(S109*24)+24))),2)</f>
        <v>11.5</v>
      </c>
      <c r="U109" s="6">
        <v>0.79166666666666663</v>
      </c>
      <c r="V109" s="6">
        <v>0.29166666666666669</v>
      </c>
      <c r="W109" s="9">
        <v>2.0833333333333332E-2</v>
      </c>
      <c r="X109" s="10">
        <f>ROUND(IF((OR(U109="",V109=""))," ",IF((U109&lt;V109),((V109-U109)*24-(W109*24)),((V109-U109)*24-(W109*24)+24))),2)</f>
        <v>11.5</v>
      </c>
      <c r="Y109" s="6"/>
      <c r="Z109" s="6"/>
      <c r="AA109" s="9"/>
      <c r="AB109" s="10"/>
      <c r="AC109" s="6"/>
      <c r="AD109" s="6"/>
      <c r="AE109" s="9"/>
      <c r="AF109" s="10"/>
      <c r="AG109" s="11">
        <v>16.510000000000002</v>
      </c>
      <c r="AH109" s="11">
        <v>24.77</v>
      </c>
      <c r="AI109" s="12">
        <f>ROUND(IF(SUM(AF109,AB109,X109,T109,P109,L109,H109)&lt;=40,SUM(AF109,AB109,X109,T109,P109,L109,H109),40),2)</f>
        <v>40</v>
      </c>
      <c r="AJ109" s="12">
        <f>ROUND(IF(SUM(H109,L109,P109,T109,X109,AB109,AF109)&gt;40,SUM(H109,L109,P109,T109,X109,AB109,AF109)-40,0),2)</f>
        <v>17.5</v>
      </c>
      <c r="AK109" s="3">
        <f>ROUND(AG109*AI109,2)</f>
        <v>660.4</v>
      </c>
      <c r="AL109" s="3">
        <f>AH109*AJ109</f>
        <v>433.47499999999997</v>
      </c>
      <c r="AM109" s="3">
        <f>SUM(AK109:AL109)</f>
        <v>1093.875</v>
      </c>
      <c r="AN109" s="5">
        <v>18</v>
      </c>
      <c r="AO109" s="13">
        <f>AN109*1.5</f>
        <v>27</v>
      </c>
      <c r="AP109" s="14">
        <f>AN109*AI109</f>
        <v>720</v>
      </c>
      <c r="AQ109" s="14">
        <f>AO109*AJ109</f>
        <v>472.5</v>
      </c>
      <c r="AR109" s="46">
        <f>SUM(AP109:AQ109)</f>
        <v>1192.5</v>
      </c>
      <c r="AS109" t="s">
        <v>26</v>
      </c>
      <c r="AT109" s="36"/>
      <c r="AU109" s="22">
        <f>AR109-AT109</f>
        <v>1192.5</v>
      </c>
      <c r="AV109" s="37"/>
      <c r="AW109" s="22">
        <f>AT109+AV109</f>
        <v>0</v>
      </c>
    </row>
    <row r="110" spans="1:49">
      <c r="A110" s="8">
        <v>107</v>
      </c>
      <c r="B110" s="43" t="s">
        <v>218</v>
      </c>
      <c r="C110" s="24" t="s">
        <v>219</v>
      </c>
      <c r="D110" s="16" t="s">
        <v>31</v>
      </c>
      <c r="E110" s="6">
        <v>0.29166666666666669</v>
      </c>
      <c r="F110" s="6">
        <v>0.79166666666666663</v>
      </c>
      <c r="G110" s="9">
        <v>2.0833333333333332E-2</v>
      </c>
      <c r="H110" s="10">
        <f>ROUND(IF((OR(E110="",F110=""))," ",IF((E110&lt;F110),((F110-E110)*24-(G110*24)),((F110-E110)*24-(G110*24)+24))),2)</f>
        <v>11.5</v>
      </c>
      <c r="I110" s="6">
        <v>0.29166666666666669</v>
      </c>
      <c r="J110" s="6">
        <v>0.79166666666666663</v>
      </c>
      <c r="K110" s="9">
        <v>2.0833333333333332E-2</v>
      </c>
      <c r="L110" s="10">
        <f>ROUND(IF((OR(I110="",J110=""))," ",IF((I110&lt;J110),((J110-I110)*24-(K110*24)),((J110-I110)*24-(K110*24)+24))),2)</f>
        <v>11.5</v>
      </c>
      <c r="M110" s="6">
        <v>0.29166666666666669</v>
      </c>
      <c r="N110" s="6">
        <v>0.79166666666666663</v>
      </c>
      <c r="O110" s="9">
        <v>2.0833333333333332E-2</v>
      </c>
      <c r="P110" s="10">
        <f>ROUND(IF((OR(M110="",N110=""))," ",IF((M110&lt;N110),((N110-M110)*24-(O110*24)),((N110-M110)*24-(O110*24)+24))),2)</f>
        <v>11.5</v>
      </c>
      <c r="Q110" s="6">
        <v>0.29166666666666669</v>
      </c>
      <c r="R110" s="6">
        <v>0.79166666666666663</v>
      </c>
      <c r="S110" s="9">
        <v>2.0833333333333332E-2</v>
      </c>
      <c r="T110" s="10">
        <f>ROUND(IF((OR(Q110="",R110=""))," ",IF((Q110&lt;R110),((R110-Q110)*24-(S110*24)),((R110-Q110)*24-(S110*24)+24))),2)</f>
        <v>11.5</v>
      </c>
      <c r="U110" s="6">
        <v>0.29166666666666669</v>
      </c>
      <c r="V110" s="6">
        <v>0.79166666666666663</v>
      </c>
      <c r="W110" s="9">
        <v>2.0833333333333332E-2</v>
      </c>
      <c r="X110" s="10">
        <f>ROUND(IF((OR(U110="",V110=""))," ",IF((U110&lt;V110),((V110-U110)*24-(W110*24)),((V110-U110)*24-(W110*24)+24))),2)</f>
        <v>11.5</v>
      </c>
      <c r="Y110" s="6">
        <v>0.29166666666666669</v>
      </c>
      <c r="Z110" s="6">
        <v>0.79166666666666663</v>
      </c>
      <c r="AA110" s="9">
        <v>2.0833333333333332E-2</v>
      </c>
      <c r="AB110" s="10">
        <f>ROUND(IF((OR(Y110="",Z110=""))," ",IF((Y110&lt;Z110),((Z110-Y110)*24-(AA110*24)),((Z110-Y110)*24-(AA110*24)+24))),2)</f>
        <v>11.5</v>
      </c>
      <c r="AC110" s="6">
        <v>0.29166666666666669</v>
      </c>
      <c r="AD110" s="6">
        <v>0.79166666666666663</v>
      </c>
      <c r="AE110" s="9">
        <v>2.0833333333333332E-2</v>
      </c>
      <c r="AF110" s="10">
        <f>ROUND(IF((OR(AC110="",AD110=""))," ",IF((AC110&lt;AD110),((AD110-AC110)*24-(AE110*24)),((AD110-AC110)*24-(AE110*24)+24))),2)</f>
        <v>11.5</v>
      </c>
      <c r="AG110" s="11">
        <v>16.510000000000002</v>
      </c>
      <c r="AH110" s="11">
        <v>24.77</v>
      </c>
      <c r="AI110" s="12">
        <f>ROUND(IF(SUM(AF110,AB110,X110,T110,P110,L110,H110)&lt;=40,SUM(AF110,AB110,X110,T110,P110,L110,H110),40),2)</f>
        <v>40</v>
      </c>
      <c r="AJ110" s="12">
        <f>ROUND(IF(SUM(H110,L110,P110,T110,X110,AB110,AF110)&gt;40,SUM(H110,L110,P110,T110,X110,AB110,AF110)-40,0),2)</f>
        <v>40.5</v>
      </c>
      <c r="AK110" s="3">
        <f>ROUND(AG110*AI110,2)</f>
        <v>660.4</v>
      </c>
      <c r="AL110" s="3">
        <f>AH110*AJ110</f>
        <v>1003.1849999999999</v>
      </c>
      <c r="AM110" s="3">
        <f>SUM(AK110:AL110)</f>
        <v>1663.585</v>
      </c>
      <c r="AN110" s="5">
        <v>13</v>
      </c>
      <c r="AO110" s="13">
        <f>AN110*1.5</f>
        <v>19.5</v>
      </c>
      <c r="AP110" s="14">
        <f>AN110*AI110</f>
        <v>520</v>
      </c>
      <c r="AQ110" s="14">
        <f>AO110*AJ110</f>
        <v>789.75</v>
      </c>
      <c r="AR110" s="46">
        <f>SUM(AP110:AQ110)</f>
        <v>1309.75</v>
      </c>
      <c r="AS110" s="38">
        <v>1099</v>
      </c>
      <c r="AT110" s="36"/>
      <c r="AU110" s="22">
        <f>AR110-AT110</f>
        <v>1309.75</v>
      </c>
      <c r="AV110" s="37"/>
      <c r="AW110" s="22">
        <f>AT110+AV110</f>
        <v>0</v>
      </c>
    </row>
    <row r="111" spans="1:49">
      <c r="A111" s="8">
        <v>108</v>
      </c>
      <c r="B111" s="43" t="s">
        <v>218</v>
      </c>
      <c r="C111" s="24" t="s">
        <v>219</v>
      </c>
      <c r="D111" s="16" t="s">
        <v>141</v>
      </c>
      <c r="E111" s="6"/>
      <c r="F111" s="6"/>
      <c r="G111" s="9"/>
      <c r="H111" s="10"/>
      <c r="I111" s="6"/>
      <c r="J111" s="6"/>
      <c r="K111" s="9"/>
      <c r="L111" s="10"/>
      <c r="M111" s="6"/>
      <c r="N111" s="6"/>
      <c r="O111" s="9"/>
      <c r="P111" s="10"/>
      <c r="Q111" s="6"/>
      <c r="R111" s="6"/>
      <c r="S111" s="9"/>
      <c r="T111" s="10"/>
      <c r="U111" s="6"/>
      <c r="V111" s="6"/>
      <c r="W111" s="9"/>
      <c r="X111" s="10"/>
      <c r="Y111" s="6"/>
      <c r="Z111" s="6"/>
      <c r="AA111" s="9"/>
      <c r="AB111" s="10"/>
      <c r="AC111" s="6"/>
      <c r="AD111" s="6"/>
      <c r="AE111" s="9"/>
      <c r="AF111" s="10"/>
      <c r="AG111" s="11">
        <v>17.78</v>
      </c>
      <c r="AH111" s="11">
        <v>26.67</v>
      </c>
      <c r="AI111" s="12">
        <f>ROUND(IF(SUM(AF111,AB111,X111,T111,P111,L111,H111)&lt;=40,SUM(AF111,AB111,X111,T111,P111,L111,H111),40),2)</f>
        <v>0</v>
      </c>
      <c r="AJ111" s="12">
        <f>ROUND(IF(SUM(H111,L111,P111,T111,X111,AB111,AF111)&gt;40,SUM(H111,L111,P111,T111,X111,AB111,AF111)-40,0),2)</f>
        <v>0</v>
      </c>
      <c r="AK111" s="3">
        <f>ROUND(AG111*AI111,2)</f>
        <v>0</v>
      </c>
      <c r="AL111" s="3">
        <f>AH111*AJ111</f>
        <v>0</v>
      </c>
      <c r="AM111" s="3">
        <f>SUM(AK111:AL111)</f>
        <v>0</v>
      </c>
      <c r="AN111" s="5">
        <v>14</v>
      </c>
      <c r="AO111" s="13">
        <f>AN111*1.5</f>
        <v>21</v>
      </c>
      <c r="AP111" s="14">
        <f>AN111*AI111</f>
        <v>0</v>
      </c>
      <c r="AQ111" s="14">
        <f>AO111*AJ111</f>
        <v>0</v>
      </c>
      <c r="AR111" s="46">
        <f>SUM(AP111:AQ111)</f>
        <v>0</v>
      </c>
      <c r="AS111" s="38">
        <v>1099</v>
      </c>
      <c r="AT111" s="36"/>
      <c r="AU111" s="22">
        <f>AR111-AT111</f>
        <v>0</v>
      </c>
      <c r="AV111" s="37"/>
      <c r="AW111" s="22">
        <f>AT111+AV111</f>
        <v>0</v>
      </c>
    </row>
    <row r="112" spans="1:49">
      <c r="A112" s="8">
        <v>109</v>
      </c>
      <c r="B112" s="43" t="s">
        <v>220</v>
      </c>
      <c r="C112" s="24" t="s">
        <v>221</v>
      </c>
      <c r="D112" s="16" t="s">
        <v>31</v>
      </c>
      <c r="E112" s="6"/>
      <c r="F112" s="6"/>
      <c r="G112" s="9"/>
      <c r="H112" s="10"/>
      <c r="I112" s="6"/>
      <c r="J112" s="6"/>
      <c r="K112" s="9"/>
      <c r="L112" s="10"/>
      <c r="M112" s="6"/>
      <c r="N112" s="6"/>
      <c r="O112" s="9"/>
      <c r="P112" s="10"/>
      <c r="Q112" s="6"/>
      <c r="R112" s="6"/>
      <c r="S112" s="9"/>
      <c r="T112" s="10"/>
      <c r="U112" s="6"/>
      <c r="V112" s="6"/>
      <c r="W112" s="9"/>
      <c r="X112" s="10"/>
      <c r="Y112" s="6"/>
      <c r="Z112" s="6"/>
      <c r="AA112" s="9"/>
      <c r="AB112" s="10"/>
      <c r="AC112" s="6"/>
      <c r="AD112" s="6"/>
      <c r="AE112" s="9"/>
      <c r="AF112" s="10"/>
      <c r="AG112" s="11">
        <v>15.24</v>
      </c>
      <c r="AH112" s="11">
        <v>22.86</v>
      </c>
      <c r="AI112" s="12">
        <f>ROUND(IF(SUM(AF112,AB112,X112,T112,P112,L112,H112)&lt;=40,SUM(AF112,AB112,X112,T112,P112,L112,H112),40),2)</f>
        <v>0</v>
      </c>
      <c r="AJ112" s="12">
        <f>ROUND(IF(SUM(H112,L112,P112,T112,X112,AB112,AF112)&gt;40,SUM(H112,L112,P112,T112,X112,AB112,AF112)-40,0),2)</f>
        <v>0</v>
      </c>
      <c r="AK112" s="3">
        <f>ROUND(AG112*AI112,2)</f>
        <v>0</v>
      </c>
      <c r="AL112" s="3">
        <f>AH112*AJ112</f>
        <v>0</v>
      </c>
      <c r="AM112" s="3">
        <f>SUM(AK112:AL112)</f>
        <v>0</v>
      </c>
      <c r="AN112" s="5">
        <v>12</v>
      </c>
      <c r="AO112" s="13">
        <f>AN112*1.5</f>
        <v>18</v>
      </c>
      <c r="AP112" s="14">
        <f>AN112*AI112</f>
        <v>0</v>
      </c>
      <c r="AQ112" s="14">
        <f>AO112*AJ112</f>
        <v>0</v>
      </c>
      <c r="AR112" s="46">
        <f>SUM(AP112:AQ112)</f>
        <v>0</v>
      </c>
      <c r="AS112" s="38">
        <v>1099</v>
      </c>
      <c r="AT112" s="36"/>
      <c r="AU112" s="22">
        <f>AR112-AT112</f>
        <v>0</v>
      </c>
      <c r="AV112" s="37"/>
      <c r="AW112" s="22">
        <f>AT112+AV112</f>
        <v>0</v>
      </c>
    </row>
    <row r="113" spans="1:49">
      <c r="A113" s="8">
        <v>110</v>
      </c>
      <c r="B113" s="43" t="s">
        <v>220</v>
      </c>
      <c r="C113" s="24" t="s">
        <v>221</v>
      </c>
      <c r="D113" s="16" t="s">
        <v>141</v>
      </c>
      <c r="E113" s="6">
        <v>0.79166666666666663</v>
      </c>
      <c r="F113" s="6">
        <v>0.29166666666666669</v>
      </c>
      <c r="G113" s="9">
        <v>2.0833333333333332E-2</v>
      </c>
      <c r="H113" s="10">
        <f>ROUND(IF((OR(E113="",F113=""))," ",IF((E113&lt;F113),((F113-E113)*24-(G113*24)),((F113-E113)*24-(G113*24)+24))),2)</f>
        <v>11.5</v>
      </c>
      <c r="I113" s="6">
        <v>0.79166666666666663</v>
      </c>
      <c r="J113" s="6">
        <v>0.29166666666666669</v>
      </c>
      <c r="K113" s="9">
        <v>2.0833333333333332E-2</v>
      </c>
      <c r="L113" s="10">
        <f>ROUND(IF((OR(I113="",J113=""))," ",IF((I113&lt;J113),((J113-I113)*24-(K113*24)),((J113-I113)*24-(K113*24)+24))),2)</f>
        <v>11.5</v>
      </c>
      <c r="M113" s="6">
        <v>0.79166666666666663</v>
      </c>
      <c r="N113" s="6">
        <v>0.29166666666666669</v>
      </c>
      <c r="O113" s="9">
        <v>2.0833333333333332E-2</v>
      </c>
      <c r="P113" s="10">
        <f>ROUND(IF((OR(M113="",N113=""))," ",IF((M113&lt;N113),((N113-M113)*24-(O113*24)),((N113-M113)*24-(O113*24)+24))),2)</f>
        <v>11.5</v>
      </c>
      <c r="Q113" s="6">
        <v>0.79166666666666663</v>
      </c>
      <c r="R113" s="6">
        <v>0.29166666666666669</v>
      </c>
      <c r="S113" s="9">
        <v>2.0833333333333332E-2</v>
      </c>
      <c r="T113" s="10">
        <f>ROUND(IF((OR(Q113="",R113=""))," ",IF((Q113&lt;R113),((R113-Q113)*24-(S113*24)),((R113-Q113)*24-(S113*24)+24))),2)</f>
        <v>11.5</v>
      </c>
      <c r="U113" s="6">
        <v>0.79166666666666663</v>
      </c>
      <c r="V113" s="6">
        <v>0.29166666666666669</v>
      </c>
      <c r="W113" s="9">
        <v>2.0833333333333332E-2</v>
      </c>
      <c r="X113" s="10">
        <f>ROUND(IF((OR(U113="",V113=""))," ",IF((U113&lt;V113),((V113-U113)*24-(W113*24)),((V113-U113)*24-(W113*24)+24))),2)</f>
        <v>11.5</v>
      </c>
      <c r="Y113" s="6">
        <v>0.79166666666666663</v>
      </c>
      <c r="Z113" s="6">
        <v>0.29166666666666669</v>
      </c>
      <c r="AA113" s="9">
        <v>2.0833333333333332E-2</v>
      </c>
      <c r="AB113" s="10">
        <f>ROUND(IF((OR(Y113="",Z113=""))," ",IF((Y113&lt;Z113),((Z113-Y113)*24-(AA113*24)),((Z113-Y113)*24-(AA113*24)+24))),2)</f>
        <v>11.5</v>
      </c>
      <c r="AC113" s="6"/>
      <c r="AD113" s="6"/>
      <c r="AE113" s="9"/>
      <c r="AF113" s="10"/>
      <c r="AG113" s="11">
        <v>16.510000000000002</v>
      </c>
      <c r="AH113" s="11">
        <v>24.77</v>
      </c>
      <c r="AI113" s="12">
        <f>ROUND(IF(SUM(AF113,AB113,X113,T113,P113,L113,H113)&lt;=40,SUM(AF113,AB113,X113,T113,P113,L113,H113),40),2)</f>
        <v>40</v>
      </c>
      <c r="AJ113" s="12">
        <f>ROUND(IF(SUM(H113,L113,P113,T113,X113,AB113,AF113)&gt;40,SUM(H113,L113,P113,T113,X113,AB113,AF113)-40,0),2)</f>
        <v>29</v>
      </c>
      <c r="AK113" s="3">
        <f>ROUND(AG113*AI113,2)</f>
        <v>660.4</v>
      </c>
      <c r="AL113" s="3">
        <f>AH113*AJ113</f>
        <v>718.33</v>
      </c>
      <c r="AM113" s="3">
        <f>SUM(AK113:AL113)</f>
        <v>1378.73</v>
      </c>
      <c r="AN113" s="5">
        <v>13</v>
      </c>
      <c r="AO113" s="13">
        <f>AN113*1.5</f>
        <v>19.5</v>
      </c>
      <c r="AP113" s="14">
        <f>AN113*AI113</f>
        <v>520</v>
      </c>
      <c r="AQ113" s="14">
        <f>AO113*AJ113</f>
        <v>565.5</v>
      </c>
      <c r="AR113" s="46">
        <f>SUM(AP113:AQ113)</f>
        <v>1085.5</v>
      </c>
      <c r="AS113" s="38">
        <v>1099</v>
      </c>
      <c r="AT113" s="36"/>
      <c r="AU113" s="22">
        <f>AR113-AT113</f>
        <v>1085.5</v>
      </c>
      <c r="AV113" s="37"/>
      <c r="AW113" s="22">
        <f>AT113+AV113</f>
        <v>0</v>
      </c>
    </row>
    <row r="114" spans="1:49">
      <c r="A114" s="8">
        <v>111</v>
      </c>
      <c r="B114" s="43" t="s">
        <v>222</v>
      </c>
      <c r="C114" s="24" t="s">
        <v>223</v>
      </c>
      <c r="D114" s="16" t="s">
        <v>54</v>
      </c>
      <c r="E114" s="6">
        <v>0.29166666666666669</v>
      </c>
      <c r="F114" s="6">
        <v>0.79166666666666663</v>
      </c>
      <c r="G114" s="9">
        <v>2.0833333333333332E-2</v>
      </c>
      <c r="H114" s="10">
        <f>ROUND(IF((OR(E114="",F114=""))," ",IF((E114&lt;F114),((F114-E114)*24-(G114*24)),((F114-E114)*24-(G114*24)+24))),2)</f>
        <v>11.5</v>
      </c>
      <c r="I114" s="6">
        <v>0.29166666666666669</v>
      </c>
      <c r="J114" s="6">
        <v>0.79166666666666663</v>
      </c>
      <c r="K114" s="9">
        <v>2.0833333333333332E-2</v>
      </c>
      <c r="L114" s="10">
        <f>ROUND(IF((OR(I114="",J114=""))," ",IF((I114&lt;J114),((J114-I114)*24-(K114*24)),((J114-I114)*24-(K114*24)+24))),2)</f>
        <v>11.5</v>
      </c>
      <c r="M114" s="6">
        <v>0.29166666666666669</v>
      </c>
      <c r="N114" s="6">
        <v>0.79166666666666663</v>
      </c>
      <c r="O114" s="9">
        <v>2.0833333333333332E-2</v>
      </c>
      <c r="P114" s="10">
        <f>ROUND(IF((OR(M114="",N114=""))," ",IF((M114&lt;N114),((N114-M114)*24-(O114*24)),((N114-M114)*24-(O114*24)+24))),2)</f>
        <v>11.5</v>
      </c>
      <c r="Q114" s="6">
        <v>0.29166666666666669</v>
      </c>
      <c r="R114" s="6">
        <v>0.79166666666666663</v>
      </c>
      <c r="S114" s="9">
        <v>2.0833333333333332E-2</v>
      </c>
      <c r="T114" s="10">
        <f>ROUND(IF((OR(Q114="",R114=""))," ",IF((Q114&lt;R114),((R114-Q114)*24-(S114*24)),((R114-Q114)*24-(S114*24)+24))),2)</f>
        <v>11.5</v>
      </c>
      <c r="U114" s="6">
        <v>0.29166666666666669</v>
      </c>
      <c r="V114" s="6">
        <v>0.79166666666666663</v>
      </c>
      <c r="W114" s="9">
        <v>2.0833333333333332E-2</v>
      </c>
      <c r="X114" s="10">
        <f>ROUND(IF((OR(U114="",V114=""))," ",IF((U114&lt;V114),((V114-U114)*24-(W114*24)),((V114-U114)*24-(W114*24)+24))),2)</f>
        <v>11.5</v>
      </c>
      <c r="Y114" s="6">
        <v>0.29166666666666669</v>
      </c>
      <c r="Z114" s="6">
        <v>0.79166666666666663</v>
      </c>
      <c r="AA114" s="9">
        <v>2.0833333333333332E-2</v>
      </c>
      <c r="AB114" s="10">
        <f>ROUND(IF((OR(Y114="",Z114=""))," ",IF((Y114&lt;Z114),((Z114-Y114)*24-(AA114*24)),((Z114-Y114)*24-(AA114*24)+24))),2)</f>
        <v>11.5</v>
      </c>
      <c r="AC114" s="6"/>
      <c r="AD114" s="6"/>
      <c r="AE114" s="9"/>
      <c r="AF114" s="10"/>
      <c r="AG114" s="11">
        <v>15.88</v>
      </c>
      <c r="AH114" s="11">
        <v>23.82</v>
      </c>
      <c r="AI114" s="12">
        <f>ROUND(IF(SUM(AF114,AB114,X114,T114,P114,L114,H114)&lt;=40,SUM(AF114,AB114,X114,T114,P114,L114,H114),40),2)</f>
        <v>40</v>
      </c>
      <c r="AJ114" s="12">
        <f>ROUND(IF(SUM(H114,L114,P114,T114,X114,AB114,AF114)&gt;40,SUM(H114,L114,P114,T114,X114,AB114,AF114)-40,0),2)</f>
        <v>29</v>
      </c>
      <c r="AK114" s="3">
        <f>ROUND(AG114*AI114,2)</f>
        <v>635.20000000000005</v>
      </c>
      <c r="AL114" s="3">
        <f>AH114*AJ114</f>
        <v>690.78</v>
      </c>
      <c r="AM114" s="3">
        <f>SUM(AK114:AL114)</f>
        <v>1325.98</v>
      </c>
      <c r="AN114" s="5">
        <v>12.5</v>
      </c>
      <c r="AO114" s="13">
        <f>AN114*1.5</f>
        <v>18.75</v>
      </c>
      <c r="AP114" s="14">
        <f>AN114*AI114</f>
        <v>500</v>
      </c>
      <c r="AQ114" s="14">
        <f>AO114*AJ114</f>
        <v>543.75</v>
      </c>
      <c r="AR114" s="46">
        <f>SUM(AP114:AQ114)</f>
        <v>1043.75</v>
      </c>
      <c r="AS114" s="38">
        <v>1099</v>
      </c>
      <c r="AT114" s="36"/>
      <c r="AU114" s="22">
        <f>AR114-AT114</f>
        <v>1043.75</v>
      </c>
      <c r="AV114" s="37"/>
      <c r="AW114" s="22">
        <f>AT114+AV114</f>
        <v>0</v>
      </c>
    </row>
    <row r="115" spans="1:49">
      <c r="A115" s="8">
        <v>112</v>
      </c>
      <c r="B115" s="43" t="s">
        <v>222</v>
      </c>
      <c r="C115" s="24" t="s">
        <v>223</v>
      </c>
      <c r="D115" s="16" t="s">
        <v>141</v>
      </c>
      <c r="E115" s="6"/>
      <c r="F115" s="6"/>
      <c r="G115" s="9"/>
      <c r="H115" s="10"/>
      <c r="I115" s="6"/>
      <c r="J115" s="6"/>
      <c r="K115" s="9"/>
      <c r="L115" s="10"/>
      <c r="M115" s="6"/>
      <c r="N115" s="6"/>
      <c r="O115" s="9"/>
      <c r="P115" s="10"/>
      <c r="Q115" s="6"/>
      <c r="R115" s="6"/>
      <c r="S115" s="9"/>
      <c r="T115" s="10"/>
      <c r="U115" s="6"/>
      <c r="V115" s="6"/>
      <c r="W115" s="9"/>
      <c r="X115" s="10"/>
      <c r="Y115" s="6"/>
      <c r="Z115" s="6"/>
      <c r="AA115" s="9"/>
      <c r="AB115" s="10"/>
      <c r="AC115" s="6"/>
      <c r="AD115" s="6"/>
      <c r="AE115" s="9"/>
      <c r="AF115" s="10"/>
      <c r="AG115" s="11">
        <v>17.149999999999999</v>
      </c>
      <c r="AH115" s="11">
        <v>25.72</v>
      </c>
      <c r="AI115" s="12">
        <f>ROUND(IF(SUM(AF115,AB115,X115,T115,P115,L115,H115)&lt;=40,SUM(AF115,AB115,X115,T115,P115,L115,H115),40),2)</f>
        <v>0</v>
      </c>
      <c r="AJ115" s="12">
        <f>ROUND(IF(SUM(H115,L115,P115,T115,X115,AB115,AF115)&gt;40,SUM(H115,L115,P115,T115,X115,AB115,AF115)-40,0),2)</f>
        <v>0</v>
      </c>
      <c r="AK115" s="3">
        <f>ROUND(AG115*AI115,2)</f>
        <v>0</v>
      </c>
      <c r="AL115" s="3">
        <f>AH115*AJ115</f>
        <v>0</v>
      </c>
      <c r="AM115" s="3">
        <f>SUM(AK115:AL115)</f>
        <v>0</v>
      </c>
      <c r="AN115" s="5">
        <v>13.5</v>
      </c>
      <c r="AO115" s="13">
        <f>AN115*1.5</f>
        <v>20.25</v>
      </c>
      <c r="AP115" s="14">
        <f>AN115*AI115</f>
        <v>0</v>
      </c>
      <c r="AQ115" s="14">
        <f>AO115*AJ115</f>
        <v>0</v>
      </c>
      <c r="AR115" s="46">
        <f>SUM(AP115:AQ115)</f>
        <v>0</v>
      </c>
      <c r="AS115" s="38">
        <v>1099</v>
      </c>
      <c r="AT115" s="36"/>
      <c r="AU115" s="22">
        <f>AR115-AT115</f>
        <v>0</v>
      </c>
      <c r="AV115" s="37"/>
      <c r="AW115" s="22">
        <f>AT115+AV115</f>
        <v>0</v>
      </c>
    </row>
    <row r="116" spans="1:49">
      <c r="A116" s="8">
        <v>113</v>
      </c>
      <c r="B116" s="43" t="s">
        <v>224</v>
      </c>
      <c r="C116" s="24" t="s">
        <v>225</v>
      </c>
      <c r="D116" s="16" t="s">
        <v>54</v>
      </c>
      <c r="E116" s="6"/>
      <c r="F116" s="6"/>
      <c r="G116" s="9"/>
      <c r="H116" s="10"/>
      <c r="I116" s="6"/>
      <c r="J116" s="6"/>
      <c r="K116" s="9"/>
      <c r="L116" s="10"/>
      <c r="M116" s="6">
        <v>0.29166666666666669</v>
      </c>
      <c r="N116" s="6">
        <v>0.79166666666666663</v>
      </c>
      <c r="O116" s="9">
        <v>2.0833333333333332E-2</v>
      </c>
      <c r="P116" s="10">
        <f>ROUND(IF((OR(M116="",N116=""))," ",IF((M116&lt;N116),((N116-M116)*24-(O116*24)),((N116-M116)*24-(O116*24)+24))),2)</f>
        <v>11.5</v>
      </c>
      <c r="Q116" s="6">
        <v>0.29166666666666669</v>
      </c>
      <c r="R116" s="6">
        <v>0.79166666666666663</v>
      </c>
      <c r="S116" s="9">
        <v>2.0833333333333332E-2</v>
      </c>
      <c r="T116" s="10">
        <f>ROUND(IF((OR(Q116="",R116=""))," ",IF((Q116&lt;R116),((R116-Q116)*24-(S116*24)),((R116-Q116)*24-(S116*24)+24))),2)</f>
        <v>11.5</v>
      </c>
      <c r="U116" s="6">
        <v>0.29166666666666669</v>
      </c>
      <c r="V116" s="6">
        <v>0.79166666666666663</v>
      </c>
      <c r="W116" s="9">
        <v>2.0833333333333332E-2</v>
      </c>
      <c r="X116" s="10">
        <f>ROUND(IF((OR(U116="",V116=""))," ",IF((U116&lt;V116),((V116-U116)*24-(W116*24)),((V116-U116)*24-(W116*24)+24))),2)</f>
        <v>11.5</v>
      </c>
      <c r="Y116" s="6"/>
      <c r="Z116" s="6"/>
      <c r="AA116" s="9"/>
      <c r="AB116" s="10"/>
      <c r="AC116" s="6"/>
      <c r="AD116" s="6"/>
      <c r="AE116" s="9"/>
      <c r="AF116" s="10"/>
      <c r="AG116" s="11">
        <v>15.24</v>
      </c>
      <c r="AH116" s="11">
        <v>22.86</v>
      </c>
      <c r="AI116" s="12">
        <f>ROUND(IF(SUM(AF116,AB116,X116,T116,P116,L116,H116)&lt;=40,SUM(AF116,AB116,X116,T116,P116,L116,H116),40),2)</f>
        <v>34.5</v>
      </c>
      <c r="AJ116" s="12">
        <f>ROUND(IF(SUM(H116,L116,P116,T116,X116,AB116,AF116)&gt;40,SUM(H116,L116,P116,T116,X116,AB116,AF116)-40,0),2)</f>
        <v>0</v>
      </c>
      <c r="AK116" s="3">
        <f>ROUND(AG116*AI116,2)</f>
        <v>525.78</v>
      </c>
      <c r="AL116" s="3">
        <f>AH116*AJ116</f>
        <v>0</v>
      </c>
      <c r="AM116" s="3">
        <f>SUM(AK116:AL116)</f>
        <v>525.78</v>
      </c>
      <c r="AN116" s="5">
        <v>12</v>
      </c>
      <c r="AO116" s="13">
        <f>AN116*1.5</f>
        <v>18</v>
      </c>
      <c r="AP116" s="14">
        <f>AN116*AI116</f>
        <v>414</v>
      </c>
      <c r="AQ116" s="14">
        <f>AO116*AJ116</f>
        <v>0</v>
      </c>
      <c r="AR116" s="46">
        <f>SUM(AP116:AQ116)</f>
        <v>414</v>
      </c>
      <c r="AS116" s="38">
        <v>1099</v>
      </c>
      <c r="AT116" s="36"/>
      <c r="AU116" s="22">
        <f>AR116-AT116</f>
        <v>414</v>
      </c>
      <c r="AW116" s="22">
        <f>AT116+AV116</f>
        <v>0</v>
      </c>
    </row>
    <row r="117" spans="1:49">
      <c r="A117" s="8">
        <v>114</v>
      </c>
      <c r="B117" s="43" t="s">
        <v>224</v>
      </c>
      <c r="C117" s="24" t="s">
        <v>225</v>
      </c>
      <c r="D117" s="16" t="s">
        <v>141</v>
      </c>
      <c r="E117" s="6"/>
      <c r="F117" s="6"/>
      <c r="G117" s="9"/>
      <c r="H117" s="10"/>
      <c r="I117" s="6">
        <v>0.79166666666666663</v>
      </c>
      <c r="J117" s="6">
        <v>0.89513888888888893</v>
      </c>
      <c r="K117" s="9"/>
      <c r="L117" s="10">
        <f>ROUND(IF((OR(I117="",J117=""))," ",IF((I117&lt;J117),((J117-I117)*24-(K117*24)),((J117-I117)*24-(K117*24)+24))),2)</f>
        <v>2.48</v>
      </c>
      <c r="M117" s="6"/>
      <c r="N117" s="6"/>
      <c r="O117" s="9"/>
      <c r="P117" s="10"/>
      <c r="Q117" s="6"/>
      <c r="R117" s="6"/>
      <c r="S117" s="9"/>
      <c r="T117" s="10"/>
      <c r="U117" s="6"/>
      <c r="V117" s="6"/>
      <c r="W117" s="9"/>
      <c r="X117" s="10"/>
      <c r="Y117" s="6"/>
      <c r="Z117" s="6"/>
      <c r="AA117" s="9"/>
      <c r="AB117" s="10"/>
      <c r="AC117" s="6"/>
      <c r="AD117" s="6"/>
      <c r="AE117" s="9"/>
      <c r="AF117" s="10"/>
      <c r="AG117" s="11">
        <v>16.510000000000002</v>
      </c>
      <c r="AH117" s="11">
        <v>24.77</v>
      </c>
      <c r="AI117" s="12">
        <f>ROUND(IF(SUM(AF117,AB117,X117,T117,P117,L117,H117)&lt;=40,SUM(AF117,AB117,X117,T117,P117,L117,H117),40),2)</f>
        <v>2.48</v>
      </c>
      <c r="AJ117" s="12">
        <f>ROUND(IF(SUM(H117,L117,P117,T117,X117,AB117,AF117)&gt;40,SUM(H117,L117,P117,T117,X117,AB117,AF117)-40,0),2)</f>
        <v>0</v>
      </c>
      <c r="AK117" s="3">
        <f>ROUND(AG117*AI117,2)</f>
        <v>40.94</v>
      </c>
      <c r="AL117" s="3">
        <f>AH117*AJ117</f>
        <v>0</v>
      </c>
      <c r="AM117" s="3">
        <f>SUM(AK117:AL117)</f>
        <v>40.94</v>
      </c>
      <c r="AN117" s="5">
        <v>13</v>
      </c>
      <c r="AO117" s="13">
        <f>AN117*1.5</f>
        <v>19.5</v>
      </c>
      <c r="AP117" s="14">
        <f>AN117*AI117</f>
        <v>32.24</v>
      </c>
      <c r="AQ117" s="14">
        <f>AO117*AJ117</f>
        <v>0</v>
      </c>
      <c r="AR117" s="46">
        <f>SUM(AP117:AQ117)</f>
        <v>32.24</v>
      </c>
      <c r="AS117" s="38">
        <v>1099</v>
      </c>
      <c r="AT117" s="36"/>
      <c r="AU117" s="22">
        <f>AR117-AT117</f>
        <v>32.24</v>
      </c>
      <c r="AW117" s="22">
        <f>AT117+AV117</f>
        <v>0</v>
      </c>
    </row>
    <row r="118" spans="1:49">
      <c r="A118" s="8">
        <v>115</v>
      </c>
      <c r="B118" s="43" t="s">
        <v>226</v>
      </c>
      <c r="C118" s="24" t="s">
        <v>227</v>
      </c>
      <c r="D118" s="16" t="s">
        <v>31</v>
      </c>
      <c r="E118" s="6"/>
      <c r="F118" s="6"/>
      <c r="G118" s="9"/>
      <c r="H118" s="10"/>
      <c r="I118" s="6"/>
      <c r="J118" s="6"/>
      <c r="K118" s="9"/>
      <c r="L118" s="10"/>
      <c r="M118" s="6"/>
      <c r="N118" s="6"/>
      <c r="O118" s="9"/>
      <c r="P118" s="10"/>
      <c r="Q118" s="6"/>
      <c r="R118" s="6"/>
      <c r="S118" s="9"/>
      <c r="T118" s="10"/>
      <c r="U118" s="6"/>
      <c r="V118" s="6"/>
      <c r="W118" s="9"/>
      <c r="X118" s="10"/>
      <c r="Y118" s="6"/>
      <c r="Z118" s="6"/>
      <c r="AA118" s="9"/>
      <c r="AB118" s="10"/>
      <c r="AC118" s="6"/>
      <c r="AD118" s="6"/>
      <c r="AE118" s="9"/>
      <c r="AF118" s="10"/>
      <c r="AG118" s="11">
        <v>15.24</v>
      </c>
      <c r="AH118" s="11">
        <v>22.86</v>
      </c>
      <c r="AI118" s="12">
        <f>ROUND(IF(SUM(AF118,AB118,X118,T118,P118,L118,H118)&lt;=40,SUM(AF118,AB118,X118,T118,P118,L118,H118),40),2)</f>
        <v>0</v>
      </c>
      <c r="AJ118" s="12">
        <f>ROUND(IF(SUM(H118,L118,P118,T118,X118,AB118,AF118)&gt;40,SUM(H118,L118,P118,T118,X118,AB118,AF118)-40,0),2)</f>
        <v>0</v>
      </c>
      <c r="AK118" s="3">
        <f>ROUND(AG118*AI118,2)</f>
        <v>0</v>
      </c>
      <c r="AL118" s="3">
        <f>AH118*AJ118</f>
        <v>0</v>
      </c>
      <c r="AM118" s="3">
        <f>SUM(AK118:AL118)</f>
        <v>0</v>
      </c>
      <c r="AN118" s="5">
        <v>12</v>
      </c>
      <c r="AO118" s="13">
        <f>AN118*1.5</f>
        <v>18</v>
      </c>
      <c r="AP118" s="14">
        <f>AN118*AI118</f>
        <v>0</v>
      </c>
      <c r="AQ118" s="14">
        <f>AO118*AJ118</f>
        <v>0</v>
      </c>
      <c r="AR118" s="46">
        <f>SUM(AP118:AQ118)</f>
        <v>0</v>
      </c>
      <c r="AS118" s="38">
        <v>1099</v>
      </c>
      <c r="AT118" s="36"/>
      <c r="AU118" s="22">
        <f>AR118-AT118</f>
        <v>0</v>
      </c>
      <c r="AV118" s="37"/>
      <c r="AW118" s="22">
        <f>AT118+AV118</f>
        <v>0</v>
      </c>
    </row>
    <row r="119" spans="1:49">
      <c r="A119" s="8">
        <v>116</v>
      </c>
      <c r="B119" s="43" t="s">
        <v>226</v>
      </c>
      <c r="C119" s="24" t="s">
        <v>227</v>
      </c>
      <c r="D119" s="16" t="s">
        <v>141</v>
      </c>
      <c r="E119" s="6">
        <v>0.79166666666666663</v>
      </c>
      <c r="F119" s="6">
        <v>0.29166666666666669</v>
      </c>
      <c r="G119" s="9">
        <v>2.0833333333333332E-2</v>
      </c>
      <c r="H119" s="10">
        <f>ROUND(IF((OR(E119="",F119=""))," ",IF((E119&lt;F119),((F119-E119)*24-(G119*24)),((F119-E119)*24-(G119*24)+24))),2)</f>
        <v>11.5</v>
      </c>
      <c r="I119" s="6">
        <v>0.79166666666666663</v>
      </c>
      <c r="J119" s="6">
        <v>0.29166666666666669</v>
      </c>
      <c r="K119" s="9">
        <v>2.0833333333333332E-2</v>
      </c>
      <c r="L119" s="10">
        <f>ROUND(IF((OR(I119="",J119=""))," ",IF((I119&lt;J119),((J119-I119)*24-(K119*24)),((J119-I119)*24-(K119*24)+24))),2)</f>
        <v>11.5</v>
      </c>
      <c r="M119" s="6">
        <v>0.79166666666666663</v>
      </c>
      <c r="N119" s="6">
        <v>0.29166666666666669</v>
      </c>
      <c r="O119" s="9">
        <v>2.0833333333333332E-2</v>
      </c>
      <c r="P119" s="10">
        <f>ROUND(IF((OR(M119="",N119=""))," ",IF((M119&lt;N119),((N119-M119)*24-(O119*24)),((N119-M119)*24-(O119*24)+24))),2)</f>
        <v>11.5</v>
      </c>
      <c r="Q119" s="6">
        <v>0.79166666666666663</v>
      </c>
      <c r="R119" s="6">
        <v>0.29166666666666669</v>
      </c>
      <c r="S119" s="9">
        <v>2.0833333333333332E-2</v>
      </c>
      <c r="T119" s="10">
        <f>ROUND(IF((OR(Q119="",R119=""))," ",IF((Q119&lt;R119),((R119-Q119)*24-(S119*24)),((R119-Q119)*24-(S119*24)+24))),2)</f>
        <v>11.5</v>
      </c>
      <c r="U119" s="6">
        <v>0.79166666666666663</v>
      </c>
      <c r="V119" s="6">
        <v>0.29166666666666669</v>
      </c>
      <c r="W119" s="9">
        <v>2.0833333333333332E-2</v>
      </c>
      <c r="X119" s="10">
        <f>ROUND(IF((OR(U119="",V119=""))," ",IF((U119&lt;V119),((V119-U119)*24-(W119*24)),((V119-U119)*24-(W119*24)+24))),2)</f>
        <v>11.5</v>
      </c>
      <c r="Y119" s="6">
        <v>0.79166666666666663</v>
      </c>
      <c r="Z119" s="6">
        <v>0.29166666666666669</v>
      </c>
      <c r="AA119" s="9">
        <v>2.0833333333333332E-2</v>
      </c>
      <c r="AB119" s="10">
        <f>ROUND(IF((OR(Y119="",Z119=""))," ",IF((Y119&lt;Z119),((Z119-Y119)*24-(AA119*24)),((Z119-Y119)*24-(AA119*24)+24))),2)</f>
        <v>11.5</v>
      </c>
      <c r="AC119" s="6"/>
      <c r="AD119" s="6"/>
      <c r="AE119" s="9"/>
      <c r="AF119" s="10"/>
      <c r="AG119" s="11">
        <v>16.510000000000002</v>
      </c>
      <c r="AH119" s="11">
        <v>24.77</v>
      </c>
      <c r="AI119" s="12">
        <f>ROUND(IF(SUM(AF119,AB119,X119,T119,P119,L119,H119)&lt;=40,SUM(AF119,AB119,X119,T119,P119,L119,H119),40),2)</f>
        <v>40</v>
      </c>
      <c r="AJ119" s="12">
        <f>ROUND(IF(SUM(H119,L119,P119,T119,X119,AB119,AF119)&gt;40,SUM(H119,L119,P119,T119,X119,AB119,AF119)-40,0),2)</f>
        <v>29</v>
      </c>
      <c r="AK119" s="3">
        <f>ROUND(AG119*AI119,2)</f>
        <v>660.4</v>
      </c>
      <c r="AL119" s="3">
        <f>AH119*AJ119</f>
        <v>718.33</v>
      </c>
      <c r="AM119" s="3">
        <f>SUM(AK119:AL119)</f>
        <v>1378.73</v>
      </c>
      <c r="AN119" s="5">
        <v>13</v>
      </c>
      <c r="AO119" s="13">
        <f>AN119*1.5</f>
        <v>19.5</v>
      </c>
      <c r="AP119" s="14">
        <f>AN119*AI119</f>
        <v>520</v>
      </c>
      <c r="AQ119" s="14">
        <f>AO119*AJ119</f>
        <v>565.5</v>
      </c>
      <c r="AR119" s="46">
        <f>SUM(AP119:AQ119)</f>
        <v>1085.5</v>
      </c>
      <c r="AS119" s="38">
        <v>1099</v>
      </c>
      <c r="AT119" s="36"/>
      <c r="AU119" s="22">
        <f>AR119-AT119</f>
        <v>1085.5</v>
      </c>
      <c r="AV119" s="37"/>
      <c r="AW119" s="22">
        <f>AT119+AV119</f>
        <v>0</v>
      </c>
    </row>
    <row r="120" spans="1:49">
      <c r="A120" s="8">
        <v>117</v>
      </c>
      <c r="B120" s="43" t="s">
        <v>228</v>
      </c>
      <c r="C120" s="24" t="s">
        <v>229</v>
      </c>
      <c r="D120" s="16" t="s">
        <v>54</v>
      </c>
      <c r="E120" s="6">
        <v>0.29166666666666669</v>
      </c>
      <c r="F120" s="6">
        <v>0.79166666666666663</v>
      </c>
      <c r="G120" s="9">
        <v>2.0833333333333332E-2</v>
      </c>
      <c r="H120" s="10">
        <f>ROUND(IF((OR(E120="",F120=""))," ",IF((E120&lt;F120),((F120-E120)*24-(G120*24)),((F120-E120)*24-(G120*24)+24))),2)</f>
        <v>11.5</v>
      </c>
      <c r="I120" s="6">
        <v>0.29166666666666669</v>
      </c>
      <c r="J120" s="6">
        <v>0.79166666666666663</v>
      </c>
      <c r="K120" s="9">
        <v>2.0833333333333332E-2</v>
      </c>
      <c r="L120" s="10">
        <f>ROUND(IF((OR(I120="",J120=""))," ",IF((I120&lt;J120),((J120-I120)*24-(K120*24)),((J120-I120)*24-(K120*24)+24))),2)</f>
        <v>11.5</v>
      </c>
      <c r="M120" s="6">
        <v>0.29166666666666669</v>
      </c>
      <c r="N120" s="6">
        <v>0.79166666666666663</v>
      </c>
      <c r="O120" s="9">
        <v>2.0833333333333332E-2</v>
      </c>
      <c r="P120" s="10">
        <f>ROUND(IF((OR(M120="",N120=""))," ",IF((M120&lt;N120),((N120-M120)*24-(O120*24)),((N120-M120)*24-(O120*24)+24))),2)</f>
        <v>11.5</v>
      </c>
      <c r="Q120" s="6">
        <v>0.29166666666666669</v>
      </c>
      <c r="R120" s="6">
        <v>0.79166666666666663</v>
      </c>
      <c r="S120" s="9">
        <v>2.0833333333333332E-2</v>
      </c>
      <c r="T120" s="10">
        <f>ROUND(IF((OR(Q120="",R120=""))," ",IF((Q120&lt;R120),((R120-Q120)*24-(S120*24)),((R120-Q120)*24-(S120*24)+24))),2)</f>
        <v>11.5</v>
      </c>
      <c r="U120" s="6">
        <v>0.29166666666666669</v>
      </c>
      <c r="V120" s="6">
        <v>0.79166666666666663</v>
      </c>
      <c r="W120" s="9">
        <v>2.0833333333333332E-2</v>
      </c>
      <c r="X120" s="10">
        <f>ROUND(IF((OR(U120="",V120=""))," ",IF((U120&lt;V120),((V120-U120)*24-(W120*24)),((V120-U120)*24-(W120*24)+24))),2)</f>
        <v>11.5</v>
      </c>
      <c r="Y120" s="6"/>
      <c r="Z120" s="6"/>
      <c r="AA120" s="9"/>
      <c r="AB120" s="10"/>
      <c r="AC120" s="6"/>
      <c r="AD120" s="6"/>
      <c r="AE120" s="9"/>
      <c r="AF120" s="10"/>
      <c r="AG120" s="11">
        <v>17.149999999999999</v>
      </c>
      <c r="AH120" s="11">
        <v>25.72</v>
      </c>
      <c r="AI120" s="12">
        <f>ROUND(IF(SUM(AF120,AB120,X120,T120,P120,L120,H120)&lt;=40,SUM(AF120,AB120,X120,T120,P120,L120,H120),40),2)</f>
        <v>40</v>
      </c>
      <c r="AJ120" s="12">
        <f>ROUND(IF(SUM(H120,L120,P120,T120,X120,AB120,AF120)&gt;40,SUM(H120,L120,P120,T120,X120,AB120,AF120)-40,0),2)</f>
        <v>17.5</v>
      </c>
      <c r="AK120" s="3">
        <f>ROUND(AG120*AI120,2)</f>
        <v>686</v>
      </c>
      <c r="AL120" s="3">
        <f>AH120*AJ120</f>
        <v>450.09999999999997</v>
      </c>
      <c r="AM120" s="3">
        <f>SUM(AK120:AL120)</f>
        <v>1136.0999999999999</v>
      </c>
      <c r="AN120" s="5">
        <v>13.5</v>
      </c>
      <c r="AO120" s="13">
        <f>AN120*1.5</f>
        <v>20.25</v>
      </c>
      <c r="AP120" s="14">
        <f>AN120*AI120</f>
        <v>540</v>
      </c>
      <c r="AQ120" s="14">
        <f>AO120*AJ120</f>
        <v>354.375</v>
      </c>
      <c r="AR120" s="46">
        <f>SUM(AP120:AQ120)</f>
        <v>894.375</v>
      </c>
      <c r="AS120" t="s">
        <v>26</v>
      </c>
      <c r="AT120" s="36"/>
      <c r="AU120" s="22">
        <f>AR120-AT120</f>
        <v>894.375</v>
      </c>
      <c r="AV120" s="37"/>
      <c r="AW120" s="22">
        <f>AT120+AV120</f>
        <v>0</v>
      </c>
    </row>
    <row r="121" spans="1:49">
      <c r="A121" s="8">
        <v>118</v>
      </c>
      <c r="B121" s="43" t="s">
        <v>228</v>
      </c>
      <c r="C121" s="24" t="s">
        <v>229</v>
      </c>
      <c r="D121" s="16" t="s">
        <v>141</v>
      </c>
      <c r="E121" s="6"/>
      <c r="F121" s="6"/>
      <c r="G121" s="9"/>
      <c r="H121" s="10"/>
      <c r="I121" s="6"/>
      <c r="J121" s="6"/>
      <c r="K121" s="9"/>
      <c r="L121" s="10"/>
      <c r="M121" s="6"/>
      <c r="N121" s="6"/>
      <c r="O121" s="9"/>
      <c r="P121" s="10"/>
      <c r="Q121" s="6"/>
      <c r="R121" s="6"/>
      <c r="S121" s="9"/>
      <c r="T121" s="10"/>
      <c r="U121" s="6"/>
      <c r="V121" s="6"/>
      <c r="W121" s="9"/>
      <c r="X121" s="10"/>
      <c r="Y121" s="6"/>
      <c r="Z121" s="6"/>
      <c r="AA121" s="9"/>
      <c r="AB121" s="10"/>
      <c r="AC121" s="6"/>
      <c r="AD121" s="6"/>
      <c r="AE121" s="9"/>
      <c r="AF121" s="10"/>
      <c r="AG121" s="11">
        <v>18.420000000000002</v>
      </c>
      <c r="AH121" s="11">
        <v>27.63</v>
      </c>
      <c r="AI121" s="12">
        <f>ROUND(IF(SUM(AF121,AB121,X121,T121,P121,L121,H121)&lt;=40,SUM(AF121,AB121,X121,T121,P121,L121,H121),40),2)</f>
        <v>0</v>
      </c>
      <c r="AJ121" s="12">
        <f>ROUND(IF(SUM(H121,L121,P121,T121,X121,AB121,AF121)&gt;40,SUM(H121,L121,P121,T121,X121,AB121,AF121)-40,0),2)</f>
        <v>0</v>
      </c>
      <c r="AK121" s="3">
        <f>ROUND(AG121*AI121,2)</f>
        <v>0</v>
      </c>
      <c r="AL121" s="3">
        <f>AH121*AJ121</f>
        <v>0</v>
      </c>
      <c r="AM121" s="3">
        <f>SUM(AK121:AL121)</f>
        <v>0</v>
      </c>
      <c r="AN121" s="5">
        <v>14.5</v>
      </c>
      <c r="AO121" s="13">
        <f>AN121*1.5</f>
        <v>21.75</v>
      </c>
      <c r="AP121" s="14">
        <f>AN121*AI121</f>
        <v>0</v>
      </c>
      <c r="AQ121" s="14">
        <f>AO121*AJ121</f>
        <v>0</v>
      </c>
      <c r="AR121" s="46">
        <f>SUM(AP121:AQ121)</f>
        <v>0</v>
      </c>
      <c r="AS121" t="s">
        <v>26</v>
      </c>
      <c r="AT121" s="36"/>
      <c r="AU121" s="22">
        <f>AR121-AT121</f>
        <v>0</v>
      </c>
      <c r="AV121" s="37"/>
      <c r="AW121" s="22">
        <f>AT121+AV121</f>
        <v>0</v>
      </c>
    </row>
    <row r="122" spans="1:49">
      <c r="A122" s="8">
        <v>119</v>
      </c>
      <c r="B122" s="43" t="s">
        <v>230</v>
      </c>
      <c r="C122" s="24" t="s">
        <v>231</v>
      </c>
      <c r="D122" s="16" t="s">
        <v>31</v>
      </c>
      <c r="E122" s="6"/>
      <c r="F122" s="6"/>
      <c r="G122" s="9"/>
      <c r="H122" s="10"/>
      <c r="I122" s="6"/>
      <c r="J122" s="6"/>
      <c r="K122" s="9"/>
      <c r="L122" s="10"/>
      <c r="M122" s="6"/>
      <c r="N122" s="6"/>
      <c r="O122" s="9"/>
      <c r="P122" s="10"/>
      <c r="Q122" s="6"/>
      <c r="R122" s="6"/>
      <c r="S122" s="9"/>
      <c r="T122" s="10"/>
      <c r="U122" s="6"/>
      <c r="V122" s="6"/>
      <c r="W122" s="9"/>
      <c r="X122" s="10"/>
      <c r="Y122" s="6"/>
      <c r="Z122" s="6"/>
      <c r="AA122" s="9"/>
      <c r="AB122" s="10"/>
      <c r="AC122" s="6"/>
      <c r="AD122" s="6"/>
      <c r="AE122" s="9"/>
      <c r="AF122" s="10"/>
      <c r="AG122" s="11">
        <v>16.510000000000002</v>
      </c>
      <c r="AH122" s="11">
        <v>24.77</v>
      </c>
      <c r="AI122" s="12">
        <f>ROUND(IF(SUM(AF122,AB122,X122,T122,P122,L122,H122)&lt;=40,SUM(AF122,AB122,X122,T122,P122,L122,H122),40),2)</f>
        <v>0</v>
      </c>
      <c r="AJ122" s="12">
        <f>ROUND(IF(SUM(H122,L122,P122,T122,X122,AB122,AF122)&gt;40,SUM(H122,L122,P122,T122,X122,AB122,AF122)-40,0),2)</f>
        <v>0</v>
      </c>
      <c r="AK122" s="3">
        <f>ROUND(AG122*AI122,2)</f>
        <v>0</v>
      </c>
      <c r="AL122" s="3">
        <f>AH122*AJ122</f>
        <v>0</v>
      </c>
      <c r="AM122" s="3">
        <f>SUM(AK122:AL122)</f>
        <v>0</v>
      </c>
      <c r="AN122" s="5">
        <v>13</v>
      </c>
      <c r="AO122" s="13">
        <f>AN122*1.5</f>
        <v>19.5</v>
      </c>
      <c r="AP122" s="14">
        <f>AN122*AI122</f>
        <v>0</v>
      </c>
      <c r="AQ122" s="14">
        <f>AO122*AJ122</f>
        <v>0</v>
      </c>
      <c r="AR122" s="46">
        <f>SUM(AP122:AQ122)</f>
        <v>0</v>
      </c>
      <c r="AS122" s="38">
        <v>1099</v>
      </c>
      <c r="AT122" s="36"/>
      <c r="AU122" s="22">
        <f>AR122-AT122</f>
        <v>0</v>
      </c>
      <c r="AV122" s="37"/>
      <c r="AW122" s="22">
        <f>AT122+AV122</f>
        <v>0</v>
      </c>
    </row>
    <row r="123" spans="1:49">
      <c r="A123" s="8">
        <v>120</v>
      </c>
      <c r="B123" s="43" t="s">
        <v>230</v>
      </c>
      <c r="C123" s="24" t="s">
        <v>231</v>
      </c>
      <c r="D123" s="16" t="s">
        <v>141</v>
      </c>
      <c r="E123" s="6">
        <v>0.79166666666666663</v>
      </c>
      <c r="F123" s="6">
        <v>0.29166666666666669</v>
      </c>
      <c r="G123" s="9">
        <v>2.0833333333333332E-2</v>
      </c>
      <c r="H123" s="10">
        <f>ROUND(IF((OR(E123="",F123=""))," ",IF((E123&lt;F123),((F123-E123)*24-(G123*24)),((F123-E123)*24-(G123*24)+24))),2)</f>
        <v>11.5</v>
      </c>
      <c r="I123" s="6">
        <v>0.79166666666666663</v>
      </c>
      <c r="J123" s="6">
        <v>0.29166666666666669</v>
      </c>
      <c r="K123" s="9">
        <v>2.0833333333333332E-2</v>
      </c>
      <c r="L123" s="10">
        <f>ROUND(IF((OR(I123="",J123=""))," ",IF((I123&lt;J123),((J123-I123)*24-(K123*24)),((J123-I123)*24-(K123*24)+24))),2)</f>
        <v>11.5</v>
      </c>
      <c r="M123" s="6">
        <v>0.79166666666666663</v>
      </c>
      <c r="N123" s="6">
        <v>0.29166666666666669</v>
      </c>
      <c r="O123" s="9">
        <v>2.0833333333333332E-2</v>
      </c>
      <c r="P123" s="10">
        <f>ROUND(IF((OR(M123="",N123=""))," ",IF((M123&lt;N123),((N123-M123)*24-(O123*24)),((N123-M123)*24-(O123*24)+24))),2)</f>
        <v>11.5</v>
      </c>
      <c r="Q123" s="6">
        <v>0.79166666666666663</v>
      </c>
      <c r="R123" s="6">
        <v>0.29166666666666669</v>
      </c>
      <c r="S123" s="9">
        <v>2.0833333333333332E-2</v>
      </c>
      <c r="T123" s="10">
        <f>ROUND(IF((OR(Q123="",R123=""))," ",IF((Q123&lt;R123),((R123-Q123)*24-(S123*24)),((R123-Q123)*24-(S123*24)+24))),2)</f>
        <v>11.5</v>
      </c>
      <c r="U123" s="6">
        <v>0.79166666666666663</v>
      </c>
      <c r="V123" s="6">
        <v>0.29166666666666669</v>
      </c>
      <c r="W123" s="9">
        <v>2.0833333333333332E-2</v>
      </c>
      <c r="X123" s="10">
        <f>ROUND(IF((OR(U123="",V123=""))," ",IF((U123&lt;V123),((V123-U123)*24-(W123*24)),((V123-U123)*24-(W123*24)+24))),2)</f>
        <v>11.5</v>
      </c>
      <c r="Y123" s="6">
        <v>0.79166666666666663</v>
      </c>
      <c r="Z123" s="6">
        <v>0.29166666666666669</v>
      </c>
      <c r="AA123" s="9">
        <v>2.0833333333333332E-2</v>
      </c>
      <c r="AB123" s="10">
        <f>ROUND(IF((OR(Y123="",Z123=""))," ",IF((Y123&lt;Z123),((Z123-Y123)*24-(AA123*24)),((Z123-Y123)*24-(AA123*24)+24))),2)</f>
        <v>11.5</v>
      </c>
      <c r="AC123" s="6"/>
      <c r="AD123" s="6"/>
      <c r="AE123" s="9"/>
      <c r="AF123" s="10"/>
      <c r="AG123" s="11">
        <v>17.78</v>
      </c>
      <c r="AH123" s="11">
        <v>26.67</v>
      </c>
      <c r="AI123" s="12">
        <f>ROUND(IF(SUM(AF123,AB123,X123,T123,P123,L123,H123)&lt;=40,SUM(AF123,AB123,X123,T123,P123,L123,H123),40),2)</f>
        <v>40</v>
      </c>
      <c r="AJ123" s="12">
        <f>ROUND(IF(SUM(H123,L123,P123,T123,X123,AB123,AF123)&gt;40,SUM(H123,L123,P123,T123,X123,AB123,AF123)-40,0),2)</f>
        <v>29</v>
      </c>
      <c r="AK123" s="3">
        <f>ROUND(AG123*AI123,2)</f>
        <v>711.2</v>
      </c>
      <c r="AL123" s="3">
        <f>AH123*AJ123</f>
        <v>773.43000000000006</v>
      </c>
      <c r="AM123" s="3">
        <f>SUM(AK123:AL123)</f>
        <v>1484.63</v>
      </c>
      <c r="AN123" s="5">
        <v>14</v>
      </c>
      <c r="AO123" s="13">
        <f>AN123*1.5</f>
        <v>21</v>
      </c>
      <c r="AP123" s="14">
        <f>AN123*AI123</f>
        <v>560</v>
      </c>
      <c r="AQ123" s="14">
        <f>AO123*AJ123</f>
        <v>609</v>
      </c>
      <c r="AR123" s="46">
        <f>SUM(AP123:AQ123)</f>
        <v>1169</v>
      </c>
      <c r="AS123" s="38">
        <v>1099</v>
      </c>
      <c r="AT123" s="36"/>
      <c r="AU123" s="22">
        <f>AR123-AT123</f>
        <v>1169</v>
      </c>
      <c r="AV123" s="37"/>
      <c r="AW123" s="22">
        <f>AT123+AV123</f>
        <v>0</v>
      </c>
    </row>
    <row r="124" spans="1:49">
      <c r="A124" s="8">
        <v>121</v>
      </c>
      <c r="B124" s="43" t="s">
        <v>232</v>
      </c>
      <c r="C124" s="24" t="s">
        <v>233</v>
      </c>
      <c r="D124" s="16" t="s">
        <v>54</v>
      </c>
      <c r="E124" s="6"/>
      <c r="F124" s="6"/>
      <c r="G124" s="9"/>
      <c r="H124" s="10"/>
      <c r="I124" s="6"/>
      <c r="J124" s="6"/>
      <c r="K124" s="9"/>
      <c r="L124" s="10"/>
      <c r="M124" s="6"/>
      <c r="N124" s="6"/>
      <c r="O124" s="9"/>
      <c r="P124" s="10"/>
      <c r="Q124" s="6"/>
      <c r="R124" s="6"/>
      <c r="S124" s="9"/>
      <c r="T124" s="10"/>
      <c r="U124" s="6"/>
      <c r="V124" s="6"/>
      <c r="W124" s="9"/>
      <c r="X124" s="10"/>
      <c r="Y124" s="6"/>
      <c r="Z124" s="6"/>
      <c r="AA124" s="9"/>
      <c r="AB124" s="10"/>
      <c r="AC124" s="6"/>
      <c r="AD124" s="6"/>
      <c r="AE124" s="9"/>
      <c r="AF124" s="10"/>
      <c r="AG124" s="11">
        <v>16.88</v>
      </c>
      <c r="AH124" s="11">
        <v>25.32</v>
      </c>
      <c r="AI124" s="12">
        <f>ROUND(IF(SUM(AF124,AB124,X124,T124,P124,L124,H124)&lt;=40,SUM(AF124,AB124,X124,T124,P124,L124,H124),40),2)</f>
        <v>0</v>
      </c>
      <c r="AJ124" s="12">
        <f>ROUND(IF(SUM(H124,L124,P124,T124,X124,AB124,AF124)&gt;40,SUM(H124,L124,P124,T124,X124,AB124,AF124)-40,0),2)</f>
        <v>0</v>
      </c>
      <c r="AK124" s="3">
        <f>ROUND(AG124*AI124,2)</f>
        <v>0</v>
      </c>
      <c r="AL124" s="3">
        <f>AH124*AJ124</f>
        <v>0</v>
      </c>
      <c r="AM124" s="3">
        <f>SUM(AK124:AL124)</f>
        <v>0</v>
      </c>
      <c r="AN124" s="5">
        <v>14</v>
      </c>
      <c r="AO124" s="13">
        <f>AN124*1.5</f>
        <v>21</v>
      </c>
      <c r="AP124" s="14">
        <f>AN124*AI124</f>
        <v>0</v>
      </c>
      <c r="AQ124" s="14">
        <f>AO124*AJ124</f>
        <v>0</v>
      </c>
      <c r="AR124" s="46">
        <f>SUM(AP124:AQ124)</f>
        <v>0</v>
      </c>
      <c r="AS124" t="s">
        <v>26</v>
      </c>
      <c r="AT124" s="36"/>
      <c r="AU124" s="22">
        <f>AR124-AT124</f>
        <v>0</v>
      </c>
      <c r="AW124" s="22">
        <f>AT124+AV124</f>
        <v>0</v>
      </c>
    </row>
    <row r="125" spans="1:49">
      <c r="A125" s="8">
        <v>122</v>
      </c>
      <c r="B125" s="43" t="s">
        <v>232</v>
      </c>
      <c r="C125" s="24" t="s">
        <v>233</v>
      </c>
      <c r="D125" s="16" t="s">
        <v>141</v>
      </c>
      <c r="E125" s="6">
        <v>0.79166666666666663</v>
      </c>
      <c r="F125" s="6">
        <v>0.29166666666666669</v>
      </c>
      <c r="G125" s="9">
        <v>2.0833333333333332E-2</v>
      </c>
      <c r="H125" s="10">
        <f>ROUND(IF((OR(E125="",F125=""))," ",IF((E125&lt;F125),((F125-E125)*24-(G125*24)),((F125-E125)*24-(G125*24)+24))),2)</f>
        <v>11.5</v>
      </c>
      <c r="I125" s="6">
        <v>0.79166666666666663</v>
      </c>
      <c r="J125" s="6">
        <v>0.29166666666666669</v>
      </c>
      <c r="K125" s="9">
        <v>2.0833333333333332E-2</v>
      </c>
      <c r="L125" s="10">
        <f>ROUND(IF((OR(I125="",J125=""))," ",IF((I125&lt;J125),((J125-I125)*24-(K125*24)),((J125-I125)*24-(K125*24)+24))),2)</f>
        <v>11.5</v>
      </c>
      <c r="M125" s="6">
        <v>0.79166666666666663</v>
      </c>
      <c r="N125" s="6">
        <v>0.29166666666666669</v>
      </c>
      <c r="O125" s="9">
        <v>2.0833333333333332E-2</v>
      </c>
      <c r="P125" s="10">
        <f>ROUND(IF((OR(M125="",N125=""))," ",IF((M125&lt;N125),((N125-M125)*24-(O125*24)),((N125-M125)*24-(O125*24)+24))),2)</f>
        <v>11.5</v>
      </c>
      <c r="Q125" s="6">
        <v>0.79166666666666663</v>
      </c>
      <c r="R125" s="6">
        <v>0.29166666666666669</v>
      </c>
      <c r="S125" s="9">
        <v>2.0833333333333332E-2</v>
      </c>
      <c r="T125" s="10">
        <f>ROUND(IF((OR(Q125="",R125=""))," ",IF((Q125&lt;R125),((R125-Q125)*24-(S125*24)),((R125-Q125)*24-(S125*24)+24))),2)</f>
        <v>11.5</v>
      </c>
      <c r="U125" s="6">
        <v>0.79166666666666663</v>
      </c>
      <c r="V125" s="6">
        <v>0.29166666666666669</v>
      </c>
      <c r="W125" s="9">
        <v>2.0833333333333332E-2</v>
      </c>
      <c r="X125" s="10">
        <f>ROUND(IF((OR(U125="",V125=""))," ",IF((U125&lt;V125),((V125-U125)*24-(W125*24)),((V125-U125)*24-(W125*24)+24))),2)</f>
        <v>11.5</v>
      </c>
      <c r="Y125" s="6">
        <v>0.79166666666666663</v>
      </c>
      <c r="Z125" s="6">
        <v>0.29166666666666669</v>
      </c>
      <c r="AA125" s="9">
        <v>2.0833333333333332E-2</v>
      </c>
      <c r="AB125" s="10">
        <f>ROUND(IF((OR(Y125="",Z125=""))," ",IF((Y125&lt;Z125),((Z125-Y125)*24-(AA125*24)),((Z125-Y125)*24-(AA125*24)+24))),2)</f>
        <v>11.5</v>
      </c>
      <c r="AC125" s="6"/>
      <c r="AD125" s="6"/>
      <c r="AE125" s="9"/>
      <c r="AF125" s="10"/>
      <c r="AG125" s="11">
        <v>16.88</v>
      </c>
      <c r="AH125" s="11">
        <v>25.32</v>
      </c>
      <c r="AI125" s="12">
        <f>ROUND(IF(SUM(AF125,AB125,X125,T125,P125,L125,H125)&lt;=40,SUM(AF125,AB125,X125,T125,P125,L125,H125),40),2)</f>
        <v>40</v>
      </c>
      <c r="AJ125" s="12">
        <f>ROUND(IF(SUM(H125,L125,P125,T125,X125,AB125,AF125)&gt;40,SUM(H125,L125,P125,T125,X125,AB125,AF125)-40,0),2)</f>
        <v>29</v>
      </c>
      <c r="AK125" s="3">
        <f>ROUND(AG125*AI125,2)</f>
        <v>675.2</v>
      </c>
      <c r="AL125" s="3">
        <f>AH125*AJ125</f>
        <v>734.28</v>
      </c>
      <c r="AM125" s="3">
        <f>SUM(AK125:AL125)</f>
        <v>1409.48</v>
      </c>
      <c r="AN125" s="5">
        <v>14</v>
      </c>
      <c r="AO125" s="13">
        <f>AN125*1.5</f>
        <v>21</v>
      </c>
      <c r="AP125" s="14">
        <f>AN125*AI125</f>
        <v>560</v>
      </c>
      <c r="AQ125" s="14">
        <f>AO125*AJ125</f>
        <v>609</v>
      </c>
      <c r="AR125" s="46">
        <f>SUM(AP125:AQ125)</f>
        <v>1169</v>
      </c>
      <c r="AS125" t="s">
        <v>26</v>
      </c>
      <c r="AT125" s="36"/>
      <c r="AU125" s="22">
        <f>AR125-AT125</f>
        <v>1169</v>
      </c>
      <c r="AW125" s="22">
        <f>AT125+AV125</f>
        <v>0</v>
      </c>
    </row>
    <row r="126" spans="1:49">
      <c r="A126" s="8">
        <v>123</v>
      </c>
      <c r="B126" s="40" t="s">
        <v>234</v>
      </c>
      <c r="C126" s="72" t="s">
        <v>235</v>
      </c>
      <c r="D126" s="1" t="s">
        <v>31</v>
      </c>
      <c r="E126" s="6"/>
      <c r="F126" s="6"/>
      <c r="G126" s="9"/>
      <c r="H126" s="10"/>
      <c r="I126" s="6"/>
      <c r="J126" s="6"/>
      <c r="K126" s="9"/>
      <c r="L126" s="10"/>
      <c r="M126" s="6">
        <v>0.29166666666666669</v>
      </c>
      <c r="N126" s="6">
        <v>0.79166666666666663</v>
      </c>
      <c r="O126" s="9">
        <v>2.0833333333333332E-2</v>
      </c>
      <c r="P126" s="10">
        <f>ROUND(IF((OR(M126="",N126=""))," ",IF((M126&lt;N126),((N126-M126)*24-(O126*24)),((N126-M126)*24-(O126*24)+24))),2)</f>
        <v>11.5</v>
      </c>
      <c r="Q126" s="6">
        <v>0.29166666666666669</v>
      </c>
      <c r="R126" s="6">
        <v>0.79166666666666663</v>
      </c>
      <c r="S126" s="9">
        <v>2.0833333333333332E-2</v>
      </c>
      <c r="T126" s="10">
        <f>ROUND(IF((OR(Q126="",R126=""))," ",IF((Q126&lt;R126),((R126-Q126)*24-(S126*24)),((R126-Q126)*24-(S126*24)+24))),2)</f>
        <v>11.5</v>
      </c>
      <c r="U126" s="6">
        <v>0.29166666666666669</v>
      </c>
      <c r="V126" s="6">
        <v>0.79166666666666663</v>
      </c>
      <c r="W126" s="9">
        <v>2.0833333333333332E-2</v>
      </c>
      <c r="X126" s="10">
        <f>ROUND(IF((OR(U126="",V126=""))," ",IF((U126&lt;V126),((V126-U126)*24-(W126*24)),((V126-U126)*24-(W126*24)+24))),2)</f>
        <v>11.5</v>
      </c>
      <c r="Y126" s="6"/>
      <c r="Z126" s="6"/>
      <c r="AA126" s="9"/>
      <c r="AB126" s="10"/>
      <c r="AC126" s="6"/>
      <c r="AD126" s="6"/>
      <c r="AE126" s="9"/>
      <c r="AF126" s="10"/>
      <c r="AG126" s="11">
        <v>16.510000000000002</v>
      </c>
      <c r="AH126" s="11">
        <v>24.77</v>
      </c>
      <c r="AI126" s="12">
        <f>34.5-7.98</f>
        <v>26.52</v>
      </c>
      <c r="AJ126" s="12">
        <v>7.98</v>
      </c>
      <c r="AK126" s="3">
        <f>ROUND(AG126*AI126,2)</f>
        <v>437.85</v>
      </c>
      <c r="AL126" s="3">
        <f>AH126*AJ126</f>
        <v>197.66460000000001</v>
      </c>
      <c r="AM126" s="3">
        <f>SUM(AK126:AL126)</f>
        <v>635.51459999999997</v>
      </c>
      <c r="AN126" s="5">
        <v>13</v>
      </c>
      <c r="AO126" s="13">
        <f>AN126*1.5</f>
        <v>19.5</v>
      </c>
      <c r="AP126" s="14">
        <f>AN126*AI126</f>
        <v>344.76</v>
      </c>
      <c r="AQ126" s="14">
        <f>AO126*AJ126</f>
        <v>155.61000000000001</v>
      </c>
      <c r="AR126" s="46">
        <f>SUM(AP126:AQ126)</f>
        <v>500.37</v>
      </c>
      <c r="AS126" s="38">
        <v>1099</v>
      </c>
      <c r="AT126" s="36"/>
      <c r="AU126" s="22">
        <f>AR126-AT126</f>
        <v>500.37</v>
      </c>
      <c r="AV126" s="37"/>
      <c r="AW126" s="22">
        <f>AT126+AV126</f>
        <v>0</v>
      </c>
    </row>
    <row r="127" spans="1:49">
      <c r="A127" s="8">
        <v>124</v>
      </c>
      <c r="B127" s="43" t="s">
        <v>234</v>
      </c>
      <c r="C127" s="24" t="s">
        <v>235</v>
      </c>
      <c r="D127" s="16" t="s">
        <v>141</v>
      </c>
      <c r="E127" s="6">
        <v>0.79236111111111107</v>
      </c>
      <c r="F127" s="6">
        <v>0.29166666666666669</v>
      </c>
      <c r="G127" s="9">
        <v>2.0833333333333332E-2</v>
      </c>
      <c r="H127" s="10">
        <f>ROUND(IF((OR(E127="",F127=""))," ",IF((E127&lt;F127),((F127-E127)*24-(G127*24)),((F127-E127)*24-(G127*24)+24))),2)</f>
        <v>11.48</v>
      </c>
      <c r="I127" s="6">
        <v>0.79166666666666663</v>
      </c>
      <c r="J127" s="6">
        <v>0.875</v>
      </c>
      <c r="K127" s="9"/>
      <c r="L127" s="10">
        <f>ROUND(IF((OR(I127="",J127=""))," ",IF((I127&lt;J127),((J127-I127)*24-(K127*24)),((J127-I127)*24-(K127*24)+24))),2)</f>
        <v>2</v>
      </c>
      <c r="M127" s="6"/>
      <c r="N127" s="6"/>
      <c r="O127" s="9"/>
      <c r="P127" s="10"/>
      <c r="Q127" s="6"/>
      <c r="R127" s="6"/>
      <c r="S127" s="9"/>
      <c r="T127" s="10"/>
      <c r="U127" s="6"/>
      <c r="V127" s="6"/>
      <c r="W127" s="9"/>
      <c r="X127" s="10"/>
      <c r="Y127" s="6"/>
      <c r="Z127" s="6"/>
      <c r="AA127" s="9"/>
      <c r="AB127" s="10"/>
      <c r="AC127" s="6"/>
      <c r="AD127" s="6"/>
      <c r="AE127" s="9"/>
      <c r="AF127" s="10"/>
      <c r="AG127" s="11">
        <v>17.78</v>
      </c>
      <c r="AH127" s="11">
        <v>26.67</v>
      </c>
      <c r="AI127" s="12">
        <f>ROUND(IF(SUM(AF127,AB127,X127,T127,P127,L127,H127)&lt;=40,SUM(AF127,AB127,X127,T127,P127,L127,H127),40),2)</f>
        <v>13.48</v>
      </c>
      <c r="AJ127" s="12">
        <f>ROUND(IF(SUM(H127,L127,P127,T127,X127,AB127,AF127)&gt;40,SUM(H127,L127,P127,T127,X127,AB127,AF127)-40,0),2)</f>
        <v>0</v>
      </c>
      <c r="AK127" s="3">
        <f>ROUND(AG127*AI127,2)</f>
        <v>239.67</v>
      </c>
      <c r="AL127" s="3">
        <f>AH127*AJ127</f>
        <v>0</v>
      </c>
      <c r="AM127" s="3">
        <f>SUM(AK127:AL127)</f>
        <v>239.67</v>
      </c>
      <c r="AN127" s="5">
        <v>14</v>
      </c>
      <c r="AO127" s="13">
        <f>AN127*1.5</f>
        <v>21</v>
      </c>
      <c r="AP127" s="14">
        <f>AN127*AI127</f>
        <v>188.72</v>
      </c>
      <c r="AQ127" s="14">
        <f>AO127*AJ127</f>
        <v>0</v>
      </c>
      <c r="AR127" s="46">
        <f>SUM(AP127:AQ127)</f>
        <v>188.72</v>
      </c>
      <c r="AS127" s="38">
        <v>1099</v>
      </c>
      <c r="AT127" s="36"/>
      <c r="AU127" s="22">
        <f>AR127-AT127</f>
        <v>188.72</v>
      </c>
      <c r="AV127" s="37"/>
      <c r="AW127" s="22">
        <f>AT127+AV127</f>
        <v>0</v>
      </c>
    </row>
    <row r="128" spans="1:49">
      <c r="A128" s="47"/>
      <c r="B128" s="15"/>
      <c r="C128" s="15"/>
      <c r="D128" s="28"/>
      <c r="AG128" s="29"/>
      <c r="AH128" s="29"/>
      <c r="AI128" s="30"/>
      <c r="AJ128" s="30"/>
      <c r="AK128" s="31"/>
      <c r="AL128" s="31"/>
      <c r="AM128" s="31"/>
      <c r="AN128" s="32"/>
      <c r="AO128" s="33"/>
      <c r="AP128" s="34"/>
      <c r="AQ128" s="34"/>
      <c r="AR128" s="22"/>
    </row>
    <row r="129" spans="33:49">
      <c r="AG129" s="26"/>
      <c r="AH129" s="26"/>
      <c r="AI129" s="26">
        <f>SUM(AI4:AI127)</f>
        <v>4069.98</v>
      </c>
      <c r="AJ129" s="26">
        <f>SUM(AJ4:AJ127)</f>
        <v>2486.6499999999996</v>
      </c>
      <c r="AK129" s="36">
        <f>(SUM(AK4:AK127))</f>
        <v>67032.36000000003</v>
      </c>
      <c r="AL129" s="36">
        <f>(SUM(AL4:AL127))</f>
        <v>61834.389399999978</v>
      </c>
      <c r="AM129" s="36">
        <f>(SUM(AM4:AM127))</f>
        <v>128866.74940000002</v>
      </c>
      <c r="AR129" s="22">
        <f>SUM(AR4:AR127)</f>
        <v>104705.98500000002</v>
      </c>
      <c r="AT129" s="22">
        <f>SUM(AT4:AT127)</f>
        <v>0</v>
      </c>
      <c r="AU129" s="22">
        <f>SUM(AU4:AU127)</f>
        <v>104705.98500000002</v>
      </c>
      <c r="AV129" s="37">
        <f>SUM(AV4:AV127)</f>
        <v>0</v>
      </c>
      <c r="AW129" s="22">
        <f>SUM(AW4:AW127)</f>
        <v>0</v>
      </c>
    </row>
    <row r="130" spans="33:49">
      <c r="AG130" s="33"/>
      <c r="AH130" s="33"/>
      <c r="AJ130" s="33"/>
      <c r="AL130" s="36"/>
      <c r="AM130" s="19"/>
      <c r="AR130" s="22"/>
      <c r="AT130" s="22"/>
      <c r="AU130" s="22"/>
      <c r="AW130" s="22"/>
    </row>
    <row r="131" spans="33:49">
      <c r="AK131" s="36"/>
      <c r="AL131" s="36"/>
      <c r="AN131" s="19"/>
      <c r="AR131" s="25">
        <f>AM129-AR129-AV129</f>
        <v>24160.7644</v>
      </c>
      <c r="AT131" s="22"/>
      <c r="AU131" s="22"/>
      <c r="AW131" s="36"/>
    </row>
    <row r="132" spans="33:49">
      <c r="AJ132" s="33"/>
      <c r="AT132" s="36"/>
      <c r="AU132" s="22"/>
      <c r="AV132" s="37"/>
      <c r="AW132" s="22"/>
    </row>
    <row r="133" spans="33:49">
      <c r="AK133" s="23"/>
      <c r="AR133" s="19"/>
      <c r="AT133" s="22"/>
      <c r="AV133" s="22"/>
      <c r="AW133" s="22"/>
    </row>
    <row r="134" spans="33:49">
      <c r="AT134" s="22" t="s">
        <v>236</v>
      </c>
      <c r="AU134" s="22"/>
      <c r="AV134" s="22"/>
    </row>
    <row r="135" spans="33:49">
      <c r="AR135" s="19"/>
      <c r="AT135" s="22"/>
      <c r="AW135" s="22"/>
    </row>
    <row r="136" spans="33:49">
      <c r="AT136" s="22"/>
      <c r="AU136" s="36"/>
      <c r="AW136" s="22"/>
    </row>
    <row r="141" spans="33:49">
      <c r="AR141" s="22"/>
    </row>
    <row r="167" spans="34:34">
      <c r="AH167">
        <v>1</v>
      </c>
    </row>
  </sheetData>
  <autoFilter ref="A3:AW127" xr:uid="{00000000-0001-0000-0000-000000000000}">
    <sortState xmlns:xlrd2="http://schemas.microsoft.com/office/spreadsheetml/2017/richdata2" ref="A6:AW127">
      <sortCondition ref="A3:A127"/>
    </sortState>
  </autoFilter>
  <mergeCells count="23">
    <mergeCell ref="B1:B3"/>
    <mergeCell ref="A1:A3"/>
    <mergeCell ref="C1:C3"/>
    <mergeCell ref="D1:D3"/>
    <mergeCell ref="AN1:AO2"/>
    <mergeCell ref="AP1:AR2"/>
    <mergeCell ref="AK1:AM2"/>
    <mergeCell ref="E2:H2"/>
    <mergeCell ref="I2:L2"/>
    <mergeCell ref="M2:P2"/>
    <mergeCell ref="Q2:T2"/>
    <mergeCell ref="U2:X2"/>
    <mergeCell ref="Y2:AB2"/>
    <mergeCell ref="AC2:AF2"/>
    <mergeCell ref="Q1:T1"/>
    <mergeCell ref="U1:X1"/>
    <mergeCell ref="Y1:AB1"/>
    <mergeCell ref="AC1:AF1"/>
    <mergeCell ref="AG1:AH2"/>
    <mergeCell ref="AI1:AJ2"/>
    <mergeCell ref="M1:P1"/>
    <mergeCell ref="E1:H1"/>
    <mergeCell ref="I1:L1"/>
  </mergeCells>
  <phoneticPr fontId="8" type="noConversion"/>
  <conditionalFormatting sqref="A4:A128">
    <cfRule type="containsText" dxfId="166" priority="3464" operator="containsText" text="2nd">
      <formula>NOT(ISERROR(SEARCH("2nd",A4)))</formula>
    </cfRule>
  </conditionalFormatting>
  <conditionalFormatting sqref="B1 B4:B1048576">
    <cfRule type="duplicateValues" dxfId="165" priority="80"/>
  </conditionalFormatting>
  <conditionalFormatting sqref="E25:F25 E59:AB59 E58:AF58 E84:AF85 Q28:AF36 Q37:AB37 E47:H62 E27:P46 K77 O77 Q75:AF76 I47:P52 AC58:AF64 E63:P76 G77:G80 E79:H79 E115:AF117">
    <cfRule type="containsBlanks" dxfId="164" priority="674">
      <formula>LEN(TRIM(E25))=0</formula>
    </cfRule>
  </conditionalFormatting>
  <conditionalFormatting sqref="E11:H12">
    <cfRule type="containsBlanks" dxfId="163" priority="178">
      <formula>LEN(TRIM(E11))=0</formula>
    </cfRule>
  </conditionalFormatting>
  <conditionalFormatting sqref="E18:H24 E26:P26 E80:P126 M127:P127">
    <cfRule type="containsBlanks" dxfId="162" priority="373">
      <formula>LEN(TRIM(E18))=0</formula>
    </cfRule>
  </conditionalFormatting>
  <conditionalFormatting sqref="E10:P10">
    <cfRule type="containsBlanks" dxfId="161" priority="197">
      <formula>LEN(TRIM(E10))=0</formula>
    </cfRule>
  </conditionalFormatting>
  <conditionalFormatting sqref="E61:L61 Q61:T61">
    <cfRule type="containsBlanks" dxfId="160" priority="499">
      <formula>LEN(TRIM(E61))=0</formula>
    </cfRule>
  </conditionalFormatting>
  <conditionalFormatting sqref="Y111:AB112 E111:Y126 Y123:AB123">
    <cfRule type="containsBlanks" dxfId="159" priority="393">
      <formula>LEN(TRIM(E111))=0</formula>
    </cfRule>
  </conditionalFormatting>
  <conditionalFormatting sqref="K10:K15 AE18 I18:P25 S18:S27 S37:S39 AA37:AA39 U42:U43 I60:T60 Y65:AF65 W66:W69 AE70:AE72 Z73:AA74 I116:AF117 K79:K80 E4:AF9 K17:K27 E13:AF17 Q49:AF52 I53:AF57 I62:T62 I61:L61 Q61:T61 Q79:AF80">
    <cfRule type="containsBlanks" dxfId="158" priority="642">
      <formula>LEN(TRIM(E4))=0</formula>
    </cfRule>
  </conditionalFormatting>
  <conditionalFormatting sqref="E77:AF78">
    <cfRule type="containsBlanks" dxfId="157" priority="216">
      <formula>LEN(TRIM(E77))=0</formula>
    </cfRule>
  </conditionalFormatting>
  <conditionalFormatting sqref="E81:AF126">
    <cfRule type="containsBlanks" dxfId="156" priority="84">
      <formula>LEN(TRIM(E81))=0</formula>
    </cfRule>
  </conditionalFormatting>
  <conditionalFormatting sqref="G5">
    <cfRule type="containsBlanks" dxfId="155" priority="202">
      <formula>LEN(TRIM(G5))=0</formula>
    </cfRule>
  </conditionalFormatting>
  <conditionalFormatting sqref="G10:G12">
    <cfRule type="containsBlanks" dxfId="154" priority="179">
      <formula>LEN(TRIM(G10))=0</formula>
    </cfRule>
  </conditionalFormatting>
  <conditionalFormatting sqref="G18:G26">
    <cfRule type="containsBlanks" dxfId="153" priority="518">
      <formula>LEN(TRIM(G18))=0</formula>
    </cfRule>
  </conditionalFormatting>
  <conditionalFormatting sqref="G39:G40 G42 G45 G48:G50 G52 G55">
    <cfRule type="containsBlanks" dxfId="152" priority="372">
      <formula>LEN(TRIM(G39))=0</formula>
    </cfRule>
  </conditionalFormatting>
  <conditionalFormatting sqref="G82:G126">
    <cfRule type="containsBlanks" dxfId="151" priority="177">
      <formula>LEN(TRIM(G82))=0</formula>
    </cfRule>
  </conditionalFormatting>
  <conditionalFormatting sqref="I113:L126">
    <cfRule type="containsBlanks" dxfId="150" priority="116">
      <formula>LEN(TRIM(I113))=0</formula>
    </cfRule>
  </conditionalFormatting>
  <conditionalFormatting sqref="I11:P11 I12:AF12 Q18:AF20">
    <cfRule type="containsBlanks" dxfId="149" priority="546">
      <formula>LEN(TRIM(I11))=0</formula>
    </cfRule>
  </conditionalFormatting>
  <conditionalFormatting sqref="I66:P68">
    <cfRule type="containsBlanks" dxfId="148" priority="164">
      <formula>LEN(TRIM(I66))=0</formula>
    </cfRule>
  </conditionalFormatting>
  <conditionalFormatting sqref="I79:P79">
    <cfRule type="containsBlanks" dxfId="147" priority="98">
      <formula>LEN(TRIM(I79))=0</formula>
    </cfRule>
  </conditionalFormatting>
  <conditionalFormatting sqref="I109:P126">
    <cfRule type="containsBlanks" dxfId="146" priority="88">
      <formula>LEN(TRIM(I109))=0</formula>
    </cfRule>
  </conditionalFormatting>
  <conditionalFormatting sqref="I58:T58">
    <cfRule type="containsBlanks" dxfId="145" priority="162">
      <formula>LEN(TRIM(I58))=0</formula>
    </cfRule>
  </conditionalFormatting>
  <conditionalFormatting sqref="K4">
    <cfRule type="containsBlanks" dxfId="144" priority="212">
      <formula>LEN(TRIM(K4))=0</formula>
    </cfRule>
  </conditionalFormatting>
  <conditionalFormatting sqref="K7:K8">
    <cfRule type="containsBlanks" dxfId="143" priority="365">
      <formula>LEN(TRIM(K7))=0</formula>
    </cfRule>
  </conditionalFormatting>
  <conditionalFormatting sqref="K82:K126">
    <cfRule type="containsBlanks" dxfId="142" priority="89">
      <formula>LEN(TRIM(K82))=0</formula>
    </cfRule>
  </conditionalFormatting>
  <conditionalFormatting sqref="M5">
    <cfRule type="containsBlanks" dxfId="141" priority="3286">
      <formula>LEN(TRIM(M5))=0</formula>
    </cfRule>
  </conditionalFormatting>
  <conditionalFormatting sqref="M8">
    <cfRule type="containsBlanks" dxfId="140" priority="3250">
      <formula>LEN(TRIM(M8))=0</formula>
    </cfRule>
  </conditionalFormatting>
  <conditionalFormatting sqref="O4">
    <cfRule type="containsBlanks" dxfId="139" priority="210">
      <formula>LEN(TRIM(O4))=0</formula>
    </cfRule>
  </conditionalFormatting>
  <conditionalFormatting sqref="O8">
    <cfRule type="containsBlanks" dxfId="138" priority="559">
      <formula>LEN(TRIM(O8))=0</formula>
    </cfRule>
  </conditionalFormatting>
  <conditionalFormatting sqref="O10:O27">
    <cfRule type="containsBlanks" dxfId="137" priority="552">
      <formula>LEN(TRIM(O10))=0</formula>
    </cfRule>
  </conditionalFormatting>
  <conditionalFormatting sqref="O79:O127">
    <cfRule type="containsBlanks" dxfId="136" priority="87">
      <formula>LEN(TRIM(O79))=0</formula>
    </cfRule>
  </conditionalFormatting>
  <conditionalFormatting sqref="Q21:R27 H25">
    <cfRule type="containsBlanks" dxfId="135" priority="516">
      <formula>LEN(TRIM(H21))=0</formula>
    </cfRule>
  </conditionalFormatting>
  <conditionalFormatting sqref="Q71:R74">
    <cfRule type="containsBlanks" dxfId="134" priority="133">
      <formula>LEN(TRIM(Q71))=0</formula>
    </cfRule>
  </conditionalFormatting>
  <conditionalFormatting sqref="Q38:T40 E43">
    <cfRule type="containsBlanks" dxfId="133" priority="770">
      <formula>LEN(TRIM(E38))=0</formula>
    </cfRule>
  </conditionalFormatting>
  <conditionalFormatting sqref="Q48:T49">
    <cfRule type="containsBlanks" dxfId="132" priority="361">
      <formula>LEN(TRIM(Q48))=0</formula>
    </cfRule>
  </conditionalFormatting>
  <conditionalFormatting sqref="Q63:T66">
    <cfRule type="containsBlanks" dxfId="131" priority="143">
      <formula>LEN(TRIM(Q63))=0</formula>
    </cfRule>
  </conditionalFormatting>
  <conditionalFormatting sqref="Q96:T126">
    <cfRule type="containsBlanks" dxfId="130" priority="85">
      <formula>LEN(TRIM(Q96))=0</formula>
    </cfRule>
  </conditionalFormatting>
  <conditionalFormatting sqref="Q101:V126">
    <cfRule type="containsBlanks" dxfId="129" priority="1113">
      <formula>LEN(TRIM(Q101))=0</formula>
    </cfRule>
  </conditionalFormatting>
  <conditionalFormatting sqref="Q99:X126">
    <cfRule type="containsBlanks" dxfId="128" priority="652">
      <formula>LEN(TRIM(Q99))=0</formula>
    </cfRule>
  </conditionalFormatting>
  <conditionalFormatting sqref="Q89:AB126">
    <cfRule type="containsBlanks" dxfId="127" priority="495">
      <formula>LEN(TRIM(Q89))=0</formula>
    </cfRule>
  </conditionalFormatting>
  <conditionalFormatting sqref="Q10:AF11">
    <cfRule type="containsBlanks" dxfId="126" priority="180">
      <formula>LEN(TRIM(Q10))=0</formula>
    </cfRule>
  </conditionalFormatting>
  <conditionalFormatting sqref="Q40:AF47">
    <cfRule type="containsBlanks" dxfId="125" priority="362">
      <formula>LEN(TRIM(Q40))=0</formula>
    </cfRule>
  </conditionalFormatting>
  <conditionalFormatting sqref="Q67:AF70">
    <cfRule type="containsBlanks" dxfId="124" priority="142">
      <formula>LEN(TRIM(Q67))=0</formula>
    </cfRule>
  </conditionalFormatting>
  <conditionalFormatting sqref="Q82:AF127">
    <cfRule type="containsBlanks" dxfId="123" priority="374">
      <formula>LEN(TRIM(Q82))=0</formula>
    </cfRule>
  </conditionalFormatting>
  <conditionalFormatting sqref="S4">
    <cfRule type="containsBlanks" dxfId="122" priority="208">
      <formula>LEN(TRIM(S4))=0</formula>
    </cfRule>
  </conditionalFormatting>
  <conditionalFormatting sqref="S10:S12">
    <cfRule type="containsBlanks" dxfId="121" priority="187">
      <formula>LEN(TRIM(S10))=0</formula>
    </cfRule>
  </conditionalFormatting>
  <conditionalFormatting sqref="S48">
    <cfRule type="containsBlanks" dxfId="120" priority="360">
      <formula>LEN(TRIM(S48))=0</formula>
    </cfRule>
  </conditionalFormatting>
  <conditionalFormatting sqref="S66:S76">
    <cfRule type="containsBlanks" dxfId="119" priority="109">
      <formula>LEN(TRIM(S66))=0</formula>
    </cfRule>
  </conditionalFormatting>
  <conditionalFormatting sqref="T71:V73">
    <cfRule type="containsBlanks" dxfId="118" priority="132">
      <formula>LEN(TRIM(T71))=0</formula>
    </cfRule>
  </conditionalFormatting>
  <conditionalFormatting sqref="T74:Y74">
    <cfRule type="containsBlanks" dxfId="117" priority="566">
      <formula>LEN(TRIM(T74))=0</formula>
    </cfRule>
  </conditionalFormatting>
  <conditionalFormatting sqref="T21:AF27">
    <cfRule type="containsBlanks" dxfId="116" priority="510">
      <formula>LEN(TRIM(T21))=0</formula>
    </cfRule>
  </conditionalFormatting>
  <conditionalFormatting sqref="U66:V66">
    <cfRule type="containsBlanks" dxfId="115" priority="540">
      <formula>LEN(TRIM(U66))=0</formula>
    </cfRule>
  </conditionalFormatting>
  <conditionalFormatting sqref="U62:X65">
    <cfRule type="containsBlanks" dxfId="114" priority="309">
      <formula>LEN(TRIM(U62))=0</formula>
    </cfRule>
  </conditionalFormatting>
  <conditionalFormatting sqref="U38:AB38 U39:X39 Z39:AB39">
    <cfRule type="containsBlanks" dxfId="113" priority="364">
      <formula>LEN(TRIM(U38))=0</formula>
    </cfRule>
  </conditionalFormatting>
  <conditionalFormatting sqref="U60:AB61">
    <cfRule type="containsBlanks" dxfId="112" priority="481">
      <formula>LEN(TRIM(U60))=0</formula>
    </cfRule>
  </conditionalFormatting>
  <conditionalFormatting sqref="U48:AF48">
    <cfRule type="containsBlanks" dxfId="111" priority="358">
      <formula>LEN(TRIM(U48))=0</formula>
    </cfRule>
  </conditionalFormatting>
  <conditionalFormatting sqref="U91:AF126">
    <cfRule type="containsBlanks" dxfId="110" priority="158">
      <formula>LEN(TRIM(U91))=0</formula>
    </cfRule>
  </conditionalFormatting>
  <conditionalFormatting sqref="V49">
    <cfRule type="containsBlanks" dxfId="109" priority="1389">
      <formula>LEN(TRIM(V49))=0</formula>
    </cfRule>
  </conditionalFormatting>
  <conditionalFormatting sqref="W4">
    <cfRule type="containsBlanks" dxfId="108" priority="206">
      <formula>LEN(TRIM(W4))=0</formula>
    </cfRule>
  </conditionalFormatting>
  <conditionalFormatting sqref="W10:W13">
    <cfRule type="containsBlanks" dxfId="107" priority="185">
      <formula>LEN(TRIM(W10))=0</formula>
    </cfRule>
  </conditionalFormatting>
  <conditionalFormatting sqref="W18">
    <cfRule type="containsBlanks" dxfId="106" priority="549">
      <formula>LEN(TRIM(W18))=0</formula>
    </cfRule>
  </conditionalFormatting>
  <conditionalFormatting sqref="W36:W39">
    <cfRule type="containsBlanks" dxfId="105" priority="505">
      <formula>LEN(TRIM(W36))=0</formula>
    </cfRule>
  </conditionalFormatting>
  <conditionalFormatting sqref="W62:W63">
    <cfRule type="containsBlanks" dxfId="104" priority="308">
      <formula>LEN(TRIM(W62))=0</formula>
    </cfRule>
  </conditionalFormatting>
  <conditionalFormatting sqref="W71:W75">
    <cfRule type="containsBlanks" dxfId="103" priority="130">
      <formula>LEN(TRIM(W71))=0</formula>
    </cfRule>
  </conditionalFormatting>
  <conditionalFormatting sqref="W93:W126">
    <cfRule type="containsBlanks" dxfId="102" priority="83">
      <formula>LEN(TRIM(W93))=0</formula>
    </cfRule>
  </conditionalFormatting>
  <conditionalFormatting sqref="X73:Y73">
    <cfRule type="containsBlanks" dxfId="101" priority="440">
      <formula>LEN(TRIM(X73))=0</formula>
    </cfRule>
  </conditionalFormatting>
  <conditionalFormatting sqref="X71:AA72">
    <cfRule type="containsBlanks" dxfId="100" priority="127">
      <formula>LEN(TRIM(X71))=0</formula>
    </cfRule>
  </conditionalFormatting>
  <conditionalFormatting sqref="X66:AF66">
    <cfRule type="containsBlanks" dxfId="99" priority="285">
      <formula>LEN(TRIM(X66))=0</formula>
    </cfRule>
  </conditionalFormatting>
  <conditionalFormatting sqref="Y62:AB64">
    <cfRule type="containsBlanks" dxfId="98" priority="146">
      <formula>LEN(TRIM(Y62))=0</formula>
    </cfRule>
  </conditionalFormatting>
  <conditionalFormatting sqref="Y87:AB87">
    <cfRule type="containsBlanks" dxfId="97" priority="558">
      <formula>LEN(TRIM(Y87))=0</formula>
    </cfRule>
  </conditionalFormatting>
  <conditionalFormatting sqref="Y107:AB126">
    <cfRule type="containsBlanks" dxfId="96" priority="82">
      <formula>LEN(TRIM(Y107))=0</formula>
    </cfRule>
  </conditionalFormatting>
  <conditionalFormatting sqref="Y97:AF126">
    <cfRule type="containsBlanks" dxfId="95" priority="81">
      <formula>LEN(TRIM(Y97))=0</formula>
    </cfRule>
  </conditionalFormatting>
  <conditionalFormatting sqref="AA4">
    <cfRule type="containsBlanks" dxfId="94" priority="204">
      <formula>LEN(TRIM(AA4))=0</formula>
    </cfRule>
  </conditionalFormatting>
  <conditionalFormatting sqref="AA10:AA14">
    <cfRule type="containsBlanks" dxfId="93" priority="183">
      <formula>LEN(TRIM(AA10))=0</formula>
    </cfRule>
  </conditionalFormatting>
  <conditionalFormatting sqref="AA66:AA69">
    <cfRule type="containsBlanks" dxfId="92" priority="140">
      <formula>LEN(TRIM(AA66))=0</formula>
    </cfRule>
  </conditionalFormatting>
  <conditionalFormatting sqref="AA74:AF74">
    <cfRule type="containsBlanks" dxfId="91" priority="430">
      <formula>LEN(TRIM(AA74))=0</formula>
    </cfRule>
  </conditionalFormatting>
  <conditionalFormatting sqref="AB71:AB73">
    <cfRule type="containsBlanks" dxfId="90" priority="128">
      <formula>LEN(TRIM(AB71))=0</formula>
    </cfRule>
  </conditionalFormatting>
  <conditionalFormatting sqref="AB109:AB126">
    <cfRule type="containsBlanks" dxfId="89" priority="428">
      <formula>LEN(TRIM(AB109))=0</formula>
    </cfRule>
  </conditionalFormatting>
  <conditionalFormatting sqref="AC71:AD71">
    <cfRule type="containsBlanks" dxfId="88" priority="1427">
      <formula>LEN(TRIM(AC71))=0</formula>
    </cfRule>
  </conditionalFormatting>
  <conditionalFormatting sqref="AC38:AF41">
    <cfRule type="containsBlanks" dxfId="87" priority="502">
      <formula>LEN(TRIM(AC38))=0</formula>
    </cfRule>
  </conditionalFormatting>
  <conditionalFormatting sqref="AC72:AF73">
    <cfRule type="containsBlanks" dxfId="86" priority="126">
      <formula>LEN(TRIM(AC72))=0</formula>
    </cfRule>
  </conditionalFormatting>
  <conditionalFormatting sqref="AE7">
    <cfRule type="containsBlanks" dxfId="85" priority="1478">
      <formula>LEN(TRIM(AE7))=0</formula>
    </cfRule>
  </conditionalFormatting>
  <conditionalFormatting sqref="AE35:AE38">
    <cfRule type="containsBlanks" dxfId="84" priority="501">
      <formula>LEN(TRIM(AE35))=0</formula>
    </cfRule>
  </conditionalFormatting>
  <conditionalFormatting sqref="AE62:AE63">
    <cfRule type="containsBlanks" dxfId="83" priority="304">
      <formula>LEN(TRIM(AE62))=0</formula>
    </cfRule>
  </conditionalFormatting>
  <conditionalFormatting sqref="AE66:AE67">
    <cfRule type="containsBlanks" dxfId="82" priority="813">
      <formula>LEN(TRIM(AE66))=0</formula>
    </cfRule>
  </conditionalFormatting>
  <conditionalFormatting sqref="AE74:AE75">
    <cfRule type="containsBlanks" dxfId="81" priority="235">
      <formula>LEN(TRIM(AE74))=0</formula>
    </cfRule>
  </conditionalFormatting>
  <conditionalFormatting sqref="AE94:AE126">
    <cfRule type="containsBlanks" dxfId="80" priority="119">
      <formula>LEN(TRIM(AE94))=0</formula>
    </cfRule>
  </conditionalFormatting>
  <conditionalFormatting sqref="AF71">
    <cfRule type="containsBlanks" dxfId="79" priority="1426">
      <formula>LEN(TRIM(AF71))=0</formula>
    </cfRule>
  </conditionalFormatting>
  <conditionalFormatting sqref="K84">
    <cfRule type="containsBlanks" dxfId="78" priority="79">
      <formula>LEN(TRIM(K84))=0</formula>
    </cfRule>
  </conditionalFormatting>
  <conditionalFormatting sqref="K84">
    <cfRule type="containsBlanks" dxfId="77" priority="78">
      <formula>LEN(TRIM(K84))=0</formula>
    </cfRule>
  </conditionalFormatting>
  <conditionalFormatting sqref="O84">
    <cfRule type="containsBlanks" dxfId="76" priority="77">
      <formula>LEN(TRIM(O84))=0</formula>
    </cfRule>
  </conditionalFormatting>
  <conditionalFormatting sqref="Q84:T84">
    <cfRule type="containsBlanks" dxfId="75" priority="76">
      <formula>LEN(TRIM(Q84))=0</formula>
    </cfRule>
  </conditionalFormatting>
  <conditionalFormatting sqref="S84">
    <cfRule type="containsBlanks" dxfId="74" priority="75">
      <formula>LEN(TRIM(S84))=0</formula>
    </cfRule>
  </conditionalFormatting>
  <conditionalFormatting sqref="U84:X84">
    <cfRule type="containsBlanks" dxfId="73" priority="74">
      <formula>LEN(TRIM(U84))=0</formula>
    </cfRule>
  </conditionalFormatting>
  <conditionalFormatting sqref="W84">
    <cfRule type="containsBlanks" dxfId="72" priority="73">
      <formula>LEN(TRIM(W84))=0</formula>
    </cfRule>
  </conditionalFormatting>
  <conditionalFormatting sqref="Y84:AB84">
    <cfRule type="containsBlanks" dxfId="71" priority="72">
      <formula>LEN(TRIM(Y84))=0</formula>
    </cfRule>
  </conditionalFormatting>
  <conditionalFormatting sqref="AA84">
    <cfRule type="containsBlanks" dxfId="70" priority="71">
      <formula>LEN(TRIM(AA84))=0</formula>
    </cfRule>
  </conditionalFormatting>
  <conditionalFormatting sqref="K96">
    <cfRule type="containsBlanks" dxfId="69" priority="70">
      <formula>LEN(TRIM(K96))=0</formula>
    </cfRule>
  </conditionalFormatting>
  <conditionalFormatting sqref="O96">
    <cfRule type="containsBlanks" dxfId="68" priority="69">
      <formula>LEN(TRIM(O96))=0</formula>
    </cfRule>
  </conditionalFormatting>
  <conditionalFormatting sqref="Q96:T96">
    <cfRule type="containsBlanks" dxfId="67" priority="68">
      <formula>LEN(TRIM(Q96))=0</formula>
    </cfRule>
  </conditionalFormatting>
  <conditionalFormatting sqref="S96">
    <cfRule type="containsBlanks" dxfId="66" priority="67">
      <formula>LEN(TRIM(S96))=0</formula>
    </cfRule>
  </conditionalFormatting>
  <conditionalFormatting sqref="U96:X96">
    <cfRule type="containsBlanks" dxfId="65" priority="66">
      <formula>LEN(TRIM(U96))=0</formula>
    </cfRule>
  </conditionalFormatting>
  <conditionalFormatting sqref="W96">
    <cfRule type="containsBlanks" dxfId="64" priority="65">
      <formula>LEN(TRIM(W96))=0</formula>
    </cfRule>
  </conditionalFormatting>
  <conditionalFormatting sqref="Y96:AB96">
    <cfRule type="containsBlanks" dxfId="63" priority="64">
      <formula>LEN(TRIM(Y96))=0</formula>
    </cfRule>
  </conditionalFormatting>
  <conditionalFormatting sqref="AA96">
    <cfRule type="containsBlanks" dxfId="62" priority="63">
      <formula>LEN(TRIM(AA96))=0</formula>
    </cfRule>
  </conditionalFormatting>
  <conditionalFormatting sqref="K100">
    <cfRule type="containsBlanks" dxfId="61" priority="62">
      <formula>LEN(TRIM(K100))=0</formula>
    </cfRule>
  </conditionalFormatting>
  <conditionalFormatting sqref="O100">
    <cfRule type="containsBlanks" dxfId="60" priority="61">
      <formula>LEN(TRIM(O100))=0</formula>
    </cfRule>
  </conditionalFormatting>
  <conditionalFormatting sqref="Q100:T100">
    <cfRule type="containsBlanks" dxfId="59" priority="60">
      <formula>LEN(TRIM(Q100))=0</formula>
    </cfRule>
  </conditionalFormatting>
  <conditionalFormatting sqref="S100">
    <cfRule type="containsBlanks" dxfId="58" priority="59">
      <formula>LEN(TRIM(S100))=0</formula>
    </cfRule>
  </conditionalFormatting>
  <conditionalFormatting sqref="U100:X100">
    <cfRule type="containsBlanks" dxfId="57" priority="58">
      <formula>LEN(TRIM(U100))=0</formula>
    </cfRule>
  </conditionalFormatting>
  <conditionalFormatting sqref="W100">
    <cfRule type="containsBlanks" dxfId="56" priority="57">
      <formula>LEN(TRIM(W100))=0</formula>
    </cfRule>
  </conditionalFormatting>
  <conditionalFormatting sqref="Y100:AB100">
    <cfRule type="containsBlanks" dxfId="55" priority="56">
      <formula>LEN(TRIM(Y100))=0</formula>
    </cfRule>
  </conditionalFormatting>
  <conditionalFormatting sqref="AA100">
    <cfRule type="containsBlanks" dxfId="54" priority="55">
      <formula>LEN(TRIM(AA100))=0</formula>
    </cfRule>
  </conditionalFormatting>
  <conditionalFormatting sqref="AC37:AF37">
    <cfRule type="containsBlanks" dxfId="53" priority="54">
      <formula>LEN(TRIM(AC37))=0</formula>
    </cfRule>
  </conditionalFormatting>
  <conditionalFormatting sqref="Y39">
    <cfRule type="containsBlanks" dxfId="52" priority="53">
      <formula>LEN(TRIM(Y39))=0</formula>
    </cfRule>
  </conditionalFormatting>
  <conditionalFormatting sqref="K112">
    <cfRule type="containsBlanks" dxfId="51" priority="52">
      <formula>LEN(TRIM(K112))=0</formula>
    </cfRule>
  </conditionalFormatting>
  <conditionalFormatting sqref="O112">
    <cfRule type="containsBlanks" dxfId="50" priority="51">
      <formula>LEN(TRIM(O112))=0</formula>
    </cfRule>
  </conditionalFormatting>
  <conditionalFormatting sqref="Q112:T112">
    <cfRule type="containsBlanks" dxfId="49" priority="50">
      <formula>LEN(TRIM(Q112))=0</formula>
    </cfRule>
  </conditionalFormatting>
  <conditionalFormatting sqref="S112">
    <cfRule type="containsBlanks" dxfId="48" priority="49">
      <formula>LEN(TRIM(S112))=0</formula>
    </cfRule>
  </conditionalFormatting>
  <conditionalFormatting sqref="U112:X112">
    <cfRule type="containsBlanks" dxfId="47" priority="48">
      <formula>LEN(TRIM(U112))=0</formula>
    </cfRule>
  </conditionalFormatting>
  <conditionalFormatting sqref="W112">
    <cfRule type="containsBlanks" dxfId="46" priority="47">
      <formula>LEN(TRIM(W112))=0</formula>
    </cfRule>
  </conditionalFormatting>
  <conditionalFormatting sqref="Y112:AB112">
    <cfRule type="containsBlanks" dxfId="45" priority="46">
      <formula>LEN(TRIM(Y112))=0</formula>
    </cfRule>
  </conditionalFormatting>
  <conditionalFormatting sqref="AA112">
    <cfRule type="containsBlanks" dxfId="44" priority="45">
      <formula>LEN(TRIM(AA112))=0</formula>
    </cfRule>
  </conditionalFormatting>
  <conditionalFormatting sqref="E114:AF114">
    <cfRule type="containsBlanks" dxfId="43" priority="44">
      <formula>LEN(TRIM(E114))=0</formula>
    </cfRule>
  </conditionalFormatting>
  <conditionalFormatting sqref="Q114:T114">
    <cfRule type="containsBlanks" dxfId="42" priority="43">
      <formula>LEN(TRIM(Q114))=0</formula>
    </cfRule>
  </conditionalFormatting>
  <conditionalFormatting sqref="Q114:T114">
    <cfRule type="containsBlanks" dxfId="41" priority="42">
      <formula>LEN(TRIM(Q114))=0</formula>
    </cfRule>
  </conditionalFormatting>
  <conditionalFormatting sqref="S114">
    <cfRule type="containsBlanks" dxfId="40" priority="41">
      <formula>LEN(TRIM(S114))=0</formula>
    </cfRule>
  </conditionalFormatting>
  <conditionalFormatting sqref="U114:X114">
    <cfRule type="containsBlanks" dxfId="39" priority="40">
      <formula>LEN(TRIM(U114))=0</formula>
    </cfRule>
  </conditionalFormatting>
  <conditionalFormatting sqref="U114:X114">
    <cfRule type="containsBlanks" dxfId="38" priority="39">
      <formula>LEN(TRIM(U114))=0</formula>
    </cfRule>
  </conditionalFormatting>
  <conditionalFormatting sqref="W114">
    <cfRule type="containsBlanks" dxfId="37" priority="38">
      <formula>LEN(TRIM(W114))=0</formula>
    </cfRule>
  </conditionalFormatting>
  <conditionalFormatting sqref="O126">
    <cfRule type="containsBlanks" dxfId="36" priority="37">
      <formula>LEN(TRIM(O126))=0</formula>
    </cfRule>
  </conditionalFormatting>
  <conditionalFormatting sqref="Q126:T126">
    <cfRule type="containsBlanks" dxfId="35" priority="36">
      <formula>LEN(TRIM(Q126))=0</formula>
    </cfRule>
  </conditionalFormatting>
  <conditionalFormatting sqref="Q126:T126">
    <cfRule type="containsBlanks" dxfId="34" priority="35">
      <formula>LEN(TRIM(Q126))=0</formula>
    </cfRule>
  </conditionalFormatting>
  <conditionalFormatting sqref="S126">
    <cfRule type="containsBlanks" dxfId="33" priority="34">
      <formula>LEN(TRIM(S126))=0</formula>
    </cfRule>
  </conditionalFormatting>
  <conditionalFormatting sqref="S126">
    <cfRule type="containsBlanks" dxfId="32" priority="33">
      <formula>LEN(TRIM(S126))=0</formula>
    </cfRule>
  </conditionalFormatting>
  <conditionalFormatting sqref="U126:X126">
    <cfRule type="containsBlanks" dxfId="31" priority="32">
      <formula>LEN(TRIM(U126))=0</formula>
    </cfRule>
  </conditionalFormatting>
  <conditionalFormatting sqref="U126:X126">
    <cfRule type="containsBlanks" dxfId="30" priority="31">
      <formula>LEN(TRIM(U126))=0</formula>
    </cfRule>
  </conditionalFormatting>
  <conditionalFormatting sqref="W126">
    <cfRule type="containsBlanks" dxfId="29" priority="30">
      <formula>LEN(TRIM(W126))=0</formula>
    </cfRule>
  </conditionalFormatting>
  <conditionalFormatting sqref="W126">
    <cfRule type="containsBlanks" dxfId="28" priority="29">
      <formula>LEN(TRIM(W126))=0</formula>
    </cfRule>
  </conditionalFormatting>
  <conditionalFormatting sqref="K82">
    <cfRule type="containsBlanks" dxfId="27" priority="28">
      <formula>LEN(TRIM(K82))=0</formula>
    </cfRule>
  </conditionalFormatting>
  <conditionalFormatting sqref="O82">
    <cfRule type="containsBlanks" dxfId="26" priority="27">
      <formula>LEN(TRIM(O82))=0</formula>
    </cfRule>
  </conditionalFormatting>
  <conditionalFormatting sqref="Q82:T82">
    <cfRule type="containsBlanks" dxfId="25" priority="26">
      <formula>LEN(TRIM(Q82))=0</formula>
    </cfRule>
  </conditionalFormatting>
  <conditionalFormatting sqref="S82">
    <cfRule type="containsBlanks" dxfId="24" priority="25">
      <formula>LEN(TRIM(S82))=0</formula>
    </cfRule>
  </conditionalFormatting>
  <conditionalFormatting sqref="U82:X82">
    <cfRule type="containsBlanks" dxfId="23" priority="24">
      <formula>LEN(TRIM(U82))=0</formula>
    </cfRule>
  </conditionalFormatting>
  <conditionalFormatting sqref="W82">
    <cfRule type="containsBlanks" dxfId="22" priority="23">
      <formula>LEN(TRIM(W82))=0</formula>
    </cfRule>
  </conditionalFormatting>
  <conditionalFormatting sqref="Y82:AB82">
    <cfRule type="containsBlanks" dxfId="21" priority="22">
      <formula>LEN(TRIM(Y82))=0</formula>
    </cfRule>
  </conditionalFormatting>
  <conditionalFormatting sqref="AA82">
    <cfRule type="containsBlanks" dxfId="20" priority="21">
      <formula>LEN(TRIM(AA82))=0</formula>
    </cfRule>
  </conditionalFormatting>
  <conditionalFormatting sqref="M61:P61">
    <cfRule type="containsBlanks" dxfId="19" priority="20">
      <formula>LEN(TRIM(M61))=0</formula>
    </cfRule>
  </conditionalFormatting>
  <conditionalFormatting sqref="AC103:AF103">
    <cfRule type="containsBlanks" dxfId="18" priority="19">
      <formula>LEN(TRIM(AC103))=0</formula>
    </cfRule>
  </conditionalFormatting>
  <conditionalFormatting sqref="K111">
    <cfRule type="containsBlanks" dxfId="17" priority="18">
      <formula>LEN(TRIM(K111))=0</formula>
    </cfRule>
  </conditionalFormatting>
  <conditionalFormatting sqref="O111">
    <cfRule type="containsBlanks" dxfId="16" priority="17">
      <formula>LEN(TRIM(O111))=0</formula>
    </cfRule>
  </conditionalFormatting>
  <conditionalFormatting sqref="Q111:T111">
    <cfRule type="containsBlanks" dxfId="15" priority="16">
      <formula>LEN(TRIM(Q111))=0</formula>
    </cfRule>
  </conditionalFormatting>
  <conditionalFormatting sqref="S111">
    <cfRule type="containsBlanks" dxfId="14" priority="15">
      <formula>LEN(TRIM(S111))=0</formula>
    </cfRule>
  </conditionalFormatting>
  <conditionalFormatting sqref="U111:X111">
    <cfRule type="containsBlanks" dxfId="13" priority="14">
      <formula>LEN(TRIM(U111))=0</formula>
    </cfRule>
  </conditionalFormatting>
  <conditionalFormatting sqref="W111">
    <cfRule type="containsBlanks" dxfId="12" priority="13">
      <formula>LEN(TRIM(W111))=0</formula>
    </cfRule>
  </conditionalFormatting>
  <conditionalFormatting sqref="Y111:AB111">
    <cfRule type="containsBlanks" dxfId="11" priority="12">
      <formula>LEN(TRIM(Y111))=0</formula>
    </cfRule>
  </conditionalFormatting>
  <conditionalFormatting sqref="AA111">
    <cfRule type="containsBlanks" dxfId="10" priority="11">
      <formula>LEN(TRIM(AA111))=0</formula>
    </cfRule>
  </conditionalFormatting>
  <conditionalFormatting sqref="K123">
    <cfRule type="containsBlanks" dxfId="9" priority="10">
      <formula>LEN(TRIM(K123))=0</formula>
    </cfRule>
  </conditionalFormatting>
  <conditionalFormatting sqref="O123">
    <cfRule type="containsBlanks" dxfId="8" priority="9">
      <formula>LEN(TRIM(O123))=0</formula>
    </cfRule>
  </conditionalFormatting>
  <conditionalFormatting sqref="Q123:T123">
    <cfRule type="containsBlanks" dxfId="7" priority="8">
      <formula>LEN(TRIM(Q123))=0</formula>
    </cfRule>
  </conditionalFormatting>
  <conditionalFormatting sqref="S123">
    <cfRule type="containsBlanks" dxfId="6" priority="7">
      <formula>LEN(TRIM(S123))=0</formula>
    </cfRule>
  </conditionalFormatting>
  <conditionalFormatting sqref="U123:X123">
    <cfRule type="containsBlanks" dxfId="5" priority="6">
      <formula>LEN(TRIM(U123))=0</formula>
    </cfRule>
  </conditionalFormatting>
  <conditionalFormatting sqref="W123">
    <cfRule type="containsBlanks" dxfId="4" priority="5">
      <formula>LEN(TRIM(W123))=0</formula>
    </cfRule>
  </conditionalFormatting>
  <conditionalFormatting sqref="Y123:AB123">
    <cfRule type="containsBlanks" dxfId="3" priority="4">
      <formula>LEN(TRIM(Y123))=0</formula>
    </cfRule>
  </conditionalFormatting>
  <conditionalFormatting sqref="AA123">
    <cfRule type="containsBlanks" dxfId="2" priority="3">
      <formula>LEN(TRIM(AA123))=0</formula>
    </cfRule>
  </conditionalFormatting>
  <conditionalFormatting sqref="E127:H127">
    <cfRule type="containsBlanks" dxfId="1" priority="2">
      <formula>LEN(TRIM(E127))=0</formula>
    </cfRule>
  </conditionalFormatting>
  <conditionalFormatting sqref="I127:L127">
    <cfRule type="containsBlanks" dxfId="0" priority="1">
      <formula>LEN(TRIM(I127))=0</formula>
    </cfRule>
  </conditionalFormatting>
  <printOptions verticalCentered="1"/>
  <pageMargins left="0" right="0" top="0" bottom="0" header="0" footer="0"/>
  <pageSetup scale="30" orientation="landscape" horizontalDpi="300" verticalDpi="300" r:id="rId1"/>
  <rowBreaks count="1" manualBreakCount="1">
    <brk id="128" max="16383" man="1"/>
  </rowBreaks>
  <colBreaks count="2" manualBreakCount="2">
    <brk id="32" max="1048575" man="1"/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LGE Corps</dc:creator>
  <cp:keywords/>
  <dc:description/>
  <cp:lastModifiedBy>Jaehyuck Choi</cp:lastModifiedBy>
  <cp:revision/>
  <dcterms:created xsi:type="dcterms:W3CDTF">2022-02-21T23:18:17Z</dcterms:created>
  <dcterms:modified xsi:type="dcterms:W3CDTF">2025-01-20T23:59:13Z</dcterms:modified>
  <cp:category/>
  <cp:contentStatus/>
</cp:coreProperties>
</file>