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pu\Desktop\데이터\"/>
    </mc:Choice>
  </mc:AlternateContent>
  <bookViews>
    <workbookView xWindow="0" yWindow="0" windowWidth="28800" windowHeight="12300"/>
  </bookViews>
  <sheets>
    <sheet name="초교 데이터" sheetId="1" r:id="rId1"/>
    <sheet name="초교(증가율)" sheetId="8" r:id="rId2"/>
    <sheet name="초교 차트" sheetId="7" r:id="rId3"/>
    <sheet name="중교 데이터" sheetId="3" r:id="rId4"/>
    <sheet name="중교(증가율)" sheetId="11" r:id="rId5"/>
    <sheet name="고교 데이터" sheetId="4" r:id="rId6"/>
    <sheet name="고교(증가율)" sheetId="12" r:id="rId7"/>
    <sheet name="경제성장률" sheetId="9" r:id="rId8"/>
    <sheet name="보정" sheetId="13" r:id="rId9"/>
    <sheet name="메타정보" sheetId="2" r:id="rId10"/>
  </sheets>
  <calcPr calcId="162913"/>
</workbook>
</file>

<file path=xl/calcChain.xml><?xml version="1.0" encoding="utf-8"?>
<calcChain xmlns="http://schemas.openxmlformats.org/spreadsheetml/2006/main">
  <c r="B5" i="13" l="1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B4" i="13"/>
  <c r="J5" i="12"/>
  <c r="C7" i="12"/>
  <c r="D7" i="12"/>
  <c r="C8" i="12"/>
  <c r="D8" i="12"/>
  <c r="E8" i="12"/>
  <c r="F8" i="12"/>
  <c r="G8" i="12"/>
  <c r="H8" i="12"/>
  <c r="I8" i="12"/>
  <c r="J8" i="12"/>
  <c r="K8" i="12"/>
  <c r="L8" i="12"/>
  <c r="M8" i="12"/>
  <c r="C9" i="12"/>
  <c r="D9" i="12"/>
  <c r="E9" i="12"/>
  <c r="F9" i="12"/>
  <c r="G9" i="12"/>
  <c r="H9" i="12"/>
  <c r="I9" i="12"/>
  <c r="J9" i="12"/>
  <c r="K9" i="12"/>
  <c r="L9" i="12"/>
  <c r="M9" i="12"/>
  <c r="C11" i="12"/>
  <c r="D11" i="12"/>
  <c r="C12" i="12"/>
  <c r="D12" i="12"/>
  <c r="C13" i="12"/>
  <c r="I16" i="12"/>
  <c r="J16" i="12"/>
  <c r="K16" i="12"/>
  <c r="L16" i="12"/>
  <c r="C17" i="12"/>
  <c r="D17" i="12"/>
  <c r="E17" i="12"/>
  <c r="F17" i="12"/>
  <c r="G17" i="12"/>
  <c r="H17" i="12"/>
  <c r="I17" i="12"/>
  <c r="J17" i="12"/>
  <c r="K17" i="12"/>
  <c r="L17" i="12"/>
  <c r="M17" i="12"/>
  <c r="C18" i="12"/>
  <c r="D18" i="12"/>
  <c r="E18" i="12"/>
  <c r="F18" i="12"/>
  <c r="G18" i="12"/>
  <c r="H18" i="12"/>
  <c r="I18" i="12"/>
  <c r="J18" i="12"/>
  <c r="K18" i="12"/>
  <c r="L18" i="12"/>
  <c r="M18" i="12"/>
  <c r="D20" i="12"/>
  <c r="K20" i="12"/>
  <c r="L20" i="12"/>
  <c r="E21" i="12"/>
  <c r="F21" i="12"/>
  <c r="G21" i="12"/>
  <c r="H21" i="12"/>
  <c r="I21" i="12"/>
  <c r="J21" i="12"/>
  <c r="K21" i="12"/>
  <c r="L21" i="12"/>
  <c r="M21" i="12"/>
  <c r="E22" i="12"/>
  <c r="F22" i="12"/>
  <c r="G22" i="12"/>
  <c r="H22" i="12"/>
  <c r="I22" i="12"/>
  <c r="J22" i="12"/>
  <c r="K22" i="12"/>
  <c r="L22" i="12"/>
  <c r="M22" i="12"/>
  <c r="C23" i="12"/>
  <c r="C24" i="12"/>
  <c r="D24" i="12"/>
  <c r="D25" i="12"/>
  <c r="C26" i="12"/>
  <c r="D26" i="12"/>
  <c r="C28" i="12"/>
  <c r="D28" i="12"/>
  <c r="E28" i="12"/>
  <c r="F28" i="12"/>
  <c r="G28" i="12"/>
  <c r="H28" i="12"/>
  <c r="I28" i="12"/>
  <c r="J28" i="12"/>
  <c r="K28" i="12"/>
  <c r="L28" i="12"/>
  <c r="M28" i="12"/>
  <c r="C29" i="12"/>
  <c r="D29" i="12"/>
  <c r="E29" i="12"/>
  <c r="F29" i="12"/>
  <c r="G29" i="12"/>
  <c r="H29" i="12"/>
  <c r="I29" i="12"/>
  <c r="J29" i="12"/>
  <c r="K29" i="12"/>
  <c r="L29" i="12"/>
  <c r="M29" i="12"/>
  <c r="C30" i="12"/>
  <c r="D30" i="12"/>
  <c r="E30" i="12"/>
  <c r="F30" i="12"/>
  <c r="G30" i="12"/>
  <c r="H30" i="12"/>
  <c r="I30" i="12"/>
  <c r="J30" i="12"/>
  <c r="K30" i="12"/>
  <c r="L30" i="12"/>
  <c r="M30" i="12"/>
  <c r="C31" i="12"/>
  <c r="D31" i="12"/>
  <c r="G31" i="12"/>
  <c r="H31" i="12"/>
  <c r="I31" i="12"/>
  <c r="J31" i="12"/>
  <c r="K31" i="12"/>
  <c r="L31" i="12"/>
  <c r="M31" i="12"/>
  <c r="G32" i="12"/>
  <c r="H32" i="12"/>
  <c r="L32" i="12"/>
  <c r="M32" i="12"/>
  <c r="C33" i="12"/>
  <c r="D33" i="12"/>
  <c r="E33" i="12"/>
  <c r="F33" i="12"/>
  <c r="G33" i="12"/>
  <c r="H33" i="12"/>
  <c r="I33" i="12"/>
  <c r="J33" i="12"/>
  <c r="K33" i="12"/>
  <c r="L33" i="12"/>
  <c r="M33" i="12"/>
  <c r="C34" i="12"/>
  <c r="D34" i="12"/>
  <c r="E34" i="12"/>
  <c r="F34" i="12"/>
  <c r="G34" i="12"/>
  <c r="H34" i="12"/>
  <c r="I34" i="12"/>
  <c r="J34" i="12"/>
  <c r="K34" i="12"/>
  <c r="L34" i="12"/>
  <c r="M34" i="12"/>
  <c r="C35" i="12"/>
  <c r="D35" i="12"/>
  <c r="E35" i="12"/>
  <c r="F35" i="12"/>
  <c r="G35" i="12"/>
  <c r="H35" i="12"/>
  <c r="I35" i="12"/>
  <c r="J35" i="12"/>
  <c r="K35" i="12"/>
  <c r="C36" i="12"/>
  <c r="D36" i="12"/>
  <c r="E36" i="12"/>
  <c r="F36" i="12"/>
  <c r="G36" i="12"/>
  <c r="C37" i="12"/>
  <c r="D37" i="12"/>
  <c r="E37" i="12"/>
  <c r="F37" i="12"/>
  <c r="G37" i="12"/>
  <c r="H37" i="12"/>
  <c r="I37" i="12"/>
  <c r="J37" i="12"/>
  <c r="K37" i="12"/>
  <c r="L37" i="12"/>
  <c r="M37" i="12"/>
  <c r="C38" i="12"/>
  <c r="D38" i="12"/>
  <c r="E38" i="12"/>
  <c r="F38" i="12"/>
  <c r="G38" i="12"/>
  <c r="H38" i="12"/>
  <c r="I38" i="12"/>
  <c r="J38" i="12"/>
  <c r="K38" i="12"/>
  <c r="L38" i="12"/>
  <c r="M38" i="12"/>
  <c r="C39" i="12"/>
  <c r="D39" i="12"/>
  <c r="E39" i="12"/>
  <c r="F39" i="12"/>
  <c r="G39" i="12"/>
  <c r="H39" i="12"/>
  <c r="I39" i="12"/>
  <c r="J39" i="12"/>
  <c r="K39" i="12"/>
  <c r="L39" i="12"/>
  <c r="M39" i="12"/>
  <c r="C40" i="12"/>
  <c r="D40" i="12"/>
  <c r="E40" i="12"/>
  <c r="F40" i="12"/>
  <c r="G40" i="12"/>
  <c r="H40" i="12"/>
  <c r="I40" i="12"/>
  <c r="J40" i="12"/>
  <c r="K40" i="12"/>
  <c r="L40" i="12"/>
  <c r="M40" i="12"/>
  <c r="C42" i="12"/>
  <c r="D42" i="12"/>
  <c r="E42" i="12"/>
  <c r="F42" i="12"/>
  <c r="G42" i="12"/>
  <c r="H42" i="12"/>
  <c r="I42" i="12"/>
  <c r="J42" i="12"/>
  <c r="K42" i="12"/>
  <c r="L42" i="12"/>
  <c r="M42" i="12"/>
  <c r="C43" i="12"/>
  <c r="D43" i="12"/>
  <c r="E43" i="12"/>
  <c r="F43" i="12"/>
  <c r="G43" i="12"/>
  <c r="H43" i="12"/>
  <c r="I43" i="12"/>
  <c r="J43" i="12"/>
  <c r="K43" i="12"/>
  <c r="L43" i="12"/>
  <c r="M43" i="12"/>
  <c r="C44" i="12"/>
  <c r="D44" i="12"/>
  <c r="E44" i="12"/>
  <c r="F44" i="12"/>
  <c r="G44" i="12"/>
  <c r="H44" i="12"/>
  <c r="I44" i="12"/>
  <c r="J44" i="12"/>
  <c r="K44" i="12"/>
  <c r="L44" i="12"/>
  <c r="M44" i="12"/>
  <c r="C45" i="12"/>
  <c r="D45" i="12"/>
  <c r="E45" i="12"/>
  <c r="F45" i="12"/>
  <c r="G45" i="12"/>
  <c r="H45" i="12"/>
  <c r="I45" i="12"/>
  <c r="J45" i="12"/>
  <c r="K45" i="12"/>
  <c r="L45" i="12"/>
  <c r="M45" i="12"/>
  <c r="F46" i="12"/>
  <c r="I46" i="12"/>
  <c r="J46" i="12"/>
  <c r="K46" i="12"/>
  <c r="L46" i="12"/>
  <c r="M46" i="12"/>
  <c r="C47" i="12"/>
  <c r="D47" i="12"/>
  <c r="E47" i="12"/>
  <c r="F47" i="12"/>
  <c r="G47" i="12"/>
  <c r="H47" i="12"/>
  <c r="I47" i="12"/>
  <c r="J47" i="12"/>
  <c r="K47" i="12"/>
  <c r="L47" i="12"/>
  <c r="M47" i="12"/>
  <c r="G48" i="12"/>
  <c r="H48" i="12"/>
  <c r="I48" i="12"/>
  <c r="J48" i="12"/>
  <c r="K48" i="12"/>
  <c r="L48" i="12"/>
  <c r="M48" i="12"/>
  <c r="C49" i="12"/>
  <c r="D49" i="12"/>
  <c r="E49" i="12"/>
  <c r="F49" i="12"/>
  <c r="G49" i="12"/>
  <c r="H49" i="12"/>
  <c r="I49" i="12"/>
  <c r="J49" i="12"/>
  <c r="K49" i="12"/>
  <c r="L49" i="12"/>
  <c r="M49" i="12"/>
  <c r="C50" i="12"/>
  <c r="D50" i="12"/>
  <c r="E50" i="12"/>
  <c r="F50" i="12"/>
  <c r="G50" i="12"/>
  <c r="H50" i="12"/>
  <c r="I50" i="12"/>
  <c r="J50" i="12"/>
  <c r="K50" i="12"/>
  <c r="L50" i="12"/>
  <c r="M50" i="12"/>
  <c r="C51" i="12"/>
  <c r="D51" i="12"/>
  <c r="E51" i="12"/>
  <c r="F51" i="12"/>
  <c r="G51" i="12"/>
  <c r="H51" i="12"/>
  <c r="I51" i="12"/>
  <c r="J51" i="12"/>
  <c r="K51" i="12"/>
  <c r="L51" i="12"/>
  <c r="M51" i="12"/>
  <c r="C52" i="12"/>
  <c r="D52" i="12"/>
  <c r="E52" i="12"/>
  <c r="F52" i="12"/>
  <c r="G52" i="12"/>
  <c r="H52" i="12"/>
  <c r="I52" i="12"/>
  <c r="J52" i="12"/>
  <c r="K52" i="12"/>
  <c r="L52" i="12"/>
  <c r="M52" i="12"/>
  <c r="D55" i="12"/>
  <c r="C58" i="12"/>
  <c r="D58" i="12"/>
  <c r="E58" i="12"/>
  <c r="F58" i="12"/>
  <c r="G58" i="12"/>
  <c r="H58" i="12"/>
  <c r="I58" i="12"/>
  <c r="J58" i="12"/>
  <c r="K58" i="12"/>
  <c r="L58" i="12"/>
  <c r="M58" i="12"/>
  <c r="F59" i="12"/>
  <c r="G59" i="12"/>
  <c r="H59" i="12"/>
  <c r="I59" i="12"/>
  <c r="J59" i="12"/>
  <c r="K59" i="12"/>
  <c r="L59" i="12"/>
  <c r="M59" i="12"/>
  <c r="D4" i="12"/>
  <c r="E4" i="12"/>
  <c r="F4" i="12"/>
  <c r="G4" i="12"/>
  <c r="H4" i="12"/>
  <c r="I4" i="12"/>
  <c r="J4" i="12"/>
  <c r="K4" i="12"/>
  <c r="L4" i="12"/>
  <c r="M4" i="12"/>
  <c r="C4" i="12"/>
  <c r="C7" i="11"/>
  <c r="D7" i="11"/>
  <c r="C8" i="11"/>
  <c r="D8" i="11"/>
  <c r="E8" i="11"/>
  <c r="F8" i="11"/>
  <c r="G8" i="11"/>
  <c r="H8" i="11"/>
  <c r="I8" i="11"/>
  <c r="J8" i="11"/>
  <c r="K8" i="11"/>
  <c r="L8" i="11"/>
  <c r="M8" i="11"/>
  <c r="C9" i="11"/>
  <c r="D9" i="11"/>
  <c r="E9" i="11"/>
  <c r="F9" i="11"/>
  <c r="G9" i="11"/>
  <c r="H9" i="11"/>
  <c r="I9" i="11"/>
  <c r="J9" i="11"/>
  <c r="K9" i="11"/>
  <c r="L9" i="11"/>
  <c r="M9" i="11"/>
  <c r="D10" i="11"/>
  <c r="C11" i="11"/>
  <c r="D11" i="11"/>
  <c r="C12" i="11"/>
  <c r="D12" i="11"/>
  <c r="C13" i="11"/>
  <c r="D13" i="11"/>
  <c r="F14" i="11"/>
  <c r="M14" i="11"/>
  <c r="G16" i="11"/>
  <c r="H16" i="11"/>
  <c r="I16" i="11"/>
  <c r="J16" i="11"/>
  <c r="K16" i="11"/>
  <c r="C17" i="11"/>
  <c r="D17" i="11"/>
  <c r="E17" i="11"/>
  <c r="F17" i="11"/>
  <c r="G17" i="11"/>
  <c r="H17" i="11"/>
  <c r="I17" i="11"/>
  <c r="J17" i="11"/>
  <c r="K17" i="11"/>
  <c r="L17" i="11"/>
  <c r="M17" i="11"/>
  <c r="C18" i="11"/>
  <c r="D18" i="11"/>
  <c r="E18" i="11"/>
  <c r="F18" i="11"/>
  <c r="G18" i="11"/>
  <c r="H18" i="11"/>
  <c r="I18" i="11"/>
  <c r="J18" i="11"/>
  <c r="K18" i="11"/>
  <c r="L18" i="11"/>
  <c r="M18" i="11"/>
  <c r="C20" i="11"/>
  <c r="D20" i="11"/>
  <c r="K20" i="11"/>
  <c r="L20" i="11"/>
  <c r="M20" i="11"/>
  <c r="E21" i="11"/>
  <c r="F21" i="11"/>
  <c r="G21" i="11"/>
  <c r="H21" i="11"/>
  <c r="I21" i="11"/>
  <c r="J21" i="11"/>
  <c r="K21" i="11"/>
  <c r="L21" i="11"/>
  <c r="M21" i="11"/>
  <c r="E22" i="11"/>
  <c r="F22" i="11"/>
  <c r="G22" i="11"/>
  <c r="H22" i="11"/>
  <c r="I22" i="11"/>
  <c r="J22" i="11"/>
  <c r="K22" i="11"/>
  <c r="L22" i="11"/>
  <c r="M22" i="11"/>
  <c r="C23" i="11"/>
  <c r="D23" i="11"/>
  <c r="C24" i="11"/>
  <c r="D24" i="11"/>
  <c r="D25" i="11"/>
  <c r="C26" i="11"/>
  <c r="D26" i="11"/>
  <c r="C28" i="11"/>
  <c r="D28" i="11"/>
  <c r="E28" i="11"/>
  <c r="F28" i="11"/>
  <c r="G28" i="11"/>
  <c r="H28" i="11"/>
  <c r="I28" i="11"/>
  <c r="J28" i="11"/>
  <c r="K28" i="11"/>
  <c r="L28" i="11"/>
  <c r="M28" i="11"/>
  <c r="C29" i="11"/>
  <c r="D29" i="11"/>
  <c r="E29" i="11"/>
  <c r="F29" i="11"/>
  <c r="G29" i="11"/>
  <c r="H29" i="11"/>
  <c r="I29" i="11"/>
  <c r="J29" i="11"/>
  <c r="K29" i="11"/>
  <c r="L29" i="11"/>
  <c r="M29" i="11"/>
  <c r="C30" i="11"/>
  <c r="D30" i="11"/>
  <c r="E30" i="11"/>
  <c r="F30" i="11"/>
  <c r="G30" i="11"/>
  <c r="H30" i="11"/>
  <c r="I30" i="11"/>
  <c r="J30" i="11"/>
  <c r="K30" i="11"/>
  <c r="L30" i="11"/>
  <c r="M30" i="11"/>
  <c r="C31" i="11"/>
  <c r="D31" i="11"/>
  <c r="E31" i="11"/>
  <c r="F31" i="11"/>
  <c r="G31" i="11"/>
  <c r="H31" i="11"/>
  <c r="I31" i="11"/>
  <c r="J31" i="11"/>
  <c r="K31" i="11"/>
  <c r="L31" i="11"/>
  <c r="M31" i="11"/>
  <c r="G32" i="11"/>
  <c r="H32" i="11"/>
  <c r="I32" i="11"/>
  <c r="J32" i="11"/>
  <c r="K32" i="11"/>
  <c r="L32" i="11"/>
  <c r="M32" i="11"/>
  <c r="C33" i="11"/>
  <c r="D33" i="11"/>
  <c r="E33" i="11"/>
  <c r="F33" i="11"/>
  <c r="G33" i="11"/>
  <c r="H33" i="11"/>
  <c r="I33" i="11"/>
  <c r="J33" i="11"/>
  <c r="K33" i="11"/>
  <c r="L33" i="11"/>
  <c r="M33" i="11"/>
  <c r="C34" i="11"/>
  <c r="D34" i="11"/>
  <c r="E34" i="11"/>
  <c r="F34" i="11"/>
  <c r="G34" i="11"/>
  <c r="H34" i="11"/>
  <c r="I34" i="11"/>
  <c r="J34" i="11"/>
  <c r="K34" i="11"/>
  <c r="L34" i="11"/>
  <c r="M34" i="11"/>
  <c r="C35" i="11"/>
  <c r="D35" i="11"/>
  <c r="E35" i="11"/>
  <c r="F35" i="11"/>
  <c r="G35" i="11"/>
  <c r="H35" i="11"/>
  <c r="I35" i="11"/>
  <c r="J35" i="11"/>
  <c r="K35" i="11"/>
  <c r="L35" i="11"/>
  <c r="C36" i="11"/>
  <c r="D36" i="11"/>
  <c r="E36" i="11"/>
  <c r="F36" i="11"/>
  <c r="G36" i="11"/>
  <c r="C37" i="11"/>
  <c r="D37" i="11"/>
  <c r="E37" i="11"/>
  <c r="F37" i="11"/>
  <c r="G37" i="11"/>
  <c r="H37" i="11"/>
  <c r="I37" i="11"/>
  <c r="J37" i="11"/>
  <c r="K37" i="11"/>
  <c r="L37" i="11"/>
  <c r="M37" i="11"/>
  <c r="C38" i="11"/>
  <c r="D38" i="11"/>
  <c r="E38" i="11"/>
  <c r="F38" i="11"/>
  <c r="G38" i="11"/>
  <c r="H38" i="11"/>
  <c r="I38" i="11"/>
  <c r="J38" i="11"/>
  <c r="K38" i="11"/>
  <c r="L38" i="11"/>
  <c r="M38" i="11"/>
  <c r="C39" i="11"/>
  <c r="D39" i="11"/>
  <c r="E39" i="11"/>
  <c r="F39" i="11"/>
  <c r="G39" i="11"/>
  <c r="H39" i="11"/>
  <c r="I39" i="11"/>
  <c r="J39" i="11"/>
  <c r="K39" i="11"/>
  <c r="L39" i="11"/>
  <c r="M39" i="11"/>
  <c r="C40" i="11"/>
  <c r="D40" i="11"/>
  <c r="E40" i="11"/>
  <c r="F40" i="11"/>
  <c r="G40" i="11"/>
  <c r="H40" i="11"/>
  <c r="I40" i="11"/>
  <c r="J40" i="11"/>
  <c r="K40" i="11"/>
  <c r="L40" i="11"/>
  <c r="M40" i="11"/>
  <c r="D41" i="11"/>
  <c r="E41" i="11"/>
  <c r="F41" i="11"/>
  <c r="G41" i="11"/>
  <c r="H41" i="11"/>
  <c r="I41" i="11"/>
  <c r="J41" i="11"/>
  <c r="K41" i="11"/>
  <c r="L41" i="11"/>
  <c r="M41" i="11"/>
  <c r="C42" i="11"/>
  <c r="D42" i="11"/>
  <c r="E42" i="11"/>
  <c r="F42" i="11"/>
  <c r="G42" i="11"/>
  <c r="H42" i="11"/>
  <c r="I42" i="11"/>
  <c r="J42" i="11"/>
  <c r="K42" i="11"/>
  <c r="L42" i="11"/>
  <c r="M42" i="11"/>
  <c r="C43" i="11"/>
  <c r="D43" i="11"/>
  <c r="E43" i="11"/>
  <c r="F43" i="11"/>
  <c r="G43" i="11"/>
  <c r="H43" i="11"/>
  <c r="I43" i="11"/>
  <c r="J43" i="11"/>
  <c r="K43" i="11"/>
  <c r="L43" i="11"/>
  <c r="M43" i="11"/>
  <c r="F44" i="11"/>
  <c r="G44" i="11"/>
  <c r="H44" i="11"/>
  <c r="I44" i="11"/>
  <c r="J44" i="11"/>
  <c r="K44" i="11"/>
  <c r="L44" i="11"/>
  <c r="M44" i="11"/>
  <c r="C45" i="11"/>
  <c r="D45" i="11"/>
  <c r="E45" i="11"/>
  <c r="F45" i="11"/>
  <c r="G45" i="11"/>
  <c r="H45" i="11"/>
  <c r="I45" i="11"/>
  <c r="J45" i="11"/>
  <c r="K45" i="11"/>
  <c r="L45" i="11"/>
  <c r="M45" i="11"/>
  <c r="C46" i="11"/>
  <c r="E46" i="11"/>
  <c r="F46" i="11"/>
  <c r="G46" i="11"/>
  <c r="I46" i="11"/>
  <c r="J46" i="11"/>
  <c r="K46" i="11"/>
  <c r="L46" i="11"/>
  <c r="M46" i="11"/>
  <c r="C47" i="11"/>
  <c r="D47" i="11"/>
  <c r="E47" i="11"/>
  <c r="F47" i="11"/>
  <c r="G47" i="11"/>
  <c r="H47" i="11"/>
  <c r="I47" i="11"/>
  <c r="J47" i="11"/>
  <c r="K47" i="11"/>
  <c r="L47" i="11"/>
  <c r="M47" i="11"/>
  <c r="G48" i="11"/>
  <c r="H48" i="11"/>
  <c r="I48" i="11"/>
  <c r="J48" i="11"/>
  <c r="K48" i="11"/>
  <c r="L48" i="11"/>
  <c r="M48" i="11"/>
  <c r="C49" i="11"/>
  <c r="D49" i="11"/>
  <c r="E49" i="11"/>
  <c r="F49" i="11"/>
  <c r="G49" i="11"/>
  <c r="H49" i="11"/>
  <c r="I49" i="11"/>
  <c r="J49" i="11"/>
  <c r="K49" i="11"/>
  <c r="L49" i="11"/>
  <c r="M49" i="11"/>
  <c r="C50" i="11"/>
  <c r="D50" i="11"/>
  <c r="E50" i="11"/>
  <c r="F50" i="11"/>
  <c r="G50" i="11"/>
  <c r="H50" i="11"/>
  <c r="I50" i="11"/>
  <c r="J50" i="11"/>
  <c r="K50" i="11"/>
  <c r="L50" i="11"/>
  <c r="M50" i="11"/>
  <c r="C51" i="11"/>
  <c r="D51" i="11"/>
  <c r="E51" i="11"/>
  <c r="F51" i="11"/>
  <c r="G51" i="11"/>
  <c r="H51" i="11"/>
  <c r="I51" i="11"/>
  <c r="J51" i="11"/>
  <c r="K51" i="11"/>
  <c r="L51" i="11"/>
  <c r="M51" i="11"/>
  <c r="C52" i="11"/>
  <c r="D52" i="11"/>
  <c r="E52" i="11"/>
  <c r="F52" i="11"/>
  <c r="G52" i="11"/>
  <c r="H52" i="11"/>
  <c r="I52" i="11"/>
  <c r="J52" i="11"/>
  <c r="K52" i="11"/>
  <c r="L52" i="11"/>
  <c r="M52" i="11"/>
  <c r="C58" i="11"/>
  <c r="D58" i="11"/>
  <c r="E58" i="11"/>
  <c r="F58" i="11"/>
  <c r="G58" i="11"/>
  <c r="H58" i="11"/>
  <c r="I58" i="11"/>
  <c r="J58" i="11"/>
  <c r="K58" i="11"/>
  <c r="L58" i="11"/>
  <c r="M58" i="11"/>
  <c r="E59" i="11"/>
  <c r="F59" i="11"/>
  <c r="G59" i="11"/>
  <c r="H59" i="11"/>
  <c r="I59" i="11"/>
  <c r="J59" i="11"/>
  <c r="K59" i="11"/>
  <c r="L59" i="11"/>
  <c r="M59" i="11"/>
  <c r="E4" i="11"/>
  <c r="F4" i="11"/>
  <c r="G4" i="11"/>
  <c r="H4" i="11"/>
  <c r="I4" i="11"/>
  <c r="J4" i="11"/>
  <c r="K4" i="11"/>
  <c r="L4" i="11"/>
  <c r="M4" i="11"/>
  <c r="D4" i="11"/>
  <c r="C4" i="11"/>
  <c r="Q40" i="8"/>
  <c r="Q5" i="8"/>
  <c r="Q6" i="8"/>
  <c r="Q7" i="8"/>
  <c r="Q10" i="8"/>
  <c r="Q11" i="8"/>
  <c r="Q12" i="8"/>
  <c r="Q15" i="8"/>
  <c r="Q16" i="8"/>
  <c r="Q18" i="8"/>
  <c r="Q19" i="8"/>
  <c r="Q20" i="8"/>
  <c r="Q21" i="8"/>
  <c r="Q22" i="8"/>
  <c r="Q23" i="8"/>
  <c r="Q24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2" i="8"/>
  <c r="Q43" i="8"/>
  <c r="Q4" i="8"/>
  <c r="D16" i="8"/>
  <c r="D15" i="8"/>
  <c r="J14" i="8"/>
  <c r="Q14" i="8" s="1"/>
  <c r="M25" i="8"/>
  <c r="Q25" i="8" s="1"/>
  <c r="L8" i="8"/>
  <c r="I5" i="8"/>
  <c r="H8" i="8"/>
  <c r="Q8" i="8" s="1"/>
  <c r="N5" i="8"/>
  <c r="U5" i="1" l="1"/>
  <c r="T5" i="1"/>
  <c r="F8" i="8"/>
  <c r="B14" i="8"/>
  <c r="C14" i="8"/>
  <c r="D14" i="8"/>
  <c r="K14" i="8"/>
  <c r="L14" i="8"/>
  <c r="M14" i="8"/>
  <c r="B15" i="8"/>
  <c r="E15" i="8"/>
  <c r="F15" i="8"/>
  <c r="G15" i="8"/>
  <c r="H15" i="8"/>
  <c r="I15" i="8"/>
  <c r="J15" i="8"/>
  <c r="K15" i="8"/>
  <c r="L15" i="8"/>
  <c r="M15" i="8"/>
  <c r="B16" i="8"/>
  <c r="E16" i="8"/>
  <c r="F16" i="8"/>
  <c r="G16" i="8"/>
  <c r="H16" i="8"/>
  <c r="I16" i="8"/>
  <c r="J16" i="8"/>
  <c r="K16" i="8"/>
  <c r="L16" i="8"/>
  <c r="M16" i="8"/>
  <c r="N16" i="8"/>
  <c r="B18" i="8"/>
  <c r="C18" i="8"/>
  <c r="D18" i="8"/>
  <c r="E18" i="8"/>
  <c r="F18" i="8"/>
  <c r="G18" i="8"/>
  <c r="H18" i="8"/>
  <c r="I18" i="8"/>
  <c r="J18" i="8"/>
  <c r="K18" i="8"/>
  <c r="L18" i="8"/>
  <c r="M18" i="8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C24" i="8"/>
  <c r="D24" i="8"/>
  <c r="E24" i="8"/>
  <c r="F24" i="8"/>
  <c r="G24" i="8"/>
  <c r="H24" i="8"/>
  <c r="I24" i="8"/>
  <c r="J24" i="8"/>
  <c r="K24" i="8"/>
  <c r="L24" i="8"/>
  <c r="M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B27" i="8"/>
  <c r="C27" i="8"/>
  <c r="D27" i="8"/>
  <c r="E27" i="8"/>
  <c r="F27" i="8"/>
  <c r="G27" i="8"/>
  <c r="H27" i="8"/>
  <c r="I27" i="8"/>
  <c r="J27" i="8"/>
  <c r="K27" i="8"/>
  <c r="L27" i="8"/>
  <c r="M27" i="8"/>
  <c r="B28" i="8"/>
  <c r="C28" i="8"/>
  <c r="D28" i="8"/>
  <c r="E28" i="8"/>
  <c r="F28" i="8"/>
  <c r="G28" i="8"/>
  <c r="H28" i="8"/>
  <c r="I28" i="8"/>
  <c r="J28" i="8"/>
  <c r="K28" i="8"/>
  <c r="L28" i="8"/>
  <c r="M28" i="8"/>
  <c r="B29" i="8"/>
  <c r="C29" i="8"/>
  <c r="D29" i="8"/>
  <c r="E29" i="8"/>
  <c r="F29" i="8"/>
  <c r="G29" i="8"/>
  <c r="H29" i="8"/>
  <c r="I29" i="8"/>
  <c r="J29" i="8"/>
  <c r="K29" i="8"/>
  <c r="L29" i="8"/>
  <c r="M29" i="8"/>
  <c r="B30" i="8"/>
  <c r="C30" i="8"/>
  <c r="D30" i="8"/>
  <c r="E30" i="8"/>
  <c r="F30" i="8"/>
  <c r="G30" i="8"/>
  <c r="H30" i="8"/>
  <c r="I30" i="8"/>
  <c r="J30" i="8"/>
  <c r="K30" i="8"/>
  <c r="L30" i="8"/>
  <c r="M30" i="8"/>
  <c r="B31" i="8"/>
  <c r="D31" i="8"/>
  <c r="E31" i="8"/>
  <c r="F31" i="8"/>
  <c r="G31" i="8"/>
  <c r="H31" i="8"/>
  <c r="I31" i="8"/>
  <c r="J31" i="8"/>
  <c r="K31" i="8"/>
  <c r="L31" i="8"/>
  <c r="M31" i="8"/>
  <c r="B32" i="8"/>
  <c r="C32" i="8"/>
  <c r="D32" i="8"/>
  <c r="E32" i="8"/>
  <c r="F32" i="8"/>
  <c r="G32" i="8"/>
  <c r="H32" i="8"/>
  <c r="I32" i="8"/>
  <c r="J32" i="8"/>
  <c r="K32" i="8"/>
  <c r="L32" i="8"/>
  <c r="M32" i="8"/>
  <c r="B33" i="8"/>
  <c r="C33" i="8"/>
  <c r="D33" i="8"/>
  <c r="E33" i="8"/>
  <c r="F33" i="8"/>
  <c r="G33" i="8"/>
  <c r="H33" i="8"/>
  <c r="I33" i="8"/>
  <c r="J33" i="8"/>
  <c r="K33" i="8"/>
  <c r="L33" i="8"/>
  <c r="M33" i="8"/>
  <c r="B34" i="8"/>
  <c r="C34" i="8"/>
  <c r="D34" i="8"/>
  <c r="E34" i="8"/>
  <c r="F34" i="8"/>
  <c r="G34" i="8"/>
  <c r="H34" i="8"/>
  <c r="I34" i="8"/>
  <c r="J34" i="8"/>
  <c r="K34" i="8"/>
  <c r="L34" i="8"/>
  <c r="M34" i="8"/>
  <c r="B35" i="8"/>
  <c r="C35" i="8"/>
  <c r="D35" i="8"/>
  <c r="E35" i="8"/>
  <c r="F35" i="8"/>
  <c r="G35" i="8"/>
  <c r="H35" i="8"/>
  <c r="I35" i="8"/>
  <c r="J35" i="8"/>
  <c r="K35" i="8"/>
  <c r="L35" i="8"/>
  <c r="M35" i="8"/>
  <c r="B36" i="8"/>
  <c r="C36" i="8"/>
  <c r="D36" i="8"/>
  <c r="E36" i="8"/>
  <c r="F36" i="8"/>
  <c r="G36" i="8"/>
  <c r="H36" i="8"/>
  <c r="I36" i="8"/>
  <c r="J36" i="8"/>
  <c r="K36" i="8"/>
  <c r="L36" i="8"/>
  <c r="M36" i="8"/>
  <c r="B37" i="8"/>
  <c r="C37" i="8"/>
  <c r="D37" i="8"/>
  <c r="E37" i="8"/>
  <c r="F37" i="8"/>
  <c r="G37" i="8"/>
  <c r="H37" i="8"/>
  <c r="I37" i="8"/>
  <c r="J37" i="8"/>
  <c r="K37" i="8"/>
  <c r="L37" i="8"/>
  <c r="M37" i="8"/>
  <c r="B38" i="8"/>
  <c r="C38" i="8"/>
  <c r="D38" i="8"/>
  <c r="E38" i="8"/>
  <c r="F38" i="8"/>
  <c r="G38" i="8"/>
  <c r="H38" i="8"/>
  <c r="I38" i="8"/>
  <c r="J38" i="8"/>
  <c r="K38" i="8"/>
  <c r="L38" i="8"/>
  <c r="M38" i="8"/>
  <c r="B39" i="8"/>
  <c r="C39" i="8"/>
  <c r="D39" i="8"/>
  <c r="E39" i="8"/>
  <c r="F39" i="8"/>
  <c r="G39" i="8"/>
  <c r="H39" i="8"/>
  <c r="I39" i="8"/>
  <c r="J39" i="8"/>
  <c r="K39" i="8"/>
  <c r="L39" i="8"/>
  <c r="M39" i="8"/>
  <c r="B40" i="8"/>
  <c r="C40" i="8"/>
  <c r="D40" i="8"/>
  <c r="E40" i="8"/>
  <c r="F40" i="8"/>
  <c r="G40" i="8"/>
  <c r="H40" i="8"/>
  <c r="I40" i="8"/>
  <c r="J40" i="8"/>
  <c r="K40" i="8"/>
  <c r="L40" i="8"/>
  <c r="M40" i="8"/>
  <c r="B42" i="8"/>
  <c r="C42" i="8"/>
  <c r="D42" i="8"/>
  <c r="E42" i="8"/>
  <c r="F42" i="8"/>
  <c r="G42" i="8"/>
  <c r="H42" i="8"/>
  <c r="I42" i="8"/>
  <c r="J42" i="8"/>
  <c r="K42" i="8"/>
  <c r="L42" i="8"/>
  <c r="M42" i="8"/>
  <c r="E43" i="8"/>
  <c r="F43" i="8"/>
  <c r="G43" i="8"/>
  <c r="H43" i="8"/>
  <c r="I43" i="8"/>
  <c r="J43" i="8"/>
  <c r="K43" i="8"/>
  <c r="L43" i="8"/>
  <c r="M43" i="8"/>
  <c r="B6" i="8"/>
  <c r="C6" i="8"/>
  <c r="D6" i="8"/>
  <c r="E6" i="8"/>
  <c r="F6" i="8"/>
  <c r="G6" i="8"/>
  <c r="H6" i="8"/>
  <c r="I6" i="8"/>
  <c r="J6" i="8"/>
  <c r="K6" i="8"/>
  <c r="L6" i="8"/>
  <c r="M6" i="8"/>
  <c r="B7" i="8"/>
  <c r="C7" i="8"/>
  <c r="D7" i="8"/>
  <c r="E7" i="8"/>
  <c r="F7" i="8"/>
  <c r="G7" i="8"/>
  <c r="H7" i="8"/>
  <c r="I7" i="8"/>
  <c r="J7" i="8"/>
  <c r="K7" i="8"/>
  <c r="L7" i="8"/>
  <c r="M7" i="8"/>
  <c r="B8" i="8"/>
  <c r="M8" i="8"/>
  <c r="J10" i="8"/>
  <c r="K10" i="8"/>
  <c r="L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C12" i="8"/>
  <c r="D12" i="8"/>
  <c r="E12" i="8"/>
  <c r="F12" i="8"/>
  <c r="G12" i="8"/>
  <c r="H12" i="8"/>
  <c r="I12" i="8"/>
  <c r="J12" i="8"/>
  <c r="K12" i="8"/>
  <c r="L12" i="8"/>
  <c r="M12" i="8"/>
  <c r="B5" i="8"/>
  <c r="C5" i="8"/>
  <c r="D5" i="8"/>
  <c r="D4" i="8"/>
  <c r="E4" i="8"/>
  <c r="F4" i="8"/>
  <c r="G4" i="8"/>
  <c r="H4" i="8"/>
  <c r="I4" i="8"/>
  <c r="J4" i="8"/>
  <c r="K4" i="8"/>
  <c r="L4" i="8"/>
  <c r="M4" i="8"/>
  <c r="C4" i="8"/>
  <c r="B4" i="8"/>
  <c r="Q14" i="1"/>
  <c r="Q6" i="1"/>
  <c r="Q7" i="1"/>
  <c r="Q8" i="1"/>
  <c r="Q10" i="1"/>
  <c r="Q11" i="1"/>
  <c r="Q12" i="1"/>
  <c r="Q15" i="1"/>
  <c r="Q16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2" i="1"/>
  <c r="Q43" i="1"/>
  <c r="Q5" i="1"/>
  <c r="Q4" i="1"/>
  <c r="P42" i="1"/>
  <c r="P41" i="1"/>
  <c r="P37" i="1"/>
  <c r="P33" i="1"/>
  <c r="P29" i="1"/>
  <c r="P25" i="1"/>
  <c r="P21" i="1"/>
  <c r="P17" i="1"/>
  <c r="P13" i="1"/>
  <c r="P9" i="1"/>
  <c r="P8" i="1"/>
  <c r="P7" i="1"/>
  <c r="P6" i="1"/>
  <c r="P5" i="1"/>
  <c r="P4" i="1"/>
  <c r="P3" i="1"/>
  <c r="O3" i="3"/>
  <c r="P3" i="3" s="1"/>
  <c r="O4" i="1"/>
  <c r="O5" i="1"/>
  <c r="O6" i="1"/>
  <c r="O7" i="1"/>
  <c r="O8" i="1"/>
  <c r="O10" i="1"/>
  <c r="P10" i="1" s="1"/>
  <c r="O11" i="1"/>
  <c r="P11" i="1" s="1"/>
  <c r="O12" i="1"/>
  <c r="P12" i="1" s="1"/>
  <c r="O14" i="1"/>
  <c r="P14" i="1" s="1"/>
  <c r="O15" i="1"/>
  <c r="P15" i="1" s="1"/>
  <c r="O16" i="1"/>
  <c r="P16" i="1" s="1"/>
  <c r="O18" i="1"/>
  <c r="P18" i="1" s="1"/>
  <c r="O19" i="1"/>
  <c r="P19" i="1" s="1"/>
  <c r="O20" i="1"/>
  <c r="P20" i="1" s="1"/>
  <c r="O21" i="1"/>
  <c r="O22" i="1"/>
  <c r="P22" i="1" s="1"/>
  <c r="O23" i="1"/>
  <c r="P23" i="1" s="1"/>
  <c r="O24" i="1"/>
  <c r="P24" i="1" s="1"/>
  <c r="O25" i="1"/>
  <c r="O26" i="1"/>
  <c r="P26" i="1" s="1"/>
  <c r="O27" i="1"/>
  <c r="P27" i="1" s="1"/>
  <c r="O28" i="1"/>
  <c r="P28" i="1" s="1"/>
  <c r="O29" i="1"/>
  <c r="O30" i="1"/>
  <c r="P30" i="1" s="1"/>
  <c r="O31" i="1"/>
  <c r="P31" i="1" s="1"/>
  <c r="O32" i="1"/>
  <c r="P32" i="1" s="1"/>
  <c r="O33" i="1"/>
  <c r="O34" i="1"/>
  <c r="P34" i="1" s="1"/>
  <c r="O35" i="1"/>
  <c r="P35" i="1" s="1"/>
  <c r="O36" i="1"/>
  <c r="P36" i="1" s="1"/>
  <c r="O37" i="1"/>
  <c r="O38" i="1"/>
  <c r="P38" i="1" s="1"/>
  <c r="O39" i="1"/>
  <c r="P39" i="1" s="1"/>
  <c r="O40" i="1"/>
  <c r="P40" i="1" s="1"/>
  <c r="O42" i="1"/>
  <c r="O43" i="1"/>
  <c r="P43" i="1" s="1"/>
</calcChain>
</file>

<file path=xl/sharedStrings.xml><?xml version="1.0" encoding="utf-8"?>
<sst xmlns="http://schemas.openxmlformats.org/spreadsheetml/2006/main" count="753" uniqueCount="125">
  <si>
    <t>국가별</t>
  </si>
  <si>
    <t>초등교육 (US$)</t>
  </si>
  <si>
    <t>중등교육 (US$)</t>
  </si>
  <si>
    <t>고등교육 (US$)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</si>
  <si>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</si>
  <si>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</si>
  <si>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</si>
  <si>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</si>
  <si>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</si>
  <si>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</si>
  <si>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</si>
  <si>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</si>
  <si>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</si>
  <si>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</si>
  <si>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</si>
  <si>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</si>
  <si>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</si>
  <si>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아시아</t>
  </si>
  <si>
    <t/>
  </si>
  <si>
    <t>　　　한국</t>
  </si>
  <si>
    <t>　　　중국</t>
  </si>
  <si>
    <t>　　　인도</t>
  </si>
  <si>
    <t>　　　인도네시아</t>
  </si>
  <si>
    <t>　　　이스라엘</t>
  </si>
  <si>
    <t>　　　일본</t>
  </si>
  <si>
    <t>　　　요르단</t>
  </si>
  <si>
    <t>　　　말레이시아</t>
  </si>
  <si>
    <t>　　　필리핀</t>
  </si>
  <si>
    <t>　　　태국</t>
  </si>
  <si>
    <t>　　　터키</t>
  </si>
  <si>
    <t>북아메리카</t>
  </si>
  <si>
    <t>　　　캐나다</t>
  </si>
  <si>
    <t>　　　멕시코</t>
  </si>
  <si>
    <t>　　　미국</t>
  </si>
  <si>
    <t>남아메리카</t>
  </si>
  <si>
    <t>　　　아르헨티나</t>
  </si>
  <si>
    <t>　　　브라질</t>
  </si>
  <si>
    <t>　　　칠레</t>
  </si>
  <si>
    <t>　　　자메이카</t>
  </si>
  <si>
    <t>　　　파라과이</t>
  </si>
  <si>
    <t>　　　페루</t>
  </si>
  <si>
    <t>　　　우루과이</t>
  </si>
  <si>
    <t>유럽</t>
  </si>
  <si>
    <t>　　　오스트리아</t>
  </si>
  <si>
    <t>　　　벨기에</t>
  </si>
  <si>
    <t>　　　체코</t>
  </si>
  <si>
    <t>　　　덴마크</t>
  </si>
  <si>
    <t>　　　에스토니아</t>
  </si>
  <si>
    <t>　　　핀란드</t>
  </si>
  <si>
    <t>　　　프랑스</t>
  </si>
  <si>
    <t>　　　독일</t>
  </si>
  <si>
    <t>　　　그리스</t>
  </si>
  <si>
    <t>　　　헝가리</t>
  </si>
  <si>
    <t>　　　아이슬란드</t>
  </si>
  <si>
    <t>　　　아일랜드</t>
  </si>
  <si>
    <t>　　　이탈리아</t>
  </si>
  <si>
    <t>　　　룩셈부르크</t>
  </si>
  <si>
    <t>　　　네덜란드</t>
  </si>
  <si>
    <t>　　　노르웨이</t>
  </si>
  <si>
    <t>　　　폴란드</t>
  </si>
  <si>
    <t>　　　포르투갈</t>
  </si>
  <si>
    <t>　　　러시아</t>
  </si>
  <si>
    <t>　　　슬로바키아</t>
  </si>
  <si>
    <t>　　　슬로베니아</t>
  </si>
  <si>
    <t>　　　스페인</t>
  </si>
  <si>
    <t>　　　스웨덴</t>
  </si>
  <si>
    <t>　　　스위스</t>
  </si>
  <si>
    <t>　　　영국</t>
  </si>
  <si>
    <t>아프리카</t>
  </si>
  <si>
    <t>　　　남아프리카공화국</t>
  </si>
  <si>
    <t>　　　튀니지</t>
  </si>
  <si>
    <t>　　　짐바브웨</t>
  </si>
  <si>
    <t>오세아니아</t>
  </si>
  <si>
    <t>　　　오스트레일리아</t>
  </si>
  <si>
    <t>　　　뉴질랜드</t>
  </si>
  <si>
    <t>○ 통계표ID</t>
  </si>
  <si>
    <t>DT_2KAAB06</t>
  </si>
  <si>
    <t>○ 통계표명</t>
  </si>
  <si>
    <t>학생 1인당 연간 공교육비</t>
  </si>
  <si>
    <t>○ 수록기간</t>
  </si>
  <si>
    <t>년 2000 ~ 2012</t>
  </si>
  <si>
    <t>○ 출처</t>
  </si>
  <si>
    <t>주석참조(자료관리:통계서비스기획과)</t>
  </si>
  <si>
    <t>○ 자료다운일자</t>
  </si>
  <si>
    <t>2015.11.06 00:12</t>
  </si>
  <si>
    <t>○ 통계표URL</t>
  </si>
  <si>
    <t>http://kosis.kr/statHtml/statHtml.do?orgId=101&amp;tblId=DT_2KAAB06&amp;conn_path=I3</t>
  </si>
  <si>
    <t>* KOSIS 개편 시 통계표 URL은 달라질 수 있음</t>
  </si>
  <si>
    <t>○ 단위</t>
  </si>
  <si>
    <t>달러</t>
  </si>
  <si>
    <t>○ 주석</t>
  </si>
  <si>
    <t>통계표</t>
  </si>
  <si>
    <t>출처: 한국교육개발원</t>
  </si>
  <si>
    <t>- 학생 1인당 연간 교육비는 전일제 학생기준, 교육단계별 교육비 (GDP에 대한 미국 달러의 PPP환산액)</t>
  </si>
  <si>
    <t>자료: 한국교육개발원「OECD 교육지표」2003-2014</t>
  </si>
  <si>
    <t>국가별 &gt; 사우디아라비아</t>
  </si>
  <si>
    <t>국, 공립학교만 포함됨</t>
  </si>
  <si>
    <t>국가별 &gt; 터키</t>
  </si>
  <si>
    <t>국가별 &gt; 캐나다</t>
  </si>
  <si>
    <t>고등교육기관은 국, 공립학교만 포함됨</t>
  </si>
  <si>
    <t>국가별 &gt; 아르헨티나</t>
  </si>
  <si>
    <t>국가별 &gt; 브라질</t>
  </si>
  <si>
    <t>국가별 &gt; 튀니지</t>
  </si>
  <si>
    <t>국가별 &gt; 우루과이</t>
  </si>
  <si>
    <t>국가별 &gt; 헝가리</t>
  </si>
  <si>
    <t>국가별 &gt; 아일랜드</t>
  </si>
  <si>
    <t>국가별 &gt; 이탈리아</t>
  </si>
  <si>
    <t>초등교육기관, 중등교육기관은 국, 공립학교만 포함됨</t>
  </si>
  <si>
    <t>국가별 &gt; 룩셈부르크</t>
  </si>
  <si>
    <t>국가별 &gt; 폴란드</t>
  </si>
  <si>
    <t>국가별 &gt; 포르투갈</t>
  </si>
  <si>
    <t>국가별 &gt; 러시아</t>
  </si>
  <si>
    <t>국, 공립학교만 포함됨(2010년은 고등교육기관 제외됨)</t>
  </si>
  <si>
    <t>국가별 &gt; 스위스</t>
  </si>
  <si>
    <t>국가별 &gt; 남아프리카공화국</t>
  </si>
  <si>
    <t>국가별 &gt; 필리핀</t>
  </si>
  <si>
    <t>국가별 &gt; 말레이시아</t>
  </si>
  <si>
    <t>국가별 &gt; 요르단</t>
  </si>
  <si>
    <t>국가별 &gt; 페루</t>
  </si>
  <si>
    <t>Count</t>
    <phoneticPr fontId="1" type="noConversion"/>
  </si>
  <si>
    <t>\\\</t>
    <phoneticPr fontId="1" type="noConversion"/>
  </si>
  <si>
    <t>Average</t>
    <phoneticPr fontId="1" type="noConversion"/>
  </si>
  <si>
    <t>경제성장률과 공교육비 증가율 비교해보기</t>
    <phoneticPr fontId="1" type="noConversion"/>
  </si>
  <si>
    <t>경제성장률 (%)</t>
  </si>
  <si>
    <t>경제성장률 년도 수정:
1년씩 줄임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</si>
</sst>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#,##0.0"/>
  </numFmts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3" borderId="1" xfId="0" applyFill="1" applyBorder="1" applyAlignment="1"/>
    <xf numFmtId="0" fontId="0" fillId="4" borderId="4" xfId="0" applyFill="1" applyBorder="1" applyAlignment="1"/>
    <xf numFmtId="0" fontId="0" fillId="4" borderId="1" xfId="0" applyFill="1" applyBorder="1" applyAlignment="1"/>
    <xf numFmtId="0" fontId="0" fillId="3" borderId="3" xfId="0" applyFill="1" applyBorder="1" applyAlignment="1"/>
    <xf numFmtId="0" fontId="2" fillId="0" borderId="0" xfId="1">
      <alignment vertical="center"/>
    </xf>
    <xf numFmtId="3" fontId="0" fillId="0" borderId="0" xfId="0" applyNumberFormat="1">
      <alignment vertical="center"/>
    </xf>
    <xf numFmtId="0" fontId="0" fillId="3" borderId="2" xfId="0" applyFill="1" applyBorder="1" applyAlignment="1"/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3" borderId="0" xfId="0" applyFill="1" applyBorder="1" applyAlignment="1">
      <alignment horizont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한국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초등 공교육비 증가율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3FF-4CE9-BE5E-7CBE2DE5F2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보정!$B$1:$M$1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'초교(증가율)'!$B$4:$N$4</c:f>
              <c:numCache>
                <c:formatCode>0.0</c:formatCode>
                <c:ptCount val="13"/>
                <c:pt idx="0">
                  <c:v>100</c:v>
                </c:pt>
                <c:pt idx="1">
                  <c:v>117.71790808240887</c:v>
                </c:pt>
                <c:pt idx="2">
                  <c:v>95.665051157781363</c:v>
                </c:pt>
                <c:pt idx="3">
                  <c:v>115.33915001407263</c:v>
                </c:pt>
                <c:pt idx="4">
                  <c:v>109.56564177647633</c:v>
                </c:pt>
                <c:pt idx="5">
                  <c:v>104.47661469933185</c:v>
                </c:pt>
                <c:pt idx="6">
                  <c:v>105.2014495843104</c:v>
                </c:pt>
                <c:pt idx="7">
                  <c:v>110.17223910840931</c:v>
                </c:pt>
                <c:pt idx="8">
                  <c:v>99.687327570351286</c:v>
                </c:pt>
                <c:pt idx="9">
                  <c:v>122.84132841328412</c:v>
                </c:pt>
                <c:pt idx="10">
                  <c:v>99.143887053169124</c:v>
                </c:pt>
                <c:pt idx="11">
                  <c:v>105.68095743069233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F-4CE9-BE5E-7CBE2DE5F2BB}"/>
            </c:ext>
          </c:extLst>
        </c:ser>
        <c:ser>
          <c:idx val="3"/>
          <c:order val="3"/>
          <c:tx>
            <c:v>경제성장률*1.8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보정!$B$1:$M$1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보정!$B$4:$M$4</c:f>
              <c:numCache>
                <c:formatCode>#,##0.0</c:formatCode>
                <c:ptCount val="12"/>
                <c:pt idx="0">
                  <c:v>108.1</c:v>
                </c:pt>
                <c:pt idx="1">
                  <c:v>113.32000000000001</c:v>
                </c:pt>
                <c:pt idx="2">
                  <c:v>105.22000000000001</c:v>
                </c:pt>
                <c:pt idx="3">
                  <c:v>108.82000000000001</c:v>
                </c:pt>
                <c:pt idx="4">
                  <c:v>107.02000000000001</c:v>
                </c:pt>
                <c:pt idx="5">
                  <c:v>109.36</c:v>
                </c:pt>
                <c:pt idx="6">
                  <c:v>109.9</c:v>
                </c:pt>
                <c:pt idx="7">
                  <c:v>105.03999999999999</c:v>
                </c:pt>
                <c:pt idx="8">
                  <c:v>101.26</c:v>
                </c:pt>
                <c:pt idx="9">
                  <c:v>111.7</c:v>
                </c:pt>
                <c:pt idx="10">
                  <c:v>106.66000000000001</c:v>
                </c:pt>
                <c:pt idx="11">
                  <c:v>104.14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FF-4CE9-BE5E-7CBE2DE5F2BB}"/>
            </c:ext>
          </c:extLst>
        </c:ser>
        <c:ser>
          <c:idx val="4"/>
          <c:order val="4"/>
          <c:tx>
            <c:v>중등 공교육비 증가율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3FF-4CE9-BE5E-7CBE2DE5F2BB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3FF-4CE9-BE5E-7CBE2DE5F2BB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3FF-4CE9-BE5E-7CBE2DE5F2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보정!$B$1:$M$1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'중교(증가율)'!$B$4:$M$4</c:f>
              <c:numCache>
                <c:formatCode>#,##0.0</c:formatCode>
                <c:ptCount val="12"/>
                <c:pt idx="0">
                  <c:v>100</c:v>
                </c:pt>
                <c:pt idx="1">
                  <c:v>126.78790857704595</c:v>
                </c:pt>
                <c:pt idx="2">
                  <c:v>114.01434386509013</c:v>
                </c:pt>
                <c:pt idx="3">
                  <c:v>108.97653859231553</c:v>
                </c:pt>
                <c:pt idx="4">
                  <c:v>105.47581903276131</c:v>
                </c:pt>
                <c:pt idx="5">
                  <c:v>98.284277473746485</c:v>
                </c:pt>
                <c:pt idx="6">
                  <c:v>109.27012791572611</c:v>
                </c:pt>
                <c:pt idx="7">
                  <c:v>108.24955240325025</c:v>
                </c:pt>
                <c:pt idx="8">
                  <c:v>100.90330788804071</c:v>
                </c:pt>
                <c:pt idx="9">
                  <c:v>118.50964569411171</c:v>
                </c:pt>
                <c:pt idx="10">
                  <c:v>85.753803596127241</c:v>
                </c:pt>
                <c:pt idx="11">
                  <c:v>101.72456575682382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3FF-4CE9-BE5E-7CBE2DE5F2BB}"/>
            </c:ext>
          </c:extLst>
        </c:ser>
        <c:ser>
          <c:idx val="5"/>
          <c:order val="5"/>
          <c:tx>
            <c:v>고등 공교육비 증가율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3FF-4CE9-BE5E-7CBE2DE5F2BB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3FF-4CE9-BE5E-7CBE2DE5F2BB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3FF-4CE9-BE5E-7CBE2DE5F2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보정!$B$1:$M$1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'고교(증가율)'!$B$4:$M$4</c:f>
              <c:numCache>
                <c:formatCode>#,##0.0</c:formatCode>
                <c:ptCount val="12"/>
                <c:pt idx="0" formatCode="#,##0">
                  <c:v>100</c:v>
                </c:pt>
                <c:pt idx="1">
                  <c:v>108.17260542661</c:v>
                </c:pt>
                <c:pt idx="2">
                  <c:v>91.372015714717435</c:v>
                </c:pt>
                <c:pt idx="3">
                  <c:v>117.23168513312385</c:v>
                </c:pt>
                <c:pt idx="4">
                  <c:v>99.703766398645783</c:v>
                </c:pt>
                <c:pt idx="5">
                  <c:v>107.61177136389361</c:v>
                </c:pt>
                <c:pt idx="6">
                  <c:v>112.59531948461741</c:v>
                </c:pt>
                <c:pt idx="7">
                  <c:v>104.15693601120972</c:v>
                </c:pt>
                <c:pt idx="8">
                  <c:v>101.80493273542601</c:v>
                </c:pt>
                <c:pt idx="9">
                  <c:v>104.7571853320119</c:v>
                </c:pt>
                <c:pt idx="10">
                  <c:v>104.82497634815515</c:v>
                </c:pt>
                <c:pt idx="11">
                  <c:v>99.548736462093871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3FF-4CE9-BE5E-7CBE2DE5F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08272"/>
        <c:axId val="2999232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'초교(증가율)'!$A$6</c15:sqref>
                        </c15:formulaRef>
                      </c:ext>
                    </c:extLst>
                    <c:strCache>
                      <c:ptCount val="1"/>
                      <c:pt idx="0">
                        <c:v>　　　이스라엘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보정!$B$1:$M$1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'초교(증가율)'!$B$6:$N$6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100</c:v>
                      </c:pt>
                      <c:pt idx="1">
                        <c:v>106.87198345207997</c:v>
                      </c:pt>
                      <c:pt idx="2">
                        <c:v>102.58064516129033</c:v>
                      </c:pt>
                      <c:pt idx="3">
                        <c:v>105.17819706498952</c:v>
                      </c:pt>
                      <c:pt idx="4">
                        <c:v>103.48814032290213</c:v>
                      </c:pt>
                      <c:pt idx="5">
                        <c:v>90.504622496147931</c:v>
                      </c:pt>
                      <c:pt idx="6">
                        <c:v>104.76697169610556</c:v>
                      </c:pt>
                      <c:pt idx="7">
                        <c:v>102.78285598212472</c:v>
                      </c:pt>
                      <c:pt idx="8">
                        <c:v>105.0197628458498</c:v>
                      </c:pt>
                      <c:pt idx="9">
                        <c:v>97.89235980429055</c:v>
                      </c:pt>
                      <c:pt idx="10">
                        <c:v>110.6881968473664</c:v>
                      </c:pt>
                      <c:pt idx="11">
                        <c:v>118.49600555748523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3FF-4CE9-BE5E-7CBE2DE5F2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'초교(증가율)'!$A$7</c15:sqref>
                        </c15:formulaRef>
                      </c:ext>
                    </c:extLst>
                    <c:strCache>
                      <c:ptCount val="1"/>
                      <c:pt idx="0">
                        <c:v>　　　일본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보정!$B$1:$M$1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'초교(증가율)'!$B$7:$N$7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100</c:v>
                      </c:pt>
                      <c:pt idx="1">
                        <c:v>104.79389867441438</c:v>
                      </c:pt>
                      <c:pt idx="2">
                        <c:v>105.99549471495409</c:v>
                      </c:pt>
                      <c:pt idx="3">
                        <c:v>103.80905672715383</c:v>
                      </c:pt>
                      <c:pt idx="4">
                        <c:v>103.16535433070865</c:v>
                      </c:pt>
                      <c:pt idx="5">
                        <c:v>102.94611509693176</c:v>
                      </c:pt>
                      <c:pt idx="6">
                        <c:v>103.63285883748516</c:v>
                      </c:pt>
                      <c:pt idx="7">
                        <c:v>103.6915152382315</c:v>
                      </c:pt>
                      <c:pt idx="8">
                        <c:v>103.36691044570168</c:v>
                      </c:pt>
                      <c:pt idx="9">
                        <c:v>103.17714590842344</c:v>
                      </c:pt>
                      <c:pt idx="10">
                        <c:v>108.07348945529822</c:v>
                      </c:pt>
                      <c:pt idx="11">
                        <c:v>99.126062492517661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3FF-4CE9-BE5E-7CBE2DE5F2BB}"/>
                  </c:ext>
                </c:extLst>
              </c15:ser>
            </c15:filteredLineSeries>
          </c:ext>
        </c:extLst>
      </c:lineChart>
      <c:catAx>
        <c:axId val="2329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923232"/>
        <c:crosses val="autoZero"/>
        <c:auto val="1"/>
        <c:lblAlgn val="ctr"/>
        <c:lblOffset val="100"/>
        <c:noMultiLvlLbl val="0"/>
      </c:catAx>
      <c:valAx>
        <c:axId val="299923232"/>
        <c:scaling>
          <c:orientation val="minMax"/>
          <c:max val="130"/>
          <c:min val="70"/>
        </c:scaling>
        <c:delete val="0"/>
        <c:axPos val="l"/>
        <c:majorGridlines>
          <c:spPr>
            <a:ln w="349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29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오세아니아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'초교 데이터'!$A$42</c:f>
              <c:strCache>
                <c:ptCount val="1"/>
                <c:pt idx="0">
                  <c:v>　　　오스트레일리아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데이터'!$B$42:$N$42</c:f>
              <c:numCache>
                <c:formatCode>#,##0</c:formatCode>
                <c:ptCount val="13"/>
                <c:pt idx="0">
                  <c:v>4967</c:v>
                </c:pt>
                <c:pt idx="1">
                  <c:v>5052</c:v>
                </c:pt>
                <c:pt idx="2">
                  <c:v>5169</c:v>
                </c:pt>
                <c:pt idx="3">
                  <c:v>5494</c:v>
                </c:pt>
                <c:pt idx="4">
                  <c:v>5776</c:v>
                </c:pt>
                <c:pt idx="5">
                  <c:v>5992</c:v>
                </c:pt>
                <c:pt idx="6">
                  <c:v>6311</c:v>
                </c:pt>
                <c:pt idx="7">
                  <c:v>6498</c:v>
                </c:pt>
                <c:pt idx="8">
                  <c:v>6723</c:v>
                </c:pt>
                <c:pt idx="9">
                  <c:v>8328</c:v>
                </c:pt>
                <c:pt idx="10">
                  <c:v>9463</c:v>
                </c:pt>
                <c:pt idx="11">
                  <c:v>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6-4036-8150-19E17B4A1856}"/>
            </c:ext>
          </c:extLst>
        </c:ser>
        <c:ser>
          <c:idx val="1"/>
          <c:order val="1"/>
          <c:tx>
            <c:strRef>
              <c:f>'초교 데이터'!$A$43</c:f>
              <c:strCache>
                <c:ptCount val="1"/>
                <c:pt idx="0">
                  <c:v>　　　뉴질랜드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데이터'!$B$43:$N$43</c:f>
              <c:numCache>
                <c:formatCode>#,##0</c:formatCode>
                <c:ptCount val="13"/>
                <c:pt idx="2">
                  <c:v>4536</c:v>
                </c:pt>
                <c:pt idx="3">
                  <c:v>4841</c:v>
                </c:pt>
                <c:pt idx="4">
                  <c:v>5190</c:v>
                </c:pt>
                <c:pt idx="5">
                  <c:v>4780</c:v>
                </c:pt>
                <c:pt idx="6">
                  <c:v>4952</c:v>
                </c:pt>
                <c:pt idx="7">
                  <c:v>4675</c:v>
                </c:pt>
                <c:pt idx="8">
                  <c:v>5582</c:v>
                </c:pt>
                <c:pt idx="9">
                  <c:v>6812</c:v>
                </c:pt>
                <c:pt idx="10">
                  <c:v>6842</c:v>
                </c:pt>
                <c:pt idx="11">
                  <c:v>8084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6-4036-8150-19E17B4A18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495728"/>
        <c:axId val="341800416"/>
      </c:lineChart>
      <c:catAx>
        <c:axId val="3454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800416"/>
        <c:crosses val="autoZero"/>
        <c:auto val="1"/>
        <c:lblAlgn val="ctr"/>
        <c:lblOffset val="100"/>
        <c:noMultiLvlLbl val="0"/>
      </c:catAx>
      <c:valAx>
        <c:axId val="341800416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4957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미국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초등 공교육비 증가율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63-4D8B-A080-EA1181F9D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보정!$B$1:$M$1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'초교(증가율)'!$B$12:$M$12</c:f>
              <c:numCache>
                <c:formatCode>0.0</c:formatCode>
                <c:ptCount val="12"/>
                <c:pt idx="0">
                  <c:v>100</c:v>
                </c:pt>
                <c:pt idx="1">
                  <c:v>108.07719799857041</c:v>
                </c:pt>
                <c:pt idx="2">
                  <c:v>106.46825396825396</c:v>
                </c:pt>
                <c:pt idx="3">
                  <c:v>103.18051931917009</c:v>
                </c:pt>
                <c:pt idx="4">
                  <c:v>106.02046959662854</c:v>
                </c:pt>
                <c:pt idx="5">
                  <c:v>103.98637137989779</c:v>
                </c:pt>
                <c:pt idx="6">
                  <c:v>106.03975535168195</c:v>
                </c:pt>
                <c:pt idx="7">
                  <c:v>105.35585539190441</c:v>
                </c:pt>
                <c:pt idx="8">
                  <c:v>97.585296705445302</c:v>
                </c:pt>
                <c:pt idx="9">
                  <c:v>111.29032258064515</c:v>
                </c:pt>
                <c:pt idx="10">
                  <c:v>100.7561436672968</c:v>
                </c:pt>
                <c:pt idx="11">
                  <c:v>97.900473510229617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3-4D8B-A080-EA1181F9D9AC}"/>
            </c:ext>
          </c:extLst>
        </c:ser>
        <c:ser>
          <c:idx val="3"/>
          <c:order val="3"/>
          <c:tx>
            <c:v>경제성장률*1.8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D63-4D8B-A080-EA1181F9D9A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D63-4D8B-A080-EA1181F9D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보정!$B$1:$M$1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보정!$B$11:$M$11</c:f>
              <c:numCache>
                <c:formatCode>#,##0.0</c:formatCode>
                <c:ptCount val="12"/>
                <c:pt idx="0">
                  <c:v>101.8</c:v>
                </c:pt>
                <c:pt idx="1">
                  <c:v>103.24</c:v>
                </c:pt>
                <c:pt idx="2">
                  <c:v>105.03999999999999</c:v>
                </c:pt>
                <c:pt idx="3">
                  <c:v>106.83999999999999</c:v>
                </c:pt>
                <c:pt idx="4">
                  <c:v>105.94</c:v>
                </c:pt>
                <c:pt idx="5">
                  <c:v>104.86</c:v>
                </c:pt>
                <c:pt idx="6">
                  <c:v>103.24</c:v>
                </c:pt>
                <c:pt idx="7">
                  <c:v>99.460000000000008</c:v>
                </c:pt>
                <c:pt idx="8">
                  <c:v>94.960000000000008</c:v>
                </c:pt>
                <c:pt idx="9">
                  <c:v>104.5</c:v>
                </c:pt>
                <c:pt idx="10">
                  <c:v>102.88</c:v>
                </c:pt>
                <c:pt idx="11">
                  <c:v>104.14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3-4D8B-A080-EA1181F9D9AC}"/>
            </c:ext>
          </c:extLst>
        </c:ser>
        <c:ser>
          <c:idx val="4"/>
          <c:order val="4"/>
          <c:tx>
            <c:v>중등 공교육비 증가율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63-4D8B-A080-EA1181F9D9AC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63-4D8B-A080-EA1181F9D9AC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63-4D8B-A080-EA1181F9D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보정!$B$1:$M$1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'중교(증가율)'!$B$18:$M$18</c:f>
              <c:numCache>
                <c:formatCode>#,##0.0</c:formatCode>
                <c:ptCount val="12"/>
                <c:pt idx="0">
                  <c:v>100</c:v>
                </c:pt>
                <c:pt idx="1">
                  <c:v>99.141727837380017</c:v>
                </c:pt>
                <c:pt idx="2">
                  <c:v>103.63367126096365</c:v>
                </c:pt>
                <c:pt idx="3">
                  <c:v>105.40778193009453</c:v>
                </c:pt>
                <c:pt idx="4">
                  <c:v>103.62877997914495</c:v>
                </c:pt>
                <c:pt idx="5">
                  <c:v>104.54819883276313</c:v>
                </c:pt>
                <c:pt idx="6">
                  <c:v>104.14821944177093</c:v>
                </c:pt>
                <c:pt idx="7">
                  <c:v>104.43581924036596</c:v>
                </c:pt>
                <c:pt idx="8">
                  <c:v>107.04362445801256</c:v>
                </c:pt>
                <c:pt idx="9">
                  <c:v>103.74473009837151</c:v>
                </c:pt>
                <c:pt idx="10">
                  <c:v>99.314741035856571</c:v>
                </c:pt>
                <c:pt idx="11">
                  <c:v>102.14216944801026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63-4D8B-A080-EA1181F9D9AC}"/>
            </c:ext>
          </c:extLst>
        </c:ser>
        <c:ser>
          <c:idx val="5"/>
          <c:order val="5"/>
          <c:tx>
            <c:v>고등 공교육비 증가율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D63-4D8B-A080-EA1181F9D9AC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63-4D8B-A080-EA1181F9D9AC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63-4D8B-A080-EA1181F9D9AC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D63-4D8B-A080-EA1181F9D9AC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63-4D8B-A080-EA1181F9D9AC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D63-4D8B-A080-EA1181F9D9AC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63-4D8B-A080-EA1181F9D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보정!$B$1:$M$1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'고교(증가율)'!$B$18:$M$18</c:f>
              <c:numCache>
                <c:formatCode>#,##0.0</c:formatCode>
                <c:ptCount val="12"/>
                <c:pt idx="0" formatCode="#,##0">
                  <c:v>100</c:v>
                </c:pt>
                <c:pt idx="1">
                  <c:v>109.21505059436095</c:v>
                </c:pt>
                <c:pt idx="2">
                  <c:v>92.4035261311505</c:v>
                </c:pt>
                <c:pt idx="3">
                  <c:v>117.17692869311267</c:v>
                </c:pt>
                <c:pt idx="4">
                  <c:v>93.362133421948982</c:v>
                </c:pt>
                <c:pt idx="5">
                  <c:v>108.42676632852822</c:v>
                </c:pt>
                <c:pt idx="6">
                  <c:v>103.032416906032</c:v>
                </c:pt>
                <c:pt idx="7">
                  <c:v>107.57099048150064</c:v>
                </c:pt>
                <c:pt idx="8">
                  <c:v>110.73676416142169</c:v>
                </c:pt>
                <c:pt idx="9">
                  <c:v>97.629555332664665</c:v>
                </c:pt>
                <c:pt idx="10">
                  <c:v>87.586041573918706</c:v>
                </c:pt>
                <c:pt idx="11">
                  <c:v>101.73991241789177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63-4D8B-A080-EA1181F9D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08272"/>
        <c:axId val="2999232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'초교(증가율)'!$A$6</c15:sqref>
                        </c15:formulaRef>
                      </c:ext>
                    </c:extLst>
                    <c:strCache>
                      <c:ptCount val="1"/>
                      <c:pt idx="0">
                        <c:v>　　　이스라엘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보정!$B$1:$M$1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'초교(증가율)'!$B$6:$N$6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100</c:v>
                      </c:pt>
                      <c:pt idx="1">
                        <c:v>106.87198345207997</c:v>
                      </c:pt>
                      <c:pt idx="2">
                        <c:v>102.58064516129033</c:v>
                      </c:pt>
                      <c:pt idx="3">
                        <c:v>105.17819706498952</c:v>
                      </c:pt>
                      <c:pt idx="4">
                        <c:v>103.48814032290213</c:v>
                      </c:pt>
                      <c:pt idx="5">
                        <c:v>90.504622496147931</c:v>
                      </c:pt>
                      <c:pt idx="6">
                        <c:v>104.76697169610556</c:v>
                      </c:pt>
                      <c:pt idx="7">
                        <c:v>102.78285598212472</c:v>
                      </c:pt>
                      <c:pt idx="8">
                        <c:v>105.0197628458498</c:v>
                      </c:pt>
                      <c:pt idx="9">
                        <c:v>97.89235980429055</c:v>
                      </c:pt>
                      <c:pt idx="10">
                        <c:v>110.6881968473664</c:v>
                      </c:pt>
                      <c:pt idx="11">
                        <c:v>118.49600555748523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BD63-4D8B-A080-EA1181F9D9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'초교(증가율)'!$A$7</c15:sqref>
                        </c15:formulaRef>
                      </c:ext>
                    </c:extLst>
                    <c:strCache>
                      <c:ptCount val="1"/>
                      <c:pt idx="0">
                        <c:v>　　　일본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보정!$B$1:$M$1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'초교(증가율)'!$B$7:$N$7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100</c:v>
                      </c:pt>
                      <c:pt idx="1">
                        <c:v>104.79389867441438</c:v>
                      </c:pt>
                      <c:pt idx="2">
                        <c:v>105.99549471495409</c:v>
                      </c:pt>
                      <c:pt idx="3">
                        <c:v>103.80905672715383</c:v>
                      </c:pt>
                      <c:pt idx="4">
                        <c:v>103.16535433070865</c:v>
                      </c:pt>
                      <c:pt idx="5">
                        <c:v>102.94611509693176</c:v>
                      </c:pt>
                      <c:pt idx="6">
                        <c:v>103.63285883748516</c:v>
                      </c:pt>
                      <c:pt idx="7">
                        <c:v>103.6915152382315</c:v>
                      </c:pt>
                      <c:pt idx="8">
                        <c:v>103.36691044570168</c:v>
                      </c:pt>
                      <c:pt idx="9">
                        <c:v>103.17714590842344</c:v>
                      </c:pt>
                      <c:pt idx="10">
                        <c:v>108.07348945529822</c:v>
                      </c:pt>
                      <c:pt idx="11">
                        <c:v>99.126062492517661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D63-4D8B-A080-EA1181F9D9AC}"/>
                  </c:ext>
                </c:extLst>
              </c15:ser>
            </c15:filteredLineSeries>
          </c:ext>
        </c:extLst>
      </c:lineChart>
      <c:catAx>
        <c:axId val="2329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923232"/>
        <c:crosses val="autoZero"/>
        <c:auto val="1"/>
        <c:lblAlgn val="ctr"/>
        <c:lblOffset val="100"/>
        <c:noMultiLvlLbl val="0"/>
      </c:catAx>
      <c:valAx>
        <c:axId val="299923232"/>
        <c:scaling>
          <c:orientation val="minMax"/>
          <c:max val="130"/>
          <c:min val="70"/>
        </c:scaling>
        <c:delete val="0"/>
        <c:axPos val="l"/>
        <c:majorGridlines>
          <c:spPr>
            <a:ln w="349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290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아시아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'초교 데이터'!$A$4</c:f>
              <c:strCache>
                <c:ptCount val="1"/>
                <c:pt idx="0">
                  <c:v>　　　한국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데이터'!$B$4:$N$4</c:f>
              <c:numCache>
                <c:formatCode>#,##0</c:formatCode>
                <c:ptCount val="13"/>
                <c:pt idx="0">
                  <c:v>3155</c:v>
                </c:pt>
                <c:pt idx="1">
                  <c:v>3714</c:v>
                </c:pt>
                <c:pt idx="2">
                  <c:v>3553</c:v>
                </c:pt>
                <c:pt idx="3">
                  <c:v>4098</c:v>
                </c:pt>
                <c:pt idx="4">
                  <c:v>4490</c:v>
                </c:pt>
                <c:pt idx="5">
                  <c:v>4691</c:v>
                </c:pt>
                <c:pt idx="6">
                  <c:v>4935</c:v>
                </c:pt>
                <c:pt idx="7">
                  <c:v>5437</c:v>
                </c:pt>
                <c:pt idx="8">
                  <c:v>5420</c:v>
                </c:pt>
                <c:pt idx="9">
                  <c:v>6658</c:v>
                </c:pt>
                <c:pt idx="10">
                  <c:v>6601</c:v>
                </c:pt>
                <c:pt idx="11">
                  <c:v>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C-470B-8CA8-38B744599CF1}"/>
            </c:ext>
          </c:extLst>
        </c:ser>
        <c:ser>
          <c:idx val="1"/>
          <c:order val="1"/>
          <c:tx>
            <c:strRef>
              <c:f>'초교 데이터'!$A$5</c:f>
              <c:strCache>
                <c:ptCount val="1"/>
                <c:pt idx="0">
                  <c:v>　　　인도네시아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데이터'!$B$5:$N$5</c:f>
              <c:numCache>
                <c:formatCode>#,##0</c:formatCode>
                <c:ptCount val="13"/>
                <c:pt idx="0">
                  <c:v>137</c:v>
                </c:pt>
                <c:pt idx="1">
                  <c:v>108</c:v>
                </c:pt>
                <c:pt idx="2">
                  <c:v>110</c:v>
                </c:pt>
                <c:pt idx="7">
                  <c:v>534</c:v>
                </c:pt>
                <c:pt idx="12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C-470B-8CA8-38B744599CF1}"/>
            </c:ext>
          </c:extLst>
        </c:ser>
        <c:ser>
          <c:idx val="2"/>
          <c:order val="2"/>
          <c:tx>
            <c:strRef>
              <c:f>'초교 데이터'!$A$6</c:f>
              <c:strCache>
                <c:ptCount val="1"/>
                <c:pt idx="0">
                  <c:v>　　　이스라엘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데이터'!$B$6:$N$6</c:f>
              <c:numCache>
                <c:formatCode>#,##0</c:formatCode>
                <c:ptCount val="13"/>
                <c:pt idx="0">
                  <c:v>4351</c:v>
                </c:pt>
                <c:pt idx="1">
                  <c:v>4650</c:v>
                </c:pt>
                <c:pt idx="2">
                  <c:v>4770</c:v>
                </c:pt>
                <c:pt idx="3">
                  <c:v>5017</c:v>
                </c:pt>
                <c:pt idx="4">
                  <c:v>5192</c:v>
                </c:pt>
                <c:pt idx="5">
                  <c:v>4699</c:v>
                </c:pt>
                <c:pt idx="6">
                  <c:v>4923</c:v>
                </c:pt>
                <c:pt idx="7">
                  <c:v>5060</c:v>
                </c:pt>
                <c:pt idx="8">
                  <c:v>5314</c:v>
                </c:pt>
                <c:pt idx="9">
                  <c:v>5202</c:v>
                </c:pt>
                <c:pt idx="10">
                  <c:v>5758</c:v>
                </c:pt>
                <c:pt idx="11">
                  <c:v>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C-470B-8CA8-38B744599CF1}"/>
            </c:ext>
          </c:extLst>
        </c:ser>
        <c:ser>
          <c:idx val="3"/>
          <c:order val="3"/>
          <c:tx>
            <c:strRef>
              <c:f>'초교 데이터'!$A$7</c:f>
              <c:strCache>
                <c:ptCount val="1"/>
                <c:pt idx="0">
                  <c:v>　　　일본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데이터'!$B$7:$N$7</c:f>
              <c:numCache>
                <c:formatCode>#,##0</c:formatCode>
                <c:ptCount val="13"/>
                <c:pt idx="0">
                  <c:v>5507</c:v>
                </c:pt>
                <c:pt idx="1">
                  <c:v>5771</c:v>
                </c:pt>
                <c:pt idx="2">
                  <c:v>6117</c:v>
                </c:pt>
                <c:pt idx="3">
                  <c:v>6350</c:v>
                </c:pt>
                <c:pt idx="4">
                  <c:v>6551</c:v>
                </c:pt>
                <c:pt idx="5">
                  <c:v>6744</c:v>
                </c:pt>
                <c:pt idx="6">
                  <c:v>6989</c:v>
                </c:pt>
                <c:pt idx="7">
                  <c:v>7247</c:v>
                </c:pt>
                <c:pt idx="8">
                  <c:v>7491</c:v>
                </c:pt>
                <c:pt idx="9">
                  <c:v>7729</c:v>
                </c:pt>
                <c:pt idx="10">
                  <c:v>8353</c:v>
                </c:pt>
                <c:pt idx="11">
                  <c:v>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4C-470B-8CA8-38B744599CF1}"/>
            </c:ext>
          </c:extLst>
        </c:ser>
        <c:ser>
          <c:idx val="4"/>
          <c:order val="4"/>
          <c:tx>
            <c:strRef>
              <c:f>'초교 데이터'!$A$8</c:f>
              <c:strCache>
                <c:ptCount val="1"/>
                <c:pt idx="0">
                  <c:v>　　　터키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데이터'!$B$8:$N$8</c:f>
              <c:numCache>
                <c:formatCode>#,##0</c:formatCode>
                <c:ptCount val="13"/>
                <c:pt idx="3">
                  <c:v>869</c:v>
                </c:pt>
                <c:pt idx="4">
                  <c:v>1120</c:v>
                </c:pt>
                <c:pt idx="6">
                  <c:v>1130</c:v>
                </c:pt>
                <c:pt idx="10">
                  <c:v>1860</c:v>
                </c:pt>
                <c:pt idx="11">
                  <c:v>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4C-470B-8CA8-38B744599C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495728"/>
        <c:axId val="341800416"/>
      </c:lineChart>
      <c:catAx>
        <c:axId val="3454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800416"/>
        <c:crosses val="autoZero"/>
        <c:auto val="1"/>
        <c:lblAlgn val="ctr"/>
        <c:lblOffset val="100"/>
        <c:noMultiLvlLbl val="0"/>
      </c:catAx>
      <c:valAx>
        <c:axId val="341800416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4957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북아메리카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'초교 데이터'!$A$10</c:f>
              <c:strCache>
                <c:ptCount val="1"/>
                <c:pt idx="0">
                  <c:v>　　　캐나다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데이터'!$B$10:$N$10</c:f>
              <c:numCache>
                <c:formatCode>#,##0</c:formatCode>
                <c:ptCount val="13"/>
                <c:pt idx="7">
                  <c:v>7648</c:v>
                </c:pt>
                <c:pt idx="8">
                  <c:v>8262</c:v>
                </c:pt>
                <c:pt idx="9">
                  <c:v>8933</c:v>
                </c:pt>
                <c:pt idx="10">
                  <c:v>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E-4E31-BBF9-6181445A2CDE}"/>
            </c:ext>
          </c:extLst>
        </c:ser>
        <c:ser>
          <c:idx val="1"/>
          <c:order val="1"/>
          <c:tx>
            <c:strRef>
              <c:f>'초교 데이터'!$A$11</c:f>
              <c:strCache>
                <c:ptCount val="1"/>
                <c:pt idx="0">
                  <c:v>　　　멕시코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데이터'!$B$11:$N$11</c:f>
              <c:numCache>
                <c:formatCode>#,##0</c:formatCode>
                <c:ptCount val="13"/>
                <c:pt idx="0">
                  <c:v>1291</c:v>
                </c:pt>
                <c:pt idx="1">
                  <c:v>1357</c:v>
                </c:pt>
                <c:pt idx="2">
                  <c:v>1467</c:v>
                </c:pt>
                <c:pt idx="3">
                  <c:v>1656</c:v>
                </c:pt>
                <c:pt idx="4">
                  <c:v>1694</c:v>
                </c:pt>
                <c:pt idx="5">
                  <c:v>1913</c:v>
                </c:pt>
                <c:pt idx="6">
                  <c:v>2003</c:v>
                </c:pt>
                <c:pt idx="7">
                  <c:v>2111</c:v>
                </c:pt>
                <c:pt idx="8">
                  <c:v>2246</c:v>
                </c:pt>
                <c:pt idx="9">
                  <c:v>2185</c:v>
                </c:pt>
                <c:pt idx="10">
                  <c:v>2331</c:v>
                </c:pt>
                <c:pt idx="11">
                  <c:v>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E-4E31-BBF9-6181445A2CDE}"/>
            </c:ext>
          </c:extLst>
        </c:ser>
        <c:ser>
          <c:idx val="2"/>
          <c:order val="2"/>
          <c:tx>
            <c:strRef>
              <c:f>'초교 데이터'!$A$12</c:f>
              <c:strCache>
                <c:ptCount val="1"/>
                <c:pt idx="0">
                  <c:v>　　　미국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데이터'!$B$12:$N$12</c:f>
              <c:numCache>
                <c:formatCode>#,##0</c:formatCode>
                <c:ptCount val="13"/>
                <c:pt idx="0">
                  <c:v>6995</c:v>
                </c:pt>
                <c:pt idx="1">
                  <c:v>7560</c:v>
                </c:pt>
                <c:pt idx="2">
                  <c:v>8049</c:v>
                </c:pt>
                <c:pt idx="3">
                  <c:v>8305</c:v>
                </c:pt>
                <c:pt idx="4">
                  <c:v>8805</c:v>
                </c:pt>
                <c:pt idx="5">
                  <c:v>9156</c:v>
                </c:pt>
                <c:pt idx="6">
                  <c:v>9709</c:v>
                </c:pt>
                <c:pt idx="7">
                  <c:v>10229</c:v>
                </c:pt>
                <c:pt idx="8">
                  <c:v>9982</c:v>
                </c:pt>
                <c:pt idx="9">
                  <c:v>11109</c:v>
                </c:pt>
                <c:pt idx="10">
                  <c:v>11193</c:v>
                </c:pt>
                <c:pt idx="11">
                  <c:v>10958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E-4E31-BBF9-6181445A2C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495728"/>
        <c:axId val="341800416"/>
      </c:lineChart>
      <c:catAx>
        <c:axId val="3454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800416"/>
        <c:crosses val="autoZero"/>
        <c:auto val="1"/>
        <c:lblAlgn val="ctr"/>
        <c:lblOffset val="100"/>
        <c:noMultiLvlLbl val="0"/>
      </c:catAx>
      <c:valAx>
        <c:axId val="341800416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4957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남아메리카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'초교 데이터'!$A$14</c:f>
              <c:strCache>
                <c:ptCount val="1"/>
                <c:pt idx="0">
                  <c:v>　　　아르헨티나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데이터'!$B$14:$N$14</c:f>
              <c:numCache>
                <c:formatCode>#,##0</c:formatCode>
                <c:ptCount val="13"/>
                <c:pt idx="0">
                  <c:v>1598</c:v>
                </c:pt>
                <c:pt idx="1">
                  <c:v>1655</c:v>
                </c:pt>
                <c:pt idx="2">
                  <c:v>1241</c:v>
                </c:pt>
                <c:pt idx="8">
                  <c:v>2511</c:v>
                </c:pt>
                <c:pt idx="9">
                  <c:v>2757</c:v>
                </c:pt>
                <c:pt idx="10">
                  <c:v>2929</c:v>
                </c:pt>
                <c:pt idx="11">
                  <c:v>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3-4AAB-93EF-E61AE6749991}"/>
            </c:ext>
          </c:extLst>
        </c:ser>
        <c:ser>
          <c:idx val="1"/>
          <c:order val="1"/>
          <c:tx>
            <c:strRef>
              <c:f>'초교 데이터'!$A$15</c:f>
              <c:strCache>
                <c:ptCount val="1"/>
                <c:pt idx="0">
                  <c:v>　　　브라질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데이터'!$B$15:$N$15</c:f>
              <c:numCache>
                <c:formatCode>#,##0</c:formatCode>
                <c:ptCount val="13"/>
                <c:pt idx="0">
                  <c:v>832</c:v>
                </c:pt>
                <c:pt idx="2">
                  <c:v>870</c:v>
                </c:pt>
                <c:pt idx="3">
                  <c:v>870</c:v>
                </c:pt>
                <c:pt idx="4">
                  <c:v>1159</c:v>
                </c:pt>
                <c:pt idx="5">
                  <c:v>1425</c:v>
                </c:pt>
                <c:pt idx="6">
                  <c:v>1566</c:v>
                </c:pt>
                <c:pt idx="7">
                  <c:v>1862</c:v>
                </c:pt>
                <c:pt idx="8">
                  <c:v>2155</c:v>
                </c:pt>
                <c:pt idx="9">
                  <c:v>2405</c:v>
                </c:pt>
                <c:pt idx="10">
                  <c:v>2778</c:v>
                </c:pt>
                <c:pt idx="11">
                  <c:v>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3-4AAB-93EF-E61AE6749991}"/>
            </c:ext>
          </c:extLst>
        </c:ser>
        <c:ser>
          <c:idx val="2"/>
          <c:order val="2"/>
          <c:tx>
            <c:strRef>
              <c:f>'초교 데이터'!$A$16</c:f>
              <c:strCache>
                <c:ptCount val="1"/>
                <c:pt idx="0">
                  <c:v>　　　칠레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데이터'!$B$16:$N$16</c:f>
              <c:numCache>
                <c:formatCode>#,##0</c:formatCode>
                <c:ptCount val="13"/>
                <c:pt idx="0">
                  <c:v>1940</c:v>
                </c:pt>
                <c:pt idx="2">
                  <c:v>2110</c:v>
                </c:pt>
                <c:pt idx="3">
                  <c:v>2211</c:v>
                </c:pt>
                <c:pt idx="4">
                  <c:v>2139</c:v>
                </c:pt>
                <c:pt idx="5">
                  <c:v>2120</c:v>
                </c:pt>
                <c:pt idx="6">
                  <c:v>1936</c:v>
                </c:pt>
                <c:pt idx="7">
                  <c:v>2088</c:v>
                </c:pt>
                <c:pt idx="8">
                  <c:v>2268</c:v>
                </c:pt>
                <c:pt idx="9">
                  <c:v>2707</c:v>
                </c:pt>
                <c:pt idx="10">
                  <c:v>2981</c:v>
                </c:pt>
                <c:pt idx="11">
                  <c:v>3301</c:v>
                </c:pt>
                <c:pt idx="12">
                  <c:v>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3-4AAB-93EF-E61AE67499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495728"/>
        <c:axId val="341800416"/>
      </c:lineChart>
      <c:catAx>
        <c:axId val="3454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800416"/>
        <c:crosses val="autoZero"/>
        <c:auto val="1"/>
        <c:lblAlgn val="ctr"/>
        <c:lblOffset val="100"/>
        <c:noMultiLvlLbl val="0"/>
      </c:catAx>
      <c:valAx>
        <c:axId val="341800416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4957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유럽</a:t>
            </a:r>
            <a:r>
              <a:rPr lang="en-US" altLang="ko-KR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'초교 데이터'!$A$24</c:f>
              <c:strCache>
                <c:ptCount val="1"/>
                <c:pt idx="0">
                  <c:v>　　　프랑스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데이터'!$B$24:$N$24</c:f>
              <c:numCache>
                <c:formatCode>#,##0</c:formatCode>
                <c:ptCount val="13"/>
                <c:pt idx="0">
                  <c:v>4486</c:v>
                </c:pt>
                <c:pt idx="1">
                  <c:v>4777</c:v>
                </c:pt>
                <c:pt idx="2">
                  <c:v>5033</c:v>
                </c:pt>
                <c:pt idx="3">
                  <c:v>4939</c:v>
                </c:pt>
                <c:pt idx="4">
                  <c:v>5082</c:v>
                </c:pt>
                <c:pt idx="5">
                  <c:v>5365</c:v>
                </c:pt>
                <c:pt idx="6">
                  <c:v>5482</c:v>
                </c:pt>
                <c:pt idx="7">
                  <c:v>6044</c:v>
                </c:pt>
                <c:pt idx="8">
                  <c:v>6267</c:v>
                </c:pt>
                <c:pt idx="9">
                  <c:v>6373</c:v>
                </c:pt>
                <c:pt idx="10">
                  <c:v>6622</c:v>
                </c:pt>
                <c:pt idx="11">
                  <c:v>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7-400B-B6E6-798505D357F7}"/>
            </c:ext>
          </c:extLst>
        </c:ser>
        <c:ser>
          <c:idx val="1"/>
          <c:order val="1"/>
          <c:tx>
            <c:strRef>
              <c:f>'초교 데이터'!$A$25</c:f>
              <c:strCache>
                <c:ptCount val="1"/>
                <c:pt idx="0">
                  <c:v>　　　독일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데이터'!$B$25:$N$25</c:f>
              <c:numCache>
                <c:formatCode>#,##0</c:formatCode>
                <c:ptCount val="13"/>
                <c:pt idx="0">
                  <c:v>4198</c:v>
                </c:pt>
                <c:pt idx="1">
                  <c:v>4237</c:v>
                </c:pt>
                <c:pt idx="2">
                  <c:v>4537</c:v>
                </c:pt>
                <c:pt idx="3">
                  <c:v>4624</c:v>
                </c:pt>
                <c:pt idx="4">
                  <c:v>4948</c:v>
                </c:pt>
                <c:pt idx="5">
                  <c:v>5014</c:v>
                </c:pt>
                <c:pt idx="6">
                  <c:v>5362</c:v>
                </c:pt>
                <c:pt idx="7">
                  <c:v>5548</c:v>
                </c:pt>
                <c:pt idx="8">
                  <c:v>5929</c:v>
                </c:pt>
                <c:pt idx="9">
                  <c:v>6619</c:v>
                </c:pt>
                <c:pt idx="11">
                  <c:v>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7-400B-B6E6-798505D357F7}"/>
            </c:ext>
          </c:extLst>
        </c:ser>
        <c:ser>
          <c:idx val="2"/>
          <c:order val="2"/>
          <c:tx>
            <c:strRef>
              <c:f>'초교 데이터'!$A$35</c:f>
              <c:strCache>
                <c:ptCount val="1"/>
                <c:pt idx="0">
                  <c:v>　　　포르투갈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데이터'!$B$35:$N$35</c:f>
              <c:numCache>
                <c:formatCode>#,##0</c:formatCode>
                <c:ptCount val="13"/>
                <c:pt idx="0">
                  <c:v>3672</c:v>
                </c:pt>
                <c:pt idx="1">
                  <c:v>4181</c:v>
                </c:pt>
                <c:pt idx="2">
                  <c:v>4940</c:v>
                </c:pt>
                <c:pt idx="3">
                  <c:v>4503</c:v>
                </c:pt>
                <c:pt idx="4">
                  <c:v>4681</c:v>
                </c:pt>
                <c:pt idx="5">
                  <c:v>4871</c:v>
                </c:pt>
                <c:pt idx="6">
                  <c:v>5138</c:v>
                </c:pt>
                <c:pt idx="7">
                  <c:v>5011</c:v>
                </c:pt>
                <c:pt idx="8">
                  <c:v>5234</c:v>
                </c:pt>
                <c:pt idx="9">
                  <c:v>5762</c:v>
                </c:pt>
                <c:pt idx="10">
                  <c:v>5922</c:v>
                </c:pt>
                <c:pt idx="11">
                  <c:v>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7-400B-B6E6-798505D357F7}"/>
            </c:ext>
          </c:extLst>
        </c:ser>
        <c:ser>
          <c:idx val="3"/>
          <c:order val="3"/>
          <c:tx>
            <c:strRef>
              <c:f>'초교 데이터'!$A$37</c:f>
              <c:strCache>
                <c:ptCount val="1"/>
                <c:pt idx="0">
                  <c:v>　　　스페인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데이터'!$B$37:$N$37</c:f>
              <c:numCache>
                <c:formatCode>#,##0</c:formatCode>
                <c:ptCount val="13"/>
                <c:pt idx="0">
                  <c:v>3941</c:v>
                </c:pt>
                <c:pt idx="1">
                  <c:v>4168</c:v>
                </c:pt>
                <c:pt idx="2">
                  <c:v>4592</c:v>
                </c:pt>
                <c:pt idx="3">
                  <c:v>4829</c:v>
                </c:pt>
                <c:pt idx="4">
                  <c:v>4965</c:v>
                </c:pt>
                <c:pt idx="5">
                  <c:v>5502</c:v>
                </c:pt>
                <c:pt idx="6">
                  <c:v>5970</c:v>
                </c:pt>
                <c:pt idx="7">
                  <c:v>6533</c:v>
                </c:pt>
                <c:pt idx="8">
                  <c:v>7184</c:v>
                </c:pt>
                <c:pt idx="9">
                  <c:v>7446</c:v>
                </c:pt>
                <c:pt idx="10">
                  <c:v>7291</c:v>
                </c:pt>
                <c:pt idx="11">
                  <c:v>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7-400B-B6E6-798505D357F7}"/>
            </c:ext>
          </c:extLst>
        </c:ser>
        <c:ser>
          <c:idx val="4"/>
          <c:order val="4"/>
          <c:tx>
            <c:strRef>
              <c:f>'초교 데이터'!$A$38</c:f>
              <c:strCache>
                <c:ptCount val="1"/>
                <c:pt idx="0">
                  <c:v>　　　스웨덴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데이터'!$B$38:$N$38</c:f>
              <c:numCache>
                <c:formatCode>#,##0</c:formatCode>
                <c:ptCount val="13"/>
                <c:pt idx="0">
                  <c:v>6336</c:v>
                </c:pt>
                <c:pt idx="1">
                  <c:v>6295</c:v>
                </c:pt>
                <c:pt idx="2">
                  <c:v>7143</c:v>
                </c:pt>
                <c:pt idx="3">
                  <c:v>7291</c:v>
                </c:pt>
                <c:pt idx="4">
                  <c:v>7469</c:v>
                </c:pt>
                <c:pt idx="5">
                  <c:v>7532</c:v>
                </c:pt>
                <c:pt idx="6">
                  <c:v>7699</c:v>
                </c:pt>
                <c:pt idx="7">
                  <c:v>8338</c:v>
                </c:pt>
                <c:pt idx="8">
                  <c:v>9080</c:v>
                </c:pt>
                <c:pt idx="9">
                  <c:v>9382</c:v>
                </c:pt>
                <c:pt idx="10">
                  <c:v>9987</c:v>
                </c:pt>
                <c:pt idx="11">
                  <c:v>10295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27-400B-B6E6-798505D357F7}"/>
            </c:ext>
          </c:extLst>
        </c:ser>
        <c:ser>
          <c:idx val="5"/>
          <c:order val="5"/>
          <c:tx>
            <c:strRef>
              <c:f>'초교 데이터'!$A$40</c:f>
              <c:strCache>
                <c:ptCount val="1"/>
                <c:pt idx="0">
                  <c:v>　　　영국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데이터'!$B$40:$N$40</c:f>
              <c:numCache>
                <c:formatCode>#,##0</c:formatCode>
                <c:ptCount val="13"/>
                <c:pt idx="0">
                  <c:v>3877</c:v>
                </c:pt>
                <c:pt idx="1">
                  <c:v>4415</c:v>
                </c:pt>
                <c:pt idx="2">
                  <c:v>5150</c:v>
                </c:pt>
                <c:pt idx="3">
                  <c:v>5851</c:v>
                </c:pt>
                <c:pt idx="4">
                  <c:v>5941</c:v>
                </c:pt>
                <c:pt idx="5">
                  <c:v>6361</c:v>
                </c:pt>
                <c:pt idx="6">
                  <c:v>7732</c:v>
                </c:pt>
                <c:pt idx="7">
                  <c:v>8222</c:v>
                </c:pt>
                <c:pt idx="8">
                  <c:v>8758</c:v>
                </c:pt>
                <c:pt idx="9">
                  <c:v>9088</c:v>
                </c:pt>
                <c:pt idx="10">
                  <c:v>9369</c:v>
                </c:pt>
                <c:pt idx="11">
                  <c:v>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27-400B-B6E6-798505D357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495728"/>
        <c:axId val="341800416"/>
      </c:lineChart>
      <c:catAx>
        <c:axId val="3454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800416"/>
        <c:crosses val="autoZero"/>
        <c:auto val="1"/>
        <c:lblAlgn val="ctr"/>
        <c:lblOffset val="100"/>
        <c:noMultiLvlLbl val="0"/>
      </c:catAx>
      <c:valAx>
        <c:axId val="341800416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4957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유럽</a:t>
            </a:r>
            <a:r>
              <a:rPr lang="en-US" altLang="ko-KR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'초교 데이터'!$A$26</c:f>
              <c:strCache>
                <c:ptCount val="1"/>
                <c:pt idx="0">
                  <c:v>　　　그리스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데이터'!$B$26:$N$26</c:f>
              <c:numCache>
                <c:formatCode>#,##0</c:formatCode>
                <c:ptCount val="13"/>
                <c:pt idx="0">
                  <c:v>3318</c:v>
                </c:pt>
                <c:pt idx="1">
                  <c:v>3299</c:v>
                </c:pt>
                <c:pt idx="2">
                  <c:v>3803</c:v>
                </c:pt>
                <c:pt idx="3">
                  <c:v>4218</c:v>
                </c:pt>
                <c:pt idx="4">
                  <c:v>4595</c:v>
                </c:pt>
                <c:pt idx="5">
                  <c:v>5146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6-4019-B562-98CAAF9E14AC}"/>
            </c:ext>
          </c:extLst>
        </c:ser>
        <c:ser>
          <c:idx val="1"/>
          <c:order val="1"/>
          <c:tx>
            <c:strRef>
              <c:f>'초교 데이터'!$A$27</c:f>
              <c:strCache>
                <c:ptCount val="1"/>
                <c:pt idx="0">
                  <c:v>　　　헝가리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데이터'!$B$27:$N$27</c:f>
              <c:numCache>
                <c:formatCode>#,##0</c:formatCode>
                <c:ptCount val="13"/>
                <c:pt idx="0">
                  <c:v>2245</c:v>
                </c:pt>
                <c:pt idx="1">
                  <c:v>2592</c:v>
                </c:pt>
                <c:pt idx="2">
                  <c:v>3016</c:v>
                </c:pt>
                <c:pt idx="3">
                  <c:v>3286</c:v>
                </c:pt>
                <c:pt idx="4">
                  <c:v>3841</c:v>
                </c:pt>
                <c:pt idx="5">
                  <c:v>4438</c:v>
                </c:pt>
                <c:pt idx="6">
                  <c:v>4599</c:v>
                </c:pt>
                <c:pt idx="7">
                  <c:v>4656</c:v>
                </c:pt>
                <c:pt idx="8">
                  <c:v>4495</c:v>
                </c:pt>
                <c:pt idx="9">
                  <c:v>4467</c:v>
                </c:pt>
                <c:pt idx="10">
                  <c:v>4684</c:v>
                </c:pt>
                <c:pt idx="11">
                  <c:v>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6-4019-B562-98CAAF9E14AC}"/>
            </c:ext>
          </c:extLst>
        </c:ser>
        <c:ser>
          <c:idx val="2"/>
          <c:order val="2"/>
          <c:tx>
            <c:strRef>
              <c:f>'초교 데이터'!$A$28</c:f>
              <c:strCache>
                <c:ptCount val="1"/>
                <c:pt idx="0">
                  <c:v>　　　아이슬란드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데이터'!$B$28:$N$28</c:f>
              <c:numCache>
                <c:formatCode>#,##0</c:formatCode>
                <c:ptCount val="13"/>
                <c:pt idx="0">
                  <c:v>5854</c:v>
                </c:pt>
                <c:pt idx="1">
                  <c:v>6373</c:v>
                </c:pt>
                <c:pt idx="2">
                  <c:v>7171</c:v>
                </c:pt>
                <c:pt idx="3">
                  <c:v>7752</c:v>
                </c:pt>
                <c:pt idx="4">
                  <c:v>8434</c:v>
                </c:pt>
                <c:pt idx="5">
                  <c:v>9254</c:v>
                </c:pt>
                <c:pt idx="6">
                  <c:v>9299</c:v>
                </c:pt>
                <c:pt idx="7">
                  <c:v>9629</c:v>
                </c:pt>
                <c:pt idx="8">
                  <c:v>10599</c:v>
                </c:pt>
                <c:pt idx="9">
                  <c:v>10099</c:v>
                </c:pt>
                <c:pt idx="10">
                  <c:v>9482</c:v>
                </c:pt>
                <c:pt idx="11">
                  <c:v>10339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6-4019-B562-98CAAF9E14AC}"/>
            </c:ext>
          </c:extLst>
        </c:ser>
        <c:ser>
          <c:idx val="3"/>
          <c:order val="3"/>
          <c:tx>
            <c:strRef>
              <c:f>'초교 데이터'!$A$29</c:f>
              <c:strCache>
                <c:ptCount val="1"/>
                <c:pt idx="0">
                  <c:v>　　　아일랜드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데이터'!$B$29:$N$29</c:f>
              <c:numCache>
                <c:formatCode>#,##0</c:formatCode>
                <c:ptCount val="13"/>
                <c:pt idx="0">
                  <c:v>3385</c:v>
                </c:pt>
                <c:pt idx="1">
                  <c:v>3743</c:v>
                </c:pt>
                <c:pt idx="2">
                  <c:v>4180</c:v>
                </c:pt>
                <c:pt idx="3">
                  <c:v>4760</c:v>
                </c:pt>
                <c:pt idx="4">
                  <c:v>5422</c:v>
                </c:pt>
                <c:pt idx="5">
                  <c:v>5732</c:v>
                </c:pt>
                <c:pt idx="6">
                  <c:v>6337</c:v>
                </c:pt>
                <c:pt idx="7">
                  <c:v>6901</c:v>
                </c:pt>
                <c:pt idx="8">
                  <c:v>7795</c:v>
                </c:pt>
                <c:pt idx="9">
                  <c:v>8219</c:v>
                </c:pt>
                <c:pt idx="10">
                  <c:v>8384</c:v>
                </c:pt>
                <c:pt idx="11">
                  <c:v>8520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B6-4019-B562-98CAAF9E14AC}"/>
            </c:ext>
          </c:extLst>
        </c:ser>
        <c:ser>
          <c:idx val="4"/>
          <c:order val="4"/>
          <c:tx>
            <c:strRef>
              <c:f>'초교 데이터'!$A$30</c:f>
              <c:strCache>
                <c:ptCount val="1"/>
                <c:pt idx="0">
                  <c:v>　　　이탈리아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데이터'!$B$30:$N$30</c:f>
              <c:numCache>
                <c:formatCode>#,##0</c:formatCode>
                <c:ptCount val="13"/>
                <c:pt idx="0">
                  <c:v>5973</c:v>
                </c:pt>
                <c:pt idx="1">
                  <c:v>6783</c:v>
                </c:pt>
                <c:pt idx="2">
                  <c:v>7231</c:v>
                </c:pt>
                <c:pt idx="3">
                  <c:v>7366</c:v>
                </c:pt>
                <c:pt idx="4">
                  <c:v>7390</c:v>
                </c:pt>
                <c:pt idx="5">
                  <c:v>6835</c:v>
                </c:pt>
                <c:pt idx="6">
                  <c:v>7716</c:v>
                </c:pt>
                <c:pt idx="7">
                  <c:v>7383</c:v>
                </c:pt>
                <c:pt idx="8">
                  <c:v>8671</c:v>
                </c:pt>
                <c:pt idx="9">
                  <c:v>8669</c:v>
                </c:pt>
                <c:pt idx="10">
                  <c:v>8296</c:v>
                </c:pt>
                <c:pt idx="11">
                  <c:v>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B6-4019-B562-98CAAF9E14AC}"/>
            </c:ext>
          </c:extLst>
        </c:ser>
        <c:ser>
          <c:idx val="5"/>
          <c:order val="5"/>
          <c:tx>
            <c:strRef>
              <c:f>'초교 데이터'!$A$31</c:f>
              <c:strCache>
                <c:ptCount val="1"/>
                <c:pt idx="0">
                  <c:v>　　　룩셈부르크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데이터'!$B$31:$N$31</c:f>
              <c:numCache>
                <c:formatCode>#,##0</c:formatCode>
                <c:ptCount val="13"/>
                <c:pt idx="1">
                  <c:v>7873</c:v>
                </c:pt>
                <c:pt idx="2">
                  <c:v>10611</c:v>
                </c:pt>
                <c:pt idx="3">
                  <c:v>11481</c:v>
                </c:pt>
                <c:pt idx="4">
                  <c:v>13458</c:v>
                </c:pt>
                <c:pt idx="5">
                  <c:v>14079</c:v>
                </c:pt>
                <c:pt idx="6">
                  <c:v>13676</c:v>
                </c:pt>
                <c:pt idx="7">
                  <c:v>13985</c:v>
                </c:pt>
                <c:pt idx="8">
                  <c:v>13648</c:v>
                </c:pt>
                <c:pt idx="9">
                  <c:v>16494</c:v>
                </c:pt>
                <c:pt idx="10">
                  <c:v>21240</c:v>
                </c:pt>
                <c:pt idx="11">
                  <c:v>23871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B6-4019-B562-98CAAF9E1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495728"/>
        <c:axId val="341800416"/>
      </c:lineChart>
      <c:catAx>
        <c:axId val="3454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800416"/>
        <c:crosses val="autoZero"/>
        <c:auto val="1"/>
        <c:lblAlgn val="ctr"/>
        <c:lblOffset val="100"/>
        <c:noMultiLvlLbl val="0"/>
      </c:catAx>
      <c:valAx>
        <c:axId val="341800416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4957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유럽</a:t>
            </a:r>
            <a:r>
              <a:rPr lang="en-US" altLang="ko-KR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'초교 데이터'!$A$32</c:f>
              <c:strCache>
                <c:ptCount val="1"/>
                <c:pt idx="0">
                  <c:v>　　　네덜란드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데이터'!$B$32:$N$32</c:f>
              <c:numCache>
                <c:formatCode>#,##0</c:formatCode>
                <c:ptCount val="13"/>
                <c:pt idx="0">
                  <c:v>4325</c:v>
                </c:pt>
                <c:pt idx="1">
                  <c:v>4862</c:v>
                </c:pt>
                <c:pt idx="2">
                  <c:v>5558</c:v>
                </c:pt>
                <c:pt idx="3">
                  <c:v>5836</c:v>
                </c:pt>
                <c:pt idx="4">
                  <c:v>6222</c:v>
                </c:pt>
                <c:pt idx="5">
                  <c:v>6266</c:v>
                </c:pt>
                <c:pt idx="6">
                  <c:v>6425</c:v>
                </c:pt>
                <c:pt idx="7">
                  <c:v>6552</c:v>
                </c:pt>
                <c:pt idx="8">
                  <c:v>7208</c:v>
                </c:pt>
                <c:pt idx="9">
                  <c:v>7917</c:v>
                </c:pt>
                <c:pt idx="10">
                  <c:v>7954</c:v>
                </c:pt>
                <c:pt idx="11">
                  <c:v>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F-492D-810C-3D1A959145B0}"/>
            </c:ext>
          </c:extLst>
        </c:ser>
        <c:ser>
          <c:idx val="1"/>
          <c:order val="1"/>
          <c:tx>
            <c:strRef>
              <c:f>'초교 데이터'!$A$33</c:f>
              <c:strCache>
                <c:ptCount val="1"/>
                <c:pt idx="0">
                  <c:v>　　　노르웨이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데이터'!$B$33:$N$33</c:f>
              <c:numCache>
                <c:formatCode>#,##0</c:formatCode>
                <c:ptCount val="13"/>
                <c:pt idx="0">
                  <c:v>6550</c:v>
                </c:pt>
                <c:pt idx="1">
                  <c:v>7404</c:v>
                </c:pt>
                <c:pt idx="2">
                  <c:v>7508</c:v>
                </c:pt>
                <c:pt idx="3">
                  <c:v>7977</c:v>
                </c:pt>
                <c:pt idx="4">
                  <c:v>8533</c:v>
                </c:pt>
                <c:pt idx="5">
                  <c:v>9001</c:v>
                </c:pt>
                <c:pt idx="6">
                  <c:v>9486</c:v>
                </c:pt>
                <c:pt idx="7">
                  <c:v>9922</c:v>
                </c:pt>
                <c:pt idx="8">
                  <c:v>11077</c:v>
                </c:pt>
                <c:pt idx="9">
                  <c:v>11833</c:v>
                </c:pt>
                <c:pt idx="10">
                  <c:v>12255</c:v>
                </c:pt>
                <c:pt idx="11">
                  <c:v>12459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F-492D-810C-3D1A959145B0}"/>
            </c:ext>
          </c:extLst>
        </c:ser>
        <c:ser>
          <c:idx val="2"/>
          <c:order val="2"/>
          <c:tx>
            <c:strRef>
              <c:f>'초교 데이터'!$A$34</c:f>
              <c:strCache>
                <c:ptCount val="1"/>
                <c:pt idx="0">
                  <c:v>　　　폴란드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데이터'!$B$34:$N$34</c:f>
              <c:numCache>
                <c:formatCode>#,##0</c:formatCode>
                <c:ptCount val="13"/>
                <c:pt idx="0">
                  <c:v>2105</c:v>
                </c:pt>
                <c:pt idx="1">
                  <c:v>2322</c:v>
                </c:pt>
                <c:pt idx="2">
                  <c:v>2585</c:v>
                </c:pt>
                <c:pt idx="3">
                  <c:v>2859</c:v>
                </c:pt>
                <c:pt idx="4">
                  <c:v>3130</c:v>
                </c:pt>
                <c:pt idx="5">
                  <c:v>3312</c:v>
                </c:pt>
                <c:pt idx="6">
                  <c:v>3770</c:v>
                </c:pt>
                <c:pt idx="7">
                  <c:v>4063</c:v>
                </c:pt>
                <c:pt idx="8">
                  <c:v>4855</c:v>
                </c:pt>
                <c:pt idx="9">
                  <c:v>5302</c:v>
                </c:pt>
                <c:pt idx="10">
                  <c:v>5937</c:v>
                </c:pt>
                <c:pt idx="11">
                  <c:v>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F-492D-810C-3D1A959145B0}"/>
            </c:ext>
          </c:extLst>
        </c:ser>
        <c:ser>
          <c:idx val="3"/>
          <c:order val="3"/>
          <c:tx>
            <c:strRef>
              <c:f>'초교 데이터'!$A$36</c:f>
              <c:strCache>
                <c:ptCount val="1"/>
                <c:pt idx="0">
                  <c:v>　　　슬로바키아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데이터'!$B$36:$N$36</c:f>
              <c:numCache>
                <c:formatCode>#,##0</c:formatCode>
                <c:ptCount val="13"/>
                <c:pt idx="0">
                  <c:v>1308</c:v>
                </c:pt>
                <c:pt idx="1">
                  <c:v>1252</c:v>
                </c:pt>
                <c:pt idx="2">
                  <c:v>1471</c:v>
                </c:pt>
                <c:pt idx="3">
                  <c:v>2020</c:v>
                </c:pt>
                <c:pt idx="4">
                  <c:v>2073</c:v>
                </c:pt>
                <c:pt idx="5">
                  <c:v>2806</c:v>
                </c:pt>
                <c:pt idx="6">
                  <c:v>3221</c:v>
                </c:pt>
                <c:pt idx="7">
                  <c:v>3499</c:v>
                </c:pt>
                <c:pt idx="8">
                  <c:v>4137</c:v>
                </c:pt>
                <c:pt idx="9">
                  <c:v>5099</c:v>
                </c:pt>
                <c:pt idx="10">
                  <c:v>5732</c:v>
                </c:pt>
                <c:pt idx="11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9F-492D-810C-3D1A959145B0}"/>
            </c:ext>
          </c:extLst>
        </c:ser>
        <c:ser>
          <c:idx val="4"/>
          <c:order val="4"/>
          <c:tx>
            <c:strRef>
              <c:f>'초교 데이터'!$A$39</c:f>
              <c:strCache>
                <c:ptCount val="1"/>
                <c:pt idx="0">
                  <c:v>　　　스위스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데이터'!$B$39:$N$39</c:f>
              <c:numCache>
                <c:formatCode>#,##0</c:formatCode>
                <c:ptCount val="13"/>
                <c:pt idx="0">
                  <c:v>6631</c:v>
                </c:pt>
                <c:pt idx="1">
                  <c:v>6889</c:v>
                </c:pt>
                <c:pt idx="2">
                  <c:v>7776</c:v>
                </c:pt>
                <c:pt idx="3">
                  <c:v>8131</c:v>
                </c:pt>
                <c:pt idx="4">
                  <c:v>8570</c:v>
                </c:pt>
                <c:pt idx="5">
                  <c:v>8469</c:v>
                </c:pt>
                <c:pt idx="6">
                  <c:v>8793</c:v>
                </c:pt>
                <c:pt idx="7">
                  <c:v>9211</c:v>
                </c:pt>
                <c:pt idx="8">
                  <c:v>9063</c:v>
                </c:pt>
                <c:pt idx="9">
                  <c:v>10597</c:v>
                </c:pt>
                <c:pt idx="10">
                  <c:v>11513</c:v>
                </c:pt>
                <c:pt idx="11">
                  <c:v>12907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9F-492D-810C-3D1A959145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495728"/>
        <c:axId val="341800416"/>
      </c:lineChart>
      <c:catAx>
        <c:axId val="3454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800416"/>
        <c:crosses val="autoZero"/>
        <c:auto val="1"/>
        <c:lblAlgn val="ctr"/>
        <c:lblOffset val="100"/>
        <c:noMultiLvlLbl val="0"/>
      </c:catAx>
      <c:valAx>
        <c:axId val="341800416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4957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유럽</a:t>
            </a:r>
            <a:r>
              <a:rPr lang="en-US" altLang="ko-KR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'초교 데이터'!$A$4</c:f>
              <c:strCache>
                <c:ptCount val="1"/>
                <c:pt idx="0">
                  <c:v>　　　한국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데이터'!$B$4:$N$4</c:f>
              <c:numCache>
                <c:formatCode>#,##0</c:formatCode>
                <c:ptCount val="13"/>
                <c:pt idx="0">
                  <c:v>3155</c:v>
                </c:pt>
                <c:pt idx="1">
                  <c:v>3714</c:v>
                </c:pt>
                <c:pt idx="2">
                  <c:v>3553</c:v>
                </c:pt>
                <c:pt idx="3">
                  <c:v>4098</c:v>
                </c:pt>
                <c:pt idx="4">
                  <c:v>4490</c:v>
                </c:pt>
                <c:pt idx="5">
                  <c:v>4691</c:v>
                </c:pt>
                <c:pt idx="6">
                  <c:v>4935</c:v>
                </c:pt>
                <c:pt idx="7">
                  <c:v>5437</c:v>
                </c:pt>
                <c:pt idx="8">
                  <c:v>5420</c:v>
                </c:pt>
                <c:pt idx="9">
                  <c:v>6658</c:v>
                </c:pt>
                <c:pt idx="10">
                  <c:v>6601</c:v>
                </c:pt>
                <c:pt idx="11">
                  <c:v>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F-4873-B1E8-18E4ABCC43C0}"/>
            </c:ext>
          </c:extLst>
        </c:ser>
        <c:ser>
          <c:idx val="1"/>
          <c:order val="1"/>
          <c:tx>
            <c:strRef>
              <c:f>'초교 데이터'!$A$5</c:f>
              <c:strCache>
                <c:ptCount val="1"/>
                <c:pt idx="0">
                  <c:v>　　　인도네시아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데이터'!$B$5:$N$5</c:f>
              <c:numCache>
                <c:formatCode>#,##0</c:formatCode>
                <c:ptCount val="13"/>
                <c:pt idx="0">
                  <c:v>137</c:v>
                </c:pt>
                <c:pt idx="1">
                  <c:v>108</c:v>
                </c:pt>
                <c:pt idx="2">
                  <c:v>110</c:v>
                </c:pt>
                <c:pt idx="7">
                  <c:v>534</c:v>
                </c:pt>
                <c:pt idx="12">
                  <c:v>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F-4873-B1E8-18E4ABCC43C0}"/>
            </c:ext>
          </c:extLst>
        </c:ser>
        <c:ser>
          <c:idx val="2"/>
          <c:order val="2"/>
          <c:tx>
            <c:strRef>
              <c:f>'초교 데이터'!$A$6</c:f>
              <c:strCache>
                <c:ptCount val="1"/>
                <c:pt idx="0">
                  <c:v>　　　이스라엘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데이터'!$B$6:$N$6</c:f>
              <c:numCache>
                <c:formatCode>#,##0</c:formatCode>
                <c:ptCount val="13"/>
                <c:pt idx="0">
                  <c:v>4351</c:v>
                </c:pt>
                <c:pt idx="1">
                  <c:v>4650</c:v>
                </c:pt>
                <c:pt idx="2">
                  <c:v>4770</c:v>
                </c:pt>
                <c:pt idx="3">
                  <c:v>5017</c:v>
                </c:pt>
                <c:pt idx="4">
                  <c:v>5192</c:v>
                </c:pt>
                <c:pt idx="5">
                  <c:v>4699</c:v>
                </c:pt>
                <c:pt idx="6">
                  <c:v>4923</c:v>
                </c:pt>
                <c:pt idx="7">
                  <c:v>5060</c:v>
                </c:pt>
                <c:pt idx="8">
                  <c:v>5314</c:v>
                </c:pt>
                <c:pt idx="9">
                  <c:v>5202</c:v>
                </c:pt>
                <c:pt idx="10">
                  <c:v>5758</c:v>
                </c:pt>
                <c:pt idx="11">
                  <c:v>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F-4873-B1E8-18E4ABCC43C0}"/>
            </c:ext>
          </c:extLst>
        </c:ser>
        <c:ser>
          <c:idx val="3"/>
          <c:order val="3"/>
          <c:tx>
            <c:strRef>
              <c:f>'초교 데이터'!$A$7</c:f>
              <c:strCache>
                <c:ptCount val="1"/>
                <c:pt idx="0">
                  <c:v>　　　일본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데이터'!$B$7:$N$7</c:f>
              <c:numCache>
                <c:formatCode>#,##0</c:formatCode>
                <c:ptCount val="13"/>
                <c:pt idx="0">
                  <c:v>5507</c:v>
                </c:pt>
                <c:pt idx="1">
                  <c:v>5771</c:v>
                </c:pt>
                <c:pt idx="2">
                  <c:v>6117</c:v>
                </c:pt>
                <c:pt idx="3">
                  <c:v>6350</c:v>
                </c:pt>
                <c:pt idx="4">
                  <c:v>6551</c:v>
                </c:pt>
                <c:pt idx="5">
                  <c:v>6744</c:v>
                </c:pt>
                <c:pt idx="6">
                  <c:v>6989</c:v>
                </c:pt>
                <c:pt idx="7">
                  <c:v>7247</c:v>
                </c:pt>
                <c:pt idx="8">
                  <c:v>7491</c:v>
                </c:pt>
                <c:pt idx="9">
                  <c:v>7729</c:v>
                </c:pt>
                <c:pt idx="10">
                  <c:v>8353</c:v>
                </c:pt>
                <c:pt idx="11">
                  <c:v>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F-4873-B1E8-18E4ABCC43C0}"/>
            </c:ext>
          </c:extLst>
        </c:ser>
        <c:ser>
          <c:idx val="4"/>
          <c:order val="4"/>
          <c:tx>
            <c:strRef>
              <c:f>'초교 데이터'!$A$8</c:f>
              <c:strCache>
                <c:ptCount val="1"/>
                <c:pt idx="0">
                  <c:v>　　　터키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'초교 데이터'!$B$2:$N$2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'초교 데이터'!$B$8:$N$8</c:f>
              <c:numCache>
                <c:formatCode>#,##0</c:formatCode>
                <c:ptCount val="13"/>
                <c:pt idx="3">
                  <c:v>869</c:v>
                </c:pt>
                <c:pt idx="4">
                  <c:v>1120</c:v>
                </c:pt>
                <c:pt idx="6">
                  <c:v>1130</c:v>
                </c:pt>
                <c:pt idx="10">
                  <c:v>1860</c:v>
                </c:pt>
                <c:pt idx="11">
                  <c:v>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4F-4873-B1E8-18E4ABCC43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495728"/>
        <c:axId val="341800416"/>
      </c:lineChart>
      <c:catAx>
        <c:axId val="3454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800416"/>
        <c:crosses val="autoZero"/>
        <c:auto val="1"/>
        <c:lblAlgn val="ctr"/>
        <c:lblOffset val="100"/>
        <c:noMultiLvlLbl val="0"/>
      </c:catAx>
      <c:valAx>
        <c:axId val="341800416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4957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509865</xdr:colOff>
      <xdr:row>6</xdr:row>
      <xdr:rowOff>6722</xdr:rowOff>
    </xdr:from>
    <xdr:to>
      <xdr:col>31</xdr:col>
      <xdr:colOff>623601</xdr:colOff>
      <xdr:row>31</xdr:row>
      <xdr:rowOff>83928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526675</xdr:colOff>
      <xdr:row>32</xdr:row>
      <xdr:rowOff>44824</xdr:rowOff>
    </xdr:from>
    <xdr:to>
      <xdr:col>31</xdr:col>
      <xdr:colOff>640411</xdr:colOff>
      <xdr:row>57</xdr:row>
      <xdr:rowOff>122029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</xdr:colOff>
      <xdr:row>0</xdr:row>
      <xdr:rowOff>6721</xdr:rowOff>
    </xdr:from>
    <xdr:to>
      <xdr:col>13</xdr:col>
      <xdr:colOff>107011</xdr:colOff>
      <xdr:row>25</xdr:row>
      <xdr:rowOff>167971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109818</xdr:rowOff>
    </xdr:from>
    <xdr:to>
      <xdr:col>13</xdr:col>
      <xdr:colOff>84600</xdr:colOff>
      <xdr:row>52</xdr:row>
      <xdr:rowOff>61518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329451</xdr:colOff>
      <xdr:row>0</xdr:row>
      <xdr:rowOff>0</xdr:rowOff>
    </xdr:from>
    <xdr:to>
      <xdr:col>26</xdr:col>
      <xdr:colOff>414051</xdr:colOff>
      <xdr:row>25</xdr:row>
      <xdr:rowOff>161250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329452</xdr:colOff>
      <xdr:row>26</xdr:row>
      <xdr:rowOff>121024</xdr:rowOff>
    </xdr:from>
    <xdr:to>
      <xdr:col>26</xdr:col>
      <xdr:colOff>414052</xdr:colOff>
      <xdr:row>52</xdr:row>
      <xdr:rowOff>72724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273424</xdr:colOff>
      <xdr:row>54</xdr:row>
      <xdr:rowOff>24653</xdr:rowOff>
    </xdr:from>
    <xdr:to>
      <xdr:col>26</xdr:col>
      <xdr:colOff>358024</xdr:colOff>
      <xdr:row>79</xdr:row>
      <xdr:rowOff>185903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81</xdr:row>
      <xdr:rowOff>59392</xdr:rowOff>
    </xdr:from>
    <xdr:to>
      <xdr:col>13</xdr:col>
      <xdr:colOff>84600</xdr:colOff>
      <xdr:row>107</xdr:row>
      <xdr:rowOff>11092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22413</xdr:colOff>
      <xdr:row>53</xdr:row>
      <xdr:rowOff>189381</xdr:rowOff>
    </xdr:from>
    <xdr:to>
      <xdr:col>13</xdr:col>
      <xdr:colOff>107013</xdr:colOff>
      <xdr:row>79</xdr:row>
      <xdr:rowOff>141081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360671</xdr:colOff>
      <xdr:row>81</xdr:row>
      <xdr:rowOff>111417</xdr:rowOff>
    </xdr:from>
    <xdr:to>
      <xdr:col>26</xdr:col>
      <xdr:colOff>445271</xdr:colOff>
      <xdr:row>107</xdr:row>
      <xdr:rowOff>63117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topLeftCell="A4" zoomScale="85" zoomScaleNormal="85" workbookViewId="0">
      <selection activeCell="T38" sqref="T38"/>
    </sheetView>
  </sheetViews>
  <sheetFormatPr defaultRowHeight="17.399999999999999" x14ac:dyDescent="0.4"/>
  <cols>
    <col min="1" max="1" width="15.59765625" customWidth="1"/>
    <col min="2" max="3" width="5.8984375" bestFit="1" customWidth="1"/>
    <col min="4" max="13" width="6.8984375" bestFit="1" customWidth="1"/>
    <col min="14" max="14" width="5.8984375" bestFit="1" customWidth="1"/>
    <col min="15" max="15" width="6.69921875" hidden="1" customWidth="1"/>
    <col min="16" max="16" width="3.59765625" hidden="1" customWidth="1"/>
  </cols>
  <sheetData>
    <row r="1" spans="1:21" x14ac:dyDescent="0.4">
      <c r="A1" s="15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1</v>
      </c>
      <c r="G1" s="16" t="s">
        <v>1</v>
      </c>
      <c r="H1" s="16" t="s">
        <v>1</v>
      </c>
      <c r="I1" s="16" t="s">
        <v>1</v>
      </c>
      <c r="J1" s="16" t="s">
        <v>1</v>
      </c>
      <c r="K1" s="16" t="s">
        <v>1</v>
      </c>
      <c r="L1" s="16" t="s">
        <v>1</v>
      </c>
      <c r="M1" s="16" t="s">
        <v>1</v>
      </c>
      <c r="N1" s="16" t="s">
        <v>1</v>
      </c>
    </row>
    <row r="2" spans="1:21" x14ac:dyDescent="0.4">
      <c r="A2" s="16" t="s">
        <v>0</v>
      </c>
      <c r="B2" s="1" t="s">
        <v>4</v>
      </c>
      <c r="C2" s="1">
        <v>2001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9" t="s">
        <v>119</v>
      </c>
      <c r="Q2" s="12" t="s">
        <v>121</v>
      </c>
    </row>
    <row r="3" spans="1:21" x14ac:dyDescent="0.4">
      <c r="A3" s="3" t="s">
        <v>17</v>
      </c>
      <c r="B3" s="2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P3">
        <f t="shared" ref="P3:P43" si="0">IF(O3&gt;=4,O3,)</f>
        <v>0</v>
      </c>
    </row>
    <row r="4" spans="1:21" x14ac:dyDescent="0.4">
      <c r="A4" s="3" t="s">
        <v>19</v>
      </c>
      <c r="B4" s="2">
        <v>3155</v>
      </c>
      <c r="C4" s="2">
        <v>3714</v>
      </c>
      <c r="D4" s="2">
        <v>3553</v>
      </c>
      <c r="E4" s="2">
        <v>4098</v>
      </c>
      <c r="F4" s="2">
        <v>4490</v>
      </c>
      <c r="G4" s="2">
        <v>4691</v>
      </c>
      <c r="H4" s="2">
        <v>4935</v>
      </c>
      <c r="I4" s="2">
        <v>5437</v>
      </c>
      <c r="J4" s="2">
        <v>5420</v>
      </c>
      <c r="K4" s="2">
        <v>6658</v>
      </c>
      <c r="L4" s="2">
        <v>6601</v>
      </c>
      <c r="M4" s="2">
        <v>6976</v>
      </c>
      <c r="N4" s="2"/>
      <c r="O4">
        <f t="shared" ref="O4:O43" si="1">COUNT(B4:N4)</f>
        <v>12</v>
      </c>
      <c r="P4">
        <f t="shared" si="0"/>
        <v>12</v>
      </c>
      <c r="Q4" s="11">
        <f>AVERAGE(B4:N4)</f>
        <v>4977.333333333333</v>
      </c>
      <c r="R4" s="11"/>
    </row>
    <row r="5" spans="1:21" x14ac:dyDescent="0.4">
      <c r="A5" s="3" t="s">
        <v>22</v>
      </c>
      <c r="B5" s="2">
        <v>137</v>
      </c>
      <c r="C5" s="2">
        <v>108</v>
      </c>
      <c r="D5" s="2">
        <v>110</v>
      </c>
      <c r="E5" s="2"/>
      <c r="F5" s="2"/>
      <c r="G5" s="2"/>
      <c r="H5" s="2"/>
      <c r="I5" s="2">
        <v>534</v>
      </c>
      <c r="J5" s="2"/>
      <c r="K5" s="2"/>
      <c r="L5" s="2"/>
      <c r="M5" s="2"/>
      <c r="N5" s="2">
        <v>587</v>
      </c>
      <c r="O5">
        <f t="shared" si="1"/>
        <v>5</v>
      </c>
      <c r="P5">
        <f t="shared" si="0"/>
        <v>5</v>
      </c>
      <c r="Q5" s="11">
        <f>AVERAGE(B5:N5)</f>
        <v>295.2</v>
      </c>
      <c r="T5" s="11">
        <f>COUNTBLANK(E5:H5)+1</f>
        <v>5</v>
      </c>
      <c r="U5">
        <f>(I5/D5)^(1/T5)</f>
        <v>1.3716070679099444</v>
      </c>
    </row>
    <row r="6" spans="1:21" x14ac:dyDescent="0.4">
      <c r="A6" s="3" t="s">
        <v>23</v>
      </c>
      <c r="B6" s="2">
        <v>4351</v>
      </c>
      <c r="C6" s="2">
        <v>4650</v>
      </c>
      <c r="D6" s="2">
        <v>4770</v>
      </c>
      <c r="E6" s="2">
        <v>5017</v>
      </c>
      <c r="F6" s="2">
        <v>5192</v>
      </c>
      <c r="G6" s="2">
        <v>4699</v>
      </c>
      <c r="H6" s="2">
        <v>4923</v>
      </c>
      <c r="I6" s="2">
        <v>5060</v>
      </c>
      <c r="J6" s="2">
        <v>5314</v>
      </c>
      <c r="K6" s="2">
        <v>5202</v>
      </c>
      <c r="L6" s="2">
        <v>5758</v>
      </c>
      <c r="M6" s="2">
        <v>6823</v>
      </c>
      <c r="N6" s="2"/>
      <c r="O6">
        <f t="shared" si="1"/>
        <v>12</v>
      </c>
      <c r="P6">
        <f t="shared" si="0"/>
        <v>12</v>
      </c>
      <c r="Q6" s="11">
        <f t="shared" ref="Q6:Q43" si="2">AVERAGE(B6:N6)</f>
        <v>5146.583333333333</v>
      </c>
    </row>
    <row r="7" spans="1:21" x14ac:dyDescent="0.4">
      <c r="A7" s="3" t="s">
        <v>24</v>
      </c>
      <c r="B7" s="2">
        <v>5507</v>
      </c>
      <c r="C7" s="2">
        <v>5771</v>
      </c>
      <c r="D7" s="2">
        <v>6117</v>
      </c>
      <c r="E7" s="2">
        <v>6350</v>
      </c>
      <c r="F7" s="2">
        <v>6551</v>
      </c>
      <c r="G7" s="2">
        <v>6744</v>
      </c>
      <c r="H7" s="2">
        <v>6989</v>
      </c>
      <c r="I7" s="2">
        <v>7247</v>
      </c>
      <c r="J7" s="2">
        <v>7491</v>
      </c>
      <c r="K7" s="2">
        <v>7729</v>
      </c>
      <c r="L7" s="2">
        <v>8353</v>
      </c>
      <c r="M7" s="2">
        <v>8280</v>
      </c>
      <c r="N7" s="2"/>
      <c r="O7">
        <f t="shared" si="1"/>
        <v>12</v>
      </c>
      <c r="P7">
        <f t="shared" si="0"/>
        <v>12</v>
      </c>
      <c r="Q7" s="11">
        <f t="shared" si="2"/>
        <v>6927.416666666667</v>
      </c>
    </row>
    <row r="8" spans="1:21" x14ac:dyDescent="0.4">
      <c r="A8" s="3" t="s">
        <v>29</v>
      </c>
      <c r="B8" s="2"/>
      <c r="C8" s="2"/>
      <c r="D8" s="2"/>
      <c r="E8" s="2">
        <v>869</v>
      </c>
      <c r="F8" s="2">
        <v>1120</v>
      </c>
      <c r="G8" s="2"/>
      <c r="H8" s="2">
        <v>1130</v>
      </c>
      <c r="I8" s="2"/>
      <c r="J8" s="2"/>
      <c r="K8" s="2"/>
      <c r="L8" s="2">
        <v>1860</v>
      </c>
      <c r="M8" s="2">
        <v>2218</v>
      </c>
      <c r="N8" s="2"/>
      <c r="O8">
        <f t="shared" si="1"/>
        <v>5</v>
      </c>
      <c r="P8">
        <f t="shared" si="0"/>
        <v>5</v>
      </c>
      <c r="Q8" s="11">
        <f t="shared" si="2"/>
        <v>1439.4</v>
      </c>
    </row>
    <row r="9" spans="1:21" x14ac:dyDescent="0.4">
      <c r="A9" s="3" t="s">
        <v>30</v>
      </c>
      <c r="B9" s="2" t="s">
        <v>18</v>
      </c>
      <c r="C9" s="2" t="s">
        <v>18</v>
      </c>
      <c r="D9" s="2" t="s">
        <v>18</v>
      </c>
      <c r="E9" s="2" t="s">
        <v>18</v>
      </c>
      <c r="F9" s="2" t="s">
        <v>18</v>
      </c>
      <c r="G9" s="2" t="s">
        <v>18</v>
      </c>
      <c r="H9" s="2" t="s">
        <v>18</v>
      </c>
      <c r="I9" s="2" t="s">
        <v>18</v>
      </c>
      <c r="J9" s="2" t="s">
        <v>18</v>
      </c>
      <c r="K9" s="2" t="s">
        <v>18</v>
      </c>
      <c r="L9" s="2" t="s">
        <v>18</v>
      </c>
      <c r="M9" s="2" t="s">
        <v>18</v>
      </c>
      <c r="N9" s="2" t="s">
        <v>18</v>
      </c>
      <c r="P9">
        <f t="shared" si="0"/>
        <v>0</v>
      </c>
      <c r="Q9" s="11"/>
    </row>
    <row r="10" spans="1:21" x14ac:dyDescent="0.4">
      <c r="A10" s="3" t="s">
        <v>31</v>
      </c>
      <c r="B10" s="2"/>
      <c r="C10" s="2"/>
      <c r="D10" s="2"/>
      <c r="E10" s="2"/>
      <c r="F10" s="2"/>
      <c r="G10" s="2"/>
      <c r="H10" s="2"/>
      <c r="I10" s="2">
        <v>7648</v>
      </c>
      <c r="J10" s="2">
        <v>8262</v>
      </c>
      <c r="K10" s="2">
        <v>8933</v>
      </c>
      <c r="L10" s="2">
        <v>9232</v>
      </c>
      <c r="M10" s="2"/>
      <c r="N10" s="2"/>
      <c r="O10">
        <f t="shared" si="1"/>
        <v>4</v>
      </c>
      <c r="P10">
        <f t="shared" si="0"/>
        <v>4</v>
      </c>
      <c r="Q10" s="11">
        <f t="shared" si="2"/>
        <v>8518.75</v>
      </c>
    </row>
    <row r="11" spans="1:21" x14ac:dyDescent="0.4">
      <c r="A11" s="3" t="s">
        <v>32</v>
      </c>
      <c r="B11" s="2">
        <v>1291</v>
      </c>
      <c r="C11" s="2">
        <v>1357</v>
      </c>
      <c r="D11" s="2">
        <v>1467</v>
      </c>
      <c r="E11" s="2">
        <v>1656</v>
      </c>
      <c r="F11" s="2">
        <v>1694</v>
      </c>
      <c r="G11" s="2">
        <v>1913</v>
      </c>
      <c r="H11" s="2">
        <v>2003</v>
      </c>
      <c r="I11" s="2">
        <v>2111</v>
      </c>
      <c r="J11" s="2">
        <v>2246</v>
      </c>
      <c r="K11" s="2">
        <v>2185</v>
      </c>
      <c r="L11" s="2">
        <v>2331</v>
      </c>
      <c r="M11" s="2">
        <v>2622</v>
      </c>
      <c r="N11" s="2"/>
      <c r="O11">
        <f t="shared" si="1"/>
        <v>12</v>
      </c>
      <c r="P11">
        <f t="shared" si="0"/>
        <v>12</v>
      </c>
      <c r="Q11" s="11">
        <f t="shared" si="2"/>
        <v>1906.3333333333333</v>
      </c>
    </row>
    <row r="12" spans="1:21" x14ac:dyDescent="0.4">
      <c r="A12" s="3" t="s">
        <v>33</v>
      </c>
      <c r="B12" s="2">
        <v>6995</v>
      </c>
      <c r="C12" s="2">
        <v>7560</v>
      </c>
      <c r="D12" s="2">
        <v>8049</v>
      </c>
      <c r="E12" s="2">
        <v>8305</v>
      </c>
      <c r="F12" s="2">
        <v>8805</v>
      </c>
      <c r="G12" s="2">
        <v>9156</v>
      </c>
      <c r="H12" s="2">
        <v>9709</v>
      </c>
      <c r="I12" s="2">
        <v>10229</v>
      </c>
      <c r="J12" s="2">
        <v>9982</v>
      </c>
      <c r="K12" s="2">
        <v>11109</v>
      </c>
      <c r="L12" s="2">
        <v>11193</v>
      </c>
      <c r="M12" s="2">
        <v>10958</v>
      </c>
      <c r="N12" s="2"/>
      <c r="O12">
        <f t="shared" si="1"/>
        <v>12</v>
      </c>
      <c r="P12">
        <f t="shared" si="0"/>
        <v>12</v>
      </c>
      <c r="Q12" s="11">
        <f t="shared" si="2"/>
        <v>9337.5</v>
      </c>
    </row>
    <row r="13" spans="1:21" x14ac:dyDescent="0.4">
      <c r="A13" s="3" t="s">
        <v>34</v>
      </c>
      <c r="B13" s="2" t="s">
        <v>18</v>
      </c>
      <c r="C13" s="2" t="s">
        <v>18</v>
      </c>
      <c r="D13" s="2" t="s">
        <v>18</v>
      </c>
      <c r="E13" s="2" t="s">
        <v>18</v>
      </c>
      <c r="F13" s="2" t="s">
        <v>18</v>
      </c>
      <c r="G13" s="2" t="s">
        <v>18</v>
      </c>
      <c r="H13" s="2" t="s">
        <v>18</v>
      </c>
      <c r="I13" s="2" t="s">
        <v>18</v>
      </c>
      <c r="J13" s="2" t="s">
        <v>18</v>
      </c>
      <c r="K13" s="2" t="s">
        <v>18</v>
      </c>
      <c r="L13" s="2" t="s">
        <v>18</v>
      </c>
      <c r="M13" s="2" t="s">
        <v>18</v>
      </c>
      <c r="N13" s="2" t="s">
        <v>18</v>
      </c>
      <c r="P13">
        <f t="shared" si="0"/>
        <v>0</v>
      </c>
      <c r="Q13" s="11"/>
    </row>
    <row r="14" spans="1:21" x14ac:dyDescent="0.4">
      <c r="A14" s="3" t="s">
        <v>35</v>
      </c>
      <c r="B14" s="2">
        <v>1598</v>
      </c>
      <c r="C14" s="2">
        <v>1655</v>
      </c>
      <c r="D14" s="2">
        <v>1241</v>
      </c>
      <c r="E14" s="2"/>
      <c r="F14" s="2"/>
      <c r="G14" s="2"/>
      <c r="H14" s="2"/>
      <c r="I14" s="2"/>
      <c r="J14" s="2">
        <v>2511</v>
      </c>
      <c r="K14" s="2">
        <v>2757</v>
      </c>
      <c r="L14" s="2">
        <v>2929</v>
      </c>
      <c r="M14" s="2">
        <v>2167</v>
      </c>
      <c r="N14" s="2"/>
      <c r="O14">
        <f t="shared" si="1"/>
        <v>7</v>
      </c>
      <c r="P14">
        <f t="shared" si="0"/>
        <v>7</v>
      </c>
      <c r="Q14" s="11">
        <f t="shared" si="2"/>
        <v>2122.5714285714284</v>
      </c>
    </row>
    <row r="15" spans="1:21" x14ac:dyDescent="0.4">
      <c r="A15" s="3" t="s">
        <v>36</v>
      </c>
      <c r="B15" s="2">
        <v>832</v>
      </c>
      <c r="C15" s="2"/>
      <c r="D15" s="2">
        <v>870</v>
      </c>
      <c r="E15" s="2">
        <v>870</v>
      </c>
      <c r="F15" s="2">
        <v>1159</v>
      </c>
      <c r="G15" s="2">
        <v>1425</v>
      </c>
      <c r="H15" s="2">
        <v>1566</v>
      </c>
      <c r="I15" s="2">
        <v>1862</v>
      </c>
      <c r="J15" s="2">
        <v>2155</v>
      </c>
      <c r="K15" s="2">
        <v>2405</v>
      </c>
      <c r="L15" s="2">
        <v>2778</v>
      </c>
      <c r="M15" s="2">
        <v>2673</v>
      </c>
      <c r="N15" s="2"/>
      <c r="O15">
        <f t="shared" si="1"/>
        <v>11</v>
      </c>
      <c r="P15">
        <f t="shared" si="0"/>
        <v>11</v>
      </c>
      <c r="Q15" s="11">
        <f t="shared" si="2"/>
        <v>1690.4545454545455</v>
      </c>
    </row>
    <row r="16" spans="1:21" x14ac:dyDescent="0.4">
      <c r="A16" s="3" t="s">
        <v>37</v>
      </c>
      <c r="B16" s="2">
        <v>1940</v>
      </c>
      <c r="C16" s="2"/>
      <c r="D16" s="2">
        <v>2110</v>
      </c>
      <c r="E16" s="2">
        <v>2211</v>
      </c>
      <c r="F16" s="2">
        <v>2139</v>
      </c>
      <c r="G16" s="2">
        <v>2120</v>
      </c>
      <c r="H16" s="2">
        <v>1936</v>
      </c>
      <c r="I16" s="2">
        <v>2088</v>
      </c>
      <c r="J16" s="2">
        <v>2268</v>
      </c>
      <c r="K16" s="2">
        <v>2707</v>
      </c>
      <c r="L16" s="2">
        <v>2981</v>
      </c>
      <c r="M16" s="2">
        <v>3301</v>
      </c>
      <c r="N16" s="2">
        <v>4551</v>
      </c>
      <c r="O16">
        <f t="shared" si="1"/>
        <v>12</v>
      </c>
      <c r="P16">
        <f t="shared" si="0"/>
        <v>12</v>
      </c>
      <c r="Q16" s="11">
        <f t="shared" si="2"/>
        <v>2529.3333333333335</v>
      </c>
    </row>
    <row r="17" spans="1:17" x14ac:dyDescent="0.4">
      <c r="A17" s="3" t="s">
        <v>42</v>
      </c>
      <c r="B17" s="2" t="s">
        <v>18</v>
      </c>
      <c r="C17" s="2" t="s">
        <v>18</v>
      </c>
      <c r="D17" s="2" t="s">
        <v>18</v>
      </c>
      <c r="E17" s="2" t="s">
        <v>18</v>
      </c>
      <c r="F17" s="2" t="s">
        <v>18</v>
      </c>
      <c r="G17" s="2" t="s">
        <v>18</v>
      </c>
      <c r="H17" s="2" t="s">
        <v>18</v>
      </c>
      <c r="I17" s="2" t="s">
        <v>18</v>
      </c>
      <c r="J17" s="2" t="s">
        <v>18</v>
      </c>
      <c r="K17" s="2" t="s">
        <v>18</v>
      </c>
      <c r="L17" s="2" t="s">
        <v>18</v>
      </c>
      <c r="M17" s="2" t="s">
        <v>18</v>
      </c>
      <c r="N17" s="2" t="s">
        <v>18</v>
      </c>
      <c r="P17">
        <f t="shared" si="0"/>
        <v>0</v>
      </c>
      <c r="Q17" s="11"/>
    </row>
    <row r="18" spans="1:17" x14ac:dyDescent="0.4">
      <c r="A18" s="3" t="s">
        <v>43</v>
      </c>
      <c r="B18" s="2">
        <v>6560</v>
      </c>
      <c r="C18" s="2">
        <v>6571</v>
      </c>
      <c r="D18" s="2">
        <v>7015</v>
      </c>
      <c r="E18" s="2">
        <v>7139</v>
      </c>
      <c r="F18" s="2">
        <v>7669</v>
      </c>
      <c r="G18" s="2">
        <v>8259</v>
      </c>
      <c r="H18" s="2">
        <v>8516</v>
      </c>
      <c r="I18" s="2">
        <v>8664</v>
      </c>
      <c r="J18" s="2">
        <v>9542</v>
      </c>
      <c r="K18" s="2">
        <v>10080</v>
      </c>
      <c r="L18" s="2">
        <v>10244</v>
      </c>
      <c r="M18" s="2">
        <v>10600</v>
      </c>
      <c r="N18" s="2"/>
      <c r="O18">
        <f t="shared" si="1"/>
        <v>12</v>
      </c>
      <c r="P18">
        <f t="shared" si="0"/>
        <v>12</v>
      </c>
      <c r="Q18" s="11">
        <f t="shared" si="2"/>
        <v>8404.9166666666661</v>
      </c>
    </row>
    <row r="19" spans="1:17" x14ac:dyDescent="0.4">
      <c r="A19" s="3" t="s">
        <v>44</v>
      </c>
      <c r="B19" s="2">
        <v>4310</v>
      </c>
      <c r="C19" s="2">
        <v>5321</v>
      </c>
      <c r="D19" s="2">
        <v>5665</v>
      </c>
      <c r="E19" s="2">
        <v>6180</v>
      </c>
      <c r="F19" s="2">
        <v>6636</v>
      </c>
      <c r="G19" s="2">
        <v>6648</v>
      </c>
      <c r="H19" s="2">
        <v>7072</v>
      </c>
      <c r="I19" s="2">
        <v>7363</v>
      </c>
      <c r="J19" s="2">
        <v>8528</v>
      </c>
      <c r="K19" s="2">
        <v>8341</v>
      </c>
      <c r="L19" s="2">
        <v>8852</v>
      </c>
      <c r="M19" s="2">
        <v>9281</v>
      </c>
      <c r="N19" s="2"/>
      <c r="O19">
        <f t="shared" si="1"/>
        <v>12</v>
      </c>
      <c r="P19">
        <f t="shared" si="0"/>
        <v>12</v>
      </c>
      <c r="Q19" s="11">
        <f t="shared" si="2"/>
        <v>7016.416666666667</v>
      </c>
    </row>
    <row r="20" spans="1:17" x14ac:dyDescent="0.4">
      <c r="A20" s="3" t="s">
        <v>45</v>
      </c>
      <c r="B20" s="2">
        <v>1827</v>
      </c>
      <c r="C20" s="2">
        <v>1871</v>
      </c>
      <c r="D20" s="2">
        <v>2077</v>
      </c>
      <c r="E20" s="2">
        <v>2273</v>
      </c>
      <c r="F20" s="2">
        <v>2791</v>
      </c>
      <c r="G20" s="2">
        <v>2812</v>
      </c>
      <c r="H20" s="2">
        <v>3217</v>
      </c>
      <c r="I20" s="2">
        <v>3359</v>
      </c>
      <c r="J20" s="2">
        <v>3799</v>
      </c>
      <c r="K20" s="2">
        <v>4196</v>
      </c>
      <c r="L20" s="2">
        <v>4120</v>
      </c>
      <c r="M20" s="2">
        <v>4587</v>
      </c>
      <c r="N20" s="2"/>
      <c r="O20">
        <f t="shared" si="1"/>
        <v>12</v>
      </c>
      <c r="P20">
        <f t="shared" si="0"/>
        <v>12</v>
      </c>
      <c r="Q20" s="11">
        <f t="shared" si="2"/>
        <v>3077.4166666666665</v>
      </c>
    </row>
    <row r="21" spans="1:17" x14ac:dyDescent="0.4">
      <c r="A21" s="3" t="s">
        <v>46</v>
      </c>
      <c r="B21" s="2">
        <v>7074</v>
      </c>
      <c r="C21" s="2">
        <v>7572</v>
      </c>
      <c r="D21" s="2">
        <v>7727</v>
      </c>
      <c r="E21" s="2">
        <v>7814</v>
      </c>
      <c r="F21" s="2">
        <v>8081</v>
      </c>
      <c r="G21" s="2">
        <v>8513</v>
      </c>
      <c r="H21" s="2">
        <v>8798</v>
      </c>
      <c r="I21" s="2">
        <v>9176</v>
      </c>
      <c r="J21" s="2">
        <v>10080</v>
      </c>
      <c r="K21" s="2">
        <v>11166</v>
      </c>
      <c r="L21" s="2">
        <v>10935</v>
      </c>
      <c r="M21" s="2">
        <v>9434</v>
      </c>
      <c r="N21" s="2"/>
      <c r="O21">
        <f t="shared" si="1"/>
        <v>12</v>
      </c>
      <c r="P21">
        <f t="shared" si="0"/>
        <v>12</v>
      </c>
      <c r="Q21" s="11">
        <f t="shared" si="2"/>
        <v>8864.1666666666661</v>
      </c>
    </row>
    <row r="22" spans="1:17" x14ac:dyDescent="0.4">
      <c r="A22" s="3" t="s">
        <v>47</v>
      </c>
      <c r="B22" s="2"/>
      <c r="C22" s="2"/>
      <c r="D22" s="2"/>
      <c r="E22" s="2"/>
      <c r="F22" s="2">
        <v>2894</v>
      </c>
      <c r="G22" s="2">
        <v>3384</v>
      </c>
      <c r="H22" s="2">
        <v>3675</v>
      </c>
      <c r="I22" s="2">
        <v>4058</v>
      </c>
      <c r="J22" s="2">
        <v>5579</v>
      </c>
      <c r="K22" s="2">
        <v>5493</v>
      </c>
      <c r="L22" s="2">
        <v>5140</v>
      </c>
      <c r="M22" s="2">
        <v>5328</v>
      </c>
      <c r="N22" s="2"/>
      <c r="O22">
        <f t="shared" si="1"/>
        <v>8</v>
      </c>
      <c r="P22">
        <f t="shared" si="0"/>
        <v>8</v>
      </c>
      <c r="Q22" s="11">
        <f t="shared" si="2"/>
        <v>4443.875</v>
      </c>
    </row>
    <row r="23" spans="1:17" x14ac:dyDescent="0.4">
      <c r="A23" s="3" t="s">
        <v>48</v>
      </c>
      <c r="B23" s="2">
        <v>4317</v>
      </c>
      <c r="C23" s="2">
        <v>4708</v>
      </c>
      <c r="D23" s="2">
        <v>5087</v>
      </c>
      <c r="E23" s="2">
        <v>5321</v>
      </c>
      <c r="F23" s="2">
        <v>5581</v>
      </c>
      <c r="G23" s="2">
        <v>5557</v>
      </c>
      <c r="H23" s="2">
        <v>5899</v>
      </c>
      <c r="I23" s="2">
        <v>6234</v>
      </c>
      <c r="J23" s="2">
        <v>7092</v>
      </c>
      <c r="K23" s="2">
        <v>7368</v>
      </c>
      <c r="L23" s="2">
        <v>7624</v>
      </c>
      <c r="M23" s="2">
        <v>8159</v>
      </c>
      <c r="N23" s="2"/>
      <c r="O23">
        <f t="shared" si="1"/>
        <v>12</v>
      </c>
      <c r="P23">
        <f t="shared" si="0"/>
        <v>12</v>
      </c>
      <c r="Q23" s="11">
        <f t="shared" si="2"/>
        <v>6078.916666666667</v>
      </c>
    </row>
    <row r="24" spans="1:17" x14ac:dyDescent="0.4">
      <c r="A24" s="3" t="s">
        <v>49</v>
      </c>
      <c r="B24" s="2">
        <v>4486</v>
      </c>
      <c r="C24" s="2">
        <v>4777</v>
      </c>
      <c r="D24" s="2">
        <v>5033</v>
      </c>
      <c r="E24" s="2">
        <v>4939</v>
      </c>
      <c r="F24" s="2">
        <v>5082</v>
      </c>
      <c r="G24" s="2">
        <v>5365</v>
      </c>
      <c r="H24" s="2">
        <v>5482</v>
      </c>
      <c r="I24" s="2">
        <v>6044</v>
      </c>
      <c r="J24" s="2">
        <v>6267</v>
      </c>
      <c r="K24" s="2">
        <v>6373</v>
      </c>
      <c r="L24" s="2">
        <v>6622</v>
      </c>
      <c r="M24" s="2">
        <v>6917</v>
      </c>
      <c r="N24" s="2"/>
      <c r="O24">
        <f t="shared" si="1"/>
        <v>12</v>
      </c>
      <c r="P24">
        <f t="shared" si="0"/>
        <v>12</v>
      </c>
      <c r="Q24" s="11">
        <f t="shared" si="2"/>
        <v>5615.583333333333</v>
      </c>
    </row>
    <row r="25" spans="1:17" x14ac:dyDescent="0.4">
      <c r="A25" s="3" t="s">
        <v>50</v>
      </c>
      <c r="B25" s="2">
        <v>4198</v>
      </c>
      <c r="C25" s="2">
        <v>4237</v>
      </c>
      <c r="D25" s="2">
        <v>4537</v>
      </c>
      <c r="E25" s="2">
        <v>4624</v>
      </c>
      <c r="F25" s="2">
        <v>4948</v>
      </c>
      <c r="G25" s="2">
        <v>5014</v>
      </c>
      <c r="H25" s="2">
        <v>5362</v>
      </c>
      <c r="I25" s="2">
        <v>5548</v>
      </c>
      <c r="J25" s="2">
        <v>5929</v>
      </c>
      <c r="K25" s="2">
        <v>6619</v>
      </c>
      <c r="L25" s="2"/>
      <c r="M25" s="2">
        <v>7579</v>
      </c>
      <c r="N25" s="2"/>
      <c r="O25">
        <f t="shared" si="1"/>
        <v>11</v>
      </c>
      <c r="P25">
        <f t="shared" si="0"/>
        <v>11</v>
      </c>
      <c r="Q25" s="11">
        <f t="shared" si="2"/>
        <v>5326.818181818182</v>
      </c>
    </row>
    <row r="26" spans="1:17" x14ac:dyDescent="0.4">
      <c r="A26" s="3" t="s">
        <v>51</v>
      </c>
      <c r="B26" s="2">
        <v>3318</v>
      </c>
      <c r="C26" s="2">
        <v>3299</v>
      </c>
      <c r="D26" s="2">
        <v>3803</v>
      </c>
      <c r="E26" s="2">
        <v>4218</v>
      </c>
      <c r="F26" s="2">
        <v>4595</v>
      </c>
      <c r="G26" s="2">
        <v>5146</v>
      </c>
      <c r="H26" s="2"/>
      <c r="I26" s="2"/>
      <c r="J26" s="2"/>
      <c r="K26" s="2"/>
      <c r="L26" s="2"/>
      <c r="M26" s="2"/>
      <c r="N26" s="2"/>
      <c r="O26">
        <f t="shared" si="1"/>
        <v>6</v>
      </c>
      <c r="P26">
        <f t="shared" si="0"/>
        <v>6</v>
      </c>
      <c r="Q26" s="11">
        <f t="shared" si="2"/>
        <v>4063.1666666666665</v>
      </c>
    </row>
    <row r="27" spans="1:17" x14ac:dyDescent="0.4">
      <c r="A27" s="3" t="s">
        <v>52</v>
      </c>
      <c r="B27" s="2">
        <v>2245</v>
      </c>
      <c r="C27" s="2">
        <v>2592</v>
      </c>
      <c r="D27" s="2">
        <v>3016</v>
      </c>
      <c r="E27" s="2">
        <v>3286</v>
      </c>
      <c r="F27" s="2">
        <v>3841</v>
      </c>
      <c r="G27" s="2">
        <v>4438</v>
      </c>
      <c r="H27" s="2">
        <v>4599</v>
      </c>
      <c r="I27" s="2">
        <v>4656</v>
      </c>
      <c r="J27" s="2">
        <v>4495</v>
      </c>
      <c r="K27" s="2">
        <v>4467</v>
      </c>
      <c r="L27" s="2">
        <v>4684</v>
      </c>
      <c r="M27" s="2">
        <v>4566</v>
      </c>
      <c r="N27" s="2"/>
      <c r="O27">
        <f t="shared" si="1"/>
        <v>12</v>
      </c>
      <c r="P27">
        <f t="shared" si="0"/>
        <v>12</v>
      </c>
      <c r="Q27" s="11">
        <f t="shared" si="2"/>
        <v>3907.0833333333335</v>
      </c>
    </row>
    <row r="28" spans="1:17" x14ac:dyDescent="0.4">
      <c r="A28" s="3" t="s">
        <v>53</v>
      </c>
      <c r="B28" s="2">
        <v>5854</v>
      </c>
      <c r="C28" s="2">
        <v>6373</v>
      </c>
      <c r="D28" s="2">
        <v>7171</v>
      </c>
      <c r="E28" s="2">
        <v>7752</v>
      </c>
      <c r="F28" s="2">
        <v>8434</v>
      </c>
      <c r="G28" s="2">
        <v>9254</v>
      </c>
      <c r="H28" s="2">
        <v>9299</v>
      </c>
      <c r="I28" s="2">
        <v>9629</v>
      </c>
      <c r="J28" s="2">
        <v>10599</v>
      </c>
      <c r="K28" s="2">
        <v>10099</v>
      </c>
      <c r="L28" s="2">
        <v>9482</v>
      </c>
      <c r="M28" s="2">
        <v>10339</v>
      </c>
      <c r="N28" s="2"/>
      <c r="O28">
        <f t="shared" si="1"/>
        <v>12</v>
      </c>
      <c r="P28">
        <f t="shared" si="0"/>
        <v>12</v>
      </c>
      <c r="Q28" s="11">
        <f t="shared" si="2"/>
        <v>8690.4166666666661</v>
      </c>
    </row>
    <row r="29" spans="1:17" x14ac:dyDescent="0.4">
      <c r="A29" s="3" t="s">
        <v>54</v>
      </c>
      <c r="B29" s="2">
        <v>3385</v>
      </c>
      <c r="C29" s="2">
        <v>3743</v>
      </c>
      <c r="D29" s="2">
        <v>4180</v>
      </c>
      <c r="E29" s="2">
        <v>4760</v>
      </c>
      <c r="F29" s="2">
        <v>5422</v>
      </c>
      <c r="G29" s="2">
        <v>5732</v>
      </c>
      <c r="H29" s="2">
        <v>6337</v>
      </c>
      <c r="I29" s="2">
        <v>6901</v>
      </c>
      <c r="J29" s="2">
        <v>7795</v>
      </c>
      <c r="K29" s="2">
        <v>8219</v>
      </c>
      <c r="L29" s="2">
        <v>8384</v>
      </c>
      <c r="M29" s="2">
        <v>8520</v>
      </c>
      <c r="N29" s="2"/>
      <c r="O29">
        <f t="shared" si="1"/>
        <v>12</v>
      </c>
      <c r="P29">
        <f t="shared" si="0"/>
        <v>12</v>
      </c>
      <c r="Q29" s="11">
        <f t="shared" si="2"/>
        <v>6114.833333333333</v>
      </c>
    </row>
    <row r="30" spans="1:17" x14ac:dyDescent="0.4">
      <c r="A30" s="3" t="s">
        <v>55</v>
      </c>
      <c r="B30" s="2">
        <v>5973</v>
      </c>
      <c r="C30" s="2">
        <v>6783</v>
      </c>
      <c r="D30" s="2">
        <v>7231</v>
      </c>
      <c r="E30" s="2">
        <v>7366</v>
      </c>
      <c r="F30" s="2">
        <v>7390</v>
      </c>
      <c r="G30" s="2">
        <v>6835</v>
      </c>
      <c r="H30" s="2">
        <v>7716</v>
      </c>
      <c r="I30" s="2">
        <v>7383</v>
      </c>
      <c r="J30" s="2">
        <v>8671</v>
      </c>
      <c r="K30" s="2">
        <v>8669</v>
      </c>
      <c r="L30" s="2">
        <v>8296</v>
      </c>
      <c r="M30" s="2">
        <v>8448</v>
      </c>
      <c r="N30" s="2"/>
      <c r="O30">
        <f t="shared" si="1"/>
        <v>12</v>
      </c>
      <c r="P30">
        <f t="shared" si="0"/>
        <v>12</v>
      </c>
      <c r="Q30" s="11">
        <f t="shared" si="2"/>
        <v>7563.416666666667</v>
      </c>
    </row>
    <row r="31" spans="1:17" x14ac:dyDescent="0.4">
      <c r="A31" s="3" t="s">
        <v>56</v>
      </c>
      <c r="B31" s="2"/>
      <c r="C31" s="2">
        <v>7873</v>
      </c>
      <c r="D31" s="2">
        <v>10611</v>
      </c>
      <c r="E31" s="2">
        <v>11481</v>
      </c>
      <c r="F31" s="2">
        <v>13458</v>
      </c>
      <c r="G31" s="2">
        <v>14079</v>
      </c>
      <c r="H31" s="2">
        <v>13676</v>
      </c>
      <c r="I31" s="2">
        <v>13985</v>
      </c>
      <c r="J31" s="2">
        <v>13648</v>
      </c>
      <c r="K31" s="2">
        <v>16494</v>
      </c>
      <c r="L31" s="2">
        <v>21240</v>
      </c>
      <c r="M31" s="2">
        <v>23871</v>
      </c>
      <c r="N31" s="2"/>
      <c r="O31">
        <f t="shared" si="1"/>
        <v>11</v>
      </c>
      <c r="P31">
        <f t="shared" si="0"/>
        <v>11</v>
      </c>
      <c r="Q31" s="11">
        <f t="shared" si="2"/>
        <v>14583.272727272728</v>
      </c>
    </row>
    <row r="32" spans="1:17" x14ac:dyDescent="0.4">
      <c r="A32" s="3" t="s">
        <v>57</v>
      </c>
      <c r="B32" s="2">
        <v>4325</v>
      </c>
      <c r="C32" s="2">
        <v>4862</v>
      </c>
      <c r="D32" s="2">
        <v>5558</v>
      </c>
      <c r="E32" s="2">
        <v>5836</v>
      </c>
      <c r="F32" s="2">
        <v>6222</v>
      </c>
      <c r="G32" s="2">
        <v>6266</v>
      </c>
      <c r="H32" s="2">
        <v>6425</v>
      </c>
      <c r="I32" s="2">
        <v>6552</v>
      </c>
      <c r="J32" s="2">
        <v>7208</v>
      </c>
      <c r="K32" s="2">
        <v>7917</v>
      </c>
      <c r="L32" s="2">
        <v>7954</v>
      </c>
      <c r="M32" s="2">
        <v>8036</v>
      </c>
      <c r="N32" s="2"/>
      <c r="O32">
        <f t="shared" si="1"/>
        <v>12</v>
      </c>
      <c r="P32">
        <f t="shared" si="0"/>
        <v>12</v>
      </c>
      <c r="Q32" s="11">
        <f t="shared" si="2"/>
        <v>6430.083333333333</v>
      </c>
    </row>
    <row r="33" spans="1:17" x14ac:dyDescent="0.4">
      <c r="A33" s="3" t="s">
        <v>58</v>
      </c>
      <c r="B33" s="2">
        <v>6550</v>
      </c>
      <c r="C33" s="2">
        <v>7404</v>
      </c>
      <c r="D33" s="2">
        <v>7508</v>
      </c>
      <c r="E33" s="2">
        <v>7977</v>
      </c>
      <c r="F33" s="2">
        <v>8533</v>
      </c>
      <c r="G33" s="2">
        <v>9001</v>
      </c>
      <c r="H33" s="2">
        <v>9486</v>
      </c>
      <c r="I33" s="2">
        <v>9922</v>
      </c>
      <c r="J33" s="2">
        <v>11077</v>
      </c>
      <c r="K33" s="2">
        <v>11833</v>
      </c>
      <c r="L33" s="2">
        <v>12255</v>
      </c>
      <c r="M33" s="2">
        <v>12459</v>
      </c>
      <c r="N33" s="2"/>
      <c r="O33">
        <f t="shared" si="1"/>
        <v>12</v>
      </c>
      <c r="P33">
        <f t="shared" si="0"/>
        <v>12</v>
      </c>
      <c r="Q33" s="11">
        <f t="shared" si="2"/>
        <v>9500.4166666666661</v>
      </c>
    </row>
    <row r="34" spans="1:17" x14ac:dyDescent="0.4">
      <c r="A34" s="3" t="s">
        <v>59</v>
      </c>
      <c r="B34" s="2">
        <v>2105</v>
      </c>
      <c r="C34" s="2">
        <v>2322</v>
      </c>
      <c r="D34" s="2">
        <v>2585</v>
      </c>
      <c r="E34" s="2">
        <v>2859</v>
      </c>
      <c r="F34" s="2">
        <v>3130</v>
      </c>
      <c r="G34" s="2">
        <v>3312</v>
      </c>
      <c r="H34" s="2">
        <v>3770</v>
      </c>
      <c r="I34" s="2">
        <v>4063</v>
      </c>
      <c r="J34" s="2">
        <v>4855</v>
      </c>
      <c r="K34" s="2">
        <v>5302</v>
      </c>
      <c r="L34" s="2">
        <v>5937</v>
      </c>
      <c r="M34" s="2">
        <v>6233</v>
      </c>
      <c r="N34" s="2"/>
      <c r="O34">
        <f t="shared" si="1"/>
        <v>12</v>
      </c>
      <c r="P34">
        <f t="shared" si="0"/>
        <v>12</v>
      </c>
      <c r="Q34" s="11">
        <f t="shared" si="2"/>
        <v>3872.75</v>
      </c>
    </row>
    <row r="35" spans="1:17" x14ac:dyDescent="0.4">
      <c r="A35" s="3" t="s">
        <v>60</v>
      </c>
      <c r="B35" s="2">
        <v>3672</v>
      </c>
      <c r="C35" s="2">
        <v>4181</v>
      </c>
      <c r="D35" s="2">
        <v>4940</v>
      </c>
      <c r="E35" s="2">
        <v>4503</v>
      </c>
      <c r="F35" s="2">
        <v>4681</v>
      </c>
      <c r="G35" s="2">
        <v>4871</v>
      </c>
      <c r="H35" s="2">
        <v>5138</v>
      </c>
      <c r="I35" s="2">
        <v>5011</v>
      </c>
      <c r="J35" s="2">
        <v>5234</v>
      </c>
      <c r="K35" s="2">
        <v>5762</v>
      </c>
      <c r="L35" s="2">
        <v>5922</v>
      </c>
      <c r="M35" s="2">
        <v>5865</v>
      </c>
      <c r="N35" s="2"/>
      <c r="O35">
        <f t="shared" si="1"/>
        <v>12</v>
      </c>
      <c r="P35">
        <f t="shared" si="0"/>
        <v>12</v>
      </c>
      <c r="Q35" s="11">
        <f t="shared" si="2"/>
        <v>4981.666666666667</v>
      </c>
    </row>
    <row r="36" spans="1:17" x14ac:dyDescent="0.4">
      <c r="A36" s="3" t="s">
        <v>62</v>
      </c>
      <c r="B36" s="2">
        <v>1308</v>
      </c>
      <c r="C36" s="2">
        <v>1252</v>
      </c>
      <c r="D36" s="2">
        <v>1471</v>
      </c>
      <c r="E36" s="2">
        <v>2020</v>
      </c>
      <c r="F36" s="2">
        <v>2073</v>
      </c>
      <c r="G36" s="2">
        <v>2806</v>
      </c>
      <c r="H36" s="2">
        <v>3221</v>
      </c>
      <c r="I36" s="2">
        <v>3499</v>
      </c>
      <c r="J36" s="2">
        <v>4137</v>
      </c>
      <c r="K36" s="2">
        <v>5099</v>
      </c>
      <c r="L36" s="2">
        <v>5732</v>
      </c>
      <c r="M36" s="2">
        <v>5517</v>
      </c>
      <c r="N36" s="2"/>
      <c r="O36">
        <f t="shared" si="1"/>
        <v>12</v>
      </c>
      <c r="P36">
        <f t="shared" si="0"/>
        <v>12</v>
      </c>
      <c r="Q36" s="11">
        <f t="shared" si="2"/>
        <v>3177.9166666666665</v>
      </c>
    </row>
    <row r="37" spans="1:17" x14ac:dyDescent="0.4">
      <c r="A37" s="3" t="s">
        <v>64</v>
      </c>
      <c r="B37" s="2">
        <v>3941</v>
      </c>
      <c r="C37" s="2">
        <v>4168</v>
      </c>
      <c r="D37" s="2">
        <v>4592</v>
      </c>
      <c r="E37" s="2">
        <v>4829</v>
      </c>
      <c r="F37" s="2">
        <v>4965</v>
      </c>
      <c r="G37" s="2">
        <v>5502</v>
      </c>
      <c r="H37" s="2">
        <v>5970</v>
      </c>
      <c r="I37" s="2">
        <v>6533</v>
      </c>
      <c r="J37" s="2">
        <v>7184</v>
      </c>
      <c r="K37" s="2">
        <v>7446</v>
      </c>
      <c r="L37" s="2">
        <v>7291</v>
      </c>
      <c r="M37" s="2">
        <v>7288</v>
      </c>
      <c r="N37" s="2"/>
      <c r="O37">
        <f t="shared" si="1"/>
        <v>12</v>
      </c>
      <c r="P37">
        <f t="shared" si="0"/>
        <v>12</v>
      </c>
      <c r="Q37" s="11">
        <f t="shared" si="2"/>
        <v>5809.083333333333</v>
      </c>
    </row>
    <row r="38" spans="1:17" x14ac:dyDescent="0.4">
      <c r="A38" s="3" t="s">
        <v>65</v>
      </c>
      <c r="B38" s="2">
        <v>6336</v>
      </c>
      <c r="C38" s="2">
        <v>6295</v>
      </c>
      <c r="D38" s="2">
        <v>7143</v>
      </c>
      <c r="E38" s="2">
        <v>7291</v>
      </c>
      <c r="F38" s="2">
        <v>7469</v>
      </c>
      <c r="G38" s="2">
        <v>7532</v>
      </c>
      <c r="H38" s="2">
        <v>7699</v>
      </c>
      <c r="I38" s="2">
        <v>8338</v>
      </c>
      <c r="J38" s="2">
        <v>9080</v>
      </c>
      <c r="K38" s="2">
        <v>9382</v>
      </c>
      <c r="L38" s="2">
        <v>9987</v>
      </c>
      <c r="M38" s="2">
        <v>10295</v>
      </c>
      <c r="N38" s="2"/>
      <c r="O38">
        <f t="shared" si="1"/>
        <v>12</v>
      </c>
      <c r="P38">
        <f t="shared" si="0"/>
        <v>12</v>
      </c>
      <c r="Q38" s="11">
        <f t="shared" si="2"/>
        <v>8070.583333333333</v>
      </c>
    </row>
    <row r="39" spans="1:17" x14ac:dyDescent="0.4">
      <c r="A39" s="3" t="s">
        <v>66</v>
      </c>
      <c r="B39" s="2">
        <v>6631</v>
      </c>
      <c r="C39" s="2">
        <v>6889</v>
      </c>
      <c r="D39" s="2">
        <v>7776</v>
      </c>
      <c r="E39" s="2">
        <v>8131</v>
      </c>
      <c r="F39" s="2">
        <v>8570</v>
      </c>
      <c r="G39" s="2">
        <v>8469</v>
      </c>
      <c r="H39" s="2">
        <v>8793</v>
      </c>
      <c r="I39" s="2">
        <v>9211</v>
      </c>
      <c r="J39" s="2">
        <v>9063</v>
      </c>
      <c r="K39" s="2">
        <v>10597</v>
      </c>
      <c r="L39" s="2">
        <v>11513</v>
      </c>
      <c r="M39" s="2">
        <v>12907</v>
      </c>
      <c r="N39" s="2"/>
      <c r="O39">
        <f t="shared" si="1"/>
        <v>12</v>
      </c>
      <c r="P39">
        <f t="shared" si="0"/>
        <v>12</v>
      </c>
      <c r="Q39" s="11">
        <f t="shared" si="2"/>
        <v>9045.8333333333339</v>
      </c>
    </row>
    <row r="40" spans="1:17" x14ac:dyDescent="0.4">
      <c r="A40" s="3" t="s">
        <v>67</v>
      </c>
      <c r="B40" s="2">
        <v>3877</v>
      </c>
      <c r="C40" s="2">
        <v>4415</v>
      </c>
      <c r="D40" s="2">
        <v>5150</v>
      </c>
      <c r="E40" s="2">
        <v>5851</v>
      </c>
      <c r="F40" s="2">
        <v>5941</v>
      </c>
      <c r="G40" s="2">
        <v>6361</v>
      </c>
      <c r="H40" s="2">
        <v>7732</v>
      </c>
      <c r="I40" s="2">
        <v>8222</v>
      </c>
      <c r="J40" s="2">
        <v>8758</v>
      </c>
      <c r="K40" s="2">
        <v>9088</v>
      </c>
      <c r="L40" s="2">
        <v>9369</v>
      </c>
      <c r="M40" s="2">
        <v>9857</v>
      </c>
      <c r="N40" s="2"/>
      <c r="O40">
        <f t="shared" si="1"/>
        <v>12</v>
      </c>
      <c r="P40">
        <f t="shared" si="0"/>
        <v>12</v>
      </c>
      <c r="Q40" s="11">
        <f t="shared" si="2"/>
        <v>7051.75</v>
      </c>
    </row>
    <row r="41" spans="1:17" x14ac:dyDescent="0.4">
      <c r="A41" s="3" t="s">
        <v>72</v>
      </c>
      <c r="B41" s="2" t="s">
        <v>18</v>
      </c>
      <c r="C41" s="2" t="s">
        <v>18</v>
      </c>
      <c r="D41" s="2" t="s">
        <v>18</v>
      </c>
      <c r="E41" s="2" t="s">
        <v>18</v>
      </c>
      <c r="F41" s="2" t="s">
        <v>18</v>
      </c>
      <c r="G41" s="2" t="s">
        <v>18</v>
      </c>
      <c r="H41" s="2" t="s">
        <v>18</v>
      </c>
      <c r="I41" s="2" t="s">
        <v>18</v>
      </c>
      <c r="J41" s="2" t="s">
        <v>18</v>
      </c>
      <c r="K41" s="2" t="s">
        <v>18</v>
      </c>
      <c r="L41" s="2" t="s">
        <v>18</v>
      </c>
      <c r="M41" s="2" t="s">
        <v>18</v>
      </c>
      <c r="N41" s="2" t="s">
        <v>18</v>
      </c>
      <c r="P41">
        <f t="shared" si="0"/>
        <v>0</v>
      </c>
      <c r="Q41" s="11"/>
    </row>
    <row r="42" spans="1:17" x14ac:dyDescent="0.4">
      <c r="A42" s="3" t="s">
        <v>73</v>
      </c>
      <c r="B42" s="2">
        <v>4967</v>
      </c>
      <c r="C42" s="2">
        <v>5052</v>
      </c>
      <c r="D42" s="2">
        <v>5169</v>
      </c>
      <c r="E42" s="2">
        <v>5494</v>
      </c>
      <c r="F42" s="2">
        <v>5776</v>
      </c>
      <c r="G42" s="2">
        <v>5992</v>
      </c>
      <c r="H42" s="2">
        <v>6311</v>
      </c>
      <c r="I42" s="2">
        <v>6498</v>
      </c>
      <c r="J42" s="2">
        <v>6723</v>
      </c>
      <c r="K42" s="2">
        <v>8328</v>
      </c>
      <c r="L42" s="2">
        <v>9463</v>
      </c>
      <c r="M42" s="2">
        <v>8671</v>
      </c>
      <c r="N42" s="2"/>
      <c r="O42">
        <f t="shared" si="1"/>
        <v>12</v>
      </c>
      <c r="P42">
        <f t="shared" si="0"/>
        <v>12</v>
      </c>
      <c r="Q42" s="11">
        <f t="shared" si="2"/>
        <v>6537</v>
      </c>
    </row>
    <row r="43" spans="1:17" x14ac:dyDescent="0.4">
      <c r="A43" s="4" t="s">
        <v>74</v>
      </c>
      <c r="B43" s="2"/>
      <c r="C43" s="2"/>
      <c r="D43" s="2">
        <v>4536</v>
      </c>
      <c r="E43" s="2">
        <v>4841</v>
      </c>
      <c r="F43" s="2">
        <v>5190</v>
      </c>
      <c r="G43" s="2">
        <v>4780</v>
      </c>
      <c r="H43" s="2">
        <v>4952</v>
      </c>
      <c r="I43" s="2">
        <v>4675</v>
      </c>
      <c r="J43" s="2">
        <v>5582</v>
      </c>
      <c r="K43" s="2">
        <v>6812</v>
      </c>
      <c r="L43" s="2">
        <v>6842</v>
      </c>
      <c r="M43" s="2">
        <v>8084</v>
      </c>
      <c r="N43" s="2"/>
      <c r="O43">
        <f t="shared" si="1"/>
        <v>10</v>
      </c>
      <c r="P43">
        <f t="shared" si="0"/>
        <v>10</v>
      </c>
      <c r="Q43" s="11">
        <f t="shared" si="2"/>
        <v>5629.4</v>
      </c>
    </row>
    <row r="57" spans="19:19" x14ac:dyDescent="0.4">
      <c r="S57" s="10" t="s">
        <v>120</v>
      </c>
    </row>
  </sheetData>
  <mergeCells count="2">
    <mergeCell ref="A1:A2"/>
    <mergeCell ref="B1:N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K28" sqref="K28"/>
    </sheetView>
  </sheetViews>
  <sheetFormatPr defaultRowHeight="17.399999999999999" x14ac:dyDescent="0.4"/>
  <cols>
    <col min="1" max="1" width="26.3984375" bestFit="1" customWidth="1"/>
  </cols>
  <sheetData>
    <row r="1" spans="1:2" x14ac:dyDescent="0.4">
      <c r="A1" s="5" t="s">
        <v>75</v>
      </c>
      <c r="B1" s="5" t="s">
        <v>76</v>
      </c>
    </row>
    <row r="2" spans="1:2" x14ac:dyDescent="0.4">
      <c r="A2" s="5" t="s">
        <v>77</v>
      </c>
      <c r="B2" s="5" t="s">
        <v>78</v>
      </c>
    </row>
    <row r="3" spans="1:2" x14ac:dyDescent="0.4">
      <c r="A3" s="5" t="s">
        <v>79</v>
      </c>
      <c r="B3" s="5" t="s">
        <v>80</v>
      </c>
    </row>
    <row r="4" spans="1:2" x14ac:dyDescent="0.4">
      <c r="A4" s="5" t="s">
        <v>81</v>
      </c>
      <c r="B4" s="5" t="s">
        <v>82</v>
      </c>
    </row>
    <row r="5" spans="1:2" x14ac:dyDescent="0.4">
      <c r="A5" s="5" t="s">
        <v>83</v>
      </c>
      <c r="B5" s="5" t="s">
        <v>84</v>
      </c>
    </row>
    <row r="6" spans="1:2" x14ac:dyDescent="0.4">
      <c r="A6" s="5" t="s">
        <v>85</v>
      </c>
      <c r="B6" s="5" t="s">
        <v>86</v>
      </c>
    </row>
    <row r="7" spans="1:2" x14ac:dyDescent="0.4">
      <c r="A7" s="5" t="s">
        <v>18</v>
      </c>
      <c r="B7" s="5" t="s">
        <v>87</v>
      </c>
    </row>
    <row r="8" spans="1:2" x14ac:dyDescent="0.4">
      <c r="A8" s="5" t="s">
        <v>88</v>
      </c>
      <c r="B8" s="5" t="s">
        <v>89</v>
      </c>
    </row>
    <row r="9" spans="1:2" x14ac:dyDescent="0.4">
      <c r="A9" s="5" t="s">
        <v>90</v>
      </c>
    </row>
    <row r="10" spans="1:2" x14ac:dyDescent="0.4">
      <c r="A10" s="5" t="s">
        <v>91</v>
      </c>
      <c r="B10" s="5" t="s">
        <v>92</v>
      </c>
    </row>
    <row r="11" spans="1:2" x14ac:dyDescent="0.4">
      <c r="A11" s="5" t="s">
        <v>18</v>
      </c>
      <c r="B11" s="5" t="s">
        <v>93</v>
      </c>
    </row>
    <row r="12" spans="1:2" x14ac:dyDescent="0.4">
      <c r="A12" s="5" t="s">
        <v>18</v>
      </c>
      <c r="B12" s="5" t="s">
        <v>94</v>
      </c>
    </row>
    <row r="13" spans="1:2" x14ac:dyDescent="0.4">
      <c r="A13" s="5" t="s">
        <v>95</v>
      </c>
      <c r="B13" s="5" t="s">
        <v>96</v>
      </c>
    </row>
    <row r="14" spans="1:2" x14ac:dyDescent="0.4">
      <c r="A14" s="5" t="s">
        <v>97</v>
      </c>
      <c r="B14" s="5" t="s">
        <v>96</v>
      </c>
    </row>
    <row r="15" spans="1:2" x14ac:dyDescent="0.4">
      <c r="A15" s="5" t="s">
        <v>98</v>
      </c>
      <c r="B15" s="5" t="s">
        <v>99</v>
      </c>
    </row>
    <row r="16" spans="1:2" x14ac:dyDescent="0.4">
      <c r="A16" s="5" t="s">
        <v>100</v>
      </c>
      <c r="B16" s="5" t="s">
        <v>96</v>
      </c>
    </row>
    <row r="17" spans="1:2" x14ac:dyDescent="0.4">
      <c r="A17" s="5" t="s">
        <v>101</v>
      </c>
      <c r="B17" s="5" t="s">
        <v>96</v>
      </c>
    </row>
    <row r="18" spans="1:2" x14ac:dyDescent="0.4">
      <c r="A18" s="5" t="s">
        <v>102</v>
      </c>
      <c r="B18" s="5" t="s">
        <v>96</v>
      </c>
    </row>
    <row r="19" spans="1:2" x14ac:dyDescent="0.4">
      <c r="A19" s="5" t="s">
        <v>103</v>
      </c>
      <c r="B19" s="5" t="s">
        <v>96</v>
      </c>
    </row>
    <row r="20" spans="1:2" x14ac:dyDescent="0.4">
      <c r="A20" s="5" t="s">
        <v>104</v>
      </c>
      <c r="B20" s="5" t="s">
        <v>96</v>
      </c>
    </row>
    <row r="21" spans="1:2" x14ac:dyDescent="0.4">
      <c r="A21" s="5" t="s">
        <v>105</v>
      </c>
      <c r="B21" s="5" t="s">
        <v>96</v>
      </c>
    </row>
    <row r="22" spans="1:2" x14ac:dyDescent="0.4">
      <c r="A22" s="5" t="s">
        <v>106</v>
      </c>
      <c r="B22" s="5" t="s">
        <v>107</v>
      </c>
    </row>
    <row r="23" spans="1:2" x14ac:dyDescent="0.4">
      <c r="A23" s="5" t="s">
        <v>108</v>
      </c>
      <c r="B23" s="5" t="s">
        <v>96</v>
      </c>
    </row>
    <row r="24" spans="1:2" x14ac:dyDescent="0.4">
      <c r="A24" s="5" t="s">
        <v>109</v>
      </c>
      <c r="B24" s="5" t="s">
        <v>96</v>
      </c>
    </row>
    <row r="25" spans="1:2" x14ac:dyDescent="0.4">
      <c r="A25" s="5" t="s">
        <v>110</v>
      </c>
      <c r="B25" s="5" t="s">
        <v>96</v>
      </c>
    </row>
    <row r="26" spans="1:2" x14ac:dyDescent="0.4">
      <c r="A26" s="5" t="s">
        <v>111</v>
      </c>
      <c r="B26" s="5" t="s">
        <v>112</v>
      </c>
    </row>
    <row r="27" spans="1:2" x14ac:dyDescent="0.4">
      <c r="A27" s="5" t="s">
        <v>113</v>
      </c>
      <c r="B27" s="5" t="s">
        <v>96</v>
      </c>
    </row>
    <row r="28" spans="1:2" x14ac:dyDescent="0.4">
      <c r="A28" s="5" t="s">
        <v>114</v>
      </c>
      <c r="B28" s="5" t="s">
        <v>96</v>
      </c>
    </row>
    <row r="29" spans="1:2" x14ac:dyDescent="0.4">
      <c r="A29" s="5" t="s">
        <v>115</v>
      </c>
      <c r="B29" s="5" t="s">
        <v>96</v>
      </c>
    </row>
    <row r="30" spans="1:2" x14ac:dyDescent="0.4">
      <c r="A30" s="5" t="s">
        <v>116</v>
      </c>
      <c r="B30" s="5" t="s">
        <v>96</v>
      </c>
    </row>
    <row r="31" spans="1:2" x14ac:dyDescent="0.4">
      <c r="A31" s="5" t="s">
        <v>117</v>
      </c>
      <c r="B31" s="5" t="s">
        <v>96</v>
      </c>
    </row>
    <row r="32" spans="1:2" x14ac:dyDescent="0.4">
      <c r="A32" s="5" t="s">
        <v>118</v>
      </c>
      <c r="B32" s="5" t="s">
        <v>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G26" zoomScale="85" zoomScaleNormal="85" workbookViewId="0">
      <selection activeCell="AC62" sqref="AC62"/>
    </sheetView>
  </sheetViews>
  <sheetFormatPr defaultRowHeight="17.399999999999999" x14ac:dyDescent="0.4"/>
  <cols>
    <col min="1" max="1" width="15.59765625" customWidth="1"/>
    <col min="3" max="3" width="12.69921875" bestFit="1" customWidth="1"/>
    <col min="5" max="5" width="10.3984375" bestFit="1" customWidth="1"/>
    <col min="14" max="14" width="8.69921875" customWidth="1"/>
    <col min="15" max="15" width="9" hidden="1" customWidth="1"/>
    <col min="16" max="16" width="9.765625E-2" customWidth="1"/>
  </cols>
  <sheetData>
    <row r="1" spans="1:18" x14ac:dyDescent="0.4">
      <c r="A1" s="15" t="s">
        <v>0</v>
      </c>
      <c r="B1" s="16" t="s">
        <v>1</v>
      </c>
      <c r="C1" s="16" t="s">
        <v>1</v>
      </c>
      <c r="D1" s="16" t="s">
        <v>1</v>
      </c>
      <c r="E1" s="16" t="s">
        <v>1</v>
      </c>
      <c r="F1" s="16" t="s">
        <v>1</v>
      </c>
      <c r="G1" s="16" t="s">
        <v>1</v>
      </c>
      <c r="H1" s="16" t="s">
        <v>1</v>
      </c>
      <c r="I1" s="16" t="s">
        <v>1</v>
      </c>
      <c r="J1" s="16" t="s">
        <v>1</v>
      </c>
      <c r="K1" s="16" t="s">
        <v>1</v>
      </c>
      <c r="L1" s="16" t="s">
        <v>1</v>
      </c>
      <c r="M1" s="16" t="s">
        <v>1</v>
      </c>
      <c r="N1" s="16" t="s">
        <v>1</v>
      </c>
    </row>
    <row r="2" spans="1:18" x14ac:dyDescent="0.4">
      <c r="A2" s="16" t="s">
        <v>0</v>
      </c>
      <c r="B2" s="6" t="s">
        <v>4</v>
      </c>
      <c r="C2" s="6">
        <v>2001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9" t="s">
        <v>119</v>
      </c>
      <c r="Q2" s="12" t="s">
        <v>121</v>
      </c>
    </row>
    <row r="3" spans="1:18" x14ac:dyDescent="0.4">
      <c r="A3" s="7" t="s">
        <v>17</v>
      </c>
    </row>
    <row r="4" spans="1:18" x14ac:dyDescent="0.4">
      <c r="A4" s="7" t="s">
        <v>19</v>
      </c>
      <c r="B4" s="13">
        <f>(1/1)*100</f>
        <v>100</v>
      </c>
      <c r="C4" s="13">
        <f>IF(('초교 데이터'!C4/'초교 데이터'!B4)*100&gt;0.1,('초교 데이터'!C4/'초교 데이터'!B4)*100," ")</f>
        <v>117.71790808240887</v>
      </c>
      <c r="D4" s="13">
        <f>IF(('초교 데이터'!D4/'초교 데이터'!C4)*100&gt;0.1,('초교 데이터'!D4/'초교 데이터'!C4)*100," ")</f>
        <v>95.665051157781363</v>
      </c>
      <c r="E4" s="13">
        <f>IF(('초교 데이터'!E4/'초교 데이터'!D4)*100&gt;0.1,('초교 데이터'!E4/'초교 데이터'!D4)*100," ")</f>
        <v>115.33915001407263</v>
      </c>
      <c r="F4" s="13">
        <f>IF(('초교 데이터'!F4/'초교 데이터'!E4)*100&gt;0.1,('초교 데이터'!F4/'초교 데이터'!E4)*100," ")</f>
        <v>109.56564177647633</v>
      </c>
      <c r="G4" s="13">
        <f>IF(('초교 데이터'!G4/'초교 데이터'!F4)*100&gt;0.1,('초교 데이터'!G4/'초교 데이터'!F4)*100," ")</f>
        <v>104.47661469933185</v>
      </c>
      <c r="H4" s="13">
        <f>IF(('초교 데이터'!H4/'초교 데이터'!G4)*100&gt;0.1,('초교 데이터'!H4/'초교 데이터'!G4)*100," ")</f>
        <v>105.2014495843104</v>
      </c>
      <c r="I4" s="13">
        <f>IF(('초교 데이터'!I4/'초교 데이터'!H4)*100&gt;0.1,('초교 데이터'!I4/'초교 데이터'!H4)*100," ")</f>
        <v>110.17223910840931</v>
      </c>
      <c r="J4" s="13">
        <f>IF(('초교 데이터'!J4/'초교 데이터'!I4)*100&gt;0.1,('초교 데이터'!J4/'초교 데이터'!I4)*100," ")</f>
        <v>99.687327570351286</v>
      </c>
      <c r="K4" s="13">
        <f>IF(('초교 데이터'!K4/'초교 데이터'!J4)*100&gt;0.1,('초교 데이터'!K4/'초교 데이터'!J4)*100," ")</f>
        <v>122.84132841328412</v>
      </c>
      <c r="L4" s="13">
        <f>IF(('초교 데이터'!L4/'초교 데이터'!K4)*100&gt;0.1,('초교 데이터'!L4/'초교 데이터'!K4)*100," ")</f>
        <v>99.143887053169124</v>
      </c>
      <c r="M4" s="13">
        <f>IF(('초교 데이터'!M4/'초교 데이터'!L4)*100&gt;0.1,('초교 데이터'!M4/'초교 데이터'!L4)*100," ")</f>
        <v>105.68095743069233</v>
      </c>
      <c r="N4" s="13"/>
      <c r="Q4" s="11">
        <f>AVERAGE(B4:N4)</f>
        <v>107.12429624085729</v>
      </c>
      <c r="R4" t="s">
        <v>122</v>
      </c>
    </row>
    <row r="5" spans="1:18" x14ac:dyDescent="0.4">
      <c r="A5" s="7" t="s">
        <v>22</v>
      </c>
      <c r="B5" s="13">
        <f>(1/1)*100</f>
        <v>100</v>
      </c>
      <c r="C5" s="13">
        <f>IF(('초교 데이터'!C5/'초교 데이터'!B5)*100&gt;0.1,('초교 데이터'!C5/'초교 데이터'!B5)*100," ")</f>
        <v>78.832116788321173</v>
      </c>
      <c r="D5" s="13">
        <f>IF(('초교 데이터'!D5/'초교 데이터'!C5)*100&gt;0.1,('초교 데이터'!D5/'초교 데이터'!C5)*100," ")</f>
        <v>101.85185185185186</v>
      </c>
      <c r="E5" s="13"/>
      <c r="F5" s="13"/>
      <c r="G5" s="13"/>
      <c r="H5" s="13"/>
      <c r="I5" s="13">
        <f>IF(ERROR.TYPE(('초교 데이터'!I5/'초교 데이터'!H5)*100)=2,('초교 데이터'!I5/'초교 데이터'!D5)^(1/(COUNTBLANK('초교 데이터'!B5:I5)+1))*100,IF(('초교 데이터'!I5/'초교 데이터'!H5)*100&gt;0.1,('초교 데이터'!I5/'초교 데이터'!H5)*100," "))</f>
        <v>137.16070679099442</v>
      </c>
      <c r="J5" s="13"/>
      <c r="K5" s="13"/>
      <c r="L5" s="13"/>
      <c r="M5" s="13"/>
      <c r="N5" s="13">
        <f>IF(ERROR.TYPE(('초교 데이터'!N5/'초교 데이터'!M5)*100)=2,('초교 데이터'!N5/'초교 데이터'!I5)^(1/(COUNTBLANK('초교 데이터'!I5:N5)+1))*100,IF(('초교 데이터'!N5/'초교 데이터'!M5)*100&gt;0.1,('초교 데이터'!N5/'초교 데이터'!M5)*100," "))</f>
        <v>101.91060242451076</v>
      </c>
      <c r="Q5" s="11">
        <f t="shared" ref="Q5:Q43" si="0">AVERAGE(B5:N5)</f>
        <v>103.95105557113564</v>
      </c>
    </row>
    <row r="6" spans="1:18" x14ac:dyDescent="0.4">
      <c r="A6" s="7" t="s">
        <v>23</v>
      </c>
      <c r="B6" s="13">
        <f t="shared" ref="B6:B42" si="1">(1/1)*100</f>
        <v>100</v>
      </c>
      <c r="C6" s="13">
        <f>IF(('초교 데이터'!C6/'초교 데이터'!B6)*100&gt;0.1,('초교 데이터'!C6/'초교 데이터'!B6)*100," ")</f>
        <v>106.87198345207997</v>
      </c>
      <c r="D6" s="13">
        <f>IF(('초교 데이터'!D6/'초교 데이터'!C6)*100&gt;0.1,('초교 데이터'!D6/'초교 데이터'!C6)*100," ")</f>
        <v>102.58064516129033</v>
      </c>
      <c r="E6" s="13">
        <f>IF(('초교 데이터'!E6/'초교 데이터'!D6)*100&gt;0.1,('초교 데이터'!E6/'초교 데이터'!D6)*100," ")</f>
        <v>105.17819706498952</v>
      </c>
      <c r="F6" s="13">
        <f>IF(('초교 데이터'!F6/'초교 데이터'!E6)*100&gt;0.1,('초교 데이터'!F6/'초교 데이터'!E6)*100," ")</f>
        <v>103.48814032290213</v>
      </c>
      <c r="G6" s="13">
        <f>IF(('초교 데이터'!G6/'초교 데이터'!F6)*100&gt;0.1,('초교 데이터'!G6/'초교 데이터'!F6)*100," ")</f>
        <v>90.504622496147931</v>
      </c>
      <c r="H6" s="13">
        <f>IF(('초교 데이터'!H6/'초교 데이터'!G6)*100&gt;0.1,('초교 데이터'!H6/'초교 데이터'!G6)*100," ")</f>
        <v>104.76697169610556</v>
      </c>
      <c r="I6" s="13">
        <f>IF(('초교 데이터'!I6/'초교 데이터'!H6)*100&gt;0.1,('초교 데이터'!I6/'초교 데이터'!H6)*100," ")</f>
        <v>102.78285598212472</v>
      </c>
      <c r="J6" s="13">
        <f>IF(('초교 데이터'!J6/'초교 데이터'!I6)*100&gt;0.1,('초교 데이터'!J6/'초교 데이터'!I6)*100," ")</f>
        <v>105.0197628458498</v>
      </c>
      <c r="K6" s="13">
        <f>IF(('초교 데이터'!K6/'초교 데이터'!J6)*100&gt;0.1,('초교 데이터'!K6/'초교 데이터'!J6)*100," ")</f>
        <v>97.89235980429055</v>
      </c>
      <c r="L6" s="13">
        <f>IF(('초교 데이터'!L6/'초교 데이터'!K6)*100&gt;0.1,('초교 데이터'!L6/'초교 데이터'!K6)*100," ")</f>
        <v>110.6881968473664</v>
      </c>
      <c r="M6" s="13">
        <f>IF(('초교 데이터'!M6/'초교 데이터'!L6)*100&gt;0.1,('초교 데이터'!M6/'초교 데이터'!L6)*100," ")</f>
        <v>118.49600555748523</v>
      </c>
      <c r="N6" s="13"/>
      <c r="Q6" s="11">
        <f t="shared" si="0"/>
        <v>104.022478435886</v>
      </c>
    </row>
    <row r="7" spans="1:18" x14ac:dyDescent="0.4">
      <c r="A7" s="7" t="s">
        <v>24</v>
      </c>
      <c r="B7" s="13">
        <f t="shared" si="1"/>
        <v>100</v>
      </c>
      <c r="C7" s="13">
        <f>IF(('초교 데이터'!C7/'초교 데이터'!B7)*100&gt;0.1,('초교 데이터'!C7/'초교 데이터'!B7)*100," ")</f>
        <v>104.79389867441438</v>
      </c>
      <c r="D7" s="13">
        <f>IF(('초교 데이터'!D7/'초교 데이터'!C7)*100&gt;0.1,('초교 데이터'!D7/'초교 데이터'!C7)*100," ")</f>
        <v>105.99549471495409</v>
      </c>
      <c r="E7" s="13">
        <f>IF(('초교 데이터'!E7/'초교 데이터'!D7)*100&gt;0.1,('초교 데이터'!E7/'초교 데이터'!D7)*100," ")</f>
        <v>103.80905672715383</v>
      </c>
      <c r="F7" s="13">
        <f>IF(('초교 데이터'!F7/'초교 데이터'!E7)*100&gt;0.1,('초교 데이터'!F7/'초교 데이터'!E7)*100," ")</f>
        <v>103.16535433070865</v>
      </c>
      <c r="G7" s="13">
        <f>IF(('초교 데이터'!G7/'초교 데이터'!F7)*100&gt;0.1,('초교 데이터'!G7/'초교 데이터'!F7)*100," ")</f>
        <v>102.94611509693176</v>
      </c>
      <c r="H7" s="13">
        <f>IF(('초교 데이터'!H7/'초교 데이터'!G7)*100&gt;0.1,('초교 데이터'!H7/'초교 데이터'!G7)*100," ")</f>
        <v>103.63285883748516</v>
      </c>
      <c r="I7" s="13">
        <f>IF(('초교 데이터'!I7/'초교 데이터'!H7)*100&gt;0.1,('초교 데이터'!I7/'초교 데이터'!H7)*100," ")</f>
        <v>103.6915152382315</v>
      </c>
      <c r="J7" s="13">
        <f>IF(('초교 데이터'!J7/'초교 데이터'!I7)*100&gt;0.1,('초교 데이터'!J7/'초교 데이터'!I7)*100," ")</f>
        <v>103.36691044570168</v>
      </c>
      <c r="K7" s="13">
        <f>IF(('초교 데이터'!K7/'초교 데이터'!J7)*100&gt;0.1,('초교 데이터'!K7/'초교 데이터'!J7)*100," ")</f>
        <v>103.17714590842344</v>
      </c>
      <c r="L7" s="13">
        <f>IF(('초교 데이터'!L7/'초교 데이터'!K7)*100&gt;0.1,('초교 데이터'!L7/'초교 데이터'!K7)*100," ")</f>
        <v>108.07348945529822</v>
      </c>
      <c r="M7" s="13">
        <f>IF(('초교 데이터'!M7/'초교 데이터'!L7)*100&gt;0.1,('초교 데이터'!M7/'초교 데이터'!L7)*100," ")</f>
        <v>99.126062492517661</v>
      </c>
      <c r="N7" s="13"/>
      <c r="Q7" s="11">
        <f t="shared" si="0"/>
        <v>103.48149182681836</v>
      </c>
    </row>
    <row r="8" spans="1:18" x14ac:dyDescent="0.4">
      <c r="A8" s="7" t="s">
        <v>29</v>
      </c>
      <c r="B8" s="13">
        <f t="shared" si="1"/>
        <v>100</v>
      </c>
      <c r="C8" s="13"/>
      <c r="D8" s="13"/>
      <c r="E8" s="13">
        <v>100</v>
      </c>
      <c r="F8" s="13">
        <f>IF(('초교 데이터'!F8/'초교 데이터'!E8)*100&gt;0.1,('초교 데이터'!F8/'초교 데이터'!E8)*100," ")</f>
        <v>128.88377445339472</v>
      </c>
      <c r="G8" s="13"/>
      <c r="H8" s="13">
        <f>IF(ERROR.TYPE(('초교 데이터'!H8/'초교 데이터'!G8)*100)=2,('초교 데이터'!H8/'초교 데이터'!F8)^(1/(COUNTBLANK('초교 데이터'!C8:'초교 데이터'!F8)+1))*100,IF(('초교 데이터'!H8/'초교 데이터'!G8)*100&gt;0.1,('초교 데이터'!H8/'초교 데이터'!G8)*100," "))</f>
        <v>100.29673764436629</v>
      </c>
      <c r="I8" s="13"/>
      <c r="J8" s="13"/>
      <c r="K8" s="13"/>
      <c r="L8" s="13">
        <f>IF(ERROR.TYPE(('초교 데이터'!L8/'초교 데이터'!K8)*100)=2,('초교 데이터'!L8/'초교 데이터'!H8)^(1/(COUNTBLANK('초교 데이터'!G8:'초교 데이터'!H8)+1))*100,IF(('초교 데이터'!L8/'초교 데이터'!K8)*100&gt;0.1,('초교 데이터'!L8/'초교 데이터'!K8)*100," "))</f>
        <v>128.29722129161814</v>
      </c>
      <c r="M8" s="13">
        <f>IF(('초교 데이터'!M8/'초교 데이터'!L8)*100&gt;0.1,('초교 데이터'!M8/'초교 데이터'!L8)*100," ")</f>
        <v>119.24731182795698</v>
      </c>
      <c r="N8" s="13"/>
      <c r="Q8" s="11">
        <f t="shared" si="0"/>
        <v>112.78750753622269</v>
      </c>
    </row>
    <row r="9" spans="1:18" x14ac:dyDescent="0.4">
      <c r="A9" s="7" t="s">
        <v>30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Q9" s="11"/>
    </row>
    <row r="10" spans="1:18" x14ac:dyDescent="0.4">
      <c r="A10" s="7" t="s">
        <v>31</v>
      </c>
      <c r="B10" s="13"/>
      <c r="C10" s="13"/>
      <c r="D10" s="13"/>
      <c r="E10" s="13"/>
      <c r="F10" s="13"/>
      <c r="G10" s="13"/>
      <c r="H10" s="13"/>
      <c r="I10" s="13">
        <v>100</v>
      </c>
      <c r="J10" s="13">
        <f>IF(('초교 데이터'!J10/'초교 데이터'!I10)*100&gt;0.1,('초교 데이터'!J10/'초교 데이터'!I10)*100," ")</f>
        <v>108.02824267782427</v>
      </c>
      <c r="K10" s="13">
        <f>IF(('초교 데이터'!K10/'초교 데이터'!J10)*100&gt;0.1,('초교 데이터'!K10/'초교 데이터'!J10)*100," ")</f>
        <v>108.12152021302349</v>
      </c>
      <c r="L10" s="13">
        <f>IF(('초교 데이터'!L10/'초교 데이터'!K10)*100&gt;0.1,('초교 데이터'!L10/'초교 데이터'!K10)*100," ")</f>
        <v>103.34713981864996</v>
      </c>
      <c r="M10" s="13"/>
      <c r="N10" s="13"/>
      <c r="Q10" s="11">
        <f t="shared" si="0"/>
        <v>104.87422567737443</v>
      </c>
    </row>
    <row r="11" spans="1:18" x14ac:dyDescent="0.4">
      <c r="A11" s="7" t="s">
        <v>32</v>
      </c>
      <c r="B11" s="13">
        <f t="shared" si="1"/>
        <v>100</v>
      </c>
      <c r="C11" s="13">
        <f>IF(('초교 데이터'!C11/'초교 데이터'!B11)*100&gt;0.1,('초교 데이터'!C11/'초교 데이터'!B11)*100," ")</f>
        <v>105.11231603408211</v>
      </c>
      <c r="D11" s="13">
        <f>IF(('초교 데이터'!D11/'초교 데이터'!C11)*100&gt;0.1,('초교 데이터'!D11/'초교 데이터'!C11)*100," ")</f>
        <v>108.10611643330876</v>
      </c>
      <c r="E11" s="13">
        <f>IF(('초교 데이터'!E11/'초교 데이터'!D11)*100&gt;0.1,('초교 데이터'!E11/'초교 데이터'!D11)*100," ")</f>
        <v>112.88343558282207</v>
      </c>
      <c r="F11" s="13">
        <f>IF(('초교 데이터'!F11/'초교 데이터'!E11)*100&gt;0.1,('초교 데이터'!F11/'초교 데이터'!E11)*100," ")</f>
        <v>102.29468599033818</v>
      </c>
      <c r="G11" s="13">
        <f>IF(('초교 데이터'!G11/'초교 데이터'!F11)*100&gt;0.1,('초교 데이터'!G11/'초교 데이터'!F11)*100," ")</f>
        <v>112.92798110979929</v>
      </c>
      <c r="H11" s="13">
        <f>IF(('초교 데이터'!H11/'초교 데이터'!G11)*100&gt;0.1,('초교 데이터'!H11/'초교 데이터'!G11)*100," ")</f>
        <v>104.70465237846314</v>
      </c>
      <c r="I11" s="13">
        <f>IF(('초교 데이터'!I11/'초교 데이터'!H11)*100&gt;0.1,('초교 데이터'!I11/'초교 데이터'!H11)*100," ")</f>
        <v>105.3919121318023</v>
      </c>
      <c r="J11" s="13">
        <f>IF(('초교 데이터'!J11/'초교 데이터'!I11)*100&gt;0.1,('초교 데이터'!J11/'초교 데이터'!I11)*100," ")</f>
        <v>106.3950734249171</v>
      </c>
      <c r="K11" s="13">
        <f>IF(('초교 데이터'!K11/'초교 데이터'!J11)*100&gt;0.1,('초교 데이터'!K11/'초교 데이터'!J11)*100," ")</f>
        <v>97.284060552092612</v>
      </c>
      <c r="L11" s="13">
        <f>IF(('초교 데이터'!L11/'초교 데이터'!K11)*100&gt;0.1,('초교 데이터'!L11/'초교 데이터'!K11)*100," ")</f>
        <v>106.68192219679634</v>
      </c>
      <c r="M11" s="13">
        <f>IF(('초교 데이터'!M11/'초교 데이터'!L11)*100&gt;0.1,('초교 데이터'!M11/'초교 데이터'!L11)*100," ")</f>
        <v>112.48391248391248</v>
      </c>
      <c r="N11" s="13"/>
      <c r="Q11" s="11">
        <f t="shared" si="0"/>
        <v>106.18883902652784</v>
      </c>
    </row>
    <row r="12" spans="1:18" x14ac:dyDescent="0.4">
      <c r="A12" s="7" t="s">
        <v>33</v>
      </c>
      <c r="B12" s="13">
        <f t="shared" si="1"/>
        <v>100</v>
      </c>
      <c r="C12" s="13">
        <f>IF(('초교 데이터'!C12/'초교 데이터'!B12)*100&gt;0.1,('초교 데이터'!C12/'초교 데이터'!B12)*100," ")</f>
        <v>108.07719799857041</v>
      </c>
      <c r="D12" s="13">
        <f>IF(('초교 데이터'!D12/'초교 데이터'!C12)*100&gt;0.1,('초교 데이터'!D12/'초교 데이터'!C12)*100," ")</f>
        <v>106.46825396825396</v>
      </c>
      <c r="E12" s="13">
        <f>IF(('초교 데이터'!E12/'초교 데이터'!D12)*100&gt;0.1,('초교 데이터'!E12/'초교 데이터'!D12)*100," ")</f>
        <v>103.18051931917009</v>
      </c>
      <c r="F12" s="13">
        <f>IF(('초교 데이터'!F12/'초교 데이터'!E12)*100&gt;0.1,('초교 데이터'!F12/'초교 데이터'!E12)*100," ")</f>
        <v>106.02046959662854</v>
      </c>
      <c r="G12" s="13">
        <f>IF(('초교 데이터'!G12/'초교 데이터'!F12)*100&gt;0.1,('초교 데이터'!G12/'초교 데이터'!F12)*100," ")</f>
        <v>103.98637137989779</v>
      </c>
      <c r="H12" s="13">
        <f>IF(('초교 데이터'!H12/'초교 데이터'!G12)*100&gt;0.1,('초교 데이터'!H12/'초교 데이터'!G12)*100," ")</f>
        <v>106.03975535168195</v>
      </c>
      <c r="I12" s="13">
        <f>IF(('초교 데이터'!I12/'초교 데이터'!H12)*100&gt;0.1,('초교 데이터'!I12/'초교 데이터'!H12)*100," ")</f>
        <v>105.35585539190441</v>
      </c>
      <c r="J12" s="13">
        <f>IF(('초교 데이터'!J12/'초교 데이터'!I12)*100&gt;0.1,('초교 데이터'!J12/'초교 데이터'!I12)*100," ")</f>
        <v>97.585296705445302</v>
      </c>
      <c r="K12" s="13">
        <f>IF(('초교 데이터'!K12/'초교 데이터'!J12)*100&gt;0.1,('초교 데이터'!K12/'초교 데이터'!J12)*100," ")</f>
        <v>111.29032258064515</v>
      </c>
      <c r="L12" s="13">
        <f>IF(('초교 데이터'!L12/'초교 데이터'!K12)*100&gt;0.1,('초교 데이터'!L12/'초교 데이터'!K12)*100," ")</f>
        <v>100.7561436672968</v>
      </c>
      <c r="M12" s="13">
        <f>IF(('초교 데이터'!M12/'초교 데이터'!L12)*100&gt;0.1,('초교 데이터'!M12/'초교 데이터'!L12)*100," ")</f>
        <v>97.900473510229617</v>
      </c>
      <c r="N12" s="13"/>
      <c r="Q12" s="11">
        <f t="shared" si="0"/>
        <v>103.88838828914368</v>
      </c>
    </row>
    <row r="13" spans="1:18" x14ac:dyDescent="0.4">
      <c r="A13" s="7" t="s">
        <v>34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Q13" s="11"/>
    </row>
    <row r="14" spans="1:18" x14ac:dyDescent="0.4">
      <c r="A14" s="7" t="s">
        <v>35</v>
      </c>
      <c r="B14" s="13">
        <f t="shared" si="1"/>
        <v>100</v>
      </c>
      <c r="C14" s="13">
        <f>IF(('초교 데이터'!C14/'초교 데이터'!B14)*100&gt;0.1,('초교 데이터'!C14/'초교 데이터'!B14)*100," ")</f>
        <v>103.56695869837296</v>
      </c>
      <c r="D14" s="13">
        <f>IF(('초교 데이터'!D14/'초교 데이터'!C14)*100&gt;0.1,('초교 데이터'!D14/'초교 데이터'!C14)*100," ")</f>
        <v>74.984894259818731</v>
      </c>
      <c r="E14" s="13"/>
      <c r="F14" s="13"/>
      <c r="G14" s="13"/>
      <c r="H14" s="13"/>
      <c r="I14" s="13"/>
      <c r="J14" s="13">
        <f>IF(ERROR.TYPE(('초교 데이터'!J14/'초교 데이터'!I14)*100)=2,('초교 데이터'!J14/'초교 데이터'!D14)^(1/(COUNTBLANK('초교 데이터'!C14:'초교 데이터'!D14)+1))*100,IF(('초교 데이터'!J14/'초교 데이터'!I14)*100&gt;0.1,('초교 데이터'!J14/'초교 데이터'!I14)*100," "))</f>
        <v>202.33682514101531</v>
      </c>
      <c r="K14" s="13">
        <f>IF(('초교 데이터'!K14/'초교 데이터'!J14)*100&gt;0.1,('초교 데이터'!K14/'초교 데이터'!J14)*100," ")</f>
        <v>109.79689366786141</v>
      </c>
      <c r="L14" s="13">
        <f>IF(('초교 데이터'!L14/'초교 데이터'!K14)*100&gt;0.1,('초교 데이터'!L14/'초교 데이터'!K14)*100," ")</f>
        <v>106.23866521581429</v>
      </c>
      <c r="M14" s="13">
        <f>IF(('초교 데이터'!M14/'초교 데이터'!L14)*100&gt;0.1,('초교 데이터'!M14/'초교 데이터'!L14)*100," ")</f>
        <v>73.984294981222263</v>
      </c>
      <c r="N14" s="13"/>
      <c r="Q14" s="11">
        <f t="shared" si="0"/>
        <v>110.12979028058645</v>
      </c>
    </row>
    <row r="15" spans="1:18" x14ac:dyDescent="0.4">
      <c r="A15" s="7" t="s">
        <v>36</v>
      </c>
      <c r="B15" s="13">
        <f t="shared" si="1"/>
        <v>100</v>
      </c>
      <c r="C15" s="13"/>
      <c r="D15" s="13">
        <f>IF(ERROR.TYPE(('초교 데이터'!D15/'초교 데이터'!C15)*100)=2,('초교 데이터'!D15/'초교 데이터'!B15)^(1/(COUNTBLANK('초교 데이터'!B15)+1))*100,IF(('초교 데이터'!D15/'초교 데이터'!C15)*100&gt;0.1,('초교 데이터'!D15/'초교 데이터'!C15)*100," "))</f>
        <v>104.56730769230769</v>
      </c>
      <c r="E15" s="13">
        <f>IF(('초교 데이터'!E15/'초교 데이터'!D15)*100&gt;0.1,('초교 데이터'!E15/'초교 데이터'!D15)*100," ")</f>
        <v>100</v>
      </c>
      <c r="F15" s="13">
        <f>IF(('초교 데이터'!F15/'초교 데이터'!E15)*100&gt;0.1,('초교 데이터'!F15/'초교 데이터'!E15)*100," ")</f>
        <v>133.2183908045977</v>
      </c>
      <c r="G15" s="13">
        <f>IF(('초교 데이터'!G15/'초교 데이터'!F15)*100&gt;0.1,('초교 데이터'!G15/'초교 데이터'!F15)*100," ")</f>
        <v>122.95081967213115</v>
      </c>
      <c r="H15" s="13">
        <f>IF(('초교 데이터'!H15/'초교 데이터'!G15)*100&gt;0.1,('초교 데이터'!H15/'초교 데이터'!G15)*100," ")</f>
        <v>109.89473684210526</v>
      </c>
      <c r="I15" s="13">
        <f>IF(('초교 데이터'!I15/'초교 데이터'!H15)*100&gt;0.1,('초교 데이터'!I15/'초교 데이터'!H15)*100," ")</f>
        <v>118.90166028097062</v>
      </c>
      <c r="J15" s="13">
        <f>IF(('초교 데이터'!J15/'초교 데이터'!I15)*100&gt;0.1,('초교 데이터'!J15/'초교 데이터'!I15)*100," ")</f>
        <v>115.73576799140707</v>
      </c>
      <c r="K15" s="13">
        <f>IF(('초교 데이터'!K15/'초교 데이터'!J15)*100&gt;0.1,('초교 데이터'!K15/'초교 데이터'!J15)*100," ")</f>
        <v>111.60092807424593</v>
      </c>
      <c r="L15" s="13">
        <f>IF(('초교 데이터'!L15/'초교 데이터'!K15)*100&gt;0.1,('초교 데이터'!L15/'초교 데이터'!K15)*100," ")</f>
        <v>115.5093555093555</v>
      </c>
      <c r="M15" s="13">
        <f>IF(('초교 데이터'!M15/'초교 데이터'!L15)*100&gt;0.1,('초교 데이터'!M15/'초교 데이터'!L15)*100," ")</f>
        <v>96.220302375809936</v>
      </c>
      <c r="N15" s="13"/>
      <c r="Q15" s="11">
        <f t="shared" si="0"/>
        <v>111.69084265844828</v>
      </c>
    </row>
    <row r="16" spans="1:18" x14ac:dyDescent="0.4">
      <c r="A16" s="7" t="s">
        <v>37</v>
      </c>
      <c r="B16" s="13">
        <f t="shared" si="1"/>
        <v>100</v>
      </c>
      <c r="C16" s="13"/>
      <c r="D16" s="13">
        <f>IF(ERROR.TYPE(('초교 데이터'!D16/'초교 데이터'!C16)*100)=2,('초교 데이터'!D16/'초교 데이터'!B16)^(1/(COUNTBLANK('초교 데이터'!B16)+1))*100,IF(('초교 데이터'!D16/'초교 데이터'!C16)*100&gt;0.1,('초교 데이터'!D16/'초교 데이터'!C16)*100," "))</f>
        <v>108.76288659793813</v>
      </c>
      <c r="E16" s="13">
        <f>IF(('초교 데이터'!E16/'초교 데이터'!D16)*100&gt;0.1,('초교 데이터'!E16/'초교 데이터'!D16)*100," ")</f>
        <v>104.78672985781992</v>
      </c>
      <c r="F16" s="13">
        <f>IF(('초교 데이터'!F16/'초교 데이터'!E16)*100&gt;0.1,('초교 데이터'!F16/'초교 데이터'!E16)*100," ")</f>
        <v>96.743554952510181</v>
      </c>
      <c r="G16" s="13">
        <f>IF(('초교 데이터'!G16/'초교 데이터'!F16)*100&gt;0.1,('초교 데이터'!G16/'초교 데이터'!F16)*100," ")</f>
        <v>99.111734455352973</v>
      </c>
      <c r="H16" s="13">
        <f>IF(('초교 데이터'!H16/'초교 데이터'!G16)*100&gt;0.1,('초교 데이터'!H16/'초교 데이터'!G16)*100," ")</f>
        <v>91.320754716981128</v>
      </c>
      <c r="I16" s="13">
        <f>IF(('초교 데이터'!I16/'초교 데이터'!H16)*100&gt;0.1,('초교 데이터'!I16/'초교 데이터'!H16)*100," ")</f>
        <v>107.85123966942149</v>
      </c>
      <c r="J16" s="13">
        <f>IF(('초교 데이터'!J16/'초교 데이터'!I16)*100&gt;0.1,('초교 데이터'!J16/'초교 데이터'!I16)*100," ")</f>
        <v>108.62068965517241</v>
      </c>
      <c r="K16" s="13">
        <f>IF(('초교 데이터'!K16/'초교 데이터'!J16)*100&gt;0.1,('초교 데이터'!K16/'초교 데이터'!J16)*100," ")</f>
        <v>119.3562610229277</v>
      </c>
      <c r="L16" s="13">
        <f>IF(('초교 데이터'!L16/'초교 데이터'!K16)*100&gt;0.1,('초교 데이터'!L16/'초교 데이터'!K16)*100," ")</f>
        <v>110.12190616919099</v>
      </c>
      <c r="M16" s="13">
        <f>IF(('초교 데이터'!M16/'초교 데이터'!L16)*100&gt;0.1,('초교 데이터'!M16/'초교 데이터'!L16)*100," ")</f>
        <v>110.73465280107347</v>
      </c>
      <c r="N16" s="13">
        <f>IF(('초교 데이터'!N16/'초교 데이터'!M16)*100&gt;0.1,('초교 데이터'!N16/'초교 데이터'!M16)*100," ")</f>
        <v>137.8673129354741</v>
      </c>
      <c r="Q16" s="11">
        <f t="shared" si="0"/>
        <v>107.93981023615521</v>
      </c>
    </row>
    <row r="17" spans="1:17" x14ac:dyDescent="0.4">
      <c r="A17" s="7" t="s">
        <v>42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Q17" s="11"/>
    </row>
    <row r="18" spans="1:17" x14ac:dyDescent="0.4">
      <c r="A18" s="7" t="s">
        <v>43</v>
      </c>
      <c r="B18" s="13">
        <f t="shared" si="1"/>
        <v>100</v>
      </c>
      <c r="C18" s="13">
        <f>IF(('초교 데이터'!C18/'초교 데이터'!B18)*100&gt;0.1,('초교 데이터'!C18/'초교 데이터'!B18)*100," ")</f>
        <v>100.16768292682927</v>
      </c>
      <c r="D18" s="13">
        <f>IF(('초교 데이터'!D18/'초교 데이터'!C18)*100&gt;0.1,('초교 데이터'!D18/'초교 데이터'!C18)*100," ")</f>
        <v>106.75696241059201</v>
      </c>
      <c r="E18" s="13">
        <f>IF(('초교 데이터'!E18/'초교 데이터'!D18)*100&gt;0.1,('초교 데이터'!E18/'초교 데이터'!D18)*100," ")</f>
        <v>101.76764076977905</v>
      </c>
      <c r="F18" s="13">
        <f>IF(('초교 데이터'!F18/'초교 데이터'!E18)*100&gt;0.1,('초교 데이터'!F18/'초교 데이터'!E18)*100," ")</f>
        <v>107.42400896484101</v>
      </c>
      <c r="G18" s="13">
        <f>IF(('초교 데이터'!G18/'초교 데이터'!F18)*100&gt;0.1,('초교 데이터'!G18/'초교 데이터'!F18)*100," ")</f>
        <v>107.69331073151649</v>
      </c>
      <c r="H18" s="13">
        <f>IF(('초교 데이터'!H18/'초교 데이터'!G18)*100&gt;0.1,('초교 데이터'!H18/'초교 데이터'!G18)*100," ")</f>
        <v>103.11175687129193</v>
      </c>
      <c r="I18" s="13">
        <f>IF(('초교 데이터'!I18/'초교 데이터'!H18)*100&gt;0.1,('초교 데이터'!I18/'초교 데이터'!H18)*100," ")</f>
        <v>101.73790511977454</v>
      </c>
      <c r="J18" s="13">
        <f>IF(('초교 데이터'!J18/'초교 데이터'!I18)*100&gt;0.1,('초교 데이터'!J18/'초교 데이터'!I18)*100," ")</f>
        <v>110.13388734995384</v>
      </c>
      <c r="K18" s="13">
        <f>IF(('초교 데이터'!K18/'초교 데이터'!J18)*100&gt;0.1,('초교 데이터'!K18/'초교 데이터'!J18)*100," ")</f>
        <v>105.63823097883042</v>
      </c>
      <c r="L18" s="13">
        <f>IF(('초교 데이터'!L18/'초교 데이터'!K18)*100&gt;0.1,('초교 데이터'!L18/'초교 데이터'!K18)*100," ")</f>
        <v>101.62698412698413</v>
      </c>
      <c r="M18" s="13">
        <f>IF(('초교 데이터'!M18/'초교 데이터'!L18)*100&gt;0.1,('초교 데이터'!M18/'초교 데이터'!L18)*100," ")</f>
        <v>103.47520499804763</v>
      </c>
      <c r="N18" s="13"/>
      <c r="Q18" s="11">
        <f t="shared" si="0"/>
        <v>104.12779793737003</v>
      </c>
    </row>
    <row r="19" spans="1:17" x14ac:dyDescent="0.4">
      <c r="A19" s="7" t="s">
        <v>44</v>
      </c>
      <c r="B19" s="13">
        <f t="shared" si="1"/>
        <v>100</v>
      </c>
      <c r="C19" s="13">
        <f>IF(('초교 데이터'!C19/'초교 데이터'!B19)*100&gt;0.1,('초교 데이터'!C19/'초교 데이터'!B19)*100," ")</f>
        <v>123.45707656612528</v>
      </c>
      <c r="D19" s="13">
        <f>IF(('초교 데이터'!D19/'초교 데이터'!C19)*100&gt;0.1,('초교 데이터'!D19/'초교 데이터'!C19)*100," ")</f>
        <v>106.46495019733133</v>
      </c>
      <c r="E19" s="13">
        <f>IF(('초교 데이터'!E19/'초교 데이터'!D19)*100&gt;0.1,('초교 데이터'!E19/'초교 데이터'!D19)*100," ")</f>
        <v>109.09090909090908</v>
      </c>
      <c r="F19" s="13">
        <f>IF(('초교 데이터'!F19/'초교 데이터'!E19)*100&gt;0.1,('초교 데이터'!F19/'초교 데이터'!E19)*100," ")</f>
        <v>107.37864077669903</v>
      </c>
      <c r="G19" s="13">
        <f>IF(('초교 데이터'!G19/'초교 데이터'!F19)*100&gt;0.1,('초교 데이터'!G19/'초교 데이터'!F19)*100," ")</f>
        <v>100.18083182640144</v>
      </c>
      <c r="H19" s="13">
        <f>IF(('초교 데이터'!H19/'초교 데이터'!G19)*100&gt;0.1,('초교 데이터'!H19/'초교 데이터'!G19)*100," ")</f>
        <v>106.37785800240674</v>
      </c>
      <c r="I19" s="13">
        <f>IF(('초교 데이터'!I19/'초교 데이터'!H19)*100&gt;0.1,('초교 데이터'!I19/'초교 데이터'!H19)*100," ")</f>
        <v>104.11481900452489</v>
      </c>
      <c r="J19" s="13">
        <f>IF(('초교 데이터'!J19/'초교 데이터'!I19)*100&gt;0.1,('초교 데이터'!J19/'초교 데이터'!I19)*100," ")</f>
        <v>115.82235501833492</v>
      </c>
      <c r="K19" s="13">
        <f>IF(('초교 데이터'!K19/'초교 데이터'!J19)*100&gt;0.1,('초교 데이터'!K19/'초교 데이터'!J19)*100," ")</f>
        <v>97.807223264540326</v>
      </c>
      <c r="L19" s="13">
        <f>IF(('초교 데이터'!L19/'초교 데이터'!K19)*100&gt;0.1,('초교 데이터'!L19/'초교 데이터'!K19)*100," ")</f>
        <v>106.12636374535427</v>
      </c>
      <c r="M19" s="13">
        <f>IF(('초교 데이터'!M19/'초교 데이터'!L19)*100&gt;0.1,('초교 데이터'!M19/'초교 데이터'!L19)*100," ")</f>
        <v>104.84636240397651</v>
      </c>
      <c r="N19" s="13"/>
      <c r="Q19" s="11">
        <f t="shared" si="0"/>
        <v>106.80561582471698</v>
      </c>
    </row>
    <row r="20" spans="1:17" x14ac:dyDescent="0.4">
      <c r="A20" s="7" t="s">
        <v>45</v>
      </c>
      <c r="B20" s="13">
        <f t="shared" si="1"/>
        <v>100</v>
      </c>
      <c r="C20" s="13">
        <f>IF(('초교 데이터'!C20/'초교 데이터'!B20)*100&gt;0.1,('초교 데이터'!C20/'초교 데이터'!B20)*100," ")</f>
        <v>102.40831964969897</v>
      </c>
      <c r="D20" s="13">
        <f>IF(('초교 데이터'!D20/'초교 데이터'!C20)*100&gt;0.1,('초교 데이터'!D20/'초교 데이터'!C20)*100," ")</f>
        <v>111.01015499732763</v>
      </c>
      <c r="E20" s="13">
        <f>IF(('초교 데이터'!E20/'초교 데이터'!D20)*100&gt;0.1,('초교 데이터'!E20/'초교 데이터'!D20)*100," ")</f>
        <v>109.43668753009148</v>
      </c>
      <c r="F20" s="13">
        <f>IF(('초교 데이터'!F20/'초교 데이터'!E20)*100&gt;0.1,('초교 데이터'!F20/'초교 데이터'!E20)*100," ")</f>
        <v>122.78926528816542</v>
      </c>
      <c r="G20" s="13">
        <f>IF(('초교 데이터'!G20/'초교 데이터'!F20)*100&gt;0.1,('초교 데이터'!G20/'초교 데이터'!F20)*100," ")</f>
        <v>100.75241848799715</v>
      </c>
      <c r="H20" s="13">
        <f>IF(('초교 데이터'!H20/'초교 데이터'!G20)*100&gt;0.1,('초교 데이터'!H20/'초교 데이터'!G20)*100," ")</f>
        <v>114.40256045519203</v>
      </c>
      <c r="I20" s="13">
        <f>IF(('초교 데이터'!I20/'초교 데이터'!H20)*100&gt;0.1,('초교 데이터'!I20/'초교 데이터'!H20)*100," ")</f>
        <v>104.4140503574759</v>
      </c>
      <c r="J20" s="13">
        <f>IF(('초교 데이터'!J20/'초교 데이터'!I20)*100&gt;0.1,('초교 데이터'!J20/'초교 데이터'!I20)*100," ")</f>
        <v>113.09913664781186</v>
      </c>
      <c r="K20" s="13">
        <f>IF(('초교 데이터'!K20/'초교 데이터'!J20)*100&gt;0.1,('초교 데이터'!K20/'초교 데이터'!J20)*100," ")</f>
        <v>110.45011845222427</v>
      </c>
      <c r="L20" s="13">
        <f>IF(('초교 데이터'!L20/'초교 데이터'!K20)*100&gt;0.1,('초교 데이터'!L20/'초교 데이터'!K20)*100," ")</f>
        <v>98.188751191611061</v>
      </c>
      <c r="M20" s="13">
        <f>IF(('초교 데이터'!M20/'초교 데이터'!L20)*100&gt;0.1,('초교 데이터'!M20/'초교 데이터'!L20)*100," ")</f>
        <v>111.33495145631068</v>
      </c>
      <c r="N20" s="13"/>
      <c r="Q20" s="11">
        <f t="shared" si="0"/>
        <v>108.19053454282552</v>
      </c>
    </row>
    <row r="21" spans="1:17" x14ac:dyDescent="0.4">
      <c r="A21" s="7" t="s">
        <v>46</v>
      </c>
      <c r="B21" s="13">
        <f t="shared" si="1"/>
        <v>100</v>
      </c>
      <c r="C21" s="13">
        <f>IF(('초교 데이터'!C21/'초교 데이터'!B21)*100&gt;0.1,('초교 데이터'!C21/'초교 데이터'!B21)*100," ")</f>
        <v>107.03986429177267</v>
      </c>
      <c r="D21" s="13">
        <f>IF(('초교 데이터'!D21/'초교 데이터'!C21)*100&gt;0.1,('초교 데이터'!D21/'초교 데이터'!C21)*100," ")</f>
        <v>102.04701531959853</v>
      </c>
      <c r="E21" s="13">
        <f>IF(('초교 데이터'!E21/'초교 데이터'!D21)*100&gt;0.1,('초교 데이터'!E21/'초교 데이터'!D21)*100," ")</f>
        <v>101.12592209136793</v>
      </c>
      <c r="F21" s="13">
        <f>IF(('초교 데이터'!F21/'초교 데이터'!E21)*100&gt;0.1,('초교 데이터'!F21/'초교 데이터'!E21)*100," ")</f>
        <v>103.41694394676222</v>
      </c>
      <c r="G21" s="13">
        <f>IF(('초교 데이터'!G21/'초교 데이터'!F21)*100&gt;0.1,('초교 데이터'!G21/'초교 데이터'!F21)*100," ")</f>
        <v>105.34587303551541</v>
      </c>
      <c r="H21" s="13">
        <f>IF(('초교 데이터'!H21/'초교 데이터'!G21)*100&gt;0.1,('초교 데이터'!H21/'초교 데이터'!G21)*100," ")</f>
        <v>103.34782097967815</v>
      </c>
      <c r="I21" s="13">
        <f>IF(('초교 데이터'!I21/'초교 데이터'!H21)*100&gt;0.1,('초교 데이터'!I21/'초교 데이터'!H21)*100," ")</f>
        <v>104.29643100704706</v>
      </c>
      <c r="J21" s="13">
        <f>IF(('초교 데이터'!J21/'초교 데이터'!I21)*100&gt;0.1,('초교 데이터'!J21/'초교 데이터'!I21)*100," ")</f>
        <v>109.85178727114211</v>
      </c>
      <c r="K21" s="13">
        <f>IF(('초교 데이터'!K21/'초교 데이터'!J21)*100&gt;0.1,('초교 데이터'!K21/'초교 데이터'!J21)*100," ")</f>
        <v>110.77380952380953</v>
      </c>
      <c r="L21" s="13">
        <f>IF(('초교 데이터'!L21/'초교 데이터'!K21)*100&gt;0.1,('초교 데이터'!L21/'초교 데이터'!K21)*100," ")</f>
        <v>97.931219774314883</v>
      </c>
      <c r="M21" s="13">
        <f>IF(('초교 데이터'!M21/'초교 데이터'!L21)*100&gt;0.1,('초교 데이터'!M21/'초교 데이터'!L21)*100," ")</f>
        <v>86.273433927754922</v>
      </c>
      <c r="N21" s="13"/>
      <c r="Q21" s="11">
        <f t="shared" si="0"/>
        <v>102.6208434307303</v>
      </c>
    </row>
    <row r="22" spans="1:17" x14ac:dyDescent="0.4">
      <c r="A22" s="7" t="s">
        <v>47</v>
      </c>
      <c r="B22" s="13"/>
      <c r="C22" s="13"/>
      <c r="D22" s="13"/>
      <c r="E22" s="13"/>
      <c r="F22" s="13">
        <v>100</v>
      </c>
      <c r="G22" s="13">
        <f>IF(('초교 데이터'!G22/'초교 데이터'!F22)*100&gt;0.1,('초교 데이터'!G22/'초교 데이터'!F22)*100," ")</f>
        <v>116.93158258465792</v>
      </c>
      <c r="H22" s="13">
        <f>IF(('초교 데이터'!H22/'초교 데이터'!G22)*100&gt;0.1,('초교 데이터'!H22/'초교 데이터'!G22)*100," ")</f>
        <v>108.59929078014186</v>
      </c>
      <c r="I22" s="13">
        <f>IF(('초교 데이터'!I22/'초교 데이터'!H22)*100&gt;0.1,('초교 데이터'!I22/'초교 데이터'!H22)*100," ")</f>
        <v>110.421768707483</v>
      </c>
      <c r="J22" s="13">
        <f>IF(('초교 데이터'!J22/'초교 데이터'!I22)*100&gt;0.1,('초교 데이터'!J22/'초교 데이터'!I22)*100," ")</f>
        <v>137.48151798915723</v>
      </c>
      <c r="K22" s="13">
        <f>IF(('초교 데이터'!K22/'초교 데이터'!J22)*100&gt;0.1,('초교 데이터'!K22/'초교 데이터'!J22)*100," ")</f>
        <v>98.458505108442367</v>
      </c>
      <c r="L22" s="13">
        <f>IF(('초교 데이터'!L22/'초교 데이터'!K22)*100&gt;0.1,('초교 데이터'!L22/'초교 데이터'!K22)*100," ")</f>
        <v>93.573639177134538</v>
      </c>
      <c r="M22" s="13">
        <f>IF(('초교 데이터'!M22/'초교 데이터'!L22)*100&gt;0.1,('초교 데이터'!M22/'초교 데이터'!L22)*100," ")</f>
        <v>103.65758754863815</v>
      </c>
      <c r="N22" s="13"/>
      <c r="Q22" s="11">
        <f t="shared" si="0"/>
        <v>108.64048648695689</v>
      </c>
    </row>
    <row r="23" spans="1:17" x14ac:dyDescent="0.4">
      <c r="A23" s="7" t="s">
        <v>48</v>
      </c>
      <c r="B23" s="13">
        <f t="shared" si="1"/>
        <v>100</v>
      </c>
      <c r="C23" s="13">
        <f>IF(('초교 데이터'!C23/'초교 데이터'!B23)*100&gt;0.1,('초교 데이터'!C23/'초교 데이터'!B23)*100," ")</f>
        <v>109.05721565902246</v>
      </c>
      <c r="D23" s="13">
        <f>IF(('초교 데이터'!D23/'초교 데이터'!C23)*100&gt;0.1,('초교 데이터'!D23/'초교 데이터'!C23)*100," ")</f>
        <v>108.05012744265082</v>
      </c>
      <c r="E23" s="13">
        <f>IF(('초교 데이터'!E23/'초교 데이터'!D23)*100&gt;0.1,('초교 데이터'!E23/'초교 데이터'!D23)*100," ")</f>
        <v>104.59996068409671</v>
      </c>
      <c r="F23" s="13">
        <f>IF(('초교 데이터'!F23/'초교 데이터'!E23)*100&gt;0.1,('초교 데이터'!F23/'초교 데이터'!E23)*100," ")</f>
        <v>104.88629956775041</v>
      </c>
      <c r="G23" s="13">
        <f>IF(('초교 데이터'!G23/'초교 데이터'!F23)*100&gt;0.1,('초교 데이터'!G23/'초교 데이터'!F23)*100," ")</f>
        <v>99.569969539509046</v>
      </c>
      <c r="H23" s="13">
        <f>IF(('초교 데이터'!H23/'초교 데이터'!G23)*100&gt;0.1,('초교 데이터'!H23/'초교 데이터'!G23)*100," ")</f>
        <v>106.15439985603743</v>
      </c>
      <c r="I23" s="13">
        <f>IF(('초교 데이터'!I23/'초교 데이터'!H23)*100&gt;0.1,('초교 데이터'!I23/'초교 데이터'!H23)*100," ")</f>
        <v>105.67892863197153</v>
      </c>
      <c r="J23" s="13">
        <f>IF(('초교 데이터'!J23/'초교 데이터'!I23)*100&gt;0.1,('초교 데이터'!J23/'초교 데이터'!I23)*100," ")</f>
        <v>113.76323387872955</v>
      </c>
      <c r="K23" s="13">
        <f>IF(('초교 데이터'!K23/'초교 데이터'!J23)*100&gt;0.1,('초교 데이터'!K23/'초교 데이터'!J23)*100," ")</f>
        <v>103.89170896785109</v>
      </c>
      <c r="L23" s="13">
        <f>IF(('초교 데이터'!L23/'초교 데이터'!K23)*100&gt;0.1,('초교 데이터'!L23/'초교 데이터'!K23)*100," ")</f>
        <v>103.47448425624322</v>
      </c>
      <c r="M23" s="13">
        <f>IF(('초교 데이터'!M23/'초교 데이터'!L23)*100&gt;0.1,('초교 데이터'!M23/'초교 데이터'!L23)*100," ")</f>
        <v>107.01731374606507</v>
      </c>
      <c r="N23" s="13"/>
      <c r="Q23" s="11">
        <f t="shared" si="0"/>
        <v>105.51197018582729</v>
      </c>
    </row>
    <row r="24" spans="1:17" x14ac:dyDescent="0.4">
      <c r="A24" s="7" t="s">
        <v>49</v>
      </c>
      <c r="B24" s="13">
        <f t="shared" si="1"/>
        <v>100</v>
      </c>
      <c r="C24" s="13">
        <f>IF(('초교 데이터'!C24/'초교 데이터'!B24)*100&gt;0.1,('초교 데이터'!C24/'초교 데이터'!B24)*100," ")</f>
        <v>106.48684797146679</v>
      </c>
      <c r="D24" s="13">
        <f>IF(('초교 데이터'!D24/'초교 데이터'!C24)*100&gt;0.1,('초교 데이터'!D24/'초교 데이터'!C24)*100," ")</f>
        <v>105.35901193217501</v>
      </c>
      <c r="E24" s="13">
        <f>IF(('초교 데이터'!E24/'초교 데이터'!D24)*100&gt;0.1,('초교 데이터'!E24/'초교 데이터'!D24)*100," ")</f>
        <v>98.13232664414862</v>
      </c>
      <c r="F24" s="13">
        <f>IF(('초교 데이터'!F24/'초교 데이터'!E24)*100&gt;0.1,('초교 데이터'!F24/'초교 데이터'!E24)*100," ")</f>
        <v>102.89532293986636</v>
      </c>
      <c r="G24" s="13">
        <f>IF(('초교 데이터'!G24/'초교 데이터'!F24)*100&gt;0.1,('초교 데이터'!G24/'초교 데이터'!F24)*100," ")</f>
        <v>105.56867375049193</v>
      </c>
      <c r="H24" s="13">
        <f>IF(('초교 데이터'!H24/'초교 데이터'!G24)*100&gt;0.1,('초교 데이터'!H24/'초교 데이터'!G24)*100," ")</f>
        <v>102.18080149114633</v>
      </c>
      <c r="I24" s="13">
        <f>IF(('초교 데이터'!I24/'초교 데이터'!H24)*100&gt;0.1,('초교 데이터'!I24/'초교 데이터'!H24)*100," ")</f>
        <v>110.25173294418096</v>
      </c>
      <c r="J24" s="13">
        <f>IF(('초교 데이터'!J24/'초교 데이터'!I24)*100&gt;0.1,('초교 데이터'!J24/'초교 데이터'!I24)*100," ")</f>
        <v>103.68960953011251</v>
      </c>
      <c r="K24" s="13">
        <f>IF(('초교 데이터'!K24/'초교 데이터'!J24)*100&gt;0.1,('초교 데이터'!K24/'초교 데이터'!J24)*100," ")</f>
        <v>101.69139939364928</v>
      </c>
      <c r="L24" s="13">
        <f>IF(('초교 데이터'!L24/'초교 데이터'!K24)*100&gt;0.1,('초교 데이터'!L24/'초교 데이터'!K24)*100," ")</f>
        <v>103.90710811234898</v>
      </c>
      <c r="M24" s="13">
        <f>IF(('초교 데이터'!M24/'초교 데이터'!L24)*100&gt;0.1,('초교 데이터'!M24/'초교 데이터'!L24)*100," ")</f>
        <v>104.45484747810329</v>
      </c>
      <c r="N24" s="13"/>
      <c r="Q24" s="11">
        <f t="shared" si="0"/>
        <v>103.71814018230752</v>
      </c>
    </row>
    <row r="25" spans="1:17" x14ac:dyDescent="0.4">
      <c r="A25" s="7" t="s">
        <v>50</v>
      </c>
      <c r="B25" s="13">
        <f t="shared" si="1"/>
        <v>100</v>
      </c>
      <c r="C25" s="13">
        <f>IF(('초교 데이터'!C25/'초교 데이터'!B25)*100&gt;0.1,('초교 데이터'!C25/'초교 데이터'!B25)*100," ")</f>
        <v>100.92901381610291</v>
      </c>
      <c r="D25" s="13">
        <f>IF(('초교 데이터'!D25/'초교 데이터'!C25)*100&gt;0.1,('초교 데이터'!D25/'초교 데이터'!C25)*100," ")</f>
        <v>107.08048147274015</v>
      </c>
      <c r="E25" s="13">
        <f>IF(('초교 데이터'!E25/'초교 데이터'!D25)*100&gt;0.1,('초교 데이터'!E25/'초교 데이터'!D25)*100," ")</f>
        <v>101.91756667401366</v>
      </c>
      <c r="F25" s="13">
        <f>IF(('초교 데이터'!F25/'초교 데이터'!E25)*100&gt;0.1,('초교 데이터'!F25/'초교 데이터'!E25)*100," ")</f>
        <v>107.0069204152249</v>
      </c>
      <c r="G25" s="13">
        <f>IF(('초교 데이터'!G25/'초교 데이터'!F25)*100&gt;0.1,('초교 데이터'!G25/'초교 데이터'!F25)*100," ")</f>
        <v>101.3338722716249</v>
      </c>
      <c r="H25" s="13">
        <f>IF(('초교 데이터'!H25/'초교 데이터'!G25)*100&gt;0.1,('초교 데이터'!H25/'초교 데이터'!G25)*100," ")</f>
        <v>106.94056641404069</v>
      </c>
      <c r="I25" s="13">
        <f>IF(('초교 데이터'!I25/'초교 데이터'!H25)*100&gt;0.1,('초교 데이터'!I25/'초교 데이터'!H25)*100," ")</f>
        <v>103.46885490488624</v>
      </c>
      <c r="J25" s="13">
        <f>IF(('초교 데이터'!J25/'초교 데이터'!I25)*100&gt;0.1,('초교 데이터'!J25/'초교 데이터'!I25)*100," ")</f>
        <v>106.8673395818313</v>
      </c>
      <c r="K25" s="13">
        <f>IF(('초교 데이터'!K25/'초교 데이터'!J25)*100&gt;0.1,('초교 데이터'!K25/'초교 데이터'!J25)*100," ")</f>
        <v>111.63771293641425</v>
      </c>
      <c r="L25" s="13"/>
      <c r="M25" s="13">
        <f>IF(ERROR.TYPE(('초교 데이터'!M25/'초교 데이터'!L25)*100)=2,('초교 데이터'!M25/'초교 데이터'!K25)^(1/(COUNTBLANK('초교 데이터'!F25:'초교 데이터'!K25)+1))*100,IF(('초교 데이터'!M25/'초교 데이터'!L25)*100&gt;0.1,('초교 데이터'!M25/'초교 데이터'!L25)*100," "))</f>
        <v>114.50370146547817</v>
      </c>
      <c r="N25" s="13"/>
      <c r="Q25" s="11">
        <f t="shared" si="0"/>
        <v>105.60782090475972</v>
      </c>
    </row>
    <row r="26" spans="1:17" x14ac:dyDescent="0.4">
      <c r="A26" s="7" t="s">
        <v>51</v>
      </c>
      <c r="B26" s="13">
        <f t="shared" si="1"/>
        <v>100</v>
      </c>
      <c r="C26" s="13">
        <f>IF(('초교 데이터'!C26/'초교 데이터'!B26)*100&gt;0.1,('초교 데이터'!C26/'초교 데이터'!B26)*100," ")</f>
        <v>99.427365883062095</v>
      </c>
      <c r="D26" s="13">
        <f>IF(('초교 데이터'!D26/'초교 데이터'!C26)*100&gt;0.1,('초교 데이터'!D26/'초교 데이터'!C26)*100," ")</f>
        <v>115.27735677478023</v>
      </c>
      <c r="E26" s="13">
        <f>IF(('초교 데이터'!E26/'초교 데이터'!D26)*100&gt;0.1,('초교 데이터'!E26/'초교 데이터'!D26)*100," ")</f>
        <v>110.91243754930318</v>
      </c>
      <c r="F26" s="13">
        <f>IF(('초교 데이터'!F26/'초교 데이터'!E26)*100&gt;0.1,('초교 데이터'!F26/'초교 데이터'!E26)*100," ")</f>
        <v>108.93788525367474</v>
      </c>
      <c r="G26" s="13">
        <f>IF(('초교 데이터'!G26/'초교 데이터'!F26)*100&gt;0.1,('초교 데이터'!G26/'초교 데이터'!F26)*100," ")</f>
        <v>111.99129488574538</v>
      </c>
      <c r="H26" s="13"/>
      <c r="I26" s="13"/>
      <c r="J26" s="13"/>
      <c r="K26" s="13"/>
      <c r="L26" s="13"/>
      <c r="M26" s="13"/>
      <c r="N26" s="13"/>
      <c r="Q26" s="11">
        <f t="shared" si="0"/>
        <v>107.75772339109426</v>
      </c>
    </row>
    <row r="27" spans="1:17" x14ac:dyDescent="0.4">
      <c r="A27" s="7" t="s">
        <v>52</v>
      </c>
      <c r="B27" s="13">
        <f t="shared" si="1"/>
        <v>100</v>
      </c>
      <c r="C27" s="13">
        <f>IF(('초교 데이터'!C27/'초교 데이터'!B27)*100&gt;0.1,('초교 데이터'!C27/'초교 데이터'!B27)*100," ")</f>
        <v>115.456570155902</v>
      </c>
      <c r="D27" s="13">
        <f>IF(('초교 데이터'!D27/'초교 데이터'!C27)*100&gt;0.1,('초교 데이터'!D27/'초교 데이터'!C27)*100," ")</f>
        <v>116.35802469135803</v>
      </c>
      <c r="E27" s="13">
        <f>IF(('초교 데이터'!E27/'초교 데이터'!D27)*100&gt;0.1,('초교 데이터'!E27/'초교 데이터'!D27)*100," ")</f>
        <v>108.9522546419098</v>
      </c>
      <c r="F27" s="13">
        <f>IF(('초교 데이터'!F27/'초교 데이터'!E27)*100&gt;0.1,('초교 데이터'!F27/'초교 데이터'!E27)*100," ")</f>
        <v>116.88983566646378</v>
      </c>
      <c r="G27" s="13">
        <f>IF(('초교 데이터'!G27/'초교 데이터'!F27)*100&gt;0.1,('초교 데이터'!G27/'초교 데이터'!F27)*100," ")</f>
        <v>115.54282738870086</v>
      </c>
      <c r="H27" s="13">
        <f>IF(('초교 데이터'!H27/'초교 데이터'!G27)*100&gt;0.1,('초교 데이터'!H27/'초교 데이터'!G27)*100," ")</f>
        <v>103.62776025236593</v>
      </c>
      <c r="I27" s="13">
        <f>IF(('초교 데이터'!I27/'초교 데이터'!H27)*100&gt;0.1,('초교 데이터'!I27/'초교 데이터'!H27)*100," ")</f>
        <v>101.23939986953685</v>
      </c>
      <c r="J27" s="13">
        <f>IF(('초교 데이터'!J27/'초교 데이터'!I27)*100&gt;0.1,('초교 데이터'!J27/'초교 데이터'!I27)*100," ")</f>
        <v>96.542096219931267</v>
      </c>
      <c r="K27" s="13">
        <f>IF(('초교 데이터'!K27/'초교 데이터'!J27)*100&gt;0.1,('초교 데이터'!K27/'초교 데이터'!J27)*100," ")</f>
        <v>99.377085650723032</v>
      </c>
      <c r="L27" s="13">
        <f>IF(('초교 데이터'!L27/'초교 데이터'!K27)*100&gt;0.1,('초교 데이터'!L27/'초교 데이터'!K27)*100," ")</f>
        <v>104.85784642937095</v>
      </c>
      <c r="M27" s="13">
        <f>IF(('초교 데이터'!M27/'초교 데이터'!L27)*100&gt;0.1,('초교 데이터'!M27/'초교 데이터'!L27)*100," ")</f>
        <v>97.480785653287796</v>
      </c>
      <c r="N27" s="13"/>
      <c r="Q27" s="11">
        <f t="shared" si="0"/>
        <v>106.36037388496253</v>
      </c>
    </row>
    <row r="28" spans="1:17" x14ac:dyDescent="0.4">
      <c r="A28" s="7" t="s">
        <v>53</v>
      </c>
      <c r="B28" s="13">
        <f t="shared" si="1"/>
        <v>100</v>
      </c>
      <c r="C28" s="13">
        <f>IF(('초교 데이터'!C28/'초교 데이터'!B28)*100&gt;0.1,('초교 데이터'!C28/'초교 데이터'!B28)*100," ")</f>
        <v>108.86573283225145</v>
      </c>
      <c r="D28" s="13">
        <f>IF(('초교 데이터'!D28/'초교 데이터'!C28)*100&gt;0.1,('초교 데이터'!D28/'초교 데이터'!C28)*100," ")</f>
        <v>112.52157539620273</v>
      </c>
      <c r="E28" s="13">
        <f>IF(('초교 데이터'!E28/'초교 데이터'!D28)*100&gt;0.1,('초교 데이터'!E28/'초교 데이터'!D28)*100," ")</f>
        <v>108.10207781341515</v>
      </c>
      <c r="F28" s="13">
        <f>IF(('초교 데이터'!F28/'초교 데이터'!E28)*100&gt;0.1,('초교 데이터'!F28/'초교 데이터'!E28)*100," ")</f>
        <v>108.79772961816305</v>
      </c>
      <c r="G28" s="13">
        <f>IF(('초교 데이터'!G28/'초교 데이터'!F28)*100&gt;0.1,('초교 데이터'!G28/'초교 데이터'!F28)*100," ")</f>
        <v>109.72255157695044</v>
      </c>
      <c r="H28" s="13">
        <f>IF(('초교 데이터'!H28/'초교 데이터'!G28)*100&gt;0.1,('초교 데이터'!H28/'초교 데이터'!G28)*100," ")</f>
        <v>100.48627620488438</v>
      </c>
      <c r="I28" s="13">
        <f>IF(('초교 데이터'!I28/'초교 데이터'!H28)*100&gt;0.1,('초교 데이터'!I28/'초교 데이터'!H28)*100," ")</f>
        <v>103.54876868480483</v>
      </c>
      <c r="J28" s="13">
        <f>IF(('초교 데이터'!J28/'초교 데이터'!I28)*100&gt;0.1,('초교 데이터'!J28/'초교 데이터'!I28)*100," ")</f>
        <v>110.07373559040398</v>
      </c>
      <c r="K28" s="13">
        <f>IF(('초교 데이터'!K28/'초교 데이터'!J28)*100&gt;0.1,('초교 데이터'!K28/'초교 데이터'!J28)*100," ")</f>
        <v>95.282573827719602</v>
      </c>
      <c r="L28" s="13">
        <f>IF(('초교 데이터'!L28/'초교 데이터'!K28)*100&gt;0.1,('초교 데이터'!L28/'초교 데이터'!K28)*100," ")</f>
        <v>93.890484206357058</v>
      </c>
      <c r="M28" s="13">
        <f>IF(('초교 데이터'!M28/'초교 데이터'!L28)*100&gt;0.1,('초교 데이터'!M28/'초교 데이터'!L28)*100," ")</f>
        <v>109.03817759966252</v>
      </c>
      <c r="N28" s="13"/>
      <c r="Q28" s="11">
        <f t="shared" si="0"/>
        <v>105.02747361256793</v>
      </c>
    </row>
    <row r="29" spans="1:17" x14ac:dyDescent="0.4">
      <c r="A29" s="7" t="s">
        <v>54</v>
      </c>
      <c r="B29" s="13">
        <f t="shared" si="1"/>
        <v>100</v>
      </c>
      <c r="C29" s="13">
        <f>IF(('초교 데이터'!C29/'초교 데이터'!B29)*100&gt;0.1,('초교 데이터'!C29/'초교 데이터'!B29)*100," ")</f>
        <v>110.57607090103396</v>
      </c>
      <c r="D29" s="13">
        <f>IF(('초교 데이터'!D29/'초교 데이터'!C29)*100&gt;0.1,('초교 데이터'!D29/'초교 데이터'!C29)*100," ")</f>
        <v>111.67512690355331</v>
      </c>
      <c r="E29" s="13">
        <f>IF(('초교 데이터'!E29/'초교 데이터'!D29)*100&gt;0.1,('초교 데이터'!E29/'초교 데이터'!D29)*100," ")</f>
        <v>113.8755980861244</v>
      </c>
      <c r="F29" s="13">
        <f>IF(('초교 데이터'!F29/'초교 데이터'!E29)*100&gt;0.1,('초교 데이터'!F29/'초교 데이터'!E29)*100," ")</f>
        <v>113.90756302521008</v>
      </c>
      <c r="G29" s="13">
        <f>IF(('초교 데이터'!G29/'초교 데이터'!F29)*100&gt;0.1,('초교 데이터'!G29/'초교 데이터'!F29)*100," ")</f>
        <v>105.71744743637035</v>
      </c>
      <c r="H29" s="13">
        <f>IF(('초교 데이터'!H29/'초교 데이터'!G29)*100&gt;0.1,('초교 데이터'!H29/'초교 데이터'!G29)*100," ")</f>
        <v>110.55478018143754</v>
      </c>
      <c r="I29" s="13">
        <f>IF(('초교 데이터'!I29/'초교 데이터'!H29)*100&gt;0.1,('초교 데이터'!I29/'초교 데이터'!H29)*100," ")</f>
        <v>108.9001104623639</v>
      </c>
      <c r="J29" s="13">
        <f>IF(('초교 데이터'!J29/'초교 데이터'!I29)*100&gt;0.1,('초교 데이터'!J29/'초교 데이터'!I29)*100," ")</f>
        <v>112.95464425445587</v>
      </c>
      <c r="K29" s="13">
        <f>IF(('초교 데이터'!K29/'초교 데이터'!J29)*100&gt;0.1,('초교 데이터'!K29/'초교 데이터'!J29)*100," ")</f>
        <v>105.43938422065426</v>
      </c>
      <c r="L29" s="13">
        <f>IF(('초교 데이터'!L29/'초교 데이터'!K29)*100&gt;0.1,('초교 데이터'!L29/'초교 데이터'!K29)*100," ")</f>
        <v>102.00754349677577</v>
      </c>
      <c r="M29" s="13">
        <f>IF(('초교 데이터'!M29/'초교 데이터'!L29)*100&gt;0.1,('초교 데이터'!M29/'초교 데이터'!L29)*100," ")</f>
        <v>101.62213740458014</v>
      </c>
      <c r="N29" s="13"/>
      <c r="Q29" s="11">
        <f t="shared" si="0"/>
        <v>108.10253386437996</v>
      </c>
    </row>
    <row r="30" spans="1:17" x14ac:dyDescent="0.4">
      <c r="A30" s="7" t="s">
        <v>55</v>
      </c>
      <c r="B30" s="13">
        <f t="shared" si="1"/>
        <v>100</v>
      </c>
      <c r="C30" s="13">
        <f>IF(('초교 데이터'!C30/'초교 데이터'!B30)*100&gt;0.1,('초교 데이터'!C30/'초교 데이터'!B30)*100," ")</f>
        <v>113.56102461074838</v>
      </c>
      <c r="D30" s="13">
        <f>IF(('초교 데이터'!D30/'초교 데이터'!C30)*100&gt;0.1,('초교 데이터'!D30/'초교 데이터'!C30)*100," ")</f>
        <v>106.6047471620227</v>
      </c>
      <c r="E30" s="13">
        <f>IF(('초교 데이터'!E30/'초교 데이터'!D30)*100&gt;0.1,('초교 데이터'!E30/'초교 데이터'!D30)*100," ")</f>
        <v>101.86696169271194</v>
      </c>
      <c r="F30" s="13">
        <f>IF(('초교 데이터'!F30/'초교 데이터'!E30)*100&gt;0.1,('초교 데이터'!F30/'초교 데이터'!E30)*100," ")</f>
        <v>100.32582134129785</v>
      </c>
      <c r="G30" s="13">
        <f>IF(('초교 데이터'!G30/'초교 데이터'!F30)*100&gt;0.1,('초교 데이터'!G30/'초교 데이터'!F30)*100," ")</f>
        <v>92.489851150202966</v>
      </c>
      <c r="H30" s="13">
        <f>IF(('초교 데이터'!H30/'초교 데이터'!G30)*100&gt;0.1,('초교 데이터'!H30/'초교 데이터'!G30)*100," ")</f>
        <v>112.88953913679592</v>
      </c>
      <c r="I30" s="13">
        <f>IF(('초교 데이터'!I30/'초교 데이터'!H30)*100&gt;0.1,('초교 데이터'!I30/'초교 데이터'!H30)*100," ")</f>
        <v>95.684292379471231</v>
      </c>
      <c r="J30" s="13">
        <f>IF(('초교 데이터'!J30/'초교 데이터'!I30)*100&gt;0.1,('초교 데이터'!J30/'초교 데이터'!I30)*100," ")</f>
        <v>117.44548286604362</v>
      </c>
      <c r="K30" s="13">
        <f>IF(('초교 데이터'!K30/'초교 데이터'!J30)*100&gt;0.1,('초교 데이터'!K30/'초교 데이터'!J30)*100," ")</f>
        <v>99.976934609618269</v>
      </c>
      <c r="L30" s="13">
        <f>IF(('초교 데이터'!L30/'초교 데이터'!K30)*100&gt;0.1,('초교 데이터'!L30/'초교 데이터'!K30)*100," ")</f>
        <v>95.697312262083287</v>
      </c>
      <c r="M30" s="13">
        <f>IF(('초교 데이터'!M30/'초교 데이터'!L30)*100&gt;0.1,('초교 데이터'!M30/'초교 데이터'!L30)*100," ")</f>
        <v>101.83220829315334</v>
      </c>
      <c r="N30" s="13"/>
      <c r="Q30" s="11">
        <f t="shared" si="0"/>
        <v>103.19784795867911</v>
      </c>
    </row>
    <row r="31" spans="1:17" x14ac:dyDescent="0.4">
      <c r="A31" s="7" t="s">
        <v>56</v>
      </c>
      <c r="B31" s="13">
        <f t="shared" si="1"/>
        <v>100</v>
      </c>
      <c r="C31" s="13">
        <v>100</v>
      </c>
      <c r="D31" s="13">
        <f>IF(('초교 데이터'!D31/'초교 데이터'!C31)*100&gt;0.1,('초교 데이터'!D31/'초교 데이터'!C31)*100," ")</f>
        <v>134.77708624412548</v>
      </c>
      <c r="E31" s="13">
        <f>IF(('초교 데이터'!E31/'초교 데이터'!D31)*100&gt;0.1,('초교 데이터'!E31/'초교 데이터'!D31)*100," ")</f>
        <v>108.19903873338987</v>
      </c>
      <c r="F31" s="13">
        <f>IF(('초교 데이터'!F31/'초교 데이터'!E31)*100&gt;0.1,('초교 데이터'!F31/'초교 데이터'!E31)*100," ")</f>
        <v>117.21975437679643</v>
      </c>
      <c r="G31" s="13">
        <f>IF(('초교 데이터'!G31/'초교 데이터'!F31)*100&gt;0.1,('초교 데이터'!G31/'초교 데이터'!F31)*100," ")</f>
        <v>104.61435577351762</v>
      </c>
      <c r="H31" s="13">
        <f>IF(('초교 데이터'!H31/'초교 데이터'!G31)*100&gt;0.1,('초교 데이터'!H31/'초교 데이터'!G31)*100," ")</f>
        <v>97.137580794090496</v>
      </c>
      <c r="I31" s="13">
        <f>IF(('초교 데이터'!I31/'초교 데이터'!H31)*100&gt;0.1,('초교 데이터'!I31/'초교 데이터'!H31)*100," ")</f>
        <v>102.2594325826265</v>
      </c>
      <c r="J31" s="13">
        <f>IF(('초교 데이터'!J31/'초교 데이터'!I31)*100&gt;0.1,('초교 데이터'!J31/'초교 데이터'!I31)*100," ")</f>
        <v>97.590275294958886</v>
      </c>
      <c r="K31" s="13">
        <f>IF(('초교 데이터'!K31/'초교 데이터'!J31)*100&gt;0.1,('초교 데이터'!K31/'초교 데이터'!J31)*100," ")</f>
        <v>120.85287221570925</v>
      </c>
      <c r="L31" s="13">
        <f>IF(('초교 데이터'!L31/'초교 데이터'!K31)*100&gt;0.1,('초교 데이터'!L31/'초교 데이터'!K31)*100," ")</f>
        <v>128.77409967260823</v>
      </c>
      <c r="M31" s="13">
        <f>IF(('초교 데이터'!M31/'초교 데이터'!L31)*100&gt;0.1,('초교 데이터'!M31/'초교 데이터'!L31)*100," ")</f>
        <v>112.38700564971751</v>
      </c>
      <c r="N31" s="13"/>
      <c r="Q31" s="11">
        <f t="shared" si="0"/>
        <v>110.31762511146168</v>
      </c>
    </row>
    <row r="32" spans="1:17" x14ac:dyDescent="0.4">
      <c r="A32" s="7" t="s">
        <v>57</v>
      </c>
      <c r="B32" s="13">
        <f t="shared" si="1"/>
        <v>100</v>
      </c>
      <c r="C32" s="13">
        <f>IF(('초교 데이터'!C32/'초교 데이터'!B32)*100&gt;0.1,('초교 데이터'!C32/'초교 데이터'!B32)*100," ")</f>
        <v>112.41618497109826</v>
      </c>
      <c r="D32" s="13">
        <f>IF(('초교 데이터'!D32/'초교 데이터'!C32)*100&gt;0.1,('초교 데이터'!D32/'초교 데이터'!C32)*100," ")</f>
        <v>114.31509666803785</v>
      </c>
      <c r="E32" s="13">
        <f>IF(('초교 데이터'!E32/'초교 데이터'!D32)*100&gt;0.1,('초교 데이터'!E32/'초교 데이터'!D32)*100," ")</f>
        <v>105.00179920834833</v>
      </c>
      <c r="F32" s="13">
        <f>IF(('초교 데이터'!F32/'초교 데이터'!E32)*100&gt;0.1,('초교 데이터'!F32/'초교 데이터'!E32)*100," ")</f>
        <v>106.61411925976697</v>
      </c>
      <c r="G32" s="13">
        <f>IF(('초교 데이터'!G32/'초교 데이터'!F32)*100&gt;0.1,('초교 데이터'!G32/'초교 데이터'!F32)*100," ")</f>
        <v>100.70716811314691</v>
      </c>
      <c r="H32" s="13">
        <f>IF(('초교 데이터'!H32/'초교 데이터'!G32)*100&gt;0.1,('초교 데이터'!H32/'초교 데이터'!G32)*100," ")</f>
        <v>102.53750398978613</v>
      </c>
      <c r="I32" s="13">
        <f>IF(('초교 데이터'!I32/'초교 데이터'!H32)*100&gt;0.1,('초교 데이터'!I32/'초교 데이터'!H32)*100," ")</f>
        <v>101.97665369649806</v>
      </c>
      <c r="J32" s="13">
        <f>IF(('초교 데이터'!J32/'초교 데이터'!I32)*100&gt;0.1,('초교 데이터'!J32/'초교 데이터'!I32)*100," ")</f>
        <v>110.01221001221002</v>
      </c>
      <c r="K32" s="13">
        <f>IF(('초교 데이터'!K32/'초교 데이터'!J32)*100&gt;0.1,('초교 데이터'!K32/'초교 데이터'!J32)*100," ")</f>
        <v>109.83629300776914</v>
      </c>
      <c r="L32" s="13">
        <f>IF(('초교 데이터'!L32/'초교 데이터'!K32)*100&gt;0.1,('초교 데이터'!L32/'초교 데이터'!K32)*100," ")</f>
        <v>100.46734874321082</v>
      </c>
      <c r="M32" s="13">
        <f>IF(('초교 데이터'!M32/'초교 데이터'!L32)*100&gt;0.1,('초교 데이터'!M32/'초교 데이터'!L32)*100," ")</f>
        <v>101.03092783505154</v>
      </c>
      <c r="N32" s="13"/>
      <c r="Q32" s="11">
        <f t="shared" si="0"/>
        <v>105.40960879207699</v>
      </c>
    </row>
    <row r="33" spans="1:17" x14ac:dyDescent="0.4">
      <c r="A33" s="7" t="s">
        <v>58</v>
      </c>
      <c r="B33" s="13">
        <f t="shared" si="1"/>
        <v>100</v>
      </c>
      <c r="C33" s="13">
        <f>IF(('초교 데이터'!C33/'초교 데이터'!B33)*100&gt;0.1,('초교 데이터'!C33/'초교 데이터'!B33)*100," ")</f>
        <v>113.03816793893129</v>
      </c>
      <c r="D33" s="13">
        <f>IF(('초교 데이터'!D33/'초교 데이터'!C33)*100&gt;0.1,('초교 데이터'!D33/'초교 데이터'!C33)*100," ")</f>
        <v>101.40464613722312</v>
      </c>
      <c r="E33" s="13">
        <f>IF(('초교 데이터'!E33/'초교 데이터'!D33)*100&gt;0.1,('초교 데이터'!E33/'초교 데이터'!D33)*100," ")</f>
        <v>106.24667021843368</v>
      </c>
      <c r="F33" s="13">
        <f>IF(('초교 데이터'!F33/'초교 데이터'!E33)*100&gt;0.1,('초교 데이터'!F33/'초교 데이터'!E33)*100," ")</f>
        <v>106.97003886172747</v>
      </c>
      <c r="G33" s="13">
        <f>IF(('초교 데이터'!G33/'초교 데이터'!F33)*100&gt;0.1,('초교 데이터'!G33/'초교 데이터'!F33)*100," ")</f>
        <v>105.48458924176725</v>
      </c>
      <c r="H33" s="13">
        <f>IF(('초교 데이터'!H33/'초교 데이터'!G33)*100&gt;0.1,('초교 데이터'!H33/'초교 데이터'!G33)*100," ")</f>
        <v>105.38829018997889</v>
      </c>
      <c r="I33" s="13">
        <f>IF(('초교 데이터'!I33/'초교 데이터'!H33)*100&gt;0.1,('초교 데이터'!I33/'초교 데이터'!H33)*100," ")</f>
        <v>104.59624710099094</v>
      </c>
      <c r="J33" s="13">
        <f>IF(('초교 데이터'!J33/'초교 데이터'!I33)*100&gt;0.1,('초교 데이터'!J33/'초교 데이터'!I33)*100," ")</f>
        <v>111.64079822616408</v>
      </c>
      <c r="K33" s="13">
        <f>IF(('초교 데이터'!K33/'초교 데이터'!J33)*100&gt;0.1,('초교 데이터'!K33/'초교 데이터'!J33)*100," ")</f>
        <v>106.82495260449581</v>
      </c>
      <c r="L33" s="13">
        <f>IF(('초교 데이터'!L33/'초교 데이터'!K33)*100&gt;0.1,('초교 데이터'!L33/'초교 데이터'!K33)*100," ")</f>
        <v>103.5662976421871</v>
      </c>
      <c r="M33" s="13">
        <f>IF(('초교 데이터'!M33/'초교 데이터'!L33)*100&gt;0.1,('초교 데이터'!M33/'초교 데이터'!L33)*100," ")</f>
        <v>101.66462668298652</v>
      </c>
      <c r="N33" s="13"/>
      <c r="Q33" s="11">
        <f t="shared" si="0"/>
        <v>105.56877707040717</v>
      </c>
    </row>
    <row r="34" spans="1:17" x14ac:dyDescent="0.4">
      <c r="A34" s="7" t="s">
        <v>59</v>
      </c>
      <c r="B34" s="13">
        <f t="shared" si="1"/>
        <v>100</v>
      </c>
      <c r="C34" s="13">
        <f>IF(('초교 데이터'!C34/'초교 데이터'!B34)*100&gt;0.1,('초교 데이터'!C34/'초교 데이터'!B34)*100," ")</f>
        <v>110.30878859857482</v>
      </c>
      <c r="D34" s="13">
        <f>IF(('초교 데이터'!D34/'초교 데이터'!C34)*100&gt;0.1,('초교 데이터'!D34/'초교 데이터'!C34)*100," ")</f>
        <v>111.32644272179155</v>
      </c>
      <c r="E34" s="13">
        <f>IF(('초교 데이터'!E34/'초교 데이터'!D34)*100&gt;0.1,('초교 데이터'!E34/'초교 데이터'!D34)*100," ")</f>
        <v>110.59961315280464</v>
      </c>
      <c r="F34" s="13">
        <f>IF(('초교 데이터'!F34/'초교 데이터'!E34)*100&gt;0.1,('초교 데이터'!F34/'초교 데이터'!E34)*100," ")</f>
        <v>109.47883875480937</v>
      </c>
      <c r="G34" s="13">
        <f>IF(('초교 데이터'!G34/'초교 데이터'!F34)*100&gt;0.1,('초교 데이터'!G34/'초교 데이터'!F34)*100," ")</f>
        <v>105.814696485623</v>
      </c>
      <c r="H34" s="13">
        <f>IF(('초교 데이터'!H34/'초교 데이터'!G34)*100&gt;0.1,('초교 데이터'!H34/'초교 데이터'!G34)*100," ")</f>
        <v>113.82850241545894</v>
      </c>
      <c r="I34" s="13">
        <f>IF(('초교 데이터'!I34/'초교 데이터'!H34)*100&gt;0.1,('초교 데이터'!I34/'초교 데이터'!H34)*100," ")</f>
        <v>107.77188328912466</v>
      </c>
      <c r="J34" s="13">
        <f>IF(('초교 데이터'!J34/'초교 데이터'!I34)*100&gt;0.1,('초교 데이터'!J34/'초교 데이터'!I34)*100," ")</f>
        <v>119.49298547871032</v>
      </c>
      <c r="K34" s="13">
        <f>IF(('초교 데이터'!K34/'초교 데이터'!J34)*100&gt;0.1,('초교 데이터'!K34/'초교 데이터'!J34)*100," ")</f>
        <v>109.20700308959835</v>
      </c>
      <c r="L34" s="13">
        <f>IF(('초교 데이터'!L34/'초교 데이터'!K34)*100&gt;0.1,('초교 데이터'!L34/'초교 데이터'!K34)*100," ")</f>
        <v>111.97661259901923</v>
      </c>
      <c r="M34" s="13">
        <f>IF(('초교 데이터'!M34/'초교 데이터'!L34)*100&gt;0.1,('초교 데이터'!M34/'초교 데이터'!L34)*100," ")</f>
        <v>104.98568300488462</v>
      </c>
      <c r="N34" s="13"/>
      <c r="Q34" s="11">
        <f t="shared" si="0"/>
        <v>109.56592079919996</v>
      </c>
    </row>
    <row r="35" spans="1:17" x14ac:dyDescent="0.4">
      <c r="A35" s="7" t="s">
        <v>60</v>
      </c>
      <c r="B35" s="13">
        <f t="shared" si="1"/>
        <v>100</v>
      </c>
      <c r="C35" s="13">
        <f>IF(('초교 데이터'!C35/'초교 데이터'!B35)*100&gt;0.1,('초교 데이터'!C35/'초교 데이터'!B35)*100," ")</f>
        <v>113.86165577342049</v>
      </c>
      <c r="D35" s="13">
        <f>IF(('초교 데이터'!D35/'초교 데이터'!C35)*100&gt;0.1,('초교 데이터'!D35/'초교 데이터'!C35)*100," ")</f>
        <v>118.15355178187036</v>
      </c>
      <c r="E35" s="13">
        <f>IF(('초교 데이터'!E35/'초교 데이터'!D35)*100&gt;0.1,('초교 데이터'!E35/'초교 데이터'!D35)*100," ")</f>
        <v>91.153846153846146</v>
      </c>
      <c r="F35" s="13">
        <f>IF(('초교 데이터'!F35/'초교 데이터'!E35)*100&gt;0.1,('초교 데이터'!F35/'초교 데이터'!E35)*100," ")</f>
        <v>103.95292027537198</v>
      </c>
      <c r="G35" s="13">
        <f>IF(('초교 데이터'!G35/'초교 데이터'!F35)*100&gt;0.1,('초교 데이터'!G35/'초교 데이터'!F35)*100," ")</f>
        <v>104.05896176030762</v>
      </c>
      <c r="H35" s="13">
        <f>IF(('초교 데이터'!H35/'초교 데이터'!G35)*100&gt;0.1,('초교 데이터'!H35/'초교 데이터'!G35)*100," ")</f>
        <v>105.48142065284335</v>
      </c>
      <c r="I35" s="13">
        <f>IF(('초교 데이터'!I35/'초교 데이터'!H35)*100&gt;0.1,('초교 데이터'!I35/'초교 데이터'!H35)*100," ")</f>
        <v>97.52822109770338</v>
      </c>
      <c r="J35" s="13">
        <f>IF(('초교 데이터'!J35/'초교 데이터'!I35)*100&gt;0.1,('초교 데이터'!J35/'초교 데이터'!I35)*100," ")</f>
        <v>104.45020953901417</v>
      </c>
      <c r="K35" s="13">
        <f>IF(('초교 데이터'!K35/'초교 데이터'!J35)*100&gt;0.1,('초교 데이터'!K35/'초교 데이터'!J35)*100," ")</f>
        <v>110.08788689338938</v>
      </c>
      <c r="L35" s="13">
        <f>IF(('초교 데이터'!L35/'초교 데이터'!K35)*100&gt;0.1,('초교 데이터'!L35/'초교 데이터'!K35)*100," ")</f>
        <v>102.77681360638667</v>
      </c>
      <c r="M35" s="13">
        <f>IF(('초교 데이터'!M35/'초교 데이터'!L35)*100&gt;0.1,('초교 데이터'!M35/'초교 데이터'!L35)*100," ")</f>
        <v>99.037487335359671</v>
      </c>
      <c r="N35" s="13"/>
      <c r="Q35" s="11">
        <f t="shared" si="0"/>
        <v>104.21191457245942</v>
      </c>
    </row>
    <row r="36" spans="1:17" x14ac:dyDescent="0.4">
      <c r="A36" s="7" t="s">
        <v>62</v>
      </c>
      <c r="B36" s="13">
        <f t="shared" si="1"/>
        <v>100</v>
      </c>
      <c r="C36" s="13">
        <f>IF(('초교 데이터'!C36/'초교 데이터'!B36)*100&gt;0.1,('초교 데이터'!C36/'초교 데이터'!B36)*100," ")</f>
        <v>95.718654434250766</v>
      </c>
      <c r="D36" s="13">
        <f>IF(('초교 데이터'!D36/'초교 데이터'!C36)*100&gt;0.1,('초교 데이터'!D36/'초교 데이터'!C36)*100," ")</f>
        <v>117.49201277955272</v>
      </c>
      <c r="E36" s="13">
        <f>IF(('초교 데이터'!E36/'초교 데이터'!D36)*100&gt;0.1,('초교 데이터'!E36/'초교 데이터'!D36)*100," ")</f>
        <v>137.32154996600951</v>
      </c>
      <c r="F36" s="13">
        <f>IF(('초교 데이터'!F36/'초교 데이터'!E36)*100&gt;0.1,('초교 데이터'!F36/'초교 데이터'!E36)*100," ")</f>
        <v>102.62376237623762</v>
      </c>
      <c r="G36" s="13">
        <f>IF(('초교 데이터'!G36/'초교 데이터'!F36)*100&gt;0.1,('초교 데이터'!G36/'초교 데이터'!F36)*100," ")</f>
        <v>135.35938253738544</v>
      </c>
      <c r="H36" s="13">
        <f>IF(('초교 데이터'!H36/'초교 데이터'!G36)*100&gt;0.1,('초교 데이터'!H36/'초교 데이터'!G36)*100," ")</f>
        <v>114.78973627940128</v>
      </c>
      <c r="I36" s="13">
        <f>IF(('초교 데이터'!I36/'초교 데이터'!H36)*100&gt;0.1,('초교 데이터'!I36/'초교 데이터'!H36)*100," ")</f>
        <v>108.63085998137225</v>
      </c>
      <c r="J36" s="13">
        <f>IF(('초교 데이터'!J36/'초교 데이터'!I36)*100&gt;0.1,('초교 데이터'!J36/'초교 데이터'!I36)*100," ")</f>
        <v>118.23378108030866</v>
      </c>
      <c r="K36" s="13">
        <f>IF(('초교 데이터'!K36/'초교 데이터'!J36)*100&gt;0.1,('초교 데이터'!K36/'초교 데이터'!J36)*100," ")</f>
        <v>123.25356538554509</v>
      </c>
      <c r="L36" s="13">
        <f>IF(('초교 데이터'!L36/'초교 데이터'!K36)*100&gt;0.1,('초교 데이터'!L36/'초교 데이터'!K36)*100," ")</f>
        <v>112.41419886252206</v>
      </c>
      <c r="M36" s="13">
        <f>IF(('초교 데이터'!M36/'초교 데이터'!L36)*100&gt;0.1,('초교 데이터'!M36/'초교 데이터'!L36)*100," ")</f>
        <v>96.249127704117228</v>
      </c>
      <c r="N36" s="13"/>
      <c r="Q36" s="11">
        <f t="shared" si="0"/>
        <v>113.50721928222521</v>
      </c>
    </row>
    <row r="37" spans="1:17" x14ac:dyDescent="0.4">
      <c r="A37" s="7" t="s">
        <v>64</v>
      </c>
      <c r="B37" s="13">
        <f t="shared" si="1"/>
        <v>100</v>
      </c>
      <c r="C37" s="13">
        <f>IF(('초교 데이터'!C37/'초교 데이터'!B37)*100&gt;0.1,('초교 데이터'!C37/'초교 데이터'!B37)*100," ")</f>
        <v>105.75995940116722</v>
      </c>
      <c r="D37" s="13">
        <f>IF(('초교 데이터'!D37/'초교 데이터'!C37)*100&gt;0.1,('초교 데이터'!D37/'초교 데이터'!C37)*100," ")</f>
        <v>110.17274472168906</v>
      </c>
      <c r="E37" s="13">
        <f>IF(('초교 데이터'!E37/'초교 데이터'!D37)*100&gt;0.1,('초교 데이터'!E37/'초교 데이터'!D37)*100," ")</f>
        <v>105.16114982578398</v>
      </c>
      <c r="F37" s="13">
        <f>IF(('초교 데이터'!F37/'초교 데이터'!E37)*100&gt;0.1,('초교 데이터'!F37/'초교 데이터'!E37)*100," ")</f>
        <v>102.81631807827706</v>
      </c>
      <c r="G37" s="13">
        <f>IF(('초교 데이터'!G37/'초교 데이터'!F37)*100&gt;0.1,('초교 데이터'!G37/'초교 데이터'!F37)*100," ")</f>
        <v>110.81570996978851</v>
      </c>
      <c r="H37" s="13">
        <f>IF(('초교 데이터'!H37/'초교 데이터'!G37)*100&gt;0.1,('초교 데이터'!H37/'초교 데이터'!G37)*100," ")</f>
        <v>108.50599781897492</v>
      </c>
      <c r="I37" s="13">
        <f>IF(('초교 데이터'!I37/'초교 데이터'!H37)*100&gt;0.1,('초교 데이터'!I37/'초교 데이터'!H37)*100," ")</f>
        <v>109.43048576214404</v>
      </c>
      <c r="J37" s="13">
        <f>IF(('초교 데이터'!J37/'초교 데이터'!I37)*100&gt;0.1,('초교 데이터'!J37/'초교 데이터'!I37)*100," ")</f>
        <v>109.96479412214907</v>
      </c>
      <c r="K37" s="13">
        <f>IF(('초교 데이터'!K37/'초교 데이터'!J37)*100&gt;0.1,('초교 데이터'!K37/'초교 데이터'!J37)*100," ")</f>
        <v>103.64699331848553</v>
      </c>
      <c r="L37" s="13">
        <f>IF(('초교 데이터'!L37/'초교 데이터'!K37)*100&gt;0.1,('초교 데이터'!L37/'초교 데이터'!K37)*100," ")</f>
        <v>97.918345420359927</v>
      </c>
      <c r="M37" s="13">
        <f>IF(('초교 데이터'!M37/'초교 데이터'!L37)*100&gt;0.1,('초교 데이터'!M37/'초교 데이터'!L37)*100," ")</f>
        <v>99.958853380880541</v>
      </c>
      <c r="N37" s="13"/>
      <c r="Q37" s="11">
        <f t="shared" si="0"/>
        <v>105.34594598497499</v>
      </c>
    </row>
    <row r="38" spans="1:17" x14ac:dyDescent="0.4">
      <c r="A38" s="7" t="s">
        <v>65</v>
      </c>
      <c r="B38" s="13">
        <f t="shared" si="1"/>
        <v>100</v>
      </c>
      <c r="C38" s="13">
        <f>IF(('초교 데이터'!C38/'초교 데이터'!B38)*100&gt;0.1,('초교 데이터'!C38/'초교 데이터'!B38)*100," ")</f>
        <v>99.352904040404042</v>
      </c>
      <c r="D38" s="13">
        <f>IF(('초교 데이터'!D38/'초교 데이터'!C38)*100&gt;0.1,('초교 데이터'!D38/'초교 데이터'!C38)*100," ")</f>
        <v>113.47100873709293</v>
      </c>
      <c r="E38" s="13">
        <f>IF(('초교 데이터'!E38/'초교 데이터'!D38)*100&gt;0.1,('초교 데이터'!E38/'초교 데이터'!D38)*100," ")</f>
        <v>102.07195856082878</v>
      </c>
      <c r="F38" s="13">
        <f>IF(('초교 데이터'!F38/'초교 데이터'!E38)*100&gt;0.1,('초교 데이터'!F38/'초교 데이터'!E38)*100," ")</f>
        <v>102.44136606775476</v>
      </c>
      <c r="G38" s="13">
        <f>IF(('초교 데이터'!G38/'초교 데이터'!F38)*100&gt;0.1,('초교 데이터'!G38/'초교 데이터'!F38)*100," ")</f>
        <v>100.84348641049672</v>
      </c>
      <c r="H38" s="13">
        <f>IF(('초교 데이터'!H38/'초교 데이터'!G38)*100&gt;0.1,('초교 데이터'!H38/'초교 데이터'!G38)*100," ")</f>
        <v>102.21720658523633</v>
      </c>
      <c r="I38" s="13">
        <f>IF(('초교 데이터'!I38/'초교 데이터'!H38)*100&gt;0.1,('초교 데이터'!I38/'초교 데이터'!H38)*100," ")</f>
        <v>108.29977919210287</v>
      </c>
      <c r="J38" s="13">
        <f>IF(('초교 데이터'!J38/'초교 데이터'!I38)*100&gt;0.1,('초교 데이터'!J38/'초교 데이터'!I38)*100," ")</f>
        <v>108.8990165507316</v>
      </c>
      <c r="K38" s="13">
        <f>IF(('초교 데이터'!K38/'초교 데이터'!J38)*100&gt;0.1,('초교 데이터'!K38/'초교 데이터'!J38)*100," ")</f>
        <v>103.32599118942731</v>
      </c>
      <c r="L38" s="13">
        <f>IF(('초교 데이터'!L38/'초교 데이터'!K38)*100&gt;0.1,('초교 데이터'!L38/'초교 데이터'!K38)*100," ")</f>
        <v>106.44851843956513</v>
      </c>
      <c r="M38" s="13">
        <f>IF(('초교 데이터'!M38/'초교 데이터'!L38)*100&gt;0.1,('초교 데이터'!M38/'초교 데이터'!L38)*100," ")</f>
        <v>103.08400921197556</v>
      </c>
      <c r="N38" s="13"/>
      <c r="Q38" s="11">
        <f t="shared" si="0"/>
        <v>104.20460374880133</v>
      </c>
    </row>
    <row r="39" spans="1:17" x14ac:dyDescent="0.4">
      <c r="A39" s="7" t="s">
        <v>66</v>
      </c>
      <c r="B39" s="13">
        <f t="shared" si="1"/>
        <v>100</v>
      </c>
      <c r="C39" s="13">
        <f>IF(('초교 데이터'!C39/'초교 데이터'!B39)*100&gt;0.1,('초교 데이터'!C39/'초교 데이터'!B39)*100," ")</f>
        <v>103.8908158648771</v>
      </c>
      <c r="D39" s="13">
        <f>IF(('초교 데이터'!D39/'초교 데이터'!C39)*100&gt;0.1,('초교 데이터'!D39/'초교 데이터'!C39)*100," ")</f>
        <v>112.87559878066482</v>
      </c>
      <c r="E39" s="13">
        <f>IF(('초교 데이터'!E39/'초교 데이터'!D39)*100&gt;0.1,('초교 데이터'!E39/'초교 데이터'!D39)*100," ")</f>
        <v>104.565329218107</v>
      </c>
      <c r="F39" s="13">
        <f>IF(('초교 데이터'!F39/'초교 데이터'!E39)*100&gt;0.1,('초교 데이터'!F39/'초교 데이터'!E39)*100," ")</f>
        <v>105.39908990284097</v>
      </c>
      <c r="G39" s="13">
        <f>IF(('초교 데이터'!G39/'초교 데이터'!F39)*100&gt;0.1,('초교 데이터'!G39/'초교 데이터'!F39)*100," ")</f>
        <v>98.821470245040842</v>
      </c>
      <c r="H39" s="13">
        <f>IF(('초교 데이터'!H39/'초교 데이터'!G39)*100&gt;0.1,('초교 데이터'!H39/'초교 데이터'!G39)*100," ")</f>
        <v>103.82571732199789</v>
      </c>
      <c r="I39" s="13">
        <f>IF(('초교 데이터'!I39/'초교 데이터'!H39)*100&gt;0.1,('초교 데이터'!I39/'초교 데이터'!H39)*100," ")</f>
        <v>104.75378141703628</v>
      </c>
      <c r="J39" s="13">
        <f>IF(('초교 데이터'!J39/'초교 데이터'!I39)*100&gt;0.1,('초교 데이터'!J39/'초교 데이터'!I39)*100," ")</f>
        <v>98.393225491260452</v>
      </c>
      <c r="K39" s="13">
        <f>IF(('초교 데이터'!K39/'초교 데이터'!J39)*100&gt;0.1,('초교 데이터'!K39/'초교 데이터'!J39)*100," ")</f>
        <v>116.92596270550591</v>
      </c>
      <c r="L39" s="13">
        <f>IF(('초교 데이터'!L39/'초교 데이터'!K39)*100&gt;0.1,('초교 데이터'!L39/'초교 데이터'!K39)*100," ")</f>
        <v>108.64395583655752</v>
      </c>
      <c r="M39" s="13">
        <f>IF(('초교 데이터'!M39/'초교 데이터'!L39)*100&gt;0.1,('초교 데이터'!M39/'초교 데이터'!L39)*100," ")</f>
        <v>112.1080517675671</v>
      </c>
      <c r="N39" s="13"/>
      <c r="Q39" s="11">
        <f t="shared" si="0"/>
        <v>105.85024987928797</v>
      </c>
    </row>
    <row r="40" spans="1:17" x14ac:dyDescent="0.4">
      <c r="A40" s="7" t="s">
        <v>67</v>
      </c>
      <c r="B40" s="13">
        <f t="shared" si="1"/>
        <v>100</v>
      </c>
      <c r="C40" s="13">
        <f>IF(('초교 데이터'!C40/'초교 데이터'!B40)*100&gt;0.1,('초교 데이터'!C40/'초교 데이터'!B40)*100," ")</f>
        <v>113.87670879546042</v>
      </c>
      <c r="D40" s="13">
        <f>IF(('초교 데이터'!D40/'초교 데이터'!C40)*100&gt;0.1,('초교 데이터'!D40/'초교 데이터'!C40)*100," ")</f>
        <v>116.64779161947905</v>
      </c>
      <c r="E40" s="13">
        <f>IF(('초교 데이터'!E40/'초교 데이터'!D40)*100&gt;0.1,('초교 데이터'!E40/'초교 데이터'!D40)*100," ")</f>
        <v>113.61165048543688</v>
      </c>
      <c r="F40" s="13">
        <f>IF(('초교 데이터'!F40/'초교 데이터'!E40)*100&gt;0.1,('초교 데이터'!F40/'초교 데이터'!E40)*100," ")</f>
        <v>101.53819859853017</v>
      </c>
      <c r="G40" s="13">
        <f>IF(('초교 데이터'!G40/'초교 데이터'!F40)*100&gt;0.1,('초교 데이터'!G40/'초교 데이터'!F40)*100," ")</f>
        <v>107.06951691634406</v>
      </c>
      <c r="H40" s="13">
        <f>IF(('초교 데이터'!H40/'초교 데이터'!G40)*100&gt;0.1,('초교 데이터'!H40/'초교 데이터'!G40)*100," ")</f>
        <v>121.5532149033171</v>
      </c>
      <c r="I40" s="13">
        <f>IF(('초교 데이터'!I40/'초교 데이터'!H40)*100&gt;0.1,('초교 데이터'!I40/'초교 데이터'!H40)*100," ")</f>
        <v>106.33729953440248</v>
      </c>
      <c r="J40" s="13">
        <f>IF(('초교 데이터'!J40/'초교 데이터'!I40)*100&gt;0.1,('초교 데이터'!J40/'초교 데이터'!I40)*100," ")</f>
        <v>106.51909511067868</v>
      </c>
      <c r="K40" s="13">
        <f>IF(('초교 데이터'!K40/'초교 데이터'!J40)*100&gt;0.1,('초교 데이터'!K40/'초교 데이터'!J40)*100," ")</f>
        <v>103.76798355788992</v>
      </c>
      <c r="L40" s="13">
        <f>IF(('초교 데이터'!L40/'초교 데이터'!K40)*100&gt;0.1,('초교 데이터'!L40/'초교 데이터'!K40)*100," ")</f>
        <v>103.09198943661973</v>
      </c>
      <c r="M40" s="13">
        <f>IF(('초교 데이터'!M40/'초교 데이터'!L40)*100&gt;0.1,('초교 데이터'!M40/'초교 데이터'!L40)*100," ")</f>
        <v>105.20866688013662</v>
      </c>
      <c r="N40" s="13"/>
      <c r="Q40" s="11">
        <f t="shared" si="0"/>
        <v>108.26850965319126</v>
      </c>
    </row>
    <row r="41" spans="1:17" x14ac:dyDescent="0.4">
      <c r="A41" s="7" t="s">
        <v>72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Q41" s="11"/>
    </row>
    <row r="42" spans="1:17" x14ac:dyDescent="0.4">
      <c r="A42" s="7" t="s">
        <v>73</v>
      </c>
      <c r="B42" s="13">
        <f t="shared" si="1"/>
        <v>100</v>
      </c>
      <c r="C42" s="13">
        <f>IF(('초교 데이터'!C42/'초교 데이터'!B42)*100&gt;0.1,('초교 데이터'!C42/'초교 데이터'!B42)*100," ")</f>
        <v>101.71129454399033</v>
      </c>
      <c r="D42" s="13">
        <f>IF(('초교 데이터'!D42/'초교 데이터'!C42)*100&gt;0.1,('초교 데이터'!D42/'초교 데이터'!C42)*100," ")</f>
        <v>102.31591448931117</v>
      </c>
      <c r="E42" s="13">
        <f>IF(('초교 데이터'!E42/'초교 데이터'!D42)*100&gt;0.1,('초교 데이터'!E42/'초교 데이터'!D42)*100," ")</f>
        <v>106.28748307216097</v>
      </c>
      <c r="F42" s="13">
        <f>IF(('초교 데이터'!F42/'초교 데이터'!E42)*100&gt;0.1,('초교 데이터'!F42/'초교 데이터'!E42)*100," ")</f>
        <v>105.13287222424464</v>
      </c>
      <c r="G42" s="13">
        <f>IF(('초교 데이터'!G42/'초교 데이터'!F42)*100&gt;0.1,('초교 데이터'!G42/'초교 데이터'!F42)*100," ")</f>
        <v>103.73961218836565</v>
      </c>
      <c r="H42" s="13">
        <f>IF(('초교 데이터'!H42/'초교 데이터'!G42)*100&gt;0.1,('초교 데이터'!H42/'초교 데이터'!G42)*100," ")</f>
        <v>105.3237650200267</v>
      </c>
      <c r="I42" s="13">
        <f>IF(('초교 데이터'!I42/'초교 데이터'!H42)*100&gt;0.1,('초교 데이터'!I42/'초교 데이터'!H42)*100," ")</f>
        <v>102.9630803359214</v>
      </c>
      <c r="J42" s="13">
        <f>IF(('초교 데이터'!J42/'초교 데이터'!I42)*100&gt;0.1,('초교 데이터'!J42/'초교 데이터'!I42)*100," ")</f>
        <v>103.46260387811634</v>
      </c>
      <c r="K42" s="13">
        <f>IF(('초교 데이터'!K42/'초교 데이터'!J42)*100&gt;0.1,('초교 데이터'!K42/'초교 데이터'!J42)*100," ")</f>
        <v>123.87327086122266</v>
      </c>
      <c r="L42" s="13">
        <f>IF(('초교 데이터'!L42/'초교 데이터'!K42)*100&gt;0.1,('초교 데이터'!L42/'초교 데이터'!K42)*100," ")</f>
        <v>113.62872238232468</v>
      </c>
      <c r="M42" s="13">
        <f>IF(('초교 데이터'!M42/'초교 데이터'!L42)*100&gt;0.1,('초교 데이터'!M42/'초교 데이터'!L42)*100," ")</f>
        <v>91.630561132833151</v>
      </c>
      <c r="N42" s="13"/>
      <c r="Q42" s="11">
        <f t="shared" si="0"/>
        <v>105.00576501070981</v>
      </c>
    </row>
    <row r="43" spans="1:17" x14ac:dyDescent="0.4">
      <c r="A43" s="8" t="s">
        <v>74</v>
      </c>
      <c r="B43" s="13"/>
      <c r="C43" s="13"/>
      <c r="D43" s="13">
        <v>100</v>
      </c>
      <c r="E43" s="13">
        <f>IF(('초교 데이터'!E43/'초교 데이터'!D43)*100&gt;0.1,('초교 데이터'!E43/'초교 데이터'!D43)*100," ")</f>
        <v>106.72398589065256</v>
      </c>
      <c r="F43" s="13">
        <f>IF(('초교 데이터'!F43/'초교 데이터'!E43)*100&gt;0.1,('초교 데이터'!F43/'초교 데이터'!E43)*100," ")</f>
        <v>107.20925428630449</v>
      </c>
      <c r="G43" s="13">
        <f>IF(('초교 데이터'!G43/'초교 데이터'!F43)*100&gt;0.1,('초교 데이터'!G43/'초교 데이터'!F43)*100," ")</f>
        <v>92.100192678227359</v>
      </c>
      <c r="H43" s="13">
        <f>IF(('초교 데이터'!H43/'초교 데이터'!G43)*100&gt;0.1,('초교 데이터'!H43/'초교 데이터'!G43)*100," ")</f>
        <v>103.59832635983264</v>
      </c>
      <c r="I43" s="13">
        <f>IF(('초교 데이터'!I43/'초교 데이터'!H43)*100&gt;0.1,('초교 데이터'!I43/'초교 데이터'!H43)*100," ")</f>
        <v>94.406300484652661</v>
      </c>
      <c r="J43" s="13">
        <f>IF(('초교 데이터'!J43/'초교 데이터'!I43)*100&gt;0.1,('초교 데이터'!J43/'초교 데이터'!I43)*100," ")</f>
        <v>119.40106951871658</v>
      </c>
      <c r="K43" s="13">
        <f>IF(('초교 데이터'!K43/'초교 데이터'!J43)*100&gt;0.1,('초교 데이터'!K43/'초교 데이터'!J43)*100," ")</f>
        <v>122.0351128627732</v>
      </c>
      <c r="L43" s="13">
        <f>IF(('초교 데이터'!L43/'초교 데이터'!K43)*100&gt;0.1,('초교 데이터'!L43/'초교 데이터'!K43)*100," ")</f>
        <v>100.44039929536113</v>
      </c>
      <c r="M43" s="13">
        <f>IF(('초교 데이터'!M43/'초교 데이터'!L43)*100&gt;0.1,('초교 데이터'!M43/'초교 데이터'!L43)*100," ")</f>
        <v>118.15258696287636</v>
      </c>
      <c r="N43" s="13"/>
      <c r="Q43" s="11">
        <f t="shared" si="0"/>
        <v>106.4067228339397</v>
      </c>
    </row>
  </sheetData>
  <mergeCells count="2">
    <mergeCell ref="A1:A2"/>
    <mergeCell ref="B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D59" sqref="AD59"/>
    </sheetView>
  </sheetViews>
  <sheetFormatPr defaultRowHeight="17.399999999999999" x14ac:dyDescent="0.4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C4" sqref="C4"/>
    </sheetView>
  </sheetViews>
  <sheetFormatPr defaultRowHeight="17.399999999999999" x14ac:dyDescent="0.4"/>
  <cols>
    <col min="1" max="1" width="15.59765625" customWidth="1"/>
  </cols>
  <sheetData>
    <row r="1" spans="1:16" x14ac:dyDescent="0.4">
      <c r="A1" s="15" t="s">
        <v>0</v>
      </c>
      <c r="B1" s="16" t="s">
        <v>2</v>
      </c>
      <c r="C1" s="16" t="s">
        <v>2</v>
      </c>
      <c r="D1" s="16" t="s">
        <v>2</v>
      </c>
      <c r="E1" s="16" t="s">
        <v>2</v>
      </c>
      <c r="F1" s="16" t="s">
        <v>2</v>
      </c>
      <c r="G1" s="16" t="s">
        <v>2</v>
      </c>
      <c r="H1" s="16" t="s">
        <v>2</v>
      </c>
      <c r="I1" s="16" t="s">
        <v>2</v>
      </c>
      <c r="J1" s="16" t="s">
        <v>2</v>
      </c>
      <c r="K1" s="16" t="s">
        <v>2</v>
      </c>
      <c r="L1" s="16" t="s">
        <v>2</v>
      </c>
      <c r="M1" s="16" t="s">
        <v>2</v>
      </c>
      <c r="N1" s="16" t="s">
        <v>2</v>
      </c>
    </row>
    <row r="2" spans="1:16" x14ac:dyDescent="0.4">
      <c r="A2" s="16" t="s">
        <v>0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</row>
    <row r="3" spans="1:16" x14ac:dyDescent="0.4">
      <c r="A3" s="7" t="s">
        <v>17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t="str">
        <f>IF(N3&gt;=4,N3," ")</f>
        <v xml:space="preserve"> </v>
      </c>
      <c r="P3" t="str">
        <f>IF(O3&gt;=4,O3," ")</f>
        <v xml:space="preserve"> </v>
      </c>
    </row>
    <row r="4" spans="1:16" x14ac:dyDescent="0.4">
      <c r="A4" s="7" t="s">
        <v>19</v>
      </c>
      <c r="B4" s="2">
        <v>4069</v>
      </c>
      <c r="C4" s="2">
        <v>5159</v>
      </c>
      <c r="D4" s="2">
        <v>5882</v>
      </c>
      <c r="E4" s="2">
        <v>6410</v>
      </c>
      <c r="F4" s="2">
        <v>6761</v>
      </c>
      <c r="G4" s="2">
        <v>6645</v>
      </c>
      <c r="H4" s="2">
        <v>7261</v>
      </c>
      <c r="I4" s="2">
        <v>7860</v>
      </c>
      <c r="J4" s="2">
        <v>7931</v>
      </c>
      <c r="K4" s="2">
        <v>9399</v>
      </c>
      <c r="L4" s="2">
        <v>8060</v>
      </c>
      <c r="M4" s="2">
        <v>8199</v>
      </c>
      <c r="N4" s="2"/>
    </row>
    <row r="5" spans="1:16" x14ac:dyDescent="0.4">
      <c r="A5" s="7" t="s">
        <v>20</v>
      </c>
      <c r="B5" s="2"/>
      <c r="C5" s="2"/>
      <c r="D5" s="2"/>
      <c r="E5" s="2"/>
      <c r="F5" s="2"/>
      <c r="G5" s="2"/>
      <c r="H5" s="2"/>
      <c r="I5" s="2">
        <v>1153</v>
      </c>
      <c r="J5" s="2"/>
      <c r="K5" s="2"/>
      <c r="L5" s="2"/>
      <c r="M5" s="2"/>
      <c r="N5" s="2"/>
    </row>
    <row r="6" spans="1:16" x14ac:dyDescent="0.4">
      <c r="A6" s="7" t="s">
        <v>21</v>
      </c>
      <c r="B6" s="2"/>
      <c r="C6" s="2">
        <v>712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6" x14ac:dyDescent="0.4">
      <c r="A7" s="7" t="s">
        <v>22</v>
      </c>
      <c r="B7" s="2">
        <v>416</v>
      </c>
      <c r="C7" s="2">
        <v>322</v>
      </c>
      <c r="D7" s="2">
        <v>315</v>
      </c>
      <c r="E7" s="2"/>
      <c r="F7" s="2"/>
      <c r="G7" s="2"/>
      <c r="H7" s="2"/>
      <c r="I7" s="2">
        <v>482</v>
      </c>
      <c r="J7" s="2"/>
      <c r="K7" s="2"/>
      <c r="L7" s="2"/>
      <c r="M7" s="2"/>
      <c r="N7" s="2">
        <v>522</v>
      </c>
    </row>
    <row r="8" spans="1:16" x14ac:dyDescent="0.4">
      <c r="A8" s="7" t="s">
        <v>23</v>
      </c>
      <c r="B8" s="2">
        <v>5518</v>
      </c>
      <c r="C8" s="2">
        <v>5617</v>
      </c>
      <c r="D8" s="2">
        <v>5767</v>
      </c>
      <c r="E8" s="2">
        <v>5959</v>
      </c>
      <c r="F8" s="2">
        <v>6066</v>
      </c>
      <c r="G8" s="2">
        <v>5495</v>
      </c>
      <c r="H8" s="2">
        <v>5858</v>
      </c>
      <c r="I8" s="2">
        <v>5741</v>
      </c>
      <c r="J8" s="2">
        <v>6429</v>
      </c>
      <c r="K8" s="2">
        <v>5842</v>
      </c>
      <c r="L8" s="2">
        <v>5616</v>
      </c>
      <c r="M8" s="2">
        <v>5712</v>
      </c>
      <c r="N8" s="2"/>
    </row>
    <row r="9" spans="1:16" x14ac:dyDescent="0.4">
      <c r="A9" s="7" t="s">
        <v>24</v>
      </c>
      <c r="B9" s="2">
        <v>6266</v>
      </c>
      <c r="C9" s="2">
        <v>6534</v>
      </c>
      <c r="D9" s="2">
        <v>6952</v>
      </c>
      <c r="E9" s="2">
        <v>7283</v>
      </c>
      <c r="F9" s="2">
        <v>7615</v>
      </c>
      <c r="G9" s="2">
        <v>7908</v>
      </c>
      <c r="H9" s="2">
        <v>8305</v>
      </c>
      <c r="I9" s="2">
        <v>8760</v>
      </c>
      <c r="J9" s="2">
        <v>9092</v>
      </c>
      <c r="K9" s="2">
        <v>9256</v>
      </c>
      <c r="L9" s="2">
        <v>9957</v>
      </c>
      <c r="M9" s="2">
        <v>9886</v>
      </c>
      <c r="N9" s="2"/>
    </row>
    <row r="10" spans="1:16" x14ac:dyDescent="0.4">
      <c r="A10" s="7" t="s">
        <v>25</v>
      </c>
      <c r="B10" s="2"/>
      <c r="C10" s="2">
        <v>840</v>
      </c>
      <c r="D10" s="2">
        <v>837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6" x14ac:dyDescent="0.4">
      <c r="A11" s="7" t="s">
        <v>26</v>
      </c>
      <c r="B11" s="2">
        <v>2238</v>
      </c>
      <c r="C11" s="2">
        <v>2600</v>
      </c>
      <c r="D11" s="2">
        <v>2923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6" x14ac:dyDescent="0.4">
      <c r="A12" s="7" t="s">
        <v>27</v>
      </c>
      <c r="B12" s="2">
        <v>587</v>
      </c>
      <c r="C12" s="2">
        <v>465</v>
      </c>
      <c r="D12" s="2">
        <v>452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6" x14ac:dyDescent="0.4">
      <c r="A13" s="7" t="s">
        <v>28</v>
      </c>
      <c r="B13" s="2">
        <v>935</v>
      </c>
      <c r="C13" s="2">
        <v>1081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6" x14ac:dyDescent="0.4">
      <c r="A14" s="7" t="s">
        <v>29</v>
      </c>
      <c r="B14" s="2"/>
      <c r="C14" s="2"/>
      <c r="D14" s="2"/>
      <c r="E14" s="2">
        <v>1428</v>
      </c>
      <c r="F14" s="2">
        <v>1808</v>
      </c>
      <c r="G14" s="2"/>
      <c r="H14" s="2">
        <v>1834</v>
      </c>
      <c r="I14" s="2"/>
      <c r="J14" s="2"/>
      <c r="K14" s="2"/>
      <c r="L14" s="2">
        <v>2470</v>
      </c>
      <c r="M14" s="2">
        <v>2736</v>
      </c>
      <c r="N14" s="2"/>
    </row>
    <row r="15" spans="1:16" x14ac:dyDescent="0.4">
      <c r="A15" s="7" t="s">
        <v>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6" x14ac:dyDescent="0.4">
      <c r="A16" s="7" t="s">
        <v>31</v>
      </c>
      <c r="B16" s="2">
        <v>5947</v>
      </c>
      <c r="C16" s="2"/>
      <c r="D16" s="2">
        <v>6482</v>
      </c>
      <c r="E16" s="2"/>
      <c r="F16" s="2">
        <v>7837</v>
      </c>
      <c r="G16" s="2">
        <v>7774</v>
      </c>
      <c r="H16" s="2">
        <v>8045</v>
      </c>
      <c r="I16" s="2">
        <v>8388</v>
      </c>
      <c r="J16" s="2">
        <v>8997</v>
      </c>
      <c r="K16" s="2"/>
      <c r="L16" s="2"/>
      <c r="M16" s="2"/>
      <c r="N16" s="2"/>
    </row>
    <row r="17" spans="1:14" x14ac:dyDescent="0.4">
      <c r="A17" s="7" t="s">
        <v>32</v>
      </c>
      <c r="B17" s="2">
        <v>1615</v>
      </c>
      <c r="C17" s="2">
        <v>1915</v>
      </c>
      <c r="D17" s="2">
        <v>1768</v>
      </c>
      <c r="E17" s="2">
        <v>1918</v>
      </c>
      <c r="F17" s="2">
        <v>1922</v>
      </c>
      <c r="G17" s="2">
        <v>2180</v>
      </c>
      <c r="H17" s="2">
        <v>2165</v>
      </c>
      <c r="I17" s="2">
        <v>2236</v>
      </c>
      <c r="J17" s="2">
        <v>2333</v>
      </c>
      <c r="K17" s="2">
        <v>2536</v>
      </c>
      <c r="L17" s="2">
        <v>2632</v>
      </c>
      <c r="M17" s="2">
        <v>2943</v>
      </c>
      <c r="N17" s="2"/>
    </row>
    <row r="18" spans="1:14" x14ac:dyDescent="0.4">
      <c r="A18" s="7" t="s">
        <v>33</v>
      </c>
      <c r="B18" s="2">
        <v>8855</v>
      </c>
      <c r="C18" s="2">
        <v>8779</v>
      </c>
      <c r="D18" s="2">
        <v>9098</v>
      </c>
      <c r="E18" s="2">
        <v>9590</v>
      </c>
      <c r="F18" s="2">
        <v>9938</v>
      </c>
      <c r="G18" s="2">
        <v>10390</v>
      </c>
      <c r="H18" s="2">
        <v>10821</v>
      </c>
      <c r="I18" s="2">
        <v>11301</v>
      </c>
      <c r="J18" s="2">
        <v>12097</v>
      </c>
      <c r="K18" s="2">
        <v>12550</v>
      </c>
      <c r="L18" s="2">
        <v>12464</v>
      </c>
      <c r="M18" s="2">
        <v>12731</v>
      </c>
      <c r="N18" s="2"/>
    </row>
    <row r="19" spans="1:14" x14ac:dyDescent="0.4">
      <c r="A19" s="7" t="s">
        <v>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4">
      <c r="A20" s="7" t="s">
        <v>35</v>
      </c>
      <c r="B20" s="2">
        <v>2382</v>
      </c>
      <c r="C20" s="2">
        <v>2306</v>
      </c>
      <c r="D20" s="2">
        <v>1918</v>
      </c>
      <c r="E20" s="2"/>
      <c r="F20" s="2"/>
      <c r="G20" s="2"/>
      <c r="H20" s="2"/>
      <c r="I20" s="2"/>
      <c r="J20" s="2">
        <v>3531</v>
      </c>
      <c r="K20" s="2">
        <v>3932</v>
      </c>
      <c r="L20" s="2">
        <v>3930</v>
      </c>
      <c r="M20" s="2">
        <v>3034</v>
      </c>
      <c r="N20" s="2"/>
    </row>
    <row r="21" spans="1:14" x14ac:dyDescent="0.4">
      <c r="A21" s="7" t="s">
        <v>36</v>
      </c>
      <c r="B21" s="2">
        <v>864</v>
      </c>
      <c r="C21" s="2"/>
      <c r="D21" s="2">
        <v>1121</v>
      </c>
      <c r="E21" s="2">
        <v>1121</v>
      </c>
      <c r="F21" s="2">
        <v>1033</v>
      </c>
      <c r="G21" s="2">
        <v>1186</v>
      </c>
      <c r="H21" s="2">
        <v>1538</v>
      </c>
      <c r="I21" s="2">
        <v>1750</v>
      </c>
      <c r="J21" s="2">
        <v>2058</v>
      </c>
      <c r="K21" s="2">
        <v>2235</v>
      </c>
      <c r="L21" s="2">
        <v>2571</v>
      </c>
      <c r="M21" s="2">
        <v>2662</v>
      </c>
      <c r="N21" s="2"/>
    </row>
    <row r="22" spans="1:14" x14ac:dyDescent="0.4">
      <c r="A22" s="7" t="s">
        <v>37</v>
      </c>
      <c r="B22" s="2">
        <v>2016</v>
      </c>
      <c r="C22" s="2"/>
      <c r="D22" s="2">
        <v>2085</v>
      </c>
      <c r="E22" s="2">
        <v>2324</v>
      </c>
      <c r="F22" s="2">
        <v>2225</v>
      </c>
      <c r="G22" s="2">
        <v>2077</v>
      </c>
      <c r="H22" s="2">
        <v>1924</v>
      </c>
      <c r="I22" s="2">
        <v>2090</v>
      </c>
      <c r="J22" s="2">
        <v>2222</v>
      </c>
      <c r="K22" s="2">
        <v>2564</v>
      </c>
      <c r="L22" s="2">
        <v>2892</v>
      </c>
      <c r="M22" s="2">
        <v>3110</v>
      </c>
      <c r="N22" s="2">
        <v>4495</v>
      </c>
    </row>
    <row r="23" spans="1:14" x14ac:dyDescent="0.4">
      <c r="A23" s="7" t="s">
        <v>38</v>
      </c>
      <c r="B23" s="2">
        <v>1327</v>
      </c>
      <c r="C23" s="2">
        <v>922</v>
      </c>
      <c r="D23" s="2">
        <v>950</v>
      </c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4">
      <c r="A24" s="7" t="s">
        <v>39</v>
      </c>
      <c r="B24" s="2">
        <v>1256</v>
      </c>
      <c r="C24" s="2">
        <v>1373</v>
      </c>
      <c r="D24" s="2">
        <v>919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4">
      <c r="A25" s="7" t="s">
        <v>40</v>
      </c>
      <c r="B25" s="2"/>
      <c r="C25" s="2">
        <v>534</v>
      </c>
      <c r="D25" s="2">
        <v>503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4">
      <c r="A26" s="7" t="s">
        <v>41</v>
      </c>
      <c r="B26" s="2">
        <v>1219</v>
      </c>
      <c r="C26" s="2">
        <v>1046</v>
      </c>
      <c r="D26" s="2">
        <v>732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4">
      <c r="A27" s="7" t="s">
        <v>42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4">
      <c r="A28" s="7" t="s">
        <v>43</v>
      </c>
      <c r="B28" s="2">
        <v>8578</v>
      </c>
      <c r="C28" s="2">
        <v>8562</v>
      </c>
      <c r="D28" s="2">
        <v>8887</v>
      </c>
      <c r="E28" s="2">
        <v>8943</v>
      </c>
      <c r="F28" s="2">
        <v>9446</v>
      </c>
      <c r="G28" s="2">
        <v>9751</v>
      </c>
      <c r="H28" s="2">
        <v>10577</v>
      </c>
      <c r="I28" s="2">
        <v>10641</v>
      </c>
      <c r="J28" s="2">
        <v>11741</v>
      </c>
      <c r="K28" s="2">
        <v>12589</v>
      </c>
      <c r="L28" s="2">
        <v>12551</v>
      </c>
      <c r="M28" s="2">
        <v>13607</v>
      </c>
      <c r="N28" s="2"/>
    </row>
    <row r="29" spans="1:14" x14ac:dyDescent="0.4">
      <c r="A29" s="7" t="s">
        <v>44</v>
      </c>
      <c r="B29" s="2">
        <v>6889</v>
      </c>
      <c r="C29" s="2">
        <v>7912</v>
      </c>
      <c r="D29" s="2">
        <v>8272</v>
      </c>
      <c r="E29" s="2">
        <v>7708</v>
      </c>
      <c r="F29" s="2">
        <v>7751</v>
      </c>
      <c r="G29" s="2">
        <v>7731</v>
      </c>
      <c r="H29" s="2">
        <v>8601</v>
      </c>
      <c r="I29" s="2">
        <v>8992</v>
      </c>
      <c r="J29" s="2">
        <v>10511</v>
      </c>
      <c r="K29" s="2">
        <v>10775</v>
      </c>
      <c r="L29" s="2">
        <v>11004</v>
      </c>
      <c r="M29" s="2">
        <v>11732</v>
      </c>
      <c r="N29" s="2"/>
    </row>
    <row r="30" spans="1:14" x14ac:dyDescent="0.4">
      <c r="A30" s="7" t="s">
        <v>45</v>
      </c>
      <c r="B30" s="2">
        <v>3239</v>
      </c>
      <c r="C30" s="2">
        <v>3448</v>
      </c>
      <c r="D30" s="2">
        <v>3628</v>
      </c>
      <c r="E30" s="2">
        <v>4088</v>
      </c>
      <c r="F30" s="2">
        <v>4779</v>
      </c>
      <c r="G30" s="2">
        <v>4847</v>
      </c>
      <c r="H30" s="2">
        <v>5307</v>
      </c>
      <c r="I30" s="2">
        <v>5527</v>
      </c>
      <c r="J30" s="2">
        <v>6174</v>
      </c>
      <c r="K30" s="2">
        <v>6602</v>
      </c>
      <c r="L30" s="2">
        <v>6546</v>
      </c>
      <c r="M30" s="2">
        <v>7270</v>
      </c>
      <c r="N30" s="2"/>
    </row>
    <row r="31" spans="1:14" x14ac:dyDescent="0.4">
      <c r="A31" s="7" t="s">
        <v>46</v>
      </c>
      <c r="B31" s="2">
        <v>7726</v>
      </c>
      <c r="C31" s="2">
        <v>8113</v>
      </c>
      <c r="D31" s="2">
        <v>8003</v>
      </c>
      <c r="E31" s="2">
        <v>8183</v>
      </c>
      <c r="F31" s="2">
        <v>8849</v>
      </c>
      <c r="G31" s="2">
        <v>9407</v>
      </c>
      <c r="H31" s="2">
        <v>9662</v>
      </c>
      <c r="I31" s="2">
        <v>9675</v>
      </c>
      <c r="J31" s="2">
        <v>10720</v>
      </c>
      <c r="K31" s="2">
        <v>11036</v>
      </c>
      <c r="L31" s="2">
        <v>11747</v>
      </c>
      <c r="M31" s="2">
        <v>10937</v>
      </c>
      <c r="N31" s="2"/>
    </row>
    <row r="32" spans="1:14" x14ac:dyDescent="0.4">
      <c r="A32" s="7" t="s">
        <v>47</v>
      </c>
      <c r="B32" s="2"/>
      <c r="C32" s="2"/>
      <c r="D32" s="2"/>
      <c r="E32" s="2"/>
      <c r="F32" s="2">
        <v>3623</v>
      </c>
      <c r="G32" s="2">
        <v>3918</v>
      </c>
      <c r="H32" s="2">
        <v>4360</v>
      </c>
      <c r="I32" s="2">
        <v>4869</v>
      </c>
      <c r="J32" s="2">
        <v>6371</v>
      </c>
      <c r="K32" s="2">
        <v>6519</v>
      </c>
      <c r="L32" s="2">
        <v>6444</v>
      </c>
      <c r="M32" s="2">
        <v>6389</v>
      </c>
      <c r="N32" s="2"/>
    </row>
    <row r="33" spans="1:14" x14ac:dyDescent="0.4">
      <c r="A33" s="7" t="s">
        <v>48</v>
      </c>
      <c r="B33" s="2">
        <v>6094</v>
      </c>
      <c r="C33" s="2">
        <v>6537</v>
      </c>
      <c r="D33" s="2">
        <v>7121</v>
      </c>
      <c r="E33" s="2">
        <v>7402</v>
      </c>
      <c r="F33" s="2">
        <v>7441</v>
      </c>
      <c r="G33" s="2">
        <v>7324</v>
      </c>
      <c r="H33" s="2">
        <v>7533</v>
      </c>
      <c r="I33" s="2">
        <v>7829</v>
      </c>
      <c r="J33" s="2">
        <v>8659</v>
      </c>
      <c r="K33" s="2">
        <v>8947</v>
      </c>
      <c r="L33" s="2">
        <v>9162</v>
      </c>
      <c r="M33" s="2">
        <v>9792</v>
      </c>
      <c r="N33" s="2"/>
    </row>
    <row r="34" spans="1:14" x14ac:dyDescent="0.4">
      <c r="A34" s="7" t="s">
        <v>49</v>
      </c>
      <c r="B34" s="2">
        <v>7636</v>
      </c>
      <c r="C34" s="2">
        <v>8107</v>
      </c>
      <c r="D34" s="2">
        <v>8472</v>
      </c>
      <c r="E34" s="2">
        <v>8653</v>
      </c>
      <c r="F34" s="2">
        <v>8737</v>
      </c>
      <c r="G34" s="2">
        <v>8927</v>
      </c>
      <c r="H34" s="2">
        <v>9303</v>
      </c>
      <c r="I34" s="2">
        <v>9532</v>
      </c>
      <c r="J34" s="2">
        <v>10231</v>
      </c>
      <c r="K34" s="2">
        <v>10696</v>
      </c>
      <c r="L34" s="2">
        <v>10877</v>
      </c>
      <c r="M34" s="2">
        <v>11109</v>
      </c>
      <c r="N34" s="2"/>
    </row>
    <row r="35" spans="1:14" x14ac:dyDescent="0.4">
      <c r="A35" s="7" t="s">
        <v>50</v>
      </c>
      <c r="B35" s="2">
        <v>6826</v>
      </c>
      <c r="C35" s="2">
        <v>6620</v>
      </c>
      <c r="D35" s="2">
        <v>7025</v>
      </c>
      <c r="E35" s="2">
        <v>7173</v>
      </c>
      <c r="F35" s="2">
        <v>7576</v>
      </c>
      <c r="G35" s="2">
        <v>7636</v>
      </c>
      <c r="H35" s="2">
        <v>7548</v>
      </c>
      <c r="I35" s="2">
        <v>7841</v>
      </c>
      <c r="J35" s="2">
        <v>8606</v>
      </c>
      <c r="K35" s="2">
        <v>9285</v>
      </c>
      <c r="L35" s="2"/>
      <c r="M35" s="2">
        <v>10275</v>
      </c>
      <c r="N35" s="2"/>
    </row>
    <row r="36" spans="1:14" x14ac:dyDescent="0.4">
      <c r="A36" s="7" t="s">
        <v>51</v>
      </c>
      <c r="B36" s="2">
        <v>3859</v>
      </c>
      <c r="C36" s="2">
        <v>3768</v>
      </c>
      <c r="D36" s="2">
        <v>4058</v>
      </c>
      <c r="E36" s="2">
        <v>4954</v>
      </c>
      <c r="F36" s="2">
        <v>5213</v>
      </c>
      <c r="G36" s="2">
        <v>8423</v>
      </c>
      <c r="H36" s="2"/>
      <c r="I36" s="2"/>
      <c r="J36" s="2"/>
      <c r="K36" s="2"/>
      <c r="L36" s="2"/>
      <c r="M36" s="2"/>
      <c r="N36" s="2"/>
    </row>
    <row r="37" spans="1:14" x14ac:dyDescent="0.4">
      <c r="A37" s="7" t="s">
        <v>52</v>
      </c>
      <c r="B37" s="2">
        <v>2446</v>
      </c>
      <c r="C37" s="2">
        <v>2633</v>
      </c>
      <c r="D37" s="2">
        <v>3184</v>
      </c>
      <c r="E37" s="2">
        <v>3948</v>
      </c>
      <c r="F37" s="2">
        <v>3692</v>
      </c>
      <c r="G37" s="2">
        <v>3806</v>
      </c>
      <c r="H37" s="2">
        <v>3978</v>
      </c>
      <c r="I37" s="2">
        <v>4225</v>
      </c>
      <c r="J37" s="2">
        <v>4658</v>
      </c>
      <c r="K37" s="2">
        <v>4514</v>
      </c>
      <c r="L37" s="2">
        <v>4553</v>
      </c>
      <c r="M37" s="2">
        <v>4574</v>
      </c>
      <c r="N37" s="2"/>
    </row>
    <row r="38" spans="1:14" x14ac:dyDescent="0.4">
      <c r="A38" s="7" t="s">
        <v>53</v>
      </c>
      <c r="B38" s="2">
        <v>6518</v>
      </c>
      <c r="C38" s="2">
        <v>7265</v>
      </c>
      <c r="D38" s="2">
        <v>7229</v>
      </c>
      <c r="E38" s="2">
        <v>6898</v>
      </c>
      <c r="F38" s="2">
        <v>7721</v>
      </c>
      <c r="G38" s="2">
        <v>8411</v>
      </c>
      <c r="H38" s="2">
        <v>8493</v>
      </c>
      <c r="I38" s="2">
        <v>8349</v>
      </c>
      <c r="J38" s="2">
        <v>9007</v>
      </c>
      <c r="K38" s="2">
        <v>8644</v>
      </c>
      <c r="L38" s="2">
        <v>7841</v>
      </c>
      <c r="M38" s="2">
        <v>8470</v>
      </c>
      <c r="N38" s="2"/>
    </row>
    <row r="39" spans="1:14" x14ac:dyDescent="0.4">
      <c r="A39" s="7" t="s">
        <v>54</v>
      </c>
      <c r="B39" s="2">
        <v>4638</v>
      </c>
      <c r="C39" s="2">
        <v>5245</v>
      </c>
      <c r="D39" s="2">
        <v>5725</v>
      </c>
      <c r="E39" s="2">
        <v>6374</v>
      </c>
      <c r="F39" s="2">
        <v>7110</v>
      </c>
      <c r="G39" s="2">
        <v>7500</v>
      </c>
      <c r="H39" s="2">
        <v>8991</v>
      </c>
      <c r="I39" s="2">
        <v>9375</v>
      </c>
      <c r="J39" s="2">
        <v>10868</v>
      </c>
      <c r="K39" s="2">
        <v>11831</v>
      </c>
      <c r="L39" s="2">
        <v>11380</v>
      </c>
      <c r="M39" s="2">
        <v>11502</v>
      </c>
      <c r="N39" s="2"/>
    </row>
    <row r="40" spans="1:14" x14ac:dyDescent="0.4">
      <c r="A40" s="7" t="s">
        <v>55</v>
      </c>
      <c r="B40" s="2">
        <v>7218</v>
      </c>
      <c r="C40" s="2">
        <v>8258</v>
      </c>
      <c r="D40" s="2">
        <v>7568</v>
      </c>
      <c r="E40" s="2">
        <v>7938</v>
      </c>
      <c r="F40" s="2">
        <v>7843</v>
      </c>
      <c r="G40" s="2">
        <v>7648</v>
      </c>
      <c r="H40" s="2">
        <v>8495</v>
      </c>
      <c r="I40" s="2">
        <v>8004</v>
      </c>
      <c r="J40" s="2">
        <v>9315</v>
      </c>
      <c r="K40" s="2">
        <v>9112</v>
      </c>
      <c r="L40" s="2">
        <v>8607</v>
      </c>
      <c r="M40" s="2">
        <v>8585</v>
      </c>
      <c r="N40" s="2"/>
    </row>
    <row r="41" spans="1:14" x14ac:dyDescent="0.4">
      <c r="A41" s="7" t="s">
        <v>56</v>
      </c>
      <c r="B41" s="2"/>
      <c r="C41" s="2">
        <v>11091</v>
      </c>
      <c r="D41" s="2">
        <v>15195</v>
      </c>
      <c r="E41" s="2">
        <v>17078</v>
      </c>
      <c r="F41" s="2">
        <v>17876</v>
      </c>
      <c r="G41" s="2">
        <v>18845</v>
      </c>
      <c r="H41" s="2">
        <v>18144</v>
      </c>
      <c r="I41" s="2">
        <v>17928</v>
      </c>
      <c r="J41" s="2">
        <v>19898</v>
      </c>
      <c r="K41" s="2">
        <v>19324</v>
      </c>
      <c r="L41" s="2">
        <v>17633</v>
      </c>
      <c r="M41" s="2">
        <v>16182</v>
      </c>
      <c r="N41" s="2"/>
    </row>
    <row r="42" spans="1:14" x14ac:dyDescent="0.4">
      <c r="A42" s="7" t="s">
        <v>57</v>
      </c>
      <c r="B42" s="2">
        <v>5912</v>
      </c>
      <c r="C42" s="2">
        <v>6403</v>
      </c>
      <c r="D42" s="2">
        <v>6823</v>
      </c>
      <c r="E42" s="2">
        <v>6996</v>
      </c>
      <c r="F42" s="2">
        <v>7541</v>
      </c>
      <c r="G42" s="2">
        <v>7741</v>
      </c>
      <c r="H42" s="2">
        <v>9516</v>
      </c>
      <c r="I42" s="2">
        <v>10248</v>
      </c>
      <c r="J42" s="2">
        <v>10950</v>
      </c>
      <c r="K42" s="2">
        <v>11793</v>
      </c>
      <c r="L42" s="2">
        <v>11838</v>
      </c>
      <c r="M42" s="2">
        <v>12100</v>
      </c>
      <c r="N42" s="2"/>
    </row>
    <row r="43" spans="1:14" x14ac:dyDescent="0.4">
      <c r="A43" s="7" t="s">
        <v>58</v>
      </c>
      <c r="B43" s="2">
        <v>8476</v>
      </c>
      <c r="C43" s="2">
        <v>9040</v>
      </c>
      <c r="D43" s="2">
        <v>10154</v>
      </c>
      <c r="E43" s="2">
        <v>10919</v>
      </c>
      <c r="F43" s="2">
        <v>11109</v>
      </c>
      <c r="G43" s="2">
        <v>10995</v>
      </c>
      <c r="H43" s="2">
        <v>11435</v>
      </c>
      <c r="I43" s="2">
        <v>11997</v>
      </c>
      <c r="J43" s="2">
        <v>13070</v>
      </c>
      <c r="K43" s="2">
        <v>13883</v>
      </c>
      <c r="L43" s="2">
        <v>13852</v>
      </c>
      <c r="M43" s="2">
        <v>13939</v>
      </c>
      <c r="N43" s="2"/>
    </row>
    <row r="44" spans="1:14" x14ac:dyDescent="0.4">
      <c r="A44" s="7" t="s">
        <v>59</v>
      </c>
      <c r="B44" s="2"/>
      <c r="C44" s="2"/>
      <c r="D44" s="2"/>
      <c r="E44" s="2">
        <v>2951</v>
      </c>
      <c r="F44" s="2">
        <v>2889</v>
      </c>
      <c r="G44" s="2">
        <v>3055</v>
      </c>
      <c r="H44" s="2">
        <v>3411</v>
      </c>
      <c r="I44" s="2">
        <v>3590</v>
      </c>
      <c r="J44" s="2">
        <v>4525</v>
      </c>
      <c r="K44" s="2">
        <v>5026</v>
      </c>
      <c r="L44" s="2">
        <v>5483</v>
      </c>
      <c r="M44" s="2">
        <v>5870</v>
      </c>
      <c r="N44" s="2"/>
    </row>
    <row r="45" spans="1:14" x14ac:dyDescent="0.4">
      <c r="A45" s="7" t="s">
        <v>60</v>
      </c>
      <c r="B45" s="2">
        <v>5349</v>
      </c>
      <c r="C45" s="2">
        <v>5976</v>
      </c>
      <c r="D45" s="2">
        <v>6921</v>
      </c>
      <c r="E45" s="2">
        <v>6094</v>
      </c>
      <c r="F45" s="2">
        <v>6168</v>
      </c>
      <c r="G45" s="2">
        <v>6473</v>
      </c>
      <c r="H45" s="2">
        <v>6846</v>
      </c>
      <c r="I45" s="2">
        <v>6833</v>
      </c>
      <c r="J45" s="2">
        <v>7357</v>
      </c>
      <c r="K45" s="2">
        <v>8709</v>
      </c>
      <c r="L45" s="2">
        <v>8882</v>
      </c>
      <c r="M45" s="2">
        <v>8676</v>
      </c>
      <c r="N45" s="2"/>
    </row>
    <row r="46" spans="1:14" x14ac:dyDescent="0.4">
      <c r="A46" s="7" t="s">
        <v>61</v>
      </c>
      <c r="B46" s="2">
        <v>954</v>
      </c>
      <c r="C46" s="2"/>
      <c r="D46" s="2">
        <v>1327</v>
      </c>
      <c r="E46" s="2">
        <v>1436</v>
      </c>
      <c r="F46" s="2">
        <v>1615</v>
      </c>
      <c r="G46" s="2"/>
      <c r="H46" s="2">
        <v>2399</v>
      </c>
      <c r="I46" s="2">
        <v>4878</v>
      </c>
      <c r="J46" s="2">
        <v>4071</v>
      </c>
      <c r="K46" s="2">
        <v>4325</v>
      </c>
      <c r="L46" s="2">
        <v>4100</v>
      </c>
      <c r="M46" s="2">
        <v>4470</v>
      </c>
      <c r="N46" s="2"/>
    </row>
    <row r="47" spans="1:14" x14ac:dyDescent="0.4">
      <c r="A47" s="7" t="s">
        <v>62</v>
      </c>
      <c r="B47" s="2">
        <v>1927</v>
      </c>
      <c r="C47" s="2">
        <v>1874</v>
      </c>
      <c r="D47" s="2">
        <v>2193</v>
      </c>
      <c r="E47" s="2">
        <v>2401</v>
      </c>
      <c r="F47" s="2">
        <v>2744</v>
      </c>
      <c r="G47" s="2">
        <v>2716</v>
      </c>
      <c r="H47" s="2">
        <v>2963</v>
      </c>
      <c r="I47" s="2">
        <v>3219</v>
      </c>
      <c r="J47" s="2">
        <v>3956</v>
      </c>
      <c r="K47" s="2">
        <v>4658</v>
      </c>
      <c r="L47" s="2">
        <v>4806</v>
      </c>
      <c r="M47" s="2">
        <v>4938</v>
      </c>
      <c r="N47" s="2"/>
    </row>
    <row r="48" spans="1:14" x14ac:dyDescent="0.4">
      <c r="A48" s="7" t="s">
        <v>63</v>
      </c>
      <c r="B48" s="2"/>
      <c r="C48" s="2"/>
      <c r="D48" s="2"/>
      <c r="E48" s="2"/>
      <c r="F48" s="2">
        <v>6525</v>
      </c>
      <c r="G48" s="2">
        <v>7065</v>
      </c>
      <c r="H48" s="2">
        <v>7759</v>
      </c>
      <c r="I48" s="2">
        <v>7267</v>
      </c>
      <c r="J48" s="2">
        <v>8555</v>
      </c>
      <c r="K48" s="2">
        <v>8670</v>
      </c>
      <c r="L48" s="2">
        <v>8187</v>
      </c>
      <c r="M48" s="2">
        <v>8568</v>
      </c>
      <c r="N48" s="2"/>
    </row>
    <row r="49" spans="1:14" x14ac:dyDescent="0.4">
      <c r="A49" s="7" t="s">
        <v>64</v>
      </c>
      <c r="B49" s="2">
        <v>5185</v>
      </c>
      <c r="C49" s="2">
        <v>5442</v>
      </c>
      <c r="D49" s="2">
        <v>6010</v>
      </c>
      <c r="E49" s="2">
        <v>6418</v>
      </c>
      <c r="F49" s="2">
        <v>6701</v>
      </c>
      <c r="G49" s="2">
        <v>7211</v>
      </c>
      <c r="H49" s="2">
        <v>7955</v>
      </c>
      <c r="I49" s="2">
        <v>8730</v>
      </c>
      <c r="J49" s="2">
        <v>9792</v>
      </c>
      <c r="K49" s="2">
        <v>10111</v>
      </c>
      <c r="L49" s="2">
        <v>9608</v>
      </c>
      <c r="M49" s="2">
        <v>9615</v>
      </c>
      <c r="N49" s="2"/>
    </row>
    <row r="50" spans="1:14" x14ac:dyDescent="0.4">
      <c r="A50" s="7" t="s">
        <v>65</v>
      </c>
      <c r="B50" s="2">
        <v>6339</v>
      </c>
      <c r="C50" s="2">
        <v>6482</v>
      </c>
      <c r="D50" s="2">
        <v>7400</v>
      </c>
      <c r="E50" s="2">
        <v>7662</v>
      </c>
      <c r="F50" s="2">
        <v>8039</v>
      </c>
      <c r="G50" s="2">
        <v>8198</v>
      </c>
      <c r="H50" s="2">
        <v>8496</v>
      </c>
      <c r="I50" s="2">
        <v>9143</v>
      </c>
      <c r="J50" s="2">
        <v>9940</v>
      </c>
      <c r="K50" s="2">
        <v>10050</v>
      </c>
      <c r="L50" s="2">
        <v>10185</v>
      </c>
      <c r="M50" s="2">
        <v>10938</v>
      </c>
      <c r="N50" s="2"/>
    </row>
    <row r="51" spans="1:14" x14ac:dyDescent="0.4">
      <c r="A51" s="7" t="s">
        <v>66</v>
      </c>
      <c r="B51" s="2">
        <v>9780</v>
      </c>
      <c r="C51" s="2">
        <v>10916</v>
      </c>
      <c r="D51" s="2">
        <v>11900</v>
      </c>
      <c r="E51" s="2">
        <v>12209</v>
      </c>
      <c r="F51" s="2">
        <v>12176</v>
      </c>
      <c r="G51" s="2">
        <v>12861</v>
      </c>
      <c r="H51" s="2">
        <v>13268</v>
      </c>
      <c r="I51" s="2">
        <v>13982</v>
      </c>
      <c r="J51" s="2">
        <v>17825</v>
      </c>
      <c r="K51" s="2">
        <v>15645</v>
      </c>
      <c r="L51" s="2">
        <v>14972</v>
      </c>
      <c r="M51" s="2">
        <v>15891</v>
      </c>
      <c r="N51" s="2"/>
    </row>
    <row r="52" spans="1:14" x14ac:dyDescent="0.4">
      <c r="A52" s="7" t="s">
        <v>67</v>
      </c>
      <c r="B52" s="2">
        <v>5991</v>
      </c>
      <c r="C52" s="2">
        <v>5933</v>
      </c>
      <c r="D52" s="2">
        <v>6505</v>
      </c>
      <c r="E52" s="2">
        <v>7290</v>
      </c>
      <c r="F52" s="2">
        <v>7090</v>
      </c>
      <c r="G52" s="2">
        <v>7167</v>
      </c>
      <c r="H52" s="2">
        <v>8763</v>
      </c>
      <c r="I52" s="2">
        <v>8892</v>
      </c>
      <c r="J52" s="2">
        <v>9487</v>
      </c>
      <c r="K52" s="2">
        <v>10013</v>
      </c>
      <c r="L52" s="2">
        <v>10452</v>
      </c>
      <c r="M52" s="2">
        <v>9649</v>
      </c>
      <c r="N52" s="2"/>
    </row>
    <row r="53" spans="1:14" x14ac:dyDescent="0.4">
      <c r="A53" s="7" t="s">
        <v>68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4">
      <c r="A54" s="7" t="s">
        <v>69</v>
      </c>
      <c r="B54" s="2"/>
      <c r="C54" s="2"/>
      <c r="D54" s="2"/>
      <c r="E54" s="2"/>
      <c r="F54" s="2"/>
      <c r="G54" s="2"/>
      <c r="H54" s="2"/>
      <c r="I54" s="2"/>
      <c r="J54" s="2"/>
      <c r="K54" s="2">
        <v>1872</v>
      </c>
      <c r="L54" s="2"/>
      <c r="M54" s="2"/>
      <c r="N54" s="2"/>
    </row>
    <row r="55" spans="1:14" x14ac:dyDescent="0.4">
      <c r="A55" s="7" t="s">
        <v>70</v>
      </c>
      <c r="B55" s="2"/>
      <c r="C55" s="2"/>
      <c r="D55" s="2">
        <v>2583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4">
      <c r="A56" s="7" t="s">
        <v>71</v>
      </c>
      <c r="B56" s="2">
        <v>1904</v>
      </c>
      <c r="C56" s="2"/>
      <c r="D56" s="2">
        <v>1368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4">
      <c r="A57" s="7" t="s">
        <v>72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4">
      <c r="A58" s="7" t="s">
        <v>73</v>
      </c>
      <c r="B58" s="2">
        <v>6894</v>
      </c>
      <c r="C58" s="2">
        <v>7239</v>
      </c>
      <c r="D58" s="2">
        <v>7375</v>
      </c>
      <c r="E58" s="2">
        <v>7788</v>
      </c>
      <c r="F58" s="2">
        <v>8160</v>
      </c>
      <c r="G58" s="2">
        <v>8408</v>
      </c>
      <c r="H58" s="2">
        <v>8700</v>
      </c>
      <c r="I58" s="2">
        <v>8840</v>
      </c>
      <c r="J58" s="2">
        <v>9052</v>
      </c>
      <c r="K58" s="2">
        <v>10137</v>
      </c>
      <c r="L58" s="2">
        <v>10350</v>
      </c>
      <c r="M58" s="2">
        <v>10354</v>
      </c>
      <c r="N58" s="2"/>
    </row>
    <row r="59" spans="1:14" x14ac:dyDescent="0.4">
      <c r="A59" s="8" t="s">
        <v>74</v>
      </c>
      <c r="B59" s="2"/>
      <c r="C59" s="2"/>
      <c r="D59" s="2">
        <v>5698</v>
      </c>
      <c r="E59" s="2">
        <v>5693</v>
      </c>
      <c r="F59" s="2">
        <v>6299</v>
      </c>
      <c r="G59" s="2">
        <v>6278</v>
      </c>
      <c r="H59" s="2">
        <v>6043</v>
      </c>
      <c r="I59" s="2">
        <v>5933</v>
      </c>
      <c r="J59" s="2">
        <v>6994</v>
      </c>
      <c r="K59" s="2">
        <v>7960</v>
      </c>
      <c r="L59" s="2">
        <v>8170</v>
      </c>
      <c r="M59" s="2">
        <v>9312</v>
      </c>
      <c r="N59" s="2"/>
    </row>
  </sheetData>
  <mergeCells count="2">
    <mergeCell ref="B1:N1"/>
    <mergeCell ref="A1:A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O13" sqref="O13"/>
    </sheetView>
  </sheetViews>
  <sheetFormatPr defaultRowHeight="17.399999999999999" x14ac:dyDescent="0.4"/>
  <cols>
    <col min="1" max="1" width="23.5" bestFit="1" customWidth="1"/>
  </cols>
  <sheetData>
    <row r="1" spans="1:14" x14ac:dyDescent="0.4">
      <c r="A1" s="15" t="s">
        <v>0</v>
      </c>
      <c r="B1" s="16" t="s">
        <v>2</v>
      </c>
      <c r="C1" s="16" t="s">
        <v>2</v>
      </c>
      <c r="D1" s="16" t="s">
        <v>2</v>
      </c>
      <c r="E1" s="16" t="s">
        <v>2</v>
      </c>
      <c r="F1" s="16" t="s">
        <v>2</v>
      </c>
      <c r="G1" s="16" t="s">
        <v>2</v>
      </c>
      <c r="H1" s="16" t="s">
        <v>2</v>
      </c>
      <c r="I1" s="16" t="s">
        <v>2</v>
      </c>
      <c r="J1" s="16" t="s">
        <v>2</v>
      </c>
      <c r="K1" s="16" t="s">
        <v>2</v>
      </c>
      <c r="L1" s="16" t="s">
        <v>2</v>
      </c>
      <c r="M1" s="16" t="s">
        <v>2</v>
      </c>
      <c r="N1" s="16" t="s">
        <v>2</v>
      </c>
    </row>
    <row r="2" spans="1:14" x14ac:dyDescent="0.4">
      <c r="A2" s="16" t="s">
        <v>0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</row>
    <row r="3" spans="1:14" x14ac:dyDescent="0.4">
      <c r="A3" s="7" t="s">
        <v>17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4">
      <c r="A4" s="7" t="s">
        <v>19</v>
      </c>
      <c r="B4" s="14">
        <v>100</v>
      </c>
      <c r="C4" s="14">
        <f>'중교 데이터'!C4/'중교 데이터'!B4*100</f>
        <v>126.78790857704595</v>
      </c>
      <c r="D4" s="14">
        <f>'중교 데이터'!D4/'중교 데이터'!C4*100</f>
        <v>114.01434386509013</v>
      </c>
      <c r="E4" s="14">
        <f>'중교 데이터'!E4/'중교 데이터'!D4*100</f>
        <v>108.97653859231553</v>
      </c>
      <c r="F4" s="14">
        <f>'중교 데이터'!F4/'중교 데이터'!E4*100</f>
        <v>105.47581903276131</v>
      </c>
      <c r="G4" s="14">
        <f>'중교 데이터'!G4/'중교 데이터'!F4*100</f>
        <v>98.284277473746485</v>
      </c>
      <c r="H4" s="14">
        <f>'중교 데이터'!H4/'중교 데이터'!G4*100</f>
        <v>109.27012791572611</v>
      </c>
      <c r="I4" s="14">
        <f>'중교 데이터'!I4/'중교 데이터'!H4*100</f>
        <v>108.24955240325025</v>
      </c>
      <c r="J4" s="14">
        <f>'중교 데이터'!J4/'중교 데이터'!I4*100</f>
        <v>100.90330788804071</v>
      </c>
      <c r="K4" s="14">
        <f>'중교 데이터'!K4/'중교 데이터'!J4*100</f>
        <v>118.50964569411171</v>
      </c>
      <c r="L4" s="14">
        <f>'중교 데이터'!L4/'중교 데이터'!K4*100</f>
        <v>85.753803596127241</v>
      </c>
      <c r="M4" s="14">
        <f>'중교 데이터'!M4/'중교 데이터'!L4*100</f>
        <v>101.72456575682382</v>
      </c>
      <c r="N4" s="14"/>
    </row>
    <row r="5" spans="1:14" x14ac:dyDescent="0.4">
      <c r="A5" s="7" t="s">
        <v>20</v>
      </c>
      <c r="B5" s="14">
        <v>100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4" x14ac:dyDescent="0.4">
      <c r="A6" s="7" t="s">
        <v>21</v>
      </c>
      <c r="B6" s="14">
        <v>100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4">
      <c r="A7" s="7" t="s">
        <v>22</v>
      </c>
      <c r="B7" s="14">
        <v>100</v>
      </c>
      <c r="C7" s="14">
        <f>'중교 데이터'!C7/'중교 데이터'!B7*100</f>
        <v>77.40384615384616</v>
      </c>
      <c r="D7" s="14">
        <f>'중교 데이터'!D7/'중교 데이터'!C7*100</f>
        <v>97.826086956521735</v>
      </c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x14ac:dyDescent="0.4">
      <c r="A8" s="7" t="s">
        <v>23</v>
      </c>
      <c r="B8" s="14">
        <v>100</v>
      </c>
      <c r="C8" s="14">
        <f>'중교 데이터'!C8/'중교 데이터'!B8*100</f>
        <v>101.79412830735774</v>
      </c>
      <c r="D8" s="14">
        <f>'중교 데이터'!D8/'중교 데이터'!C8*100</f>
        <v>102.670464660851</v>
      </c>
      <c r="E8" s="14">
        <f>'중교 데이터'!E8/'중교 데이터'!D8*100</f>
        <v>103.32928732443212</v>
      </c>
      <c r="F8" s="14">
        <f>'중교 데이터'!F8/'중교 데이터'!E8*100</f>
        <v>101.79560328914248</v>
      </c>
      <c r="G8" s="14">
        <f>'중교 데이터'!G8/'중교 데이터'!F8*100</f>
        <v>90.586877678865804</v>
      </c>
      <c r="H8" s="14">
        <f>'중교 데이터'!H8/'중교 데이터'!G8*100</f>
        <v>106.60600545950865</v>
      </c>
      <c r="I8" s="14">
        <f>'중교 데이터'!I8/'중교 데이터'!H8*100</f>
        <v>98.002731307613516</v>
      </c>
      <c r="J8" s="14">
        <f>'중교 데이터'!J8/'중교 데이터'!I8*100</f>
        <v>111.9839749172618</v>
      </c>
      <c r="K8" s="14">
        <f>'중교 데이터'!K8/'중교 데이터'!J8*100</f>
        <v>90.869497589049615</v>
      </c>
      <c r="L8" s="14">
        <f>'중교 데이터'!L8/'중교 데이터'!K8*100</f>
        <v>96.131461828141056</v>
      </c>
      <c r="M8" s="14">
        <f>'중교 데이터'!M8/'중교 데이터'!L8*100</f>
        <v>101.7094017094017</v>
      </c>
      <c r="N8" s="14"/>
    </row>
    <row r="9" spans="1:14" x14ac:dyDescent="0.4">
      <c r="A9" s="7" t="s">
        <v>24</v>
      </c>
      <c r="B9" s="14">
        <v>100</v>
      </c>
      <c r="C9" s="14">
        <f>'중교 데이터'!C9/'중교 데이터'!B9*100</f>
        <v>104.27705075007981</v>
      </c>
      <c r="D9" s="14">
        <f>'중교 데이터'!D9/'중교 데이터'!C9*100</f>
        <v>106.39730639730641</v>
      </c>
      <c r="E9" s="14">
        <f>'중교 데이터'!E9/'중교 데이터'!D9*100</f>
        <v>104.76121979286536</v>
      </c>
      <c r="F9" s="14">
        <f>'중교 데이터'!F9/'중교 데이터'!E9*100</f>
        <v>104.55856103254153</v>
      </c>
      <c r="G9" s="14">
        <f>'중교 데이터'!G9/'중교 데이터'!F9*100</f>
        <v>103.84766907419566</v>
      </c>
      <c r="H9" s="14">
        <f>'중교 데이터'!H9/'중교 데이터'!G9*100</f>
        <v>105.02023267577137</v>
      </c>
      <c r="I9" s="14">
        <f>'중교 데이터'!I9/'중교 데이터'!H9*100</f>
        <v>105.47862733293196</v>
      </c>
      <c r="J9" s="14">
        <f>'중교 데이터'!J9/'중교 데이터'!I9*100</f>
        <v>103.78995433789954</v>
      </c>
      <c r="K9" s="14">
        <f>'중교 데이터'!K9/'중교 데이터'!J9*100</f>
        <v>101.80378354597448</v>
      </c>
      <c r="L9" s="14">
        <f>'중교 데이터'!L9/'중교 데이터'!K9*100</f>
        <v>107.5734658599827</v>
      </c>
      <c r="M9" s="14">
        <f>'중교 데이터'!M9/'중교 데이터'!L9*100</f>
        <v>99.286933815406243</v>
      </c>
      <c r="N9" s="14"/>
    </row>
    <row r="10" spans="1:14" x14ac:dyDescent="0.4">
      <c r="A10" s="7" t="s">
        <v>25</v>
      </c>
      <c r="B10" s="14">
        <v>100</v>
      </c>
      <c r="C10" s="14"/>
      <c r="D10" s="14">
        <f>'중교 데이터'!D10/'중교 데이터'!C10*100</f>
        <v>99.642857142857139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x14ac:dyDescent="0.4">
      <c r="A11" s="7" t="s">
        <v>26</v>
      </c>
      <c r="B11" s="14">
        <v>100</v>
      </c>
      <c r="C11" s="14">
        <f>'중교 데이터'!C11/'중교 데이터'!B11*100</f>
        <v>116.1751563896336</v>
      </c>
      <c r="D11" s="14">
        <f>'중교 데이터'!D11/'중교 데이터'!C11*100</f>
        <v>112.42307692307692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x14ac:dyDescent="0.4">
      <c r="A12" s="7" t="s">
        <v>27</v>
      </c>
      <c r="B12" s="14">
        <v>100</v>
      </c>
      <c r="C12" s="14">
        <f>'중교 데이터'!C12/'중교 데이터'!B12*100</f>
        <v>79.216354344122649</v>
      </c>
      <c r="D12" s="14">
        <f>'중교 데이터'!D12/'중교 데이터'!C12*100</f>
        <v>97.204301075268816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x14ac:dyDescent="0.4">
      <c r="A13" s="7" t="s">
        <v>28</v>
      </c>
      <c r="B13" s="14">
        <v>100</v>
      </c>
      <c r="C13" s="14">
        <f>'중교 데이터'!C13/'중교 데이터'!B13*100</f>
        <v>115.61497326203209</v>
      </c>
      <c r="D13" s="14">
        <f>'중교 데이터'!D13/'중교 데이터'!C13*100</f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x14ac:dyDescent="0.4">
      <c r="A14" s="7" t="s">
        <v>29</v>
      </c>
      <c r="B14" s="14">
        <v>100</v>
      </c>
      <c r="C14" s="14"/>
      <c r="D14" s="14"/>
      <c r="E14" s="14"/>
      <c r="F14" s="14">
        <f>'중교 데이터'!F14/'중교 데이터'!E14*100</f>
        <v>126.61064425770307</v>
      </c>
      <c r="G14" s="14"/>
      <c r="H14" s="14"/>
      <c r="I14" s="14"/>
      <c r="J14" s="14"/>
      <c r="K14" s="14"/>
      <c r="L14" s="14"/>
      <c r="M14" s="14">
        <f>'중교 데이터'!M14/'중교 데이터'!L14*100</f>
        <v>110.76923076923077</v>
      </c>
      <c r="N14" s="14"/>
    </row>
    <row r="15" spans="1:14" x14ac:dyDescent="0.4">
      <c r="A15" s="7" t="s">
        <v>30</v>
      </c>
      <c r="B15" s="14">
        <v>100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x14ac:dyDescent="0.4">
      <c r="A16" s="7" t="s">
        <v>31</v>
      </c>
      <c r="B16" s="14">
        <v>100</v>
      </c>
      <c r="C16" s="14"/>
      <c r="D16" s="14"/>
      <c r="E16" s="14"/>
      <c r="F16" s="14"/>
      <c r="G16" s="14">
        <f>'중교 데이터'!G16/'중교 데이터'!F16*100</f>
        <v>99.196120964654838</v>
      </c>
      <c r="H16" s="14">
        <f>'중교 데이터'!H16/'중교 데이터'!G16*100</f>
        <v>103.4859789040391</v>
      </c>
      <c r="I16" s="14">
        <f>'중교 데이터'!I16/'중교 데이터'!H16*100</f>
        <v>104.26351771286512</v>
      </c>
      <c r="J16" s="14">
        <f>'중교 데이터'!J16/'중교 데이터'!I16*100</f>
        <v>107.26037195994277</v>
      </c>
      <c r="K16" s="14">
        <f>'중교 데이터'!K16/'중교 데이터'!J16*100</f>
        <v>0</v>
      </c>
      <c r="L16" s="14"/>
      <c r="M16" s="14"/>
      <c r="N16" s="14"/>
    </row>
    <row r="17" spans="1:14" x14ac:dyDescent="0.4">
      <c r="A17" s="7" t="s">
        <v>32</v>
      </c>
      <c r="B17" s="14">
        <v>100</v>
      </c>
      <c r="C17" s="14">
        <f>'중교 데이터'!C17/'중교 데이터'!B17*100</f>
        <v>118.57585139318884</v>
      </c>
      <c r="D17" s="14">
        <f>'중교 데이터'!D17/'중교 데이터'!C17*100</f>
        <v>92.323759791122711</v>
      </c>
      <c r="E17" s="14">
        <f>'중교 데이터'!E17/'중교 데이터'!D17*100</f>
        <v>108.4841628959276</v>
      </c>
      <c r="F17" s="14">
        <f>'중교 데이터'!F17/'중교 데이터'!E17*100</f>
        <v>100.20855057351407</v>
      </c>
      <c r="G17" s="14">
        <f>'중교 데이터'!G17/'중교 데이터'!F17*100</f>
        <v>113.42351716961498</v>
      </c>
      <c r="H17" s="14">
        <f>'중교 데이터'!H17/'중교 데이터'!G17*100</f>
        <v>99.311926605504581</v>
      </c>
      <c r="I17" s="14">
        <f>'중교 데이터'!I17/'중교 데이터'!H17*100</f>
        <v>103.27944572748268</v>
      </c>
      <c r="J17" s="14">
        <f>'중교 데이터'!J17/'중교 데이터'!I17*100</f>
        <v>104.33810375670841</v>
      </c>
      <c r="K17" s="14">
        <f>'중교 데이터'!K17/'중교 데이터'!J17*100</f>
        <v>108.70124303471924</v>
      </c>
      <c r="L17" s="14">
        <f>'중교 데이터'!L17/'중교 데이터'!K17*100</f>
        <v>103.78548895899054</v>
      </c>
      <c r="M17" s="14">
        <f>'중교 데이터'!M17/'중교 데이터'!L17*100</f>
        <v>111.8161094224924</v>
      </c>
      <c r="N17" s="14"/>
    </row>
    <row r="18" spans="1:14" x14ac:dyDescent="0.4">
      <c r="A18" s="7" t="s">
        <v>33</v>
      </c>
      <c r="B18" s="14">
        <v>100</v>
      </c>
      <c r="C18" s="14">
        <f>'중교 데이터'!C18/'중교 데이터'!B18*100</f>
        <v>99.141727837380017</v>
      </c>
      <c r="D18" s="14">
        <f>'중교 데이터'!D18/'중교 데이터'!C18*100</f>
        <v>103.63367126096365</v>
      </c>
      <c r="E18" s="14">
        <f>'중교 데이터'!E18/'중교 데이터'!D18*100</f>
        <v>105.40778193009453</v>
      </c>
      <c r="F18" s="14">
        <f>'중교 데이터'!F18/'중교 데이터'!E18*100</f>
        <v>103.62877997914495</v>
      </c>
      <c r="G18" s="14">
        <f>'중교 데이터'!G18/'중교 데이터'!F18*100</f>
        <v>104.54819883276313</v>
      </c>
      <c r="H18" s="14">
        <f>'중교 데이터'!H18/'중교 데이터'!G18*100</f>
        <v>104.14821944177093</v>
      </c>
      <c r="I18" s="14">
        <f>'중교 데이터'!I18/'중교 데이터'!H18*100</f>
        <v>104.43581924036596</v>
      </c>
      <c r="J18" s="14">
        <f>'중교 데이터'!J18/'중교 데이터'!I18*100</f>
        <v>107.04362445801256</v>
      </c>
      <c r="K18" s="14">
        <f>'중교 데이터'!K18/'중교 데이터'!J18*100</f>
        <v>103.74473009837151</v>
      </c>
      <c r="L18" s="14">
        <f>'중교 데이터'!L18/'중교 데이터'!K18*100</f>
        <v>99.314741035856571</v>
      </c>
      <c r="M18" s="14">
        <f>'중교 데이터'!M18/'중교 데이터'!L18*100</f>
        <v>102.14216944801026</v>
      </c>
      <c r="N18" s="14"/>
    </row>
    <row r="19" spans="1:14" x14ac:dyDescent="0.4">
      <c r="A19" s="7" t="s">
        <v>34</v>
      </c>
      <c r="B19" s="14">
        <v>100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x14ac:dyDescent="0.4">
      <c r="A20" s="7" t="s">
        <v>35</v>
      </c>
      <c r="B20" s="14">
        <v>100</v>
      </c>
      <c r="C20" s="14">
        <f>'중교 데이터'!C20/'중교 데이터'!B20*100</f>
        <v>96.809403862300599</v>
      </c>
      <c r="D20" s="14">
        <f>'중교 데이터'!D20/'중교 데이터'!C20*100</f>
        <v>83.174327840416311</v>
      </c>
      <c r="E20" s="14"/>
      <c r="F20" s="14"/>
      <c r="G20" s="14"/>
      <c r="H20" s="14"/>
      <c r="I20" s="14"/>
      <c r="J20" s="14"/>
      <c r="K20" s="14">
        <f>'중교 데이터'!K20/'중교 데이터'!J20*100</f>
        <v>111.35655621636931</v>
      </c>
      <c r="L20" s="14">
        <f>'중교 데이터'!L20/'중교 데이터'!K20*100</f>
        <v>99.94913530010173</v>
      </c>
      <c r="M20" s="14">
        <f>'중교 데이터'!M20/'중교 데이터'!L20*100</f>
        <v>77.20101781170483</v>
      </c>
      <c r="N20" s="14"/>
    </row>
    <row r="21" spans="1:14" x14ac:dyDescent="0.4">
      <c r="A21" s="7" t="s">
        <v>36</v>
      </c>
      <c r="B21" s="14">
        <v>100</v>
      </c>
      <c r="C21" s="14"/>
      <c r="D21" s="14"/>
      <c r="E21" s="14">
        <f>'중교 데이터'!E21/'중교 데이터'!D21*100</f>
        <v>100</v>
      </c>
      <c r="F21" s="14">
        <f>'중교 데이터'!F21/'중교 데이터'!E21*100</f>
        <v>92.14986619090098</v>
      </c>
      <c r="G21" s="14">
        <f>'중교 데이터'!G21/'중교 데이터'!F21*100</f>
        <v>114.81122942884801</v>
      </c>
      <c r="H21" s="14">
        <f>'중교 데이터'!H21/'중교 데이터'!G21*100</f>
        <v>129.67959527824618</v>
      </c>
      <c r="I21" s="14">
        <f>'중교 데이터'!I21/'중교 데이터'!H21*100</f>
        <v>113.78413524057218</v>
      </c>
      <c r="J21" s="14">
        <f>'중교 데이터'!J21/'중교 데이터'!I21*100</f>
        <v>117.6</v>
      </c>
      <c r="K21" s="14">
        <f>'중교 데이터'!K21/'중교 데이터'!J21*100</f>
        <v>108.600583090379</v>
      </c>
      <c r="L21" s="14">
        <f>'중교 데이터'!L21/'중교 데이터'!K21*100</f>
        <v>115.03355704697987</v>
      </c>
      <c r="M21" s="14">
        <f>'중교 데이터'!M21/'중교 데이터'!L21*100</f>
        <v>103.53947880202257</v>
      </c>
      <c r="N21" s="14"/>
    </row>
    <row r="22" spans="1:14" x14ac:dyDescent="0.4">
      <c r="A22" s="7" t="s">
        <v>37</v>
      </c>
      <c r="B22" s="14">
        <v>100</v>
      </c>
      <c r="C22" s="14"/>
      <c r="D22" s="14"/>
      <c r="E22" s="14">
        <f>'중교 데이터'!E22/'중교 데이터'!D22*100</f>
        <v>111.46282973621102</v>
      </c>
      <c r="F22" s="14">
        <f>'중교 데이터'!F22/'중교 데이터'!E22*100</f>
        <v>95.740103270223756</v>
      </c>
      <c r="G22" s="14">
        <f>'중교 데이터'!G22/'중교 데이터'!F22*100</f>
        <v>93.348314606741582</v>
      </c>
      <c r="H22" s="14">
        <f>'중교 데이터'!H22/'중교 데이터'!G22*100</f>
        <v>92.633606162734722</v>
      </c>
      <c r="I22" s="14">
        <f>'중교 데이터'!I22/'중교 데이터'!H22*100</f>
        <v>108.62785862785861</v>
      </c>
      <c r="J22" s="14">
        <f>'중교 데이터'!J22/'중교 데이터'!I22*100</f>
        <v>106.31578947368421</v>
      </c>
      <c r="K22" s="14">
        <f>'중교 데이터'!K22/'중교 데이터'!J22*100</f>
        <v>115.3915391539154</v>
      </c>
      <c r="L22" s="14">
        <f>'중교 데이터'!L22/'중교 데이터'!K22*100</f>
        <v>112.79251170046803</v>
      </c>
      <c r="M22" s="14">
        <f>'중교 데이터'!M22/'중교 데이터'!L22*100</f>
        <v>107.53803596127247</v>
      </c>
      <c r="N22" s="14"/>
    </row>
    <row r="23" spans="1:14" x14ac:dyDescent="0.4">
      <c r="A23" s="7" t="s">
        <v>38</v>
      </c>
      <c r="B23" s="14">
        <v>100</v>
      </c>
      <c r="C23" s="14">
        <f>'중교 데이터'!C23/'중교 데이터'!B23*100</f>
        <v>69.480030143180102</v>
      </c>
      <c r="D23" s="14">
        <f>'중교 데이터'!D23/'중교 데이터'!C23*100</f>
        <v>103.03687635574836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 x14ac:dyDescent="0.4">
      <c r="A24" s="7" t="s">
        <v>39</v>
      </c>
      <c r="B24" s="14">
        <v>100</v>
      </c>
      <c r="C24" s="14">
        <f>'중교 데이터'!C24/'중교 데이터'!B24*100</f>
        <v>109.31528662420382</v>
      </c>
      <c r="D24" s="14">
        <f>'중교 데이터'!D24/'중교 데이터'!C24*100</f>
        <v>66.933721777130373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x14ac:dyDescent="0.4">
      <c r="A25" s="7" t="s">
        <v>40</v>
      </c>
      <c r="B25" s="14">
        <v>100</v>
      </c>
      <c r="C25" s="14"/>
      <c r="D25" s="14">
        <f>'중교 데이터'!D25/'중교 데이터'!C25*100</f>
        <v>94.194756554307119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x14ac:dyDescent="0.4">
      <c r="A26" s="7" t="s">
        <v>41</v>
      </c>
      <c r="B26" s="14">
        <v>100</v>
      </c>
      <c r="C26" s="14">
        <f>'중교 데이터'!C26/'중교 데이터'!B26*100</f>
        <v>85.808039376538147</v>
      </c>
      <c r="D26" s="14">
        <f>'중교 데이터'!D26/'중교 데이터'!C26*100</f>
        <v>69.98087954110899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x14ac:dyDescent="0.4">
      <c r="A27" s="7" t="s">
        <v>42</v>
      </c>
      <c r="B27" s="14">
        <v>100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x14ac:dyDescent="0.4">
      <c r="A28" s="7" t="s">
        <v>43</v>
      </c>
      <c r="B28" s="14">
        <v>100</v>
      </c>
      <c r="C28" s="14">
        <f>'중교 데이터'!C28/'중교 데이터'!B28*100</f>
        <v>99.813476334809977</v>
      </c>
      <c r="D28" s="14">
        <f>'중교 데이터'!D28/'중교 데이터'!C28*100</f>
        <v>103.79584209296893</v>
      </c>
      <c r="E28" s="14">
        <f>'중교 데이터'!E28/'중교 데이터'!D28*100</f>
        <v>100.63013390345448</v>
      </c>
      <c r="F28" s="14">
        <f>'중교 데이터'!F28/'중교 데이터'!E28*100</f>
        <v>105.62451079056245</v>
      </c>
      <c r="G28" s="14">
        <f>'중교 데이터'!G28/'중교 데이터'!F28*100</f>
        <v>103.22887994918484</v>
      </c>
      <c r="H28" s="14">
        <f>'중교 데이터'!H28/'중교 데이터'!G28*100</f>
        <v>108.47092605886574</v>
      </c>
      <c r="I28" s="14">
        <f>'중교 데이터'!I28/'중교 데이터'!H28*100</f>
        <v>100.60508650846177</v>
      </c>
      <c r="J28" s="14">
        <f>'중교 데이터'!J28/'중교 데이터'!I28*100</f>
        <v>110.33737430692605</v>
      </c>
      <c r="K28" s="14">
        <f>'중교 데이터'!K28/'중교 데이터'!J28*100</f>
        <v>107.22255344519208</v>
      </c>
      <c r="L28" s="14">
        <f>'중교 데이터'!L28/'중교 데이터'!K28*100</f>
        <v>99.698149177853679</v>
      </c>
      <c r="M28" s="14">
        <f>'중교 데이터'!M28/'중교 데이터'!L28*100</f>
        <v>108.41367221735321</v>
      </c>
      <c r="N28" s="14"/>
    </row>
    <row r="29" spans="1:14" x14ac:dyDescent="0.4">
      <c r="A29" s="7" t="s">
        <v>44</v>
      </c>
      <c r="B29" s="14">
        <v>100</v>
      </c>
      <c r="C29" s="14">
        <f>'중교 데이터'!C29/'중교 데이터'!B29*100</f>
        <v>114.84976048773407</v>
      </c>
      <c r="D29" s="14">
        <f>'중교 데이터'!D29/'중교 데이터'!C29*100</f>
        <v>104.55005055611728</v>
      </c>
      <c r="E29" s="14">
        <f>'중교 데이터'!E29/'중교 데이터'!D29*100</f>
        <v>93.181818181818173</v>
      </c>
      <c r="F29" s="14">
        <f>'중교 데이터'!F29/'중교 데이터'!E29*100</f>
        <v>100.55786196159835</v>
      </c>
      <c r="G29" s="14">
        <f>'중교 데이터'!G29/'중교 데이터'!F29*100</f>
        <v>99.741968778222173</v>
      </c>
      <c r="H29" s="14">
        <f>'중교 데이터'!H29/'중교 데이터'!G29*100</f>
        <v>111.25339542103221</v>
      </c>
      <c r="I29" s="14">
        <f>'중교 데이터'!I29/'중교 데이터'!H29*100</f>
        <v>104.54598302522962</v>
      </c>
      <c r="J29" s="14">
        <f>'중교 데이터'!J29/'중교 데이터'!I29*100</f>
        <v>116.89279359430604</v>
      </c>
      <c r="K29" s="14">
        <f>'중교 데이터'!K29/'중교 데이터'!J29*100</f>
        <v>102.51165445723527</v>
      </c>
      <c r="L29" s="14">
        <f>'중교 데이터'!L29/'중교 데이터'!K29*100</f>
        <v>102.12529002320186</v>
      </c>
      <c r="M29" s="14">
        <f>'중교 데이터'!M29/'중교 데이터'!L29*100</f>
        <v>106.61577608142494</v>
      </c>
      <c r="N29" s="14"/>
    </row>
    <row r="30" spans="1:14" x14ac:dyDescent="0.4">
      <c r="A30" s="7" t="s">
        <v>45</v>
      </c>
      <c r="B30" s="14">
        <v>100</v>
      </c>
      <c r="C30" s="14">
        <f>'중교 데이터'!C30/'중교 데이터'!B30*100</f>
        <v>106.45260882988576</v>
      </c>
      <c r="D30" s="14">
        <f>'중교 데이터'!D30/'중교 데이터'!C30*100</f>
        <v>105.22041763341068</v>
      </c>
      <c r="E30" s="14">
        <f>'중교 데이터'!E30/'중교 데이터'!D30*100</f>
        <v>112.67916207276735</v>
      </c>
      <c r="F30" s="14">
        <f>'중교 데이터'!F30/'중교 데이터'!E30*100</f>
        <v>116.90313111545989</v>
      </c>
      <c r="G30" s="14">
        <f>'중교 데이터'!G30/'중교 데이터'!F30*100</f>
        <v>101.42289181837205</v>
      </c>
      <c r="H30" s="14">
        <f>'중교 데이터'!H30/'중교 데이터'!G30*100</f>
        <v>109.49040643697133</v>
      </c>
      <c r="I30" s="14">
        <f>'중교 데이터'!I30/'중교 데이터'!H30*100</f>
        <v>104.14546824948181</v>
      </c>
      <c r="J30" s="14">
        <f>'중교 데이터'!J30/'중교 데이터'!I30*100</f>
        <v>111.70616971232133</v>
      </c>
      <c r="K30" s="14">
        <f>'중교 데이터'!K30/'중교 데이터'!J30*100</f>
        <v>106.93229672821509</v>
      </c>
      <c r="L30" s="14">
        <f>'중교 데이터'!L30/'중교 데이터'!K30*100</f>
        <v>99.151772190245381</v>
      </c>
      <c r="M30" s="14">
        <f>'중교 데이터'!M30/'중교 데이터'!L30*100</f>
        <v>111.06018942865872</v>
      </c>
      <c r="N30" s="14"/>
    </row>
    <row r="31" spans="1:14" x14ac:dyDescent="0.4">
      <c r="A31" s="7" t="s">
        <v>46</v>
      </c>
      <c r="B31" s="14">
        <v>100</v>
      </c>
      <c r="C31" s="14">
        <f>'중교 데이터'!C31/'중교 데이터'!B31*100</f>
        <v>105.00906031581671</v>
      </c>
      <c r="D31" s="14">
        <f>'중교 데이터'!D31/'중교 데이터'!C31*100</f>
        <v>98.644151362011584</v>
      </c>
      <c r="E31" s="14">
        <f>'중교 데이터'!E31/'중교 데이터'!D31*100</f>
        <v>102.24915656628764</v>
      </c>
      <c r="F31" s="14">
        <f>'중교 데이터'!F31/'중교 데이터'!E31*100</f>
        <v>108.13882439203226</v>
      </c>
      <c r="G31" s="14">
        <f>'중교 데이터'!G31/'중교 데이터'!F31*100</f>
        <v>106.30579726522771</v>
      </c>
      <c r="H31" s="14">
        <f>'중교 데이터'!H31/'중교 데이터'!G31*100</f>
        <v>102.71074731582863</v>
      </c>
      <c r="I31" s="14">
        <f>'중교 데이터'!I31/'중교 데이터'!H31*100</f>
        <v>100.13454771268889</v>
      </c>
      <c r="J31" s="14">
        <f>'중교 데이터'!J31/'중교 데이터'!I31*100</f>
        <v>110.80103359173125</v>
      </c>
      <c r="K31" s="14">
        <f>'중교 데이터'!K31/'중교 데이터'!J31*100</f>
        <v>102.94776119402984</v>
      </c>
      <c r="L31" s="14">
        <f>'중교 데이터'!L31/'중교 데이터'!K31*100</f>
        <v>106.44255164914824</v>
      </c>
      <c r="M31" s="14">
        <f>'중교 데이터'!M31/'중교 데이터'!L31*100</f>
        <v>93.104622456797486</v>
      </c>
      <c r="N31" s="14"/>
    </row>
    <row r="32" spans="1:14" x14ac:dyDescent="0.4">
      <c r="A32" s="7" t="s">
        <v>47</v>
      </c>
      <c r="B32" s="14">
        <v>100</v>
      </c>
      <c r="C32" s="14"/>
      <c r="D32" s="14"/>
      <c r="E32" s="14"/>
      <c r="F32" s="14"/>
      <c r="G32" s="14">
        <f>'중교 데이터'!G32/'중교 데이터'!F32*100</f>
        <v>108.14242340601712</v>
      </c>
      <c r="H32" s="14">
        <f>'중교 데이터'!H32/'중교 데이터'!G32*100</f>
        <v>111.28126595201633</v>
      </c>
      <c r="I32" s="14">
        <f>'중교 데이터'!I32/'중교 데이터'!H32*100</f>
        <v>111.67431192660551</v>
      </c>
      <c r="J32" s="14">
        <f>'중교 데이터'!J32/'중교 데이터'!I32*100</f>
        <v>130.84822345450812</v>
      </c>
      <c r="K32" s="14">
        <f>'중교 데이터'!K32/'중교 데이터'!J32*100</f>
        <v>102.32302621252552</v>
      </c>
      <c r="L32" s="14">
        <f>'중교 데이터'!L32/'중교 데이터'!K32*100</f>
        <v>98.849516797054761</v>
      </c>
      <c r="M32" s="14">
        <f>'중교 데이터'!M32/'중교 데이터'!L32*100</f>
        <v>99.146492861576661</v>
      </c>
      <c r="N32" s="14"/>
    </row>
    <row r="33" spans="1:14" x14ac:dyDescent="0.4">
      <c r="A33" s="7" t="s">
        <v>48</v>
      </c>
      <c r="B33" s="14">
        <v>100</v>
      </c>
      <c r="C33" s="14">
        <f>'중교 데이터'!C33/'중교 데이터'!B33*100</f>
        <v>107.26944535608796</v>
      </c>
      <c r="D33" s="14">
        <f>'중교 데이터'!D33/'중교 데이터'!C33*100</f>
        <v>108.93376166437203</v>
      </c>
      <c r="E33" s="14">
        <f>'중교 데이터'!E33/'중교 데이터'!D33*100</f>
        <v>103.94607498946777</v>
      </c>
      <c r="F33" s="14">
        <f>'중교 데이터'!F33/'중교 데이터'!E33*100</f>
        <v>100.52688462577682</v>
      </c>
      <c r="G33" s="14">
        <f>'중교 데이터'!G33/'중교 데이터'!F33*100</f>
        <v>98.427630694799078</v>
      </c>
      <c r="H33" s="14">
        <f>'중교 데이터'!H33/'중교 데이터'!G33*100</f>
        <v>102.85363189513927</v>
      </c>
      <c r="I33" s="14">
        <f>'중교 데이터'!I33/'중교 데이터'!H33*100</f>
        <v>103.92937740607992</v>
      </c>
      <c r="J33" s="14">
        <f>'중교 데이터'!J33/'중교 데이터'!I33*100</f>
        <v>110.60160940094521</v>
      </c>
      <c r="K33" s="14">
        <f>'중교 데이터'!K33/'중교 데이터'!J33*100</f>
        <v>103.32601917080495</v>
      </c>
      <c r="L33" s="14">
        <f>'중교 데이터'!L33/'중교 데이터'!K33*100</f>
        <v>102.40304012518162</v>
      </c>
      <c r="M33" s="14">
        <f>'중교 데이터'!M33/'중교 데이터'!L33*100</f>
        <v>106.8762278978389</v>
      </c>
      <c r="N33" s="14"/>
    </row>
    <row r="34" spans="1:14" x14ac:dyDescent="0.4">
      <c r="A34" s="7" t="s">
        <v>49</v>
      </c>
      <c r="B34" s="14">
        <v>100</v>
      </c>
      <c r="C34" s="14">
        <f>'중교 데이터'!C34/'중교 데이터'!B34*100</f>
        <v>106.16815086432688</v>
      </c>
      <c r="D34" s="14">
        <f>'중교 데이터'!D34/'중교 데이터'!C34*100</f>
        <v>104.50228197853706</v>
      </c>
      <c r="E34" s="14">
        <f>'중교 데이터'!E34/'중교 데이터'!D34*100</f>
        <v>102.13644948064211</v>
      </c>
      <c r="F34" s="14">
        <f>'중교 데이터'!F34/'중교 데이터'!E34*100</f>
        <v>100.97076158557725</v>
      </c>
      <c r="G34" s="14">
        <f>'중교 데이터'!G34/'중교 데이터'!F34*100</f>
        <v>102.17465949410554</v>
      </c>
      <c r="H34" s="14">
        <f>'중교 데이터'!H34/'중교 데이터'!G34*100</f>
        <v>104.21194130166909</v>
      </c>
      <c r="I34" s="14">
        <f>'중교 데이터'!I34/'중교 데이터'!H34*100</f>
        <v>102.46157153606363</v>
      </c>
      <c r="J34" s="14">
        <f>'중교 데이터'!J34/'중교 데이터'!I34*100</f>
        <v>107.33319345362989</v>
      </c>
      <c r="K34" s="14">
        <f>'중교 데이터'!K34/'중교 데이터'!J34*100</f>
        <v>104.5450102629264</v>
      </c>
      <c r="L34" s="14">
        <f>'중교 데이터'!L34/'중교 데이터'!K34*100</f>
        <v>101.69222139117426</v>
      </c>
      <c r="M34" s="14">
        <f>'중교 데이터'!M34/'중교 데이터'!L34*100</f>
        <v>102.13294106830928</v>
      </c>
      <c r="N34" s="14"/>
    </row>
    <row r="35" spans="1:14" x14ac:dyDescent="0.4">
      <c r="A35" s="7" t="s">
        <v>50</v>
      </c>
      <c r="B35" s="14">
        <v>100</v>
      </c>
      <c r="C35" s="14">
        <f>'중교 데이터'!C35/'중교 데이터'!B35*100</f>
        <v>96.982127160855541</v>
      </c>
      <c r="D35" s="14">
        <f>'중교 데이터'!D35/'중교 데이터'!C35*100</f>
        <v>106.1178247734139</v>
      </c>
      <c r="E35" s="14">
        <f>'중교 데이터'!E35/'중교 데이터'!D35*100</f>
        <v>102.10676156583629</v>
      </c>
      <c r="F35" s="14">
        <f>'중교 데이터'!F35/'중교 데이터'!E35*100</f>
        <v>105.6182908127701</v>
      </c>
      <c r="G35" s="14">
        <f>'중교 데이터'!G35/'중교 데이터'!F35*100</f>
        <v>100.79197465681098</v>
      </c>
      <c r="H35" s="14">
        <f>'중교 데이터'!H35/'중교 데이터'!G35*100</f>
        <v>98.847564169722375</v>
      </c>
      <c r="I35" s="14">
        <f>'중교 데이터'!I35/'중교 데이터'!H35*100</f>
        <v>103.88182299947006</v>
      </c>
      <c r="J35" s="14">
        <f>'중교 데이터'!J35/'중교 데이터'!I35*100</f>
        <v>109.75640862134932</v>
      </c>
      <c r="K35" s="14">
        <f>'중교 데이터'!K35/'중교 데이터'!J35*100</f>
        <v>107.88984429467814</v>
      </c>
      <c r="L35" s="14">
        <f>'중교 데이터'!L35/'중교 데이터'!K35*100</f>
        <v>0</v>
      </c>
      <c r="M35" s="14"/>
      <c r="N35" s="14"/>
    </row>
    <row r="36" spans="1:14" x14ac:dyDescent="0.4">
      <c r="A36" s="7" t="s">
        <v>51</v>
      </c>
      <c r="B36" s="14">
        <v>100</v>
      </c>
      <c r="C36" s="14">
        <f>'중교 데이터'!C36/'중교 데이터'!B36*100</f>
        <v>97.641876133713396</v>
      </c>
      <c r="D36" s="14">
        <f>'중교 데이터'!D36/'중교 데이터'!C36*100</f>
        <v>107.6963906581741</v>
      </c>
      <c r="E36" s="14">
        <f>'중교 데이터'!E36/'중교 데이터'!D36*100</f>
        <v>122.07984228684082</v>
      </c>
      <c r="F36" s="14">
        <f>'중교 데이터'!F36/'중교 데이터'!E36*100</f>
        <v>105.22809850625757</v>
      </c>
      <c r="G36" s="14">
        <f>'중교 데이터'!G36/'중교 데이터'!F36*100</f>
        <v>161.57682716286209</v>
      </c>
      <c r="H36" s="14"/>
      <c r="I36" s="14"/>
      <c r="J36" s="14"/>
      <c r="K36" s="14"/>
      <c r="L36" s="14"/>
      <c r="M36" s="14"/>
      <c r="N36" s="14"/>
    </row>
    <row r="37" spans="1:14" x14ac:dyDescent="0.4">
      <c r="A37" s="7" t="s">
        <v>52</v>
      </c>
      <c r="B37" s="14">
        <v>100</v>
      </c>
      <c r="C37" s="14">
        <f>'중교 데이터'!C37/'중교 데이터'!B37*100</f>
        <v>107.64513491414553</v>
      </c>
      <c r="D37" s="14">
        <f>'중교 데이터'!D37/'중교 데이터'!C37*100</f>
        <v>120.9266995822256</v>
      </c>
      <c r="E37" s="14">
        <f>'중교 데이터'!E37/'중교 데이터'!D37*100</f>
        <v>123.99497487437185</v>
      </c>
      <c r="F37" s="14">
        <f>'중교 데이터'!F37/'중교 데이터'!E37*100</f>
        <v>93.515704154002023</v>
      </c>
      <c r="G37" s="14">
        <f>'중교 데이터'!G37/'중교 데이터'!F37*100</f>
        <v>103.08775731310942</v>
      </c>
      <c r="H37" s="14">
        <f>'중교 데이터'!H37/'중교 데이터'!G37*100</f>
        <v>104.5191802417236</v>
      </c>
      <c r="I37" s="14">
        <f>'중교 데이터'!I37/'중교 데이터'!H37*100</f>
        <v>106.20915032679738</v>
      </c>
      <c r="J37" s="14">
        <f>'중교 데이터'!J37/'중교 데이터'!I37*100</f>
        <v>110.24852071005917</v>
      </c>
      <c r="K37" s="14">
        <f>'중교 데이터'!K37/'중교 데이터'!J37*100</f>
        <v>96.908544439673676</v>
      </c>
      <c r="L37" s="14">
        <f>'중교 데이터'!L37/'중교 데이터'!K37*100</f>
        <v>100.8639787328312</v>
      </c>
      <c r="M37" s="14">
        <f>'중교 데이터'!M37/'중교 데이터'!L37*100</f>
        <v>100.46123435097738</v>
      </c>
      <c r="N37" s="14"/>
    </row>
    <row r="38" spans="1:14" x14ac:dyDescent="0.4">
      <c r="A38" s="7" t="s">
        <v>53</v>
      </c>
      <c r="B38" s="14">
        <v>100</v>
      </c>
      <c r="C38" s="14">
        <f>'중교 데이터'!C38/'중교 데이터'!B38*100</f>
        <v>111.46057072721693</v>
      </c>
      <c r="D38" s="14">
        <f>'중교 데이터'!D38/'중교 데이터'!C38*100</f>
        <v>99.504473503097032</v>
      </c>
      <c r="E38" s="14">
        <f>'중교 데이터'!E38/'중교 데이터'!D38*100</f>
        <v>95.421220085765668</v>
      </c>
      <c r="F38" s="14">
        <f>'중교 데이터'!F38/'중교 데이터'!E38*100</f>
        <v>111.93099449115687</v>
      </c>
      <c r="G38" s="14">
        <f>'중교 데이터'!G38/'중교 데이터'!F38*100</f>
        <v>108.93666623494367</v>
      </c>
      <c r="H38" s="14">
        <f>'중교 데이터'!H38/'중교 데이터'!G38*100</f>
        <v>100.97491380335275</v>
      </c>
      <c r="I38" s="14">
        <f>'중교 데이터'!I38/'중교 데이터'!H38*100</f>
        <v>98.3044860473331</v>
      </c>
      <c r="J38" s="14">
        <f>'중교 데이터'!J38/'중교 데이터'!I38*100</f>
        <v>107.88118337525452</v>
      </c>
      <c r="K38" s="14">
        <f>'중교 데이터'!K38/'중교 데이터'!J38*100</f>
        <v>95.969801265682236</v>
      </c>
      <c r="L38" s="14">
        <f>'중교 데이터'!L38/'중교 데이터'!K38*100</f>
        <v>90.710319296621932</v>
      </c>
      <c r="M38" s="14">
        <f>'중교 데이터'!M38/'중교 데이터'!L38*100</f>
        <v>108.02193597755388</v>
      </c>
      <c r="N38" s="14"/>
    </row>
    <row r="39" spans="1:14" x14ac:dyDescent="0.4">
      <c r="A39" s="7" t="s">
        <v>54</v>
      </c>
      <c r="B39" s="14">
        <v>100</v>
      </c>
      <c r="C39" s="14">
        <f>'중교 데이터'!C39/'중교 데이터'!B39*100</f>
        <v>113.08753773178093</v>
      </c>
      <c r="D39" s="14">
        <f>'중교 데이터'!D39/'중교 데이터'!C39*100</f>
        <v>109.15157292659676</v>
      </c>
      <c r="E39" s="14">
        <f>'중교 데이터'!E39/'중교 데이터'!D39*100</f>
        <v>111.33624454148472</v>
      </c>
      <c r="F39" s="14">
        <f>'중교 데이터'!F39/'중교 데이터'!E39*100</f>
        <v>111.54690931910889</v>
      </c>
      <c r="G39" s="14">
        <f>'중교 데이터'!G39/'중교 데이터'!F39*100</f>
        <v>105.48523206751055</v>
      </c>
      <c r="H39" s="14">
        <f>'중교 데이터'!H39/'중교 데이터'!G39*100</f>
        <v>119.88000000000001</v>
      </c>
      <c r="I39" s="14">
        <f>'중교 데이터'!I39/'중교 데이터'!H39*100</f>
        <v>104.27093760427093</v>
      </c>
      <c r="J39" s="14">
        <f>'중교 데이터'!J39/'중교 데이터'!I39*100</f>
        <v>115.92533333333333</v>
      </c>
      <c r="K39" s="14">
        <f>'중교 데이터'!K39/'중교 데이터'!J39*100</f>
        <v>108.86087596613912</v>
      </c>
      <c r="L39" s="14">
        <f>'중교 데이터'!L39/'중교 데이터'!K39*100</f>
        <v>96.187980728594368</v>
      </c>
      <c r="M39" s="14">
        <f>'중교 데이터'!M39/'중교 데이터'!L39*100</f>
        <v>101.07205623901581</v>
      </c>
      <c r="N39" s="14"/>
    </row>
    <row r="40" spans="1:14" x14ac:dyDescent="0.4">
      <c r="A40" s="7" t="s">
        <v>55</v>
      </c>
      <c r="B40" s="14">
        <v>100</v>
      </c>
      <c r="C40" s="14">
        <f>'중교 데이터'!C40/'중교 데이터'!B40*100</f>
        <v>114.40842338597949</v>
      </c>
      <c r="D40" s="14">
        <f>'중교 데이터'!D40/'중교 데이터'!C40*100</f>
        <v>91.644465972390407</v>
      </c>
      <c r="E40" s="14">
        <f>'중교 데이터'!E40/'중교 데이터'!D40*100</f>
        <v>104.88900634249472</v>
      </c>
      <c r="F40" s="14">
        <f>'중교 데이터'!F40/'중교 데이터'!E40*100</f>
        <v>98.803224993701193</v>
      </c>
      <c r="G40" s="14">
        <f>'중교 데이터'!G40/'중교 데이터'!F40*100</f>
        <v>97.513706489863566</v>
      </c>
      <c r="H40" s="14">
        <f>'중교 데이터'!H40/'중교 데이터'!G40*100</f>
        <v>111.07479079497908</v>
      </c>
      <c r="I40" s="14">
        <f>'중교 데이터'!I40/'중교 데이터'!H40*100</f>
        <v>94.220129487934074</v>
      </c>
      <c r="J40" s="14">
        <f>'중교 데이터'!J40/'중교 데이터'!I40*100</f>
        <v>116.37931034482759</v>
      </c>
      <c r="K40" s="14">
        <f>'중교 데이터'!K40/'중교 데이터'!J40*100</f>
        <v>97.820719269994626</v>
      </c>
      <c r="L40" s="14">
        <f>'중교 데이터'!L40/'중교 데이터'!K40*100</f>
        <v>94.457857769973657</v>
      </c>
      <c r="M40" s="14">
        <f>'중교 데이터'!M40/'중교 데이터'!L40*100</f>
        <v>99.744394097827353</v>
      </c>
      <c r="N40" s="14"/>
    </row>
    <row r="41" spans="1:14" x14ac:dyDescent="0.4">
      <c r="A41" s="7" t="s">
        <v>56</v>
      </c>
      <c r="B41" s="14">
        <v>100</v>
      </c>
      <c r="C41" s="14"/>
      <c r="D41" s="14">
        <f>'중교 데이터'!D41/'중교 데이터'!C41*100</f>
        <v>137.00297538544766</v>
      </c>
      <c r="E41" s="14">
        <f>'중교 데이터'!E41/'중교 데이터'!D41*100</f>
        <v>112.39223428759459</v>
      </c>
      <c r="F41" s="14">
        <f>'중교 데이터'!F41/'중교 데이터'!E41*100</f>
        <v>104.6726782995667</v>
      </c>
      <c r="G41" s="14">
        <f>'중교 데이터'!G41/'중교 데이터'!F41*100</f>
        <v>105.42067576639069</v>
      </c>
      <c r="H41" s="14">
        <f>'중교 데이터'!H41/'중교 데이터'!G41*100</f>
        <v>96.280180419209344</v>
      </c>
      <c r="I41" s="14">
        <f>'중교 데이터'!I41/'중교 데이터'!H41*100</f>
        <v>98.80952380952381</v>
      </c>
      <c r="J41" s="14">
        <f>'중교 데이터'!J41/'중교 데이터'!I41*100</f>
        <v>110.98839803659082</v>
      </c>
      <c r="K41" s="14">
        <f>'중교 데이터'!K41/'중교 데이터'!J41*100</f>
        <v>97.115287968640061</v>
      </c>
      <c r="L41" s="14">
        <f>'중교 데이터'!L41/'중교 데이터'!K41*100</f>
        <v>91.249223763196028</v>
      </c>
      <c r="M41" s="14">
        <f>'중교 데이터'!M41/'중교 데이터'!L41*100</f>
        <v>91.771110985084775</v>
      </c>
      <c r="N41" s="14"/>
    </row>
    <row r="42" spans="1:14" x14ac:dyDescent="0.4">
      <c r="A42" s="7" t="s">
        <v>57</v>
      </c>
      <c r="B42" s="14">
        <v>100</v>
      </c>
      <c r="C42" s="14">
        <f>'중교 데이터'!C42/'중교 데이터'!B42*100</f>
        <v>108.30514208389717</v>
      </c>
      <c r="D42" s="14">
        <f>'중교 데이터'!D42/'중교 데이터'!C42*100</f>
        <v>106.55942526940495</v>
      </c>
      <c r="E42" s="14">
        <f>'중교 데이터'!E42/'중교 데이터'!D42*100</f>
        <v>102.53554155063756</v>
      </c>
      <c r="F42" s="14">
        <f>'중교 데이터'!F42/'중교 데이터'!E42*100</f>
        <v>107.79016580903374</v>
      </c>
      <c r="G42" s="14">
        <f>'중교 데이터'!G42/'중교 데이터'!F42*100</f>
        <v>102.65216814746054</v>
      </c>
      <c r="H42" s="14">
        <f>'중교 데이터'!H42/'중교 데이터'!G42*100</f>
        <v>122.92985402402789</v>
      </c>
      <c r="I42" s="14">
        <f>'중교 데이터'!I42/'중교 데이터'!H42*100</f>
        <v>107.69230769230769</v>
      </c>
      <c r="J42" s="14">
        <f>'중교 데이터'!J42/'중교 데이터'!I42*100</f>
        <v>106.85011709601872</v>
      </c>
      <c r="K42" s="14">
        <f>'중교 데이터'!K42/'중교 데이터'!J42*100</f>
        <v>107.69863013698631</v>
      </c>
      <c r="L42" s="14">
        <f>'중교 데이터'!L42/'중교 데이터'!K42*100</f>
        <v>100.38158229458153</v>
      </c>
      <c r="M42" s="14">
        <f>'중교 데이터'!M42/'중교 데이터'!L42*100</f>
        <v>102.21321169116405</v>
      </c>
      <c r="N42" s="14"/>
    </row>
    <row r="43" spans="1:14" x14ac:dyDescent="0.4">
      <c r="A43" s="7" t="s">
        <v>58</v>
      </c>
      <c r="B43" s="14">
        <v>100</v>
      </c>
      <c r="C43" s="14">
        <f>'중교 데이터'!C43/'중교 데이터'!B43*100</f>
        <v>106.65408211420481</v>
      </c>
      <c r="D43" s="14">
        <f>'중교 데이터'!D43/'중교 데이터'!C43*100</f>
        <v>112.32300884955752</v>
      </c>
      <c r="E43" s="14">
        <f>'중교 데이터'!E43/'중교 데이터'!D43*100</f>
        <v>107.5339767579279</v>
      </c>
      <c r="F43" s="14">
        <f>'중교 데이터'!F43/'중교 데이터'!E43*100</f>
        <v>101.74008608846965</v>
      </c>
      <c r="G43" s="14">
        <f>'중교 데이터'!G43/'중교 데이터'!F43*100</f>
        <v>98.973805022954366</v>
      </c>
      <c r="H43" s="14">
        <f>'중교 데이터'!H43/'중교 데이터'!G43*100</f>
        <v>104.0018190086403</v>
      </c>
      <c r="I43" s="14">
        <f>'중교 데이터'!I43/'중교 데이터'!H43*100</f>
        <v>104.91473546130301</v>
      </c>
      <c r="J43" s="14">
        <f>'중교 데이터'!J43/'중교 데이터'!I43*100</f>
        <v>108.94390264232725</v>
      </c>
      <c r="K43" s="14">
        <f>'중교 데이터'!K43/'중교 데이터'!J43*100</f>
        <v>106.2203519510329</v>
      </c>
      <c r="L43" s="14">
        <f>'중교 데이터'!L43/'중교 데이터'!K43*100</f>
        <v>99.776705323056973</v>
      </c>
      <c r="M43" s="14">
        <f>'중교 데이터'!M43/'중교 데이터'!L43*100</f>
        <v>100.62806814900375</v>
      </c>
      <c r="N43" s="14"/>
    </row>
    <row r="44" spans="1:14" x14ac:dyDescent="0.4">
      <c r="A44" s="7" t="s">
        <v>59</v>
      </c>
      <c r="B44" s="14">
        <v>100</v>
      </c>
      <c r="C44" s="14"/>
      <c r="D44" s="14"/>
      <c r="E44" s="14"/>
      <c r="F44" s="14">
        <f>'중교 데이터'!F44/'중교 데이터'!E44*100</f>
        <v>97.899017282277185</v>
      </c>
      <c r="G44" s="14">
        <f>'중교 데이터'!G44/'중교 데이터'!F44*100</f>
        <v>105.74593284873659</v>
      </c>
      <c r="H44" s="14">
        <f>'중교 데이터'!H44/'중교 데이터'!G44*100</f>
        <v>111.65302782324058</v>
      </c>
      <c r="I44" s="14">
        <f>'중교 데이터'!I44/'중교 데이터'!H44*100</f>
        <v>105.24772793902082</v>
      </c>
      <c r="J44" s="14">
        <f>'중교 데이터'!J44/'중교 데이터'!I44*100</f>
        <v>126.04456824512536</v>
      </c>
      <c r="K44" s="14">
        <f>'중교 데이터'!K44/'중교 데이터'!J44*100</f>
        <v>111.07182320441989</v>
      </c>
      <c r="L44" s="14">
        <f>'중교 데이터'!L44/'중교 데이터'!K44*100</f>
        <v>109.09271786709111</v>
      </c>
      <c r="M44" s="14">
        <f>'중교 데이터'!M44/'중교 데이터'!L44*100</f>
        <v>107.05817982856101</v>
      </c>
      <c r="N44" s="14"/>
    </row>
    <row r="45" spans="1:14" x14ac:dyDescent="0.4">
      <c r="A45" s="7" t="s">
        <v>60</v>
      </c>
      <c r="B45" s="14">
        <v>100</v>
      </c>
      <c r="C45" s="14">
        <f>'중교 데이터'!C45/'중교 데이터'!B45*100</f>
        <v>111.72181716208638</v>
      </c>
      <c r="D45" s="14">
        <f>'중교 데이터'!D45/'중교 데이터'!C45*100</f>
        <v>115.81325301204819</v>
      </c>
      <c r="E45" s="14">
        <f>'중교 데이터'!E45/'중교 데이터'!D45*100</f>
        <v>88.050859702355154</v>
      </c>
      <c r="F45" s="14">
        <f>'중교 데이터'!F45/'중교 데이터'!E45*100</f>
        <v>101.21430915654743</v>
      </c>
      <c r="G45" s="14">
        <f>'중교 데이터'!G45/'중교 데이터'!F45*100</f>
        <v>104.94487678339819</v>
      </c>
      <c r="H45" s="14">
        <f>'중교 데이터'!H45/'중교 데이터'!G45*100</f>
        <v>105.76239765178434</v>
      </c>
      <c r="I45" s="14">
        <f>'중교 데이터'!I45/'중교 데이터'!H45*100</f>
        <v>99.810108092316682</v>
      </c>
      <c r="J45" s="14">
        <f>'중교 데이터'!J45/'중교 데이터'!I45*100</f>
        <v>107.66866676423241</v>
      </c>
      <c r="K45" s="14">
        <f>'중교 데이터'!K45/'중교 데이터'!J45*100</f>
        <v>118.37705586516243</v>
      </c>
      <c r="L45" s="14">
        <f>'중교 데이터'!L45/'중교 데이터'!K45*100</f>
        <v>101.98645079802505</v>
      </c>
      <c r="M45" s="14">
        <f>'중교 데이터'!M45/'중교 데이터'!L45*100</f>
        <v>97.68070254447197</v>
      </c>
      <c r="N45" s="14"/>
    </row>
    <row r="46" spans="1:14" x14ac:dyDescent="0.4">
      <c r="A46" s="7" t="s">
        <v>61</v>
      </c>
      <c r="B46" s="14">
        <v>100</v>
      </c>
      <c r="C46" s="14">
        <f>'중교 데이터'!C46/'중교 데이터'!B46*100</f>
        <v>0</v>
      </c>
      <c r="D46" s="14"/>
      <c r="E46" s="14">
        <f>'중교 데이터'!E46/'중교 데이터'!D46*100</f>
        <v>108.21401657874905</v>
      </c>
      <c r="F46" s="14">
        <f>'중교 데이터'!F46/'중교 데이터'!E46*100</f>
        <v>112.46518105849582</v>
      </c>
      <c r="G46" s="14">
        <f>'중교 데이터'!G46/'중교 데이터'!F46*100</f>
        <v>0</v>
      </c>
      <c r="H46" s="14"/>
      <c r="I46" s="14">
        <f>'중교 데이터'!I46/'중교 데이터'!H46*100</f>
        <v>203.33472280116715</v>
      </c>
      <c r="J46" s="14">
        <f>'중교 데이터'!J46/'중교 데이터'!I46*100</f>
        <v>83.456334563345635</v>
      </c>
      <c r="K46" s="14">
        <f>'중교 데이터'!K46/'중교 데이터'!J46*100</f>
        <v>106.23925325472857</v>
      </c>
      <c r="L46" s="14">
        <f>'중교 데이터'!L46/'중교 데이터'!K46*100</f>
        <v>94.797687861271669</v>
      </c>
      <c r="M46" s="14">
        <f>'중교 데이터'!M46/'중교 데이터'!L46*100</f>
        <v>109.02439024390245</v>
      </c>
      <c r="N46" s="14"/>
    </row>
    <row r="47" spans="1:14" x14ac:dyDescent="0.4">
      <c r="A47" s="7" t="s">
        <v>62</v>
      </c>
      <c r="B47" s="14">
        <v>100</v>
      </c>
      <c r="C47" s="14">
        <f>'중교 데이터'!C47/'중교 데이터'!B47*100</f>
        <v>97.249610793980281</v>
      </c>
      <c r="D47" s="14">
        <f>'중교 데이터'!D47/'중교 데이터'!C47*100</f>
        <v>117.02241195304161</v>
      </c>
      <c r="E47" s="14">
        <f>'중교 데이터'!E47/'중교 데이터'!D47*100</f>
        <v>109.48472412220703</v>
      </c>
      <c r="F47" s="14">
        <f>'중교 데이터'!F47/'중교 데이터'!E47*100</f>
        <v>114.28571428571428</v>
      </c>
      <c r="G47" s="14">
        <f>'중교 데이터'!G47/'중교 데이터'!F47*100</f>
        <v>98.979591836734699</v>
      </c>
      <c r="H47" s="14">
        <f>'중교 데이터'!H47/'중교 데이터'!G47*100</f>
        <v>109.0942562592047</v>
      </c>
      <c r="I47" s="14">
        <f>'중교 데이터'!I47/'중교 데이터'!H47*100</f>
        <v>108.63989200134998</v>
      </c>
      <c r="J47" s="14">
        <f>'중교 데이터'!J47/'중교 데이터'!I47*100</f>
        <v>122.89530910220566</v>
      </c>
      <c r="K47" s="14">
        <f>'중교 데이터'!K47/'중교 데이터'!J47*100</f>
        <v>117.74519716885743</v>
      </c>
      <c r="L47" s="14">
        <f>'중교 데이터'!L47/'중교 데이터'!K47*100</f>
        <v>103.17732932589094</v>
      </c>
      <c r="M47" s="14">
        <f>'중교 데이터'!M47/'중교 데이터'!L47*100</f>
        <v>102.74656679151062</v>
      </c>
      <c r="N47" s="14"/>
    </row>
    <row r="48" spans="1:14" x14ac:dyDescent="0.4">
      <c r="A48" s="7" t="s">
        <v>63</v>
      </c>
      <c r="B48" s="14">
        <v>100</v>
      </c>
      <c r="C48" s="14"/>
      <c r="D48" s="14"/>
      <c r="E48" s="14"/>
      <c r="F48" s="14"/>
      <c r="G48" s="14">
        <f>'중교 데이터'!G48/'중교 데이터'!F48*100</f>
        <v>108.27586206896551</v>
      </c>
      <c r="H48" s="14">
        <f>'중교 데이터'!H48/'중교 데이터'!G48*100</f>
        <v>109.82307147912242</v>
      </c>
      <c r="I48" s="14">
        <f>'중교 데이터'!I48/'중교 데이터'!H48*100</f>
        <v>93.658976672251583</v>
      </c>
      <c r="J48" s="14">
        <f>'중교 데이터'!J48/'중교 데이터'!I48*100</f>
        <v>117.72395761662308</v>
      </c>
      <c r="K48" s="14">
        <f>'중교 데이터'!K48/'중교 데이터'!J48*100</f>
        <v>101.34424313267097</v>
      </c>
      <c r="L48" s="14">
        <f>'중교 데이터'!L48/'중교 데이터'!K48*100</f>
        <v>94.429065743944633</v>
      </c>
      <c r="M48" s="14">
        <f>'중교 데이터'!M48/'중교 데이터'!L48*100</f>
        <v>104.65371931110296</v>
      </c>
      <c r="N48" s="14"/>
    </row>
    <row r="49" spans="1:14" x14ac:dyDescent="0.4">
      <c r="A49" s="7" t="s">
        <v>64</v>
      </c>
      <c r="B49" s="14">
        <v>100</v>
      </c>
      <c r="C49" s="14">
        <f>'중교 데이터'!C49/'중교 데이터'!B49*100</f>
        <v>104.95660559305688</v>
      </c>
      <c r="D49" s="14">
        <f>'중교 데이터'!D49/'중교 데이터'!C49*100</f>
        <v>110.43733921352444</v>
      </c>
      <c r="E49" s="14">
        <f>'중교 데이터'!E49/'중교 데이터'!D49*100</f>
        <v>106.78868552412646</v>
      </c>
      <c r="F49" s="14">
        <f>'중교 데이터'!F49/'중교 데이터'!E49*100</f>
        <v>104.40947335618573</v>
      </c>
      <c r="G49" s="14">
        <f>'중교 데이터'!G49/'중교 데이터'!F49*100</f>
        <v>107.61080435755856</v>
      </c>
      <c r="H49" s="14">
        <f>'중교 데이터'!H49/'중교 데이터'!G49*100</f>
        <v>110.31757037858827</v>
      </c>
      <c r="I49" s="14">
        <f>'중교 데이터'!I49/'중교 데이터'!H49*100</f>
        <v>109.74230043997485</v>
      </c>
      <c r="J49" s="14">
        <f>'중교 데이터'!J49/'중교 데이터'!I49*100</f>
        <v>112.16494845360825</v>
      </c>
      <c r="K49" s="14">
        <f>'중교 데이터'!K49/'중교 데이터'!J49*100</f>
        <v>103.2577614379085</v>
      </c>
      <c r="L49" s="14">
        <f>'중교 데이터'!L49/'중교 데이터'!K49*100</f>
        <v>95.025220057363271</v>
      </c>
      <c r="M49" s="14">
        <f>'중교 데이터'!M49/'중교 데이터'!L49*100</f>
        <v>100.07285595337218</v>
      </c>
      <c r="N49" s="14"/>
    </row>
    <row r="50" spans="1:14" x14ac:dyDescent="0.4">
      <c r="A50" s="7" t="s">
        <v>65</v>
      </c>
      <c r="B50" s="14">
        <v>100</v>
      </c>
      <c r="C50" s="14">
        <f>'중교 데이터'!C50/'중교 데이터'!B50*100</f>
        <v>102.25587632118631</v>
      </c>
      <c r="D50" s="14">
        <f>'중교 데이터'!D50/'중교 데이터'!C50*100</f>
        <v>114.16229558778154</v>
      </c>
      <c r="E50" s="14">
        <f>'중교 데이터'!E50/'중교 데이터'!D50*100</f>
        <v>103.54054054054053</v>
      </c>
      <c r="F50" s="14">
        <f>'중교 데이터'!F50/'중교 데이터'!E50*100</f>
        <v>104.92038632210911</v>
      </c>
      <c r="G50" s="14">
        <f>'중교 데이터'!G50/'중교 데이터'!F50*100</f>
        <v>101.97785794253016</v>
      </c>
      <c r="H50" s="14">
        <f>'중교 데이터'!H50/'중교 데이터'!G50*100</f>
        <v>103.63503293486215</v>
      </c>
      <c r="I50" s="14">
        <f>'중교 데이터'!I50/'중교 데이터'!H50*100</f>
        <v>107.61534839924671</v>
      </c>
      <c r="J50" s="14">
        <f>'중교 데이터'!J50/'중교 데이터'!I50*100</f>
        <v>108.71705129607349</v>
      </c>
      <c r="K50" s="14">
        <f>'중교 데이터'!K50/'중교 데이터'!J50*100</f>
        <v>101.1066398390342</v>
      </c>
      <c r="L50" s="14">
        <f>'중교 데이터'!L50/'중교 데이터'!K50*100</f>
        <v>101.34328358208955</v>
      </c>
      <c r="M50" s="14">
        <f>'중교 데이터'!M50/'중교 데이터'!L50*100</f>
        <v>107.39322533136966</v>
      </c>
      <c r="N50" s="14"/>
    </row>
    <row r="51" spans="1:14" x14ac:dyDescent="0.4">
      <c r="A51" s="7" t="s">
        <v>66</v>
      </c>
      <c r="B51" s="14">
        <v>100</v>
      </c>
      <c r="C51" s="14">
        <f>'중교 데이터'!C51/'중교 데이터'!B51*100</f>
        <v>111.61554192229039</v>
      </c>
      <c r="D51" s="14">
        <f>'중교 데이터'!D51/'중교 데이터'!C51*100</f>
        <v>109.01429094906558</v>
      </c>
      <c r="E51" s="14">
        <f>'중교 데이터'!E51/'중교 데이터'!D51*100</f>
        <v>102.59663865546219</v>
      </c>
      <c r="F51" s="14">
        <f>'중교 데이터'!F51/'중교 데이터'!E51*100</f>
        <v>99.729707592759439</v>
      </c>
      <c r="G51" s="14">
        <f>'중교 데이터'!G51/'중교 데이터'!F51*100</f>
        <v>105.62582128777925</v>
      </c>
      <c r="H51" s="14">
        <f>'중교 데이터'!H51/'중교 데이터'!G51*100</f>
        <v>103.16460617370345</v>
      </c>
      <c r="I51" s="14">
        <f>'중교 데이터'!I51/'중교 데이터'!H51*100</f>
        <v>105.38136870666264</v>
      </c>
      <c r="J51" s="14">
        <f>'중교 데이터'!J51/'중교 데이터'!I51*100</f>
        <v>127.48533829208984</v>
      </c>
      <c r="K51" s="14">
        <f>'중교 데이터'!K51/'중교 데이터'!J51*100</f>
        <v>87.769985974754562</v>
      </c>
      <c r="L51" s="14">
        <f>'중교 데이터'!L51/'중교 데이터'!K51*100</f>
        <v>95.698306168104835</v>
      </c>
      <c r="M51" s="14">
        <f>'중교 데이터'!M51/'중교 데이터'!L51*100</f>
        <v>106.13812449906493</v>
      </c>
      <c r="N51" s="14"/>
    </row>
    <row r="52" spans="1:14" x14ac:dyDescent="0.4">
      <c r="A52" s="7" t="s">
        <v>67</v>
      </c>
      <c r="B52" s="14">
        <v>100</v>
      </c>
      <c r="C52" s="14">
        <f>'중교 데이터'!C52/'중교 데이터'!B52*100</f>
        <v>99.031881155065932</v>
      </c>
      <c r="D52" s="14">
        <f>'중교 데이터'!D52/'중교 데이터'!C52*100</f>
        <v>109.64099106691387</v>
      </c>
      <c r="E52" s="14">
        <f>'중교 데이터'!E52/'중교 데이터'!D52*100</f>
        <v>112.06764027671021</v>
      </c>
      <c r="F52" s="14">
        <f>'중교 데이터'!F52/'중교 데이터'!E52*100</f>
        <v>97.256515775034288</v>
      </c>
      <c r="G52" s="14">
        <f>'중교 데이터'!G52/'중교 데이터'!F52*100</f>
        <v>101.08603667136813</v>
      </c>
      <c r="H52" s="14">
        <f>'중교 데이터'!H52/'중교 데이터'!G52*100</f>
        <v>122.26873168689829</v>
      </c>
      <c r="I52" s="14">
        <f>'중교 데이터'!I52/'중교 데이터'!H52*100</f>
        <v>101.4720985963711</v>
      </c>
      <c r="J52" s="14">
        <f>'중교 데이터'!J52/'중교 데이터'!I52*100</f>
        <v>106.69140800719748</v>
      </c>
      <c r="K52" s="14">
        <f>'중교 데이터'!K52/'중교 데이터'!J52*100</f>
        <v>105.54442921893117</v>
      </c>
      <c r="L52" s="14">
        <f>'중교 데이터'!L52/'중교 데이터'!K52*100</f>
        <v>104.38430040946768</v>
      </c>
      <c r="M52" s="14">
        <f>'중교 데이터'!M52/'중교 데이터'!L52*100</f>
        <v>92.31725985457328</v>
      </c>
      <c r="N52" s="14"/>
    </row>
    <row r="53" spans="1:14" x14ac:dyDescent="0.4">
      <c r="A53" s="7" t="s">
        <v>68</v>
      </c>
      <c r="B53" s="14">
        <v>100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1:14" x14ac:dyDescent="0.4">
      <c r="A54" s="7" t="s">
        <v>69</v>
      </c>
      <c r="B54" s="14">
        <v>100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 spans="1:14" x14ac:dyDescent="0.4">
      <c r="A55" s="7" t="s">
        <v>70</v>
      </c>
      <c r="B55" s="14">
        <v>100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 spans="1:14" x14ac:dyDescent="0.4">
      <c r="A56" s="7" t="s">
        <v>71</v>
      </c>
      <c r="B56" s="14">
        <v>100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1:14" x14ac:dyDescent="0.4">
      <c r="A57" s="7" t="s">
        <v>72</v>
      </c>
      <c r="B57" s="14">
        <v>100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4" x14ac:dyDescent="0.4">
      <c r="A58" s="7" t="s">
        <v>73</v>
      </c>
      <c r="B58" s="14">
        <v>100</v>
      </c>
      <c r="C58" s="14">
        <f>'중교 데이터'!C58/'중교 데이터'!B58*100</f>
        <v>105.00435161009574</v>
      </c>
      <c r="D58" s="14">
        <f>'중교 데이터'!D58/'중교 데이터'!C58*100</f>
        <v>101.87871252935487</v>
      </c>
      <c r="E58" s="14">
        <f>'중교 데이터'!E58/'중교 데이터'!D58*100</f>
        <v>105.60000000000001</v>
      </c>
      <c r="F58" s="14">
        <f>'중교 데이터'!F58/'중교 데이터'!E58*100</f>
        <v>104.77657935285055</v>
      </c>
      <c r="G58" s="14">
        <f>'중교 데이터'!G58/'중교 데이터'!F58*100</f>
        <v>103.0392156862745</v>
      </c>
      <c r="H58" s="14">
        <f>'중교 데이터'!H58/'중교 데이터'!G58*100</f>
        <v>103.47288296860133</v>
      </c>
      <c r="I58" s="14">
        <f>'중교 데이터'!I58/'중교 데이터'!H58*100</f>
        <v>101.60919540229885</v>
      </c>
      <c r="J58" s="14">
        <f>'중교 데이터'!J58/'중교 데이터'!I58*100</f>
        <v>102.39819004524887</v>
      </c>
      <c r="K58" s="14">
        <f>'중교 데이터'!K58/'중교 데이터'!J58*100</f>
        <v>111.986301369863</v>
      </c>
      <c r="L58" s="14">
        <f>'중교 데이터'!L58/'중교 데이터'!K58*100</f>
        <v>102.10121337673867</v>
      </c>
      <c r="M58" s="14">
        <f>'중교 데이터'!M58/'중교 데이터'!L58*100</f>
        <v>100.03864734299516</v>
      </c>
      <c r="N58" s="14"/>
    </row>
    <row r="59" spans="1:14" x14ac:dyDescent="0.4">
      <c r="A59" s="8" t="s">
        <v>74</v>
      </c>
      <c r="B59" s="14">
        <v>100</v>
      </c>
      <c r="C59" s="14"/>
      <c r="D59" s="14"/>
      <c r="E59" s="14">
        <f>'중교 데이터'!E59/'중교 데이터'!D59*100</f>
        <v>99.912249912249919</v>
      </c>
      <c r="F59" s="14">
        <f>'중교 데이터'!F59/'중교 데이터'!E59*100</f>
        <v>110.64465132619006</v>
      </c>
      <c r="G59" s="14">
        <f>'중교 데이터'!G59/'중교 데이터'!F59*100</f>
        <v>99.666613748214004</v>
      </c>
      <c r="H59" s="14">
        <f>'중교 데이터'!H59/'중교 데이터'!G59*100</f>
        <v>96.256769671870018</v>
      </c>
      <c r="I59" s="14">
        <f>'중교 데이터'!I59/'중교 데이터'!H59*100</f>
        <v>98.179712063544599</v>
      </c>
      <c r="J59" s="14">
        <f>'중교 데이터'!J59/'중교 데이터'!I59*100</f>
        <v>117.88302713635596</v>
      </c>
      <c r="K59" s="14">
        <f>'중교 데이터'!K59/'중교 데이터'!J59*100</f>
        <v>113.81183871890192</v>
      </c>
      <c r="L59" s="14">
        <f>'중교 데이터'!L59/'중교 데이터'!K59*100</f>
        <v>102.63819095477386</v>
      </c>
      <c r="M59" s="14">
        <f>'중교 데이터'!M59/'중교 데이터'!L59*100</f>
        <v>113.97796817625459</v>
      </c>
      <c r="N59" s="14"/>
    </row>
  </sheetData>
  <mergeCells count="2">
    <mergeCell ref="A1:A2"/>
    <mergeCell ref="B1:N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sqref="A1:N59"/>
    </sheetView>
  </sheetViews>
  <sheetFormatPr defaultRowHeight="17.399999999999999" x14ac:dyDescent="0.4"/>
  <cols>
    <col min="1" max="1" width="15.59765625" customWidth="1"/>
  </cols>
  <sheetData>
    <row r="1" spans="1:14" x14ac:dyDescent="0.4">
      <c r="A1" s="15" t="s">
        <v>0</v>
      </c>
      <c r="B1" s="16" t="s">
        <v>3</v>
      </c>
      <c r="C1" s="16" t="s">
        <v>3</v>
      </c>
      <c r="D1" s="16" t="s">
        <v>3</v>
      </c>
      <c r="E1" s="16" t="s">
        <v>3</v>
      </c>
      <c r="F1" s="16" t="s">
        <v>3</v>
      </c>
      <c r="G1" s="16" t="s">
        <v>3</v>
      </c>
      <c r="H1" s="16" t="s">
        <v>3</v>
      </c>
      <c r="I1" s="16" t="s">
        <v>3</v>
      </c>
      <c r="J1" s="16" t="s">
        <v>3</v>
      </c>
      <c r="K1" s="16" t="s">
        <v>3</v>
      </c>
      <c r="L1" s="16" t="s">
        <v>3</v>
      </c>
      <c r="M1" s="16" t="s">
        <v>3</v>
      </c>
      <c r="N1" s="16" t="s">
        <v>3</v>
      </c>
    </row>
    <row r="2" spans="1:14" x14ac:dyDescent="0.4">
      <c r="A2" s="16" t="s">
        <v>0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</row>
    <row r="3" spans="1:14" x14ac:dyDescent="0.4">
      <c r="A3" s="7" t="s">
        <v>17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4">
      <c r="A4" s="7" t="s">
        <v>19</v>
      </c>
      <c r="B4" s="2">
        <v>6118</v>
      </c>
      <c r="C4" s="2">
        <v>6618</v>
      </c>
      <c r="D4" s="2">
        <v>6047</v>
      </c>
      <c r="E4" s="2">
        <v>7089</v>
      </c>
      <c r="F4" s="2">
        <v>7068</v>
      </c>
      <c r="G4" s="2">
        <v>7606</v>
      </c>
      <c r="H4" s="2">
        <v>8564</v>
      </c>
      <c r="I4" s="2">
        <v>8920</v>
      </c>
      <c r="J4" s="2">
        <v>9081</v>
      </c>
      <c r="K4" s="2">
        <v>9513</v>
      </c>
      <c r="L4" s="2">
        <v>9972</v>
      </c>
      <c r="M4" s="2">
        <v>9927</v>
      </c>
      <c r="N4" s="2"/>
    </row>
    <row r="5" spans="1:14" x14ac:dyDescent="0.4">
      <c r="A5" s="7" t="s">
        <v>20</v>
      </c>
      <c r="B5" s="2"/>
      <c r="C5" s="2"/>
      <c r="D5" s="2"/>
      <c r="E5" s="2"/>
      <c r="F5" s="2"/>
      <c r="G5" s="2"/>
      <c r="H5" s="2"/>
      <c r="I5" s="2">
        <v>4380</v>
      </c>
      <c r="J5" s="2">
        <v>4550</v>
      </c>
      <c r="K5" s="2"/>
      <c r="L5" s="2"/>
      <c r="M5" s="2"/>
      <c r="N5" s="2"/>
    </row>
    <row r="6" spans="1:14" x14ac:dyDescent="0.4">
      <c r="A6" s="7" t="s">
        <v>21</v>
      </c>
      <c r="B6" s="2"/>
      <c r="C6" s="2">
        <v>2486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4">
      <c r="A7" s="7" t="s">
        <v>22</v>
      </c>
      <c r="B7" s="2">
        <v>1799</v>
      </c>
      <c r="C7" s="2">
        <v>1414</v>
      </c>
      <c r="D7" s="2">
        <v>1296</v>
      </c>
      <c r="E7" s="2"/>
      <c r="F7" s="2"/>
      <c r="G7" s="2"/>
      <c r="H7" s="2"/>
      <c r="I7" s="2"/>
      <c r="J7" s="2"/>
      <c r="K7" s="2"/>
      <c r="L7" s="2"/>
      <c r="M7" s="2"/>
      <c r="N7" s="2">
        <v>1173</v>
      </c>
    </row>
    <row r="8" spans="1:14" x14ac:dyDescent="0.4">
      <c r="A8" s="7" t="s">
        <v>23</v>
      </c>
      <c r="B8" s="2">
        <v>11550</v>
      </c>
      <c r="C8" s="2">
        <v>11494</v>
      </c>
      <c r="D8" s="2">
        <v>11295</v>
      </c>
      <c r="E8" s="2">
        <v>11945</v>
      </c>
      <c r="F8" s="2">
        <v>11289</v>
      </c>
      <c r="G8" s="2">
        <v>10919</v>
      </c>
      <c r="H8" s="2">
        <v>11132</v>
      </c>
      <c r="I8" s="2">
        <v>11435</v>
      </c>
      <c r="J8" s="2">
        <v>12568</v>
      </c>
      <c r="K8" s="2">
        <v>11214</v>
      </c>
      <c r="L8" s="2">
        <v>10730</v>
      </c>
      <c r="M8" s="2">
        <v>11554</v>
      </c>
      <c r="N8" s="2"/>
    </row>
    <row r="9" spans="1:14" x14ac:dyDescent="0.4">
      <c r="A9" s="7" t="s">
        <v>24</v>
      </c>
      <c r="B9" s="2">
        <v>10914</v>
      </c>
      <c r="C9" s="2">
        <v>11164</v>
      </c>
      <c r="D9" s="2">
        <v>11716</v>
      </c>
      <c r="E9" s="2">
        <v>11556</v>
      </c>
      <c r="F9" s="2">
        <v>12193</v>
      </c>
      <c r="G9" s="2">
        <v>12326</v>
      </c>
      <c r="H9" s="2">
        <v>13418</v>
      </c>
      <c r="I9" s="2">
        <v>14201</v>
      </c>
      <c r="J9" s="2">
        <v>14890</v>
      </c>
      <c r="K9" s="2">
        <v>15957</v>
      </c>
      <c r="L9" s="2">
        <v>16015</v>
      </c>
      <c r="M9" s="2">
        <v>16446</v>
      </c>
      <c r="N9" s="2"/>
    </row>
    <row r="10" spans="1:14" x14ac:dyDescent="0.4">
      <c r="A10" s="7" t="s">
        <v>25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4">
      <c r="A11" s="7" t="s">
        <v>26</v>
      </c>
      <c r="B11" s="2">
        <v>11237</v>
      </c>
      <c r="C11" s="2">
        <v>11303</v>
      </c>
      <c r="D11" s="2">
        <v>14405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4">
      <c r="A12" s="7" t="s">
        <v>27</v>
      </c>
      <c r="B12" s="2">
        <v>1589</v>
      </c>
      <c r="C12" s="2">
        <v>1648</v>
      </c>
      <c r="D12" s="2">
        <v>1730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4">
      <c r="A13" s="7" t="s">
        <v>28</v>
      </c>
      <c r="B13" s="2">
        <v>2137</v>
      </c>
      <c r="C13" s="2">
        <v>1851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4">
      <c r="A14" s="7" t="s">
        <v>29</v>
      </c>
      <c r="B14" s="2">
        <v>4121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8193</v>
      </c>
      <c r="N14" s="2"/>
    </row>
    <row r="15" spans="1:14" x14ac:dyDescent="0.4">
      <c r="A15" s="7" t="s">
        <v>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4">
      <c r="A16" s="7" t="s">
        <v>31</v>
      </c>
      <c r="B16" s="2">
        <v>14983</v>
      </c>
      <c r="C16" s="2"/>
      <c r="D16" s="2">
        <v>19992</v>
      </c>
      <c r="E16" s="2"/>
      <c r="F16" s="2"/>
      <c r="G16" s="2"/>
      <c r="H16" s="2">
        <v>20278</v>
      </c>
      <c r="I16" s="2">
        <v>20903</v>
      </c>
      <c r="J16" s="2">
        <v>20932</v>
      </c>
      <c r="K16" s="2">
        <v>22475</v>
      </c>
      <c r="L16" s="2">
        <v>23226</v>
      </c>
      <c r="M16" s="2"/>
      <c r="N16" s="2"/>
    </row>
    <row r="17" spans="1:14" x14ac:dyDescent="0.4">
      <c r="A17" s="7" t="s">
        <v>32</v>
      </c>
      <c r="B17" s="2">
        <v>4688</v>
      </c>
      <c r="C17" s="2">
        <v>4341</v>
      </c>
      <c r="D17" s="2">
        <v>6074</v>
      </c>
      <c r="E17" s="2">
        <v>5774</v>
      </c>
      <c r="F17" s="2">
        <v>5778</v>
      </c>
      <c r="G17" s="2">
        <v>6402</v>
      </c>
      <c r="H17" s="2">
        <v>6462</v>
      </c>
      <c r="I17" s="2">
        <v>6971</v>
      </c>
      <c r="J17" s="2">
        <v>7504</v>
      </c>
      <c r="K17" s="2">
        <v>8020</v>
      </c>
      <c r="L17" s="2">
        <v>7872</v>
      </c>
      <c r="M17" s="2">
        <v>7889</v>
      </c>
      <c r="N17" s="2"/>
    </row>
    <row r="18" spans="1:14" x14ac:dyDescent="0.4">
      <c r="A18" s="7" t="s">
        <v>33</v>
      </c>
      <c r="B18" s="2">
        <v>20358</v>
      </c>
      <c r="C18" s="2">
        <v>22234</v>
      </c>
      <c r="D18" s="2">
        <v>20545</v>
      </c>
      <c r="E18" s="2">
        <v>24074</v>
      </c>
      <c r="F18" s="2">
        <v>22476</v>
      </c>
      <c r="G18" s="2">
        <v>24370</v>
      </c>
      <c r="H18" s="2">
        <v>25109</v>
      </c>
      <c r="I18" s="2">
        <v>27010</v>
      </c>
      <c r="J18" s="2">
        <v>29910</v>
      </c>
      <c r="K18" s="2">
        <v>29201</v>
      </c>
      <c r="L18" s="2">
        <v>25576</v>
      </c>
      <c r="M18" s="2">
        <v>26021</v>
      </c>
      <c r="N18" s="2"/>
    </row>
    <row r="19" spans="1:14" x14ac:dyDescent="0.4">
      <c r="A19" s="7" t="s">
        <v>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4">
      <c r="A20" s="7" t="s">
        <v>35</v>
      </c>
      <c r="B20" s="2"/>
      <c r="C20" s="2">
        <v>3775</v>
      </c>
      <c r="D20" s="2">
        <v>3235</v>
      </c>
      <c r="E20" s="2"/>
      <c r="F20" s="2"/>
      <c r="G20" s="2"/>
      <c r="H20" s="2"/>
      <c r="I20" s="2"/>
      <c r="J20" s="2">
        <v>4411</v>
      </c>
      <c r="K20" s="2">
        <v>4579</v>
      </c>
      <c r="L20" s="2">
        <v>4680</v>
      </c>
      <c r="M20" s="2"/>
      <c r="N20" s="2"/>
    </row>
    <row r="21" spans="1:14" x14ac:dyDescent="0.4">
      <c r="A21" s="7" t="s">
        <v>36</v>
      </c>
      <c r="B21" s="2"/>
      <c r="C21" s="2"/>
      <c r="D21" s="2">
        <v>10054</v>
      </c>
      <c r="E21" s="2">
        <v>10054</v>
      </c>
      <c r="F21" s="2">
        <v>9019</v>
      </c>
      <c r="G21" s="2">
        <v>9994</v>
      </c>
      <c r="H21" s="2">
        <v>10294</v>
      </c>
      <c r="I21" s="2">
        <v>10950</v>
      </c>
      <c r="J21" s="2">
        <v>11610</v>
      </c>
      <c r="K21" s="2">
        <v>11741</v>
      </c>
      <c r="L21" s="2">
        <v>13137</v>
      </c>
      <c r="M21" s="2">
        <v>10902</v>
      </c>
      <c r="N21" s="2"/>
    </row>
    <row r="22" spans="1:14" x14ac:dyDescent="0.4">
      <c r="A22" s="7" t="s">
        <v>37</v>
      </c>
      <c r="B22" s="2">
        <v>7483</v>
      </c>
      <c r="C22" s="2"/>
      <c r="D22" s="2">
        <v>6901</v>
      </c>
      <c r="E22" s="2">
        <v>7023</v>
      </c>
      <c r="F22" s="2">
        <v>7011</v>
      </c>
      <c r="G22" s="2">
        <v>6873</v>
      </c>
      <c r="H22" s="2">
        <v>6620</v>
      </c>
      <c r="I22" s="2">
        <v>6292</v>
      </c>
      <c r="J22" s="2">
        <v>6626</v>
      </c>
      <c r="K22" s="2">
        <v>6829</v>
      </c>
      <c r="L22" s="2">
        <v>6863</v>
      </c>
      <c r="M22" s="2">
        <v>7101</v>
      </c>
      <c r="N22" s="2">
        <v>8333</v>
      </c>
    </row>
    <row r="23" spans="1:14" x14ac:dyDescent="0.4">
      <c r="A23" s="7" t="s">
        <v>38</v>
      </c>
      <c r="B23" s="2">
        <v>6894</v>
      </c>
      <c r="C23" s="2">
        <v>8028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4">
      <c r="A24" s="7" t="s">
        <v>39</v>
      </c>
      <c r="B24" s="2">
        <v>4012</v>
      </c>
      <c r="C24" s="2">
        <v>4030</v>
      </c>
      <c r="D24" s="2">
        <v>2791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4">
      <c r="A25" s="7" t="s">
        <v>40</v>
      </c>
      <c r="B25" s="2"/>
      <c r="C25" s="2">
        <v>4230</v>
      </c>
      <c r="D25" s="2">
        <v>1346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4">
      <c r="A26" s="7" t="s">
        <v>41</v>
      </c>
      <c r="B26" s="2">
        <v>2057</v>
      </c>
      <c r="C26" s="2">
        <v>2201</v>
      </c>
      <c r="D26" s="2">
        <v>1721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4">
      <c r="A27" s="7" t="s">
        <v>42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4">
      <c r="A28" s="7" t="s">
        <v>43</v>
      </c>
      <c r="B28" s="2">
        <v>10851</v>
      </c>
      <c r="C28" s="2">
        <v>11274</v>
      </c>
      <c r="D28" s="2">
        <v>12448</v>
      </c>
      <c r="E28" s="2">
        <v>12344</v>
      </c>
      <c r="F28" s="2">
        <v>13959</v>
      </c>
      <c r="G28" s="2">
        <v>14775</v>
      </c>
      <c r="H28" s="2">
        <v>15148</v>
      </c>
      <c r="I28" s="2">
        <v>15039</v>
      </c>
      <c r="J28" s="2">
        <v>15043</v>
      </c>
      <c r="K28" s="2">
        <v>14257</v>
      </c>
      <c r="L28" s="2">
        <v>15007</v>
      </c>
      <c r="M28" s="2">
        <v>14895</v>
      </c>
      <c r="N28" s="2"/>
    </row>
    <row r="29" spans="1:14" x14ac:dyDescent="0.4">
      <c r="A29" s="7" t="s">
        <v>44</v>
      </c>
      <c r="B29" s="2">
        <v>10771</v>
      </c>
      <c r="C29" s="2">
        <v>11589</v>
      </c>
      <c r="D29" s="2">
        <v>12019</v>
      </c>
      <c r="E29" s="2">
        <v>11824</v>
      </c>
      <c r="F29" s="2">
        <v>11842</v>
      </c>
      <c r="G29" s="2">
        <v>11960</v>
      </c>
      <c r="H29" s="2">
        <v>13244</v>
      </c>
      <c r="I29" s="2">
        <v>13482</v>
      </c>
      <c r="J29" s="2">
        <v>15020</v>
      </c>
      <c r="K29" s="2">
        <v>15443</v>
      </c>
      <c r="L29" s="2">
        <v>15179</v>
      </c>
      <c r="M29" s="2">
        <v>15420</v>
      </c>
      <c r="N29" s="2"/>
    </row>
    <row r="30" spans="1:14" x14ac:dyDescent="0.4">
      <c r="A30" s="7" t="s">
        <v>45</v>
      </c>
      <c r="B30" s="2">
        <v>5431</v>
      </c>
      <c r="C30" s="2">
        <v>5555</v>
      </c>
      <c r="D30" s="2">
        <v>6236</v>
      </c>
      <c r="E30" s="2">
        <v>6774</v>
      </c>
      <c r="F30" s="2">
        <v>6752</v>
      </c>
      <c r="G30" s="2">
        <v>6649</v>
      </c>
      <c r="H30" s="2">
        <v>7989</v>
      </c>
      <c r="I30" s="2">
        <v>8209</v>
      </c>
      <c r="J30" s="2">
        <v>8318</v>
      </c>
      <c r="K30" s="2">
        <v>8237</v>
      </c>
      <c r="L30" s="2">
        <v>7635</v>
      </c>
      <c r="M30" s="2">
        <v>9392</v>
      </c>
      <c r="N30" s="2"/>
    </row>
    <row r="31" spans="1:14" x14ac:dyDescent="0.4">
      <c r="A31" s="7" t="s">
        <v>46</v>
      </c>
      <c r="B31" s="2">
        <v>11981</v>
      </c>
      <c r="C31" s="2">
        <v>14280</v>
      </c>
      <c r="D31" s="2">
        <v>15183</v>
      </c>
      <c r="E31" s="2"/>
      <c r="F31" s="2">
        <v>15225</v>
      </c>
      <c r="G31" s="2">
        <v>14959</v>
      </c>
      <c r="H31" s="2">
        <v>15391</v>
      </c>
      <c r="I31" s="2">
        <v>16466</v>
      </c>
      <c r="J31" s="2">
        <v>17634</v>
      </c>
      <c r="K31" s="2">
        <v>18556</v>
      </c>
      <c r="L31" s="2">
        <v>18977</v>
      </c>
      <c r="M31" s="2">
        <v>21254</v>
      </c>
      <c r="N31" s="2"/>
    </row>
    <row r="32" spans="1:14" x14ac:dyDescent="0.4">
      <c r="A32" s="7" t="s">
        <v>47</v>
      </c>
      <c r="B32" s="2"/>
      <c r="C32" s="2"/>
      <c r="D32" s="2"/>
      <c r="E32" s="2"/>
      <c r="F32" s="2">
        <v>4552</v>
      </c>
      <c r="G32" s="2">
        <v>3869</v>
      </c>
      <c r="H32" s="2">
        <v>4063</v>
      </c>
      <c r="I32" s="2"/>
      <c r="J32" s="2"/>
      <c r="K32" s="2">
        <v>6373</v>
      </c>
      <c r="L32" s="2">
        <v>6501</v>
      </c>
      <c r="M32" s="2">
        <v>7868</v>
      </c>
      <c r="N32" s="2"/>
    </row>
    <row r="33" spans="1:14" x14ac:dyDescent="0.4">
      <c r="A33" s="7" t="s">
        <v>48</v>
      </c>
      <c r="B33" s="2">
        <v>8244</v>
      </c>
      <c r="C33" s="2">
        <v>10981</v>
      </c>
      <c r="D33" s="2">
        <v>11768</v>
      </c>
      <c r="E33" s="2">
        <v>12047</v>
      </c>
      <c r="F33" s="2">
        <v>12505</v>
      </c>
      <c r="G33" s="2">
        <v>12285</v>
      </c>
      <c r="H33" s="2">
        <v>12845</v>
      </c>
      <c r="I33" s="2">
        <v>13566</v>
      </c>
      <c r="J33" s="2">
        <v>15402</v>
      </c>
      <c r="K33" s="2">
        <v>16569</v>
      </c>
      <c r="L33" s="2">
        <v>16714</v>
      </c>
      <c r="M33" s="2">
        <v>18002</v>
      </c>
      <c r="N33" s="2"/>
    </row>
    <row r="34" spans="1:14" x14ac:dyDescent="0.4">
      <c r="A34" s="7" t="s">
        <v>49</v>
      </c>
      <c r="B34" s="2">
        <v>8373</v>
      </c>
      <c r="C34" s="2">
        <v>8837</v>
      </c>
      <c r="D34" s="2">
        <v>9276</v>
      </c>
      <c r="E34" s="2">
        <v>10704</v>
      </c>
      <c r="F34" s="2">
        <v>10668</v>
      </c>
      <c r="G34" s="2">
        <v>10995</v>
      </c>
      <c r="H34" s="2">
        <v>11568</v>
      </c>
      <c r="I34" s="2">
        <v>12773</v>
      </c>
      <c r="J34" s="2">
        <v>14079</v>
      </c>
      <c r="K34" s="2">
        <v>14642</v>
      </c>
      <c r="L34" s="2">
        <v>15067</v>
      </c>
      <c r="M34" s="2">
        <v>15375</v>
      </c>
      <c r="N34" s="2"/>
    </row>
    <row r="35" spans="1:14" x14ac:dyDescent="0.4">
      <c r="A35" s="7" t="s">
        <v>50</v>
      </c>
      <c r="B35" s="2">
        <v>10898</v>
      </c>
      <c r="C35" s="2">
        <v>10504</v>
      </c>
      <c r="D35" s="2">
        <v>10999</v>
      </c>
      <c r="E35" s="2">
        <v>11594</v>
      </c>
      <c r="F35" s="2">
        <v>12255</v>
      </c>
      <c r="G35" s="2">
        <v>12446</v>
      </c>
      <c r="H35" s="2">
        <v>13016</v>
      </c>
      <c r="I35" s="2">
        <v>13823</v>
      </c>
      <c r="J35" s="2">
        <v>15390</v>
      </c>
      <c r="K35" s="2">
        <v>15711</v>
      </c>
      <c r="L35" s="2"/>
      <c r="M35" s="2">
        <v>16723</v>
      </c>
      <c r="N35" s="2"/>
    </row>
    <row r="36" spans="1:14" x14ac:dyDescent="0.4">
      <c r="A36" s="7" t="s">
        <v>51</v>
      </c>
      <c r="B36" s="2">
        <v>3402</v>
      </c>
      <c r="C36" s="2">
        <v>4280</v>
      </c>
      <c r="D36" s="2">
        <v>4731</v>
      </c>
      <c r="E36" s="2">
        <v>4924</v>
      </c>
      <c r="F36" s="2">
        <v>5593</v>
      </c>
      <c r="G36" s="2">
        <v>6130</v>
      </c>
      <c r="H36" s="2"/>
      <c r="I36" s="2"/>
      <c r="J36" s="2"/>
      <c r="K36" s="2"/>
      <c r="L36" s="2"/>
      <c r="M36" s="2"/>
      <c r="N36" s="2"/>
    </row>
    <row r="37" spans="1:14" x14ac:dyDescent="0.4">
      <c r="A37" s="7" t="s">
        <v>52</v>
      </c>
      <c r="B37" s="2">
        <v>7024</v>
      </c>
      <c r="C37" s="2">
        <v>7122</v>
      </c>
      <c r="D37" s="2">
        <v>8205</v>
      </c>
      <c r="E37" s="2">
        <v>8576</v>
      </c>
      <c r="F37" s="2">
        <v>7095</v>
      </c>
      <c r="G37" s="2">
        <v>6244</v>
      </c>
      <c r="H37" s="2">
        <v>6367</v>
      </c>
      <c r="I37" s="2">
        <v>6721</v>
      </c>
      <c r="J37" s="2">
        <v>7327</v>
      </c>
      <c r="K37" s="2">
        <v>8518</v>
      </c>
      <c r="L37" s="2">
        <v>8745</v>
      </c>
      <c r="M37" s="2">
        <v>9210</v>
      </c>
      <c r="N37" s="2"/>
    </row>
    <row r="38" spans="1:14" x14ac:dyDescent="0.4">
      <c r="A38" s="7" t="s">
        <v>53</v>
      </c>
      <c r="B38" s="2">
        <v>7994</v>
      </c>
      <c r="C38" s="2">
        <v>7674</v>
      </c>
      <c r="D38" s="2">
        <v>8251</v>
      </c>
      <c r="E38" s="2">
        <v>8023</v>
      </c>
      <c r="F38" s="2">
        <v>8881</v>
      </c>
      <c r="G38" s="2">
        <v>9474</v>
      </c>
      <c r="H38" s="2">
        <v>8579</v>
      </c>
      <c r="I38" s="2">
        <v>9309</v>
      </c>
      <c r="J38" s="2">
        <v>10429</v>
      </c>
      <c r="K38" s="2">
        <v>9939</v>
      </c>
      <c r="L38" s="2">
        <v>8728</v>
      </c>
      <c r="M38" s="2">
        <v>8612</v>
      </c>
      <c r="N38" s="2"/>
    </row>
    <row r="39" spans="1:14" x14ac:dyDescent="0.4">
      <c r="A39" s="7" t="s">
        <v>54</v>
      </c>
      <c r="B39" s="2">
        <v>11083</v>
      </c>
      <c r="C39" s="2">
        <v>10003</v>
      </c>
      <c r="D39" s="2">
        <v>9809</v>
      </c>
      <c r="E39" s="2">
        <v>9341</v>
      </c>
      <c r="F39" s="2">
        <v>10211</v>
      </c>
      <c r="G39" s="2">
        <v>10468</v>
      </c>
      <c r="H39" s="2">
        <v>11832</v>
      </c>
      <c r="I39" s="2">
        <v>12631</v>
      </c>
      <c r="J39" s="2">
        <v>16284</v>
      </c>
      <c r="K39" s="2">
        <v>16420</v>
      </c>
      <c r="L39" s="2">
        <v>16008</v>
      </c>
      <c r="M39" s="2">
        <v>16095</v>
      </c>
      <c r="N39" s="2"/>
    </row>
    <row r="40" spans="1:14" x14ac:dyDescent="0.4">
      <c r="A40" s="7" t="s">
        <v>55</v>
      </c>
      <c r="B40" s="2">
        <v>8065</v>
      </c>
      <c r="C40" s="2">
        <v>8347</v>
      </c>
      <c r="D40" s="2">
        <v>8636</v>
      </c>
      <c r="E40" s="2">
        <v>8764</v>
      </c>
      <c r="F40" s="2">
        <v>7723</v>
      </c>
      <c r="G40" s="2">
        <v>8026</v>
      </c>
      <c r="H40" s="2">
        <v>8725</v>
      </c>
      <c r="I40" s="2">
        <v>8673</v>
      </c>
      <c r="J40" s="2">
        <v>9553</v>
      </c>
      <c r="K40" s="2">
        <v>9562</v>
      </c>
      <c r="L40" s="2">
        <v>9580</v>
      </c>
      <c r="M40" s="2">
        <v>9990</v>
      </c>
      <c r="N40" s="2"/>
    </row>
    <row r="41" spans="1:14" x14ac:dyDescent="0.4">
      <c r="A41" s="7" t="s">
        <v>56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4">
      <c r="A42" s="7" t="s">
        <v>57</v>
      </c>
      <c r="B42" s="2">
        <v>11934</v>
      </c>
      <c r="C42" s="2">
        <v>12974</v>
      </c>
      <c r="D42" s="2">
        <v>13101</v>
      </c>
      <c r="E42" s="2">
        <v>13444</v>
      </c>
      <c r="F42" s="2">
        <v>13846</v>
      </c>
      <c r="G42" s="2">
        <v>13883</v>
      </c>
      <c r="H42" s="2">
        <v>15196</v>
      </c>
      <c r="I42" s="2">
        <v>15969</v>
      </c>
      <c r="J42" s="2">
        <v>17245</v>
      </c>
      <c r="K42" s="2">
        <v>17849</v>
      </c>
      <c r="L42" s="2">
        <v>17161</v>
      </c>
      <c r="M42" s="2">
        <v>17549</v>
      </c>
      <c r="N42" s="2"/>
    </row>
    <row r="43" spans="1:14" x14ac:dyDescent="0.4">
      <c r="A43" s="7" t="s">
        <v>58</v>
      </c>
      <c r="B43" s="2">
        <v>13353</v>
      </c>
      <c r="C43" s="2">
        <v>13189</v>
      </c>
      <c r="D43" s="2">
        <v>13739</v>
      </c>
      <c r="E43" s="2">
        <v>13772</v>
      </c>
      <c r="F43" s="2">
        <v>14997</v>
      </c>
      <c r="G43" s="2">
        <v>15552</v>
      </c>
      <c r="H43" s="2">
        <v>16235</v>
      </c>
      <c r="I43" s="2">
        <v>17140</v>
      </c>
      <c r="J43" s="2">
        <v>18942</v>
      </c>
      <c r="K43" s="2">
        <v>19269</v>
      </c>
      <c r="L43" s="2">
        <v>18512</v>
      </c>
      <c r="M43" s="2">
        <v>18840</v>
      </c>
      <c r="N43" s="2"/>
    </row>
    <row r="44" spans="1:14" x14ac:dyDescent="0.4">
      <c r="A44" s="7" t="s">
        <v>59</v>
      </c>
      <c r="B44" s="2">
        <v>3222</v>
      </c>
      <c r="C44" s="2">
        <v>3579</v>
      </c>
      <c r="D44" s="2">
        <v>4834</v>
      </c>
      <c r="E44" s="2">
        <v>4589</v>
      </c>
      <c r="F44" s="2">
        <v>4412</v>
      </c>
      <c r="G44" s="2">
        <v>5593</v>
      </c>
      <c r="H44" s="2">
        <v>5224</v>
      </c>
      <c r="I44" s="2">
        <v>5576</v>
      </c>
      <c r="J44" s="2">
        <v>7063</v>
      </c>
      <c r="K44" s="2">
        <v>7776</v>
      </c>
      <c r="L44" s="2">
        <v>8866</v>
      </c>
      <c r="M44" s="2">
        <v>9659</v>
      </c>
      <c r="N44" s="2"/>
    </row>
    <row r="45" spans="1:14" x14ac:dyDescent="0.4">
      <c r="A45" s="7" t="s">
        <v>60</v>
      </c>
      <c r="B45" s="2">
        <v>4766</v>
      </c>
      <c r="C45" s="2">
        <v>5199</v>
      </c>
      <c r="D45" s="2">
        <v>6960</v>
      </c>
      <c r="E45" s="2">
        <v>7200</v>
      </c>
      <c r="F45" s="2">
        <v>7741</v>
      </c>
      <c r="G45" s="2">
        <v>8787</v>
      </c>
      <c r="H45" s="2">
        <v>9724</v>
      </c>
      <c r="I45" s="2">
        <v>10398</v>
      </c>
      <c r="J45" s="2">
        <v>10373</v>
      </c>
      <c r="K45" s="2">
        <v>10481</v>
      </c>
      <c r="L45" s="2">
        <v>10578</v>
      </c>
      <c r="M45" s="2">
        <v>9640</v>
      </c>
      <c r="N45" s="2"/>
    </row>
    <row r="46" spans="1:14" x14ac:dyDescent="0.4">
      <c r="A46" s="7" t="s">
        <v>61</v>
      </c>
      <c r="B46" s="2">
        <v>892</v>
      </c>
      <c r="C46" s="2"/>
      <c r="D46" s="2"/>
      <c r="E46" s="2">
        <v>2451</v>
      </c>
      <c r="F46" s="2">
        <v>2562</v>
      </c>
      <c r="G46" s="2"/>
      <c r="H46" s="2">
        <v>4279</v>
      </c>
      <c r="I46" s="2">
        <v>5434</v>
      </c>
      <c r="J46" s="2">
        <v>6758</v>
      </c>
      <c r="K46" s="2">
        <v>7749</v>
      </c>
      <c r="L46" s="2">
        <v>7039</v>
      </c>
      <c r="M46" s="2">
        <v>7424</v>
      </c>
      <c r="N46" s="2"/>
    </row>
    <row r="47" spans="1:14" x14ac:dyDescent="0.4">
      <c r="A47" s="7" t="s">
        <v>62</v>
      </c>
      <c r="B47" s="2">
        <v>4949</v>
      </c>
      <c r="C47" s="2">
        <v>5285</v>
      </c>
      <c r="D47" s="2">
        <v>4756</v>
      </c>
      <c r="E47" s="2">
        <v>4678</v>
      </c>
      <c r="F47" s="2">
        <v>6535</v>
      </c>
      <c r="G47" s="2">
        <v>5783</v>
      </c>
      <c r="H47" s="2">
        <v>6056</v>
      </c>
      <c r="I47" s="2">
        <v>5736</v>
      </c>
      <c r="J47" s="2">
        <v>6560</v>
      </c>
      <c r="K47" s="2">
        <v>6758</v>
      </c>
      <c r="L47" s="2">
        <v>6904</v>
      </c>
      <c r="M47" s="2">
        <v>8177</v>
      </c>
      <c r="N47" s="2"/>
    </row>
    <row r="48" spans="1:14" x14ac:dyDescent="0.4">
      <c r="A48" s="7" t="s">
        <v>63</v>
      </c>
      <c r="B48" s="2"/>
      <c r="C48" s="2"/>
      <c r="D48" s="2"/>
      <c r="E48" s="2"/>
      <c r="F48" s="2">
        <v>8011</v>
      </c>
      <c r="G48" s="2">
        <v>8573</v>
      </c>
      <c r="H48" s="2">
        <v>8251</v>
      </c>
      <c r="I48" s="2">
        <v>8559</v>
      </c>
      <c r="J48" s="2">
        <v>9263</v>
      </c>
      <c r="K48" s="2">
        <v>9311</v>
      </c>
      <c r="L48" s="2">
        <v>9693</v>
      </c>
      <c r="M48" s="2">
        <v>10413</v>
      </c>
      <c r="N48" s="2"/>
    </row>
    <row r="49" spans="1:14" x14ac:dyDescent="0.4">
      <c r="A49" s="7" t="s">
        <v>64</v>
      </c>
      <c r="B49" s="2">
        <v>6666</v>
      </c>
      <c r="C49" s="2">
        <v>7455</v>
      </c>
      <c r="D49" s="2">
        <v>8020</v>
      </c>
      <c r="E49" s="2">
        <v>8943</v>
      </c>
      <c r="F49" s="2">
        <v>9378</v>
      </c>
      <c r="G49" s="2">
        <v>10089</v>
      </c>
      <c r="H49" s="2">
        <v>11087</v>
      </c>
      <c r="I49" s="2">
        <v>12548</v>
      </c>
      <c r="J49" s="2">
        <v>13366</v>
      </c>
      <c r="K49" s="2">
        <v>13614</v>
      </c>
      <c r="L49" s="2">
        <v>13373</v>
      </c>
      <c r="M49" s="2">
        <v>13173</v>
      </c>
      <c r="N49" s="2"/>
    </row>
    <row r="50" spans="1:14" x14ac:dyDescent="0.4">
      <c r="A50" s="7" t="s">
        <v>65</v>
      </c>
      <c r="B50" s="2">
        <v>15097</v>
      </c>
      <c r="C50" s="2">
        <v>15188</v>
      </c>
      <c r="D50" s="2">
        <v>15715</v>
      </c>
      <c r="E50" s="2">
        <v>16073</v>
      </c>
      <c r="F50" s="2">
        <v>16218</v>
      </c>
      <c r="G50" s="2">
        <v>15946</v>
      </c>
      <c r="H50" s="2">
        <v>16991</v>
      </c>
      <c r="I50" s="2">
        <v>18361</v>
      </c>
      <c r="J50" s="2">
        <v>20014</v>
      </c>
      <c r="K50" s="2">
        <v>19961</v>
      </c>
      <c r="L50" s="2">
        <v>19562</v>
      </c>
      <c r="M50" s="2">
        <v>20818</v>
      </c>
      <c r="N50" s="2"/>
    </row>
    <row r="51" spans="1:14" x14ac:dyDescent="0.4">
      <c r="A51" s="7" t="s">
        <v>66</v>
      </c>
      <c r="B51" s="2">
        <v>18450</v>
      </c>
      <c r="C51" s="2">
        <v>20230</v>
      </c>
      <c r="D51" s="2">
        <v>23714</v>
      </c>
      <c r="E51" s="2">
        <v>25900</v>
      </c>
      <c r="F51" s="2">
        <v>21966</v>
      </c>
      <c r="G51" s="2">
        <v>21734</v>
      </c>
      <c r="H51" s="2">
        <v>22230</v>
      </c>
      <c r="I51" s="2">
        <v>20883</v>
      </c>
      <c r="J51" s="2">
        <v>21648</v>
      </c>
      <c r="K51" s="2">
        <v>21577</v>
      </c>
      <c r="L51" s="2">
        <v>21893</v>
      </c>
      <c r="M51" s="2">
        <v>22882</v>
      </c>
      <c r="N51" s="2"/>
    </row>
    <row r="52" spans="1:14" x14ac:dyDescent="0.4">
      <c r="A52" s="7" t="s">
        <v>67</v>
      </c>
      <c r="B52" s="2">
        <v>9657</v>
      </c>
      <c r="C52" s="2">
        <v>10753</v>
      </c>
      <c r="D52" s="2">
        <v>11822</v>
      </c>
      <c r="E52" s="2">
        <v>11866</v>
      </c>
      <c r="F52" s="2">
        <v>11484</v>
      </c>
      <c r="G52" s="2">
        <v>13506</v>
      </c>
      <c r="H52" s="2">
        <v>15447</v>
      </c>
      <c r="I52" s="2">
        <v>15463</v>
      </c>
      <c r="J52" s="2">
        <v>15310</v>
      </c>
      <c r="K52" s="2">
        <v>16338</v>
      </c>
      <c r="L52" s="2">
        <v>15862</v>
      </c>
      <c r="M52" s="2">
        <v>14223</v>
      </c>
      <c r="N52" s="2"/>
    </row>
    <row r="53" spans="1:14" x14ac:dyDescent="0.4">
      <c r="A53" s="7" t="s">
        <v>68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4">
      <c r="A54" s="7" t="s">
        <v>69</v>
      </c>
      <c r="B54" s="2"/>
      <c r="C54" s="2"/>
      <c r="D54" s="2"/>
      <c r="E54" s="2"/>
      <c r="F54" s="2"/>
      <c r="G54" s="2"/>
      <c r="H54" s="2"/>
      <c r="I54" s="2"/>
      <c r="J54" s="2"/>
      <c r="K54" s="2">
        <v>3616</v>
      </c>
      <c r="L54" s="2"/>
      <c r="M54" s="2"/>
      <c r="N54" s="2"/>
    </row>
    <row r="55" spans="1:14" x14ac:dyDescent="0.4">
      <c r="A55" s="7" t="s">
        <v>70</v>
      </c>
      <c r="B55" s="2"/>
      <c r="C55" s="2">
        <v>4433</v>
      </c>
      <c r="D55" s="2">
        <v>3674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4">
      <c r="A56" s="7" t="s">
        <v>71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4">
      <c r="A57" s="7" t="s">
        <v>72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4">
      <c r="A58" s="7" t="s">
        <v>73</v>
      </c>
      <c r="B58" s="2">
        <v>12854</v>
      </c>
      <c r="C58" s="2">
        <v>12688</v>
      </c>
      <c r="D58" s="2">
        <v>12416</v>
      </c>
      <c r="E58" s="2">
        <v>12406</v>
      </c>
      <c r="F58" s="2">
        <v>14036</v>
      </c>
      <c r="G58" s="2">
        <v>14579</v>
      </c>
      <c r="H58" s="2">
        <v>15016</v>
      </c>
      <c r="I58" s="2">
        <v>14726</v>
      </c>
      <c r="J58" s="2">
        <v>15043</v>
      </c>
      <c r="K58" s="2">
        <v>16074</v>
      </c>
      <c r="L58" s="2">
        <v>15142</v>
      </c>
      <c r="M58" s="2">
        <v>16267</v>
      </c>
      <c r="N58" s="2"/>
    </row>
    <row r="59" spans="1:14" x14ac:dyDescent="0.4">
      <c r="A59" s="8" t="s">
        <v>74</v>
      </c>
      <c r="B59" s="2"/>
      <c r="C59" s="2"/>
      <c r="D59" s="2"/>
      <c r="E59" s="2">
        <v>8832</v>
      </c>
      <c r="F59" s="2">
        <v>8866</v>
      </c>
      <c r="G59" s="2">
        <v>10262</v>
      </c>
      <c r="H59" s="2">
        <v>9288</v>
      </c>
      <c r="I59" s="2">
        <v>9905</v>
      </c>
      <c r="J59" s="2">
        <v>10526</v>
      </c>
      <c r="K59" s="2">
        <v>10619</v>
      </c>
      <c r="L59" s="2">
        <v>10418</v>
      </c>
      <c r="M59" s="2">
        <v>10582</v>
      </c>
      <c r="N59" s="2"/>
    </row>
  </sheetData>
  <mergeCells count="2">
    <mergeCell ref="B1:N1"/>
    <mergeCell ref="A1:A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P11" sqref="P11"/>
    </sheetView>
  </sheetViews>
  <sheetFormatPr defaultRowHeight="17.399999999999999" x14ac:dyDescent="0.4"/>
  <cols>
    <col min="1" max="1" width="23.5" bestFit="1" customWidth="1"/>
  </cols>
  <sheetData>
    <row r="1" spans="1:14" x14ac:dyDescent="0.4">
      <c r="A1" s="15" t="s">
        <v>0</v>
      </c>
      <c r="B1" s="16" t="s">
        <v>3</v>
      </c>
      <c r="C1" s="16" t="s">
        <v>3</v>
      </c>
      <c r="D1" s="16" t="s">
        <v>3</v>
      </c>
      <c r="E1" s="16" t="s">
        <v>3</v>
      </c>
      <c r="F1" s="16" t="s">
        <v>3</v>
      </c>
      <c r="G1" s="16" t="s">
        <v>3</v>
      </c>
      <c r="H1" s="16" t="s">
        <v>3</v>
      </c>
      <c r="I1" s="16" t="s">
        <v>3</v>
      </c>
      <c r="J1" s="16" t="s">
        <v>3</v>
      </c>
      <c r="K1" s="16" t="s">
        <v>3</v>
      </c>
      <c r="L1" s="16" t="s">
        <v>3</v>
      </c>
      <c r="M1" s="16" t="s">
        <v>3</v>
      </c>
      <c r="N1" s="16" t="s">
        <v>3</v>
      </c>
    </row>
    <row r="2" spans="1:14" x14ac:dyDescent="0.4">
      <c r="A2" s="16" t="s">
        <v>0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</row>
    <row r="3" spans="1:14" x14ac:dyDescent="0.4">
      <c r="A3" s="7" t="s">
        <v>17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4">
      <c r="A4" s="7" t="s">
        <v>19</v>
      </c>
      <c r="B4" s="2">
        <v>100</v>
      </c>
      <c r="C4" s="14">
        <f>'고교 데이터'!C4/'고교 데이터'!B4*100</f>
        <v>108.17260542661</v>
      </c>
      <c r="D4" s="14">
        <f>'고교 데이터'!D4/'고교 데이터'!C4*100</f>
        <v>91.372015714717435</v>
      </c>
      <c r="E4" s="14">
        <f>'고교 데이터'!E4/'고교 데이터'!D4*100</f>
        <v>117.23168513312385</v>
      </c>
      <c r="F4" s="14">
        <f>'고교 데이터'!F4/'고교 데이터'!E4*100</f>
        <v>99.703766398645783</v>
      </c>
      <c r="G4" s="14">
        <f>'고교 데이터'!G4/'고교 데이터'!F4*100</f>
        <v>107.61177136389361</v>
      </c>
      <c r="H4" s="14">
        <f>'고교 데이터'!H4/'고교 데이터'!G4*100</f>
        <v>112.59531948461741</v>
      </c>
      <c r="I4" s="14">
        <f>'고교 데이터'!I4/'고교 데이터'!H4*100</f>
        <v>104.15693601120972</v>
      </c>
      <c r="J4" s="14">
        <f>'고교 데이터'!J4/'고교 데이터'!I4*100</f>
        <v>101.80493273542601</v>
      </c>
      <c r="K4" s="14">
        <f>'고교 데이터'!K4/'고교 데이터'!J4*100</f>
        <v>104.7571853320119</v>
      </c>
      <c r="L4" s="14">
        <f>'고교 데이터'!L4/'고교 데이터'!K4*100</f>
        <v>104.82497634815515</v>
      </c>
      <c r="M4" s="14">
        <f>'고교 데이터'!M4/'고교 데이터'!L4*100</f>
        <v>99.548736462093871</v>
      </c>
      <c r="N4" s="2"/>
    </row>
    <row r="5" spans="1:14" x14ac:dyDescent="0.4">
      <c r="A5" s="7" t="s">
        <v>20</v>
      </c>
      <c r="B5" s="2">
        <v>100</v>
      </c>
      <c r="C5" s="14"/>
      <c r="D5" s="14"/>
      <c r="E5" s="14"/>
      <c r="F5" s="14"/>
      <c r="G5" s="14"/>
      <c r="H5" s="14"/>
      <c r="I5" s="14"/>
      <c r="J5" s="14">
        <f>'고교 데이터'!J5/'고교 데이터'!I5*100</f>
        <v>103.88127853881279</v>
      </c>
      <c r="K5" s="14"/>
      <c r="L5" s="14"/>
      <c r="M5" s="14"/>
      <c r="N5" s="2"/>
    </row>
    <row r="6" spans="1:14" x14ac:dyDescent="0.4">
      <c r="A6" s="7" t="s">
        <v>21</v>
      </c>
      <c r="B6" s="2">
        <v>100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"/>
    </row>
    <row r="7" spans="1:14" x14ac:dyDescent="0.4">
      <c r="A7" s="7" t="s">
        <v>22</v>
      </c>
      <c r="B7" s="2">
        <v>100</v>
      </c>
      <c r="C7" s="14">
        <f>'고교 데이터'!C7/'고교 데이터'!B7*100</f>
        <v>78.599221789883273</v>
      </c>
      <c r="D7" s="14">
        <f>'고교 데이터'!D7/'고교 데이터'!C7*100</f>
        <v>91.654879773691661</v>
      </c>
      <c r="E7" s="14"/>
      <c r="F7" s="14"/>
      <c r="G7" s="14"/>
      <c r="H7" s="14"/>
      <c r="I7" s="14"/>
      <c r="J7" s="14"/>
      <c r="K7" s="14"/>
      <c r="L7" s="14"/>
      <c r="M7" s="14"/>
      <c r="N7" s="2">
        <v>1173</v>
      </c>
    </row>
    <row r="8" spans="1:14" x14ac:dyDescent="0.4">
      <c r="A8" s="7" t="s">
        <v>23</v>
      </c>
      <c r="B8" s="2">
        <v>100</v>
      </c>
      <c r="C8" s="14">
        <f>'고교 데이터'!C8/'고교 데이터'!B8*100</f>
        <v>99.515151515151516</v>
      </c>
      <c r="D8" s="14">
        <f>'고교 데이터'!D8/'고교 데이터'!C8*100</f>
        <v>98.268661910562031</v>
      </c>
      <c r="E8" s="14">
        <f>'고교 데이터'!E8/'고교 데이터'!D8*100</f>
        <v>105.75475874280656</v>
      </c>
      <c r="F8" s="14">
        <f>'고교 데이터'!F8/'고교 데이터'!E8*100</f>
        <v>94.508162411050648</v>
      </c>
      <c r="G8" s="14">
        <f>'고교 데이터'!G8/'고교 데이터'!F8*100</f>
        <v>96.722473204003904</v>
      </c>
      <c r="H8" s="14">
        <f>'고교 데이터'!H8/'고교 데이터'!G8*100</f>
        <v>101.9507280886528</v>
      </c>
      <c r="I8" s="14">
        <f>'고교 데이터'!I8/'고교 데이터'!H8*100</f>
        <v>102.72188286022279</v>
      </c>
      <c r="J8" s="14">
        <f>'고교 데이터'!J8/'고교 데이터'!I8*100</f>
        <v>109.90817665063402</v>
      </c>
      <c r="K8" s="14">
        <f>'고교 데이터'!K8/'고교 데이터'!J8*100</f>
        <v>89.226607256524503</v>
      </c>
      <c r="L8" s="14">
        <f>'고교 데이터'!L8/'고교 데이터'!K8*100</f>
        <v>95.683966470483327</v>
      </c>
      <c r="M8" s="14">
        <f>'고교 데이터'!M8/'고교 데이터'!L8*100</f>
        <v>107.6794035414725</v>
      </c>
      <c r="N8" s="2"/>
    </row>
    <row r="9" spans="1:14" x14ac:dyDescent="0.4">
      <c r="A9" s="7" t="s">
        <v>24</v>
      </c>
      <c r="B9" s="2">
        <v>100</v>
      </c>
      <c r="C9" s="14">
        <f>'고교 데이터'!C9/'고교 데이터'!B9*100</f>
        <v>102.29063588052043</v>
      </c>
      <c r="D9" s="14">
        <f>'고교 데이터'!D9/'고교 데이터'!C9*100</f>
        <v>104.94446434969544</v>
      </c>
      <c r="E9" s="14">
        <f>'고교 데이터'!E9/'고교 데이터'!D9*100</f>
        <v>98.63434619324002</v>
      </c>
      <c r="F9" s="14">
        <f>'고교 데이터'!F9/'고교 데이터'!E9*100</f>
        <v>105.51228798892349</v>
      </c>
      <c r="G9" s="14">
        <f>'고교 데이터'!G9/'고교 데이터'!F9*100</f>
        <v>101.09078979742476</v>
      </c>
      <c r="H9" s="14">
        <f>'고교 데이터'!H9/'고교 데이터'!G9*100</f>
        <v>108.85932175888367</v>
      </c>
      <c r="I9" s="14">
        <f>'고교 데이터'!I9/'고교 데이터'!H9*100</f>
        <v>105.83544492472798</v>
      </c>
      <c r="J9" s="14">
        <f>'고교 데이터'!J9/'고교 데이터'!I9*100</f>
        <v>104.8517710020421</v>
      </c>
      <c r="K9" s="14">
        <f>'고교 데이터'!K9/'고교 데이터'!J9*100</f>
        <v>107.16588314304903</v>
      </c>
      <c r="L9" s="14">
        <f>'고교 데이터'!L9/'고교 데이터'!K9*100</f>
        <v>100.36347684401829</v>
      </c>
      <c r="M9" s="14">
        <f>'고교 데이터'!M9/'고교 데이터'!L9*100</f>
        <v>102.6912269747112</v>
      </c>
      <c r="N9" s="2"/>
    </row>
    <row r="10" spans="1:14" x14ac:dyDescent="0.4">
      <c r="A10" s="7" t="s">
        <v>25</v>
      </c>
      <c r="B10" s="2">
        <v>100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2"/>
    </row>
    <row r="11" spans="1:14" x14ac:dyDescent="0.4">
      <c r="A11" s="7" t="s">
        <v>26</v>
      </c>
      <c r="B11" s="2">
        <v>100</v>
      </c>
      <c r="C11" s="14">
        <f>'고교 데이터'!C11/'고교 데이터'!B11*100</f>
        <v>100.58734537687994</v>
      </c>
      <c r="D11" s="14">
        <f>'고교 데이터'!D11/'고교 데이터'!C11*100</f>
        <v>127.44404140493674</v>
      </c>
      <c r="E11" s="14"/>
      <c r="F11" s="14"/>
      <c r="G11" s="14"/>
      <c r="H11" s="14"/>
      <c r="I11" s="14"/>
      <c r="J11" s="14"/>
      <c r="K11" s="14"/>
      <c r="L11" s="14"/>
      <c r="M11" s="14"/>
      <c r="N11" s="2"/>
    </row>
    <row r="12" spans="1:14" x14ac:dyDescent="0.4">
      <c r="A12" s="7" t="s">
        <v>27</v>
      </c>
      <c r="B12" s="2">
        <v>100</v>
      </c>
      <c r="C12" s="14">
        <f>'고교 데이터'!C12/'고교 데이터'!B12*100</f>
        <v>103.71302706104468</v>
      </c>
      <c r="D12" s="14">
        <f>'고교 데이터'!D12/'고교 데이터'!C12*100</f>
        <v>104.97572815533979</v>
      </c>
      <c r="E12" s="14"/>
      <c r="F12" s="14"/>
      <c r="G12" s="14"/>
      <c r="H12" s="14"/>
      <c r="I12" s="14"/>
      <c r="J12" s="14"/>
      <c r="K12" s="14"/>
      <c r="L12" s="14"/>
      <c r="M12" s="14"/>
      <c r="N12" s="2"/>
    </row>
    <row r="13" spans="1:14" x14ac:dyDescent="0.4">
      <c r="A13" s="7" t="s">
        <v>28</v>
      </c>
      <c r="B13" s="2">
        <v>100</v>
      </c>
      <c r="C13" s="14">
        <f>'고교 데이터'!C13/'고교 데이터'!B13*100</f>
        <v>86.61675245671502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2"/>
    </row>
    <row r="14" spans="1:14" x14ac:dyDescent="0.4">
      <c r="A14" s="7" t="s">
        <v>29</v>
      </c>
      <c r="B14" s="2">
        <v>100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2"/>
    </row>
    <row r="15" spans="1:14" x14ac:dyDescent="0.4">
      <c r="A15" s="7" t="s">
        <v>30</v>
      </c>
      <c r="B15" s="2">
        <v>100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2"/>
    </row>
    <row r="16" spans="1:14" x14ac:dyDescent="0.4">
      <c r="A16" s="7" t="s">
        <v>31</v>
      </c>
      <c r="B16" s="2">
        <v>100</v>
      </c>
      <c r="C16" s="14"/>
      <c r="D16" s="14"/>
      <c r="E16" s="14"/>
      <c r="F16" s="14"/>
      <c r="G16" s="14"/>
      <c r="H16" s="14"/>
      <c r="I16" s="14">
        <f>'고교 데이터'!I16/'고교 데이터'!H16*100</f>
        <v>103.08215800374792</v>
      </c>
      <c r="J16" s="14">
        <f>'고교 데이터'!J16/'고교 데이터'!I16*100</f>
        <v>100.13873606659331</v>
      </c>
      <c r="K16" s="14">
        <f>'고교 데이터'!K16/'고교 데이터'!J16*100</f>
        <v>107.37148862984904</v>
      </c>
      <c r="L16" s="14">
        <f>'고교 데이터'!L16/'고교 데이터'!K16*100</f>
        <v>103.34149054505006</v>
      </c>
      <c r="M16" s="14"/>
      <c r="N16" s="2"/>
    </row>
    <row r="17" spans="1:14" x14ac:dyDescent="0.4">
      <c r="A17" s="7" t="s">
        <v>32</v>
      </c>
      <c r="B17" s="2">
        <v>100</v>
      </c>
      <c r="C17" s="14">
        <f>'고교 데이터'!C17/'고교 데이터'!B17*100</f>
        <v>92.598122866894201</v>
      </c>
      <c r="D17" s="14">
        <f>'고교 데이터'!D17/'고교 데이터'!C17*100</f>
        <v>139.92167703294172</v>
      </c>
      <c r="E17" s="14">
        <f>'고교 데이터'!E17/'고교 데이터'!D17*100</f>
        <v>95.060915377016798</v>
      </c>
      <c r="F17" s="14">
        <f>'고교 데이터'!F17/'고교 데이터'!E17*100</f>
        <v>100.06927606511951</v>
      </c>
      <c r="G17" s="14">
        <f>'고교 데이터'!G17/'고교 데이터'!F17*100</f>
        <v>110.79958463136033</v>
      </c>
      <c r="H17" s="14">
        <f>'고교 데이터'!H17/'고교 데이터'!G17*100</f>
        <v>100.93720712277414</v>
      </c>
      <c r="I17" s="14">
        <f>'고교 데이터'!I17/'고교 데이터'!H17*100</f>
        <v>107.87681832250078</v>
      </c>
      <c r="J17" s="14">
        <f>'고교 데이터'!J17/'고교 데이터'!I17*100</f>
        <v>107.6459618419165</v>
      </c>
      <c r="K17" s="14">
        <f>'고교 데이터'!K17/'고교 데이터'!J17*100</f>
        <v>106.87633262260128</v>
      </c>
      <c r="L17" s="14">
        <f>'고교 데이터'!L17/'고교 데이터'!K17*100</f>
        <v>98.154613466334155</v>
      </c>
      <c r="M17" s="14">
        <f>'고교 데이터'!M17/'고교 데이터'!L17*100</f>
        <v>100.21595528455285</v>
      </c>
      <c r="N17" s="2"/>
    </row>
    <row r="18" spans="1:14" x14ac:dyDescent="0.4">
      <c r="A18" s="7" t="s">
        <v>33</v>
      </c>
      <c r="B18" s="2">
        <v>100</v>
      </c>
      <c r="C18" s="14">
        <f>'고교 데이터'!C18/'고교 데이터'!B18*100</f>
        <v>109.21505059436095</v>
      </c>
      <c r="D18" s="14">
        <f>'고교 데이터'!D18/'고교 데이터'!C18*100</f>
        <v>92.4035261311505</v>
      </c>
      <c r="E18" s="14">
        <f>'고교 데이터'!E18/'고교 데이터'!D18*100</f>
        <v>117.17692869311267</v>
      </c>
      <c r="F18" s="14">
        <f>'고교 데이터'!F18/'고교 데이터'!E18*100</f>
        <v>93.362133421948982</v>
      </c>
      <c r="G18" s="14">
        <f>'고교 데이터'!G18/'고교 데이터'!F18*100</f>
        <v>108.42676632852822</v>
      </c>
      <c r="H18" s="14">
        <f>'고교 데이터'!H18/'고교 데이터'!G18*100</f>
        <v>103.032416906032</v>
      </c>
      <c r="I18" s="14">
        <f>'고교 데이터'!I18/'고교 데이터'!H18*100</f>
        <v>107.57099048150064</v>
      </c>
      <c r="J18" s="14">
        <f>'고교 데이터'!J18/'고교 데이터'!I18*100</f>
        <v>110.73676416142169</v>
      </c>
      <c r="K18" s="14">
        <f>'고교 데이터'!K18/'고교 데이터'!J18*100</f>
        <v>97.629555332664665</v>
      </c>
      <c r="L18" s="14">
        <f>'고교 데이터'!L18/'고교 데이터'!K18*100</f>
        <v>87.586041573918706</v>
      </c>
      <c r="M18" s="14">
        <f>'고교 데이터'!M18/'고교 데이터'!L18*100</f>
        <v>101.73991241789177</v>
      </c>
      <c r="N18" s="2"/>
    </row>
    <row r="19" spans="1:14" x14ac:dyDescent="0.4">
      <c r="A19" s="7" t="s">
        <v>34</v>
      </c>
      <c r="B19" s="2">
        <v>100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2"/>
    </row>
    <row r="20" spans="1:14" x14ac:dyDescent="0.4">
      <c r="A20" s="7" t="s">
        <v>35</v>
      </c>
      <c r="B20" s="2">
        <v>100</v>
      </c>
      <c r="C20" s="14"/>
      <c r="D20" s="14">
        <f>'고교 데이터'!D20/'고교 데이터'!C20*100</f>
        <v>85.695364238410605</v>
      </c>
      <c r="E20" s="14"/>
      <c r="F20" s="14"/>
      <c r="G20" s="14"/>
      <c r="H20" s="14"/>
      <c r="I20" s="14"/>
      <c r="J20" s="14"/>
      <c r="K20" s="14">
        <f>'고교 데이터'!K20/'고교 데이터'!J20*100</f>
        <v>103.80866016776243</v>
      </c>
      <c r="L20" s="14">
        <f>'고교 데이터'!L20/'고교 데이터'!K20*100</f>
        <v>102.20572177331294</v>
      </c>
      <c r="M20" s="14"/>
      <c r="N20" s="2"/>
    </row>
    <row r="21" spans="1:14" x14ac:dyDescent="0.4">
      <c r="A21" s="7" t="s">
        <v>36</v>
      </c>
      <c r="B21" s="2">
        <v>100</v>
      </c>
      <c r="C21" s="14"/>
      <c r="D21" s="14"/>
      <c r="E21" s="14">
        <f>'고교 데이터'!E21/'고교 데이터'!D21*100</f>
        <v>100</v>
      </c>
      <c r="F21" s="14">
        <f>'고교 데이터'!F21/'고교 데이터'!E21*100</f>
        <v>89.705589814999016</v>
      </c>
      <c r="G21" s="14">
        <f>'고교 데이터'!G21/'고교 데이터'!F21*100</f>
        <v>110.81051114314226</v>
      </c>
      <c r="H21" s="14">
        <f>'고교 데이터'!H21/'고교 데이터'!G21*100</f>
        <v>103.00180108064838</v>
      </c>
      <c r="I21" s="14">
        <f>'고교 데이터'!I21/'고교 데이터'!H21*100</f>
        <v>106.37264425879154</v>
      </c>
      <c r="J21" s="14">
        <f>'고교 데이터'!J21/'고교 데이터'!I21*100</f>
        <v>106.02739726027397</v>
      </c>
      <c r="K21" s="14">
        <f>'고교 데이터'!K21/'고교 데이터'!J21*100</f>
        <v>101.12833763996554</v>
      </c>
      <c r="L21" s="14">
        <f>'고교 데이터'!L21/'고교 데이터'!K21*100</f>
        <v>111.8899582659058</v>
      </c>
      <c r="M21" s="14">
        <f>'고교 데이터'!M21/'고교 데이터'!L21*100</f>
        <v>82.986983329527291</v>
      </c>
      <c r="N21" s="2"/>
    </row>
    <row r="22" spans="1:14" x14ac:dyDescent="0.4">
      <c r="A22" s="7" t="s">
        <v>37</v>
      </c>
      <c r="B22" s="2">
        <v>100</v>
      </c>
      <c r="C22" s="14"/>
      <c r="D22" s="14"/>
      <c r="E22" s="14">
        <f>'고교 데이터'!E22/'고교 데이터'!D22*100</f>
        <v>101.76785973047384</v>
      </c>
      <c r="F22" s="14">
        <f>'고교 데이터'!F22/'고교 데이터'!E22*100</f>
        <v>99.829132849209728</v>
      </c>
      <c r="G22" s="14">
        <f>'고교 데이터'!G22/'고교 데이터'!F22*100</f>
        <v>98.031664527171586</v>
      </c>
      <c r="H22" s="14">
        <f>'고교 데이터'!H22/'고교 데이터'!G22*100</f>
        <v>96.318929143023425</v>
      </c>
      <c r="I22" s="14">
        <f>'고교 데이터'!I22/'고교 데이터'!H22*100</f>
        <v>95.045317220543808</v>
      </c>
      <c r="J22" s="14">
        <f>'고교 데이터'!J22/'고교 데이터'!I22*100</f>
        <v>105.30832803560077</v>
      </c>
      <c r="K22" s="14">
        <f>'고교 데이터'!K22/'고교 데이터'!J22*100</f>
        <v>103.06368849984908</v>
      </c>
      <c r="L22" s="14">
        <f>'고교 데이터'!L22/'고교 데이터'!K22*100</f>
        <v>100.49787670229901</v>
      </c>
      <c r="M22" s="14">
        <f>'고교 데이터'!M22/'고교 데이터'!L22*100</f>
        <v>103.46787119335568</v>
      </c>
      <c r="N22" s="2">
        <v>8333</v>
      </c>
    </row>
    <row r="23" spans="1:14" x14ac:dyDescent="0.4">
      <c r="A23" s="7" t="s">
        <v>38</v>
      </c>
      <c r="B23" s="2">
        <v>100</v>
      </c>
      <c r="C23" s="14">
        <f>'고교 데이터'!C23/'고교 데이터'!B23*100</f>
        <v>116.4490861618799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2"/>
    </row>
    <row r="24" spans="1:14" x14ac:dyDescent="0.4">
      <c r="A24" s="7" t="s">
        <v>39</v>
      </c>
      <c r="B24" s="2">
        <v>100</v>
      </c>
      <c r="C24" s="14">
        <f>'고교 데이터'!C24/'고교 데이터'!B24*100</f>
        <v>100.44865403788634</v>
      </c>
      <c r="D24" s="14">
        <f>'고교 데이터'!D24/'고교 데이터'!C24*100</f>
        <v>69.255583126550874</v>
      </c>
      <c r="E24" s="14"/>
      <c r="F24" s="14"/>
      <c r="G24" s="14"/>
      <c r="H24" s="14"/>
      <c r="I24" s="14"/>
      <c r="J24" s="14"/>
      <c r="K24" s="14"/>
      <c r="L24" s="14"/>
      <c r="M24" s="14"/>
      <c r="N24" s="2"/>
    </row>
    <row r="25" spans="1:14" x14ac:dyDescent="0.4">
      <c r="A25" s="7" t="s">
        <v>40</v>
      </c>
      <c r="B25" s="2">
        <v>100</v>
      </c>
      <c r="C25" s="14"/>
      <c r="D25" s="14">
        <f>'고교 데이터'!D25/'고교 데이터'!C25*100</f>
        <v>31.82033096926714</v>
      </c>
      <c r="E25" s="14"/>
      <c r="F25" s="14"/>
      <c r="G25" s="14"/>
      <c r="H25" s="14"/>
      <c r="I25" s="14"/>
      <c r="J25" s="14"/>
      <c r="K25" s="14"/>
      <c r="L25" s="14"/>
      <c r="M25" s="14"/>
      <c r="N25" s="2"/>
    </row>
    <row r="26" spans="1:14" x14ac:dyDescent="0.4">
      <c r="A26" s="7" t="s">
        <v>41</v>
      </c>
      <c r="B26" s="2">
        <v>100</v>
      </c>
      <c r="C26" s="14">
        <f>'고교 데이터'!C26/'고교 데이터'!B26*100</f>
        <v>107.00048614487116</v>
      </c>
      <c r="D26" s="14">
        <f>'고교 데이터'!D26/'고교 데이터'!C26*100</f>
        <v>78.191731031349391</v>
      </c>
      <c r="E26" s="14"/>
      <c r="F26" s="14"/>
      <c r="G26" s="14"/>
      <c r="H26" s="14"/>
      <c r="I26" s="14"/>
      <c r="J26" s="14"/>
      <c r="K26" s="14"/>
      <c r="L26" s="14"/>
      <c r="M26" s="14"/>
      <c r="N26" s="2"/>
    </row>
    <row r="27" spans="1:14" x14ac:dyDescent="0.4">
      <c r="A27" s="7" t="s">
        <v>42</v>
      </c>
      <c r="B27" s="2">
        <v>100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2"/>
    </row>
    <row r="28" spans="1:14" x14ac:dyDescent="0.4">
      <c r="A28" s="7" t="s">
        <v>43</v>
      </c>
      <c r="B28" s="2">
        <v>100</v>
      </c>
      <c r="C28" s="14">
        <f>'고교 데이터'!C28/'고교 데이터'!B28*100</f>
        <v>103.89825822504839</v>
      </c>
      <c r="D28" s="14">
        <f>'고교 데이터'!D28/'고교 데이터'!C28*100</f>
        <v>110.41334042930637</v>
      </c>
      <c r="E28" s="14">
        <f>'고교 데이터'!E28/'고교 데이터'!D28*100</f>
        <v>99.164524421593825</v>
      </c>
      <c r="F28" s="14">
        <f>'고교 데이터'!F28/'고교 데이터'!E28*100</f>
        <v>113.08327932598834</v>
      </c>
      <c r="G28" s="14">
        <f>'고교 데이터'!G28/'고교 데이터'!F28*100</f>
        <v>105.84569095207392</v>
      </c>
      <c r="H28" s="14">
        <f>'고교 데이터'!H28/'고교 데이터'!G28*100</f>
        <v>102.52453468697122</v>
      </c>
      <c r="I28" s="14">
        <f>'고교 데이터'!I28/'고교 데이터'!H28*100</f>
        <v>99.280433060470031</v>
      </c>
      <c r="J28" s="14">
        <f>'고교 데이터'!J28/'고교 데이터'!I28*100</f>
        <v>100.02659751313251</v>
      </c>
      <c r="K28" s="14">
        <f>'고교 데이터'!K28/'고교 데이터'!J28*100</f>
        <v>94.774978395266913</v>
      </c>
      <c r="L28" s="14">
        <f>'고교 데이터'!L28/'고교 데이터'!K28*100</f>
        <v>105.26057375324402</v>
      </c>
      <c r="M28" s="14">
        <f>'고교 데이터'!M28/'고교 데이터'!L28*100</f>
        <v>99.253681615246208</v>
      </c>
      <c r="N28" s="2"/>
    </row>
    <row r="29" spans="1:14" x14ac:dyDescent="0.4">
      <c r="A29" s="7" t="s">
        <v>44</v>
      </c>
      <c r="B29" s="2">
        <v>100</v>
      </c>
      <c r="C29" s="14">
        <f>'고교 데이터'!C29/'고교 데이터'!B29*100</f>
        <v>107.59446662334045</v>
      </c>
      <c r="D29" s="14">
        <f>'고교 데이터'!D29/'고교 데이터'!C29*100</f>
        <v>103.71041504875313</v>
      </c>
      <c r="E29" s="14">
        <f>'고교 데이터'!E29/'고교 데이터'!D29*100</f>
        <v>98.377568849321904</v>
      </c>
      <c r="F29" s="14">
        <f>'고교 데이터'!F29/'고교 데이터'!E29*100</f>
        <v>100.15223274695535</v>
      </c>
      <c r="G29" s="14">
        <f>'고교 데이터'!G29/'고교 데이터'!F29*100</f>
        <v>100.99645330180714</v>
      </c>
      <c r="H29" s="14">
        <f>'고교 데이터'!H29/'고교 데이터'!G29*100</f>
        <v>110.73578595317726</v>
      </c>
      <c r="I29" s="14">
        <f>'고교 데이터'!I29/'고교 데이터'!H29*100</f>
        <v>101.7970401691332</v>
      </c>
      <c r="J29" s="14">
        <f>'고교 데이터'!J29/'고교 데이터'!I29*100</f>
        <v>111.40780299658803</v>
      </c>
      <c r="K29" s="14">
        <f>'고교 데이터'!K29/'고교 데이터'!J29*100</f>
        <v>102.81624500665778</v>
      </c>
      <c r="L29" s="14">
        <f>'고교 데이터'!L29/'고교 데이터'!K29*100</f>
        <v>98.290487599559668</v>
      </c>
      <c r="M29" s="14">
        <f>'고교 데이터'!M29/'고교 데이터'!L29*100</f>
        <v>101.58771987614467</v>
      </c>
      <c r="N29" s="2"/>
    </row>
    <row r="30" spans="1:14" x14ac:dyDescent="0.4">
      <c r="A30" s="7" t="s">
        <v>45</v>
      </c>
      <c r="B30" s="2">
        <v>100</v>
      </c>
      <c r="C30" s="14">
        <f>'고교 데이터'!C30/'고교 데이터'!B30*100</f>
        <v>102.28318909961334</v>
      </c>
      <c r="D30" s="14">
        <f>'고교 데이터'!D30/'고교 데이터'!C30*100</f>
        <v>112.25922592259225</v>
      </c>
      <c r="E30" s="14">
        <f>'고교 데이터'!E30/'고교 데이터'!D30*100</f>
        <v>108.62732520846696</v>
      </c>
      <c r="F30" s="14">
        <f>'고교 데이터'!F30/'고교 데이터'!E30*100</f>
        <v>99.675228816061406</v>
      </c>
      <c r="G30" s="14">
        <f>'고교 데이터'!G30/'고교 데이터'!F30*100</f>
        <v>98.474526066350705</v>
      </c>
      <c r="H30" s="14">
        <f>'고교 데이터'!H30/'고교 데이터'!G30*100</f>
        <v>120.15340652729734</v>
      </c>
      <c r="I30" s="14">
        <f>'고교 데이터'!I30/'고교 데이터'!H30*100</f>
        <v>102.75378645637751</v>
      </c>
      <c r="J30" s="14">
        <f>'고교 데이터'!J30/'고교 데이터'!I30*100</f>
        <v>101.32781093921307</v>
      </c>
      <c r="K30" s="14">
        <f>'고교 데이터'!K30/'고교 데이터'!J30*100</f>
        <v>99.026208223130567</v>
      </c>
      <c r="L30" s="14">
        <f>'고교 데이터'!L30/'고교 데이터'!K30*100</f>
        <v>92.691513900692001</v>
      </c>
      <c r="M30" s="14">
        <f>'고교 데이터'!M30/'고교 데이터'!L30*100</f>
        <v>123.01244269810086</v>
      </c>
      <c r="N30" s="2"/>
    </row>
    <row r="31" spans="1:14" x14ac:dyDescent="0.4">
      <c r="A31" s="7" t="s">
        <v>46</v>
      </c>
      <c r="B31" s="2">
        <v>100</v>
      </c>
      <c r="C31" s="14">
        <f>'고교 데이터'!C31/'고교 데이터'!B31*100</f>
        <v>119.18871546615475</v>
      </c>
      <c r="D31" s="14">
        <f>'고교 데이터'!D31/'고교 데이터'!C31*100</f>
        <v>106.32352941176471</v>
      </c>
      <c r="E31" s="14"/>
      <c r="F31" s="14"/>
      <c r="G31" s="14">
        <f>'고교 데이터'!G31/'고교 데이터'!F31*100</f>
        <v>98.252873563218387</v>
      </c>
      <c r="H31" s="14">
        <f>'고교 데이터'!H31/'고교 데이터'!G31*100</f>
        <v>102.88789357577379</v>
      </c>
      <c r="I31" s="14">
        <f>'고교 데이터'!I31/'고교 데이터'!H31*100</f>
        <v>106.98460139042298</v>
      </c>
      <c r="J31" s="14">
        <f>'고교 데이터'!J31/'고교 데이터'!I31*100</f>
        <v>107.09340459127901</v>
      </c>
      <c r="K31" s="14">
        <f>'고교 데이터'!K31/'고교 데이터'!J31*100</f>
        <v>105.2285357831462</v>
      </c>
      <c r="L31" s="14">
        <f>'고교 데이터'!L31/'고교 데이터'!K31*100</f>
        <v>102.26880793274414</v>
      </c>
      <c r="M31" s="14">
        <f>'고교 데이터'!M31/'고교 데이터'!L31*100</f>
        <v>111.99873531116616</v>
      </c>
      <c r="N31" s="2"/>
    </row>
    <row r="32" spans="1:14" x14ac:dyDescent="0.4">
      <c r="A32" s="7" t="s">
        <v>47</v>
      </c>
      <c r="B32" s="2">
        <v>100</v>
      </c>
      <c r="C32" s="14"/>
      <c r="D32" s="14"/>
      <c r="E32" s="14"/>
      <c r="F32" s="14"/>
      <c r="G32" s="14">
        <f>'고교 데이터'!G32/'고교 데이터'!F32*100</f>
        <v>84.995606326889288</v>
      </c>
      <c r="H32" s="14">
        <f>'고교 데이터'!H32/'고교 데이터'!G32*100</f>
        <v>105.0142155595761</v>
      </c>
      <c r="I32" s="14"/>
      <c r="J32" s="14"/>
      <c r="K32" s="14"/>
      <c r="L32" s="14">
        <f>'고교 데이터'!L32/'고교 데이터'!K32*100</f>
        <v>102.0084732465087</v>
      </c>
      <c r="M32" s="14">
        <f>'고교 데이터'!M32/'고교 데이터'!L32*100</f>
        <v>121.02753422550376</v>
      </c>
      <c r="N32" s="2"/>
    </row>
    <row r="33" spans="1:14" x14ac:dyDescent="0.4">
      <c r="A33" s="7" t="s">
        <v>48</v>
      </c>
      <c r="B33" s="2">
        <v>100</v>
      </c>
      <c r="C33" s="14">
        <f>'고교 데이터'!C33/'고교 데이터'!B33*100</f>
        <v>133.19990295972829</v>
      </c>
      <c r="D33" s="14">
        <f>'고교 데이터'!D33/'고교 데이터'!C33*100</f>
        <v>107.16692468809764</v>
      </c>
      <c r="E33" s="14">
        <f>'고교 데이터'!E33/'고교 데이터'!D33*100</f>
        <v>102.37083616587354</v>
      </c>
      <c r="F33" s="14">
        <f>'고교 데이터'!F33/'고교 데이터'!E33*100</f>
        <v>103.80177637586121</v>
      </c>
      <c r="G33" s="14">
        <f>'고교 데이터'!G33/'고교 데이터'!F33*100</f>
        <v>98.240703718512592</v>
      </c>
      <c r="H33" s="14">
        <f>'고교 데이터'!H33/'고교 데이터'!G33*100</f>
        <v>104.55840455840455</v>
      </c>
      <c r="I33" s="14">
        <f>'고교 데이터'!I33/'고교 데이터'!H33*100</f>
        <v>105.61307901907358</v>
      </c>
      <c r="J33" s="14">
        <f>'고교 데이터'!J33/'고교 데이터'!I33*100</f>
        <v>113.53383458646617</v>
      </c>
      <c r="K33" s="14">
        <f>'고교 데이터'!K33/'고교 데이터'!J33*100</f>
        <v>107.5769380599922</v>
      </c>
      <c r="L33" s="14">
        <f>'고교 데이터'!L33/'고교 데이터'!K33*100</f>
        <v>100.87512825155412</v>
      </c>
      <c r="M33" s="14">
        <f>'고교 데이터'!M33/'고교 데이터'!L33*100</f>
        <v>107.70611463443819</v>
      </c>
      <c r="N33" s="2"/>
    </row>
    <row r="34" spans="1:14" x14ac:dyDescent="0.4">
      <c r="A34" s="7" t="s">
        <v>49</v>
      </c>
      <c r="B34" s="2">
        <v>100</v>
      </c>
      <c r="C34" s="14">
        <f>'고교 데이터'!C34/'고교 데이터'!B34*100</f>
        <v>105.5416218798519</v>
      </c>
      <c r="D34" s="14">
        <f>'고교 데이터'!D34/'고교 데이터'!C34*100</f>
        <v>104.96774923616611</v>
      </c>
      <c r="E34" s="14">
        <f>'고교 데이터'!E34/'고교 데이터'!D34*100</f>
        <v>115.39456662354463</v>
      </c>
      <c r="F34" s="14">
        <f>'고교 데이터'!F34/'고교 데이터'!E34*100</f>
        <v>99.663677130044846</v>
      </c>
      <c r="G34" s="14">
        <f>'고교 데이터'!G34/'고교 데이터'!F34*100</f>
        <v>103.06524184476939</v>
      </c>
      <c r="H34" s="14">
        <f>'고교 데이터'!H34/'고교 데이터'!G34*100</f>
        <v>105.21145975443382</v>
      </c>
      <c r="I34" s="14">
        <f>'고교 데이터'!I34/'고교 데이터'!H34*100</f>
        <v>110.41666666666667</v>
      </c>
      <c r="J34" s="14">
        <f>'고교 데이터'!J34/'고교 데이터'!I34*100</f>
        <v>110.22469271118767</v>
      </c>
      <c r="K34" s="14">
        <f>'고교 데이터'!K34/'고교 데이터'!J34*100</f>
        <v>103.99886355565027</v>
      </c>
      <c r="L34" s="14">
        <f>'고교 데이터'!L34/'고교 데이터'!K34*100</f>
        <v>102.90260893320584</v>
      </c>
      <c r="M34" s="14">
        <f>'고교 데이터'!M34/'고교 데이터'!L34*100</f>
        <v>102.04420256189022</v>
      </c>
      <c r="N34" s="2"/>
    </row>
    <row r="35" spans="1:14" x14ac:dyDescent="0.4">
      <c r="A35" s="7" t="s">
        <v>50</v>
      </c>
      <c r="B35" s="2">
        <v>100</v>
      </c>
      <c r="C35" s="14">
        <f>'고교 데이터'!C35/'고교 데이터'!B35*100</f>
        <v>96.384657735364286</v>
      </c>
      <c r="D35" s="14">
        <f>'고교 데이터'!D35/'고교 데이터'!C35*100</f>
        <v>104.71249047981721</v>
      </c>
      <c r="E35" s="14">
        <f>'고교 데이터'!E35/'고교 데이터'!D35*100</f>
        <v>105.40958268933539</v>
      </c>
      <c r="F35" s="14">
        <f>'고교 데이터'!F35/'고교 데이터'!E35*100</f>
        <v>105.70122477143352</v>
      </c>
      <c r="G35" s="14">
        <f>'고교 데이터'!G35/'고교 데이터'!F35*100</f>
        <v>101.55854753161975</v>
      </c>
      <c r="H35" s="14">
        <f>'고교 데이터'!H35/'고교 데이터'!G35*100</f>
        <v>104.57978466977342</v>
      </c>
      <c r="I35" s="14">
        <f>'고교 데이터'!I35/'고교 데이터'!H35*100</f>
        <v>106.200061462815</v>
      </c>
      <c r="J35" s="14">
        <f>'고교 데이터'!J35/'고교 데이터'!I35*100</f>
        <v>111.33617883238081</v>
      </c>
      <c r="K35" s="14">
        <f>'고교 데이터'!K35/'고교 데이터'!J35*100</f>
        <v>102.08576998050683</v>
      </c>
      <c r="L35" s="14"/>
      <c r="M35" s="14"/>
      <c r="N35" s="2"/>
    </row>
    <row r="36" spans="1:14" x14ac:dyDescent="0.4">
      <c r="A36" s="7" t="s">
        <v>51</v>
      </c>
      <c r="B36" s="2">
        <v>100</v>
      </c>
      <c r="C36" s="14">
        <f>'고교 데이터'!C36/'고교 데이터'!B36*100</f>
        <v>125.80834803057026</v>
      </c>
      <c r="D36" s="14">
        <f>'고교 데이터'!D36/'고교 데이터'!C36*100</f>
        <v>110.53738317757009</v>
      </c>
      <c r="E36" s="14">
        <f>'고교 데이터'!E36/'고교 데이터'!D36*100</f>
        <v>104.07947579792855</v>
      </c>
      <c r="F36" s="14">
        <f>'고교 데이터'!F36/'고교 데이터'!E36*100</f>
        <v>113.58651502843217</v>
      </c>
      <c r="G36" s="14">
        <f>'고교 데이터'!G36/'고교 데이터'!F36*100</f>
        <v>109.60128732344</v>
      </c>
      <c r="H36" s="14"/>
      <c r="I36" s="14"/>
      <c r="J36" s="14"/>
      <c r="K36" s="14"/>
      <c r="L36" s="14"/>
      <c r="M36" s="14"/>
      <c r="N36" s="2"/>
    </row>
    <row r="37" spans="1:14" x14ac:dyDescent="0.4">
      <c r="A37" s="7" t="s">
        <v>52</v>
      </c>
      <c r="B37" s="2">
        <v>100</v>
      </c>
      <c r="C37" s="14">
        <f>'고교 데이터'!C37/'고교 데이터'!B37*100</f>
        <v>101.39521640091115</v>
      </c>
      <c r="D37" s="14">
        <f>'고교 데이터'!D37/'고교 데이터'!C37*100</f>
        <v>115.20640269587194</v>
      </c>
      <c r="E37" s="14">
        <f>'고교 데이터'!E37/'고교 데이터'!D37*100</f>
        <v>104.52163315051797</v>
      </c>
      <c r="F37" s="14">
        <f>'고교 데이터'!F37/'고교 데이터'!E37*100</f>
        <v>82.730876865671647</v>
      </c>
      <c r="G37" s="14">
        <f>'고교 데이터'!G37/'고교 데이터'!F37*100</f>
        <v>88.005637773079641</v>
      </c>
      <c r="H37" s="14">
        <f>'고교 데이터'!H37/'고교 데이터'!G37*100</f>
        <v>101.96989109545163</v>
      </c>
      <c r="I37" s="14">
        <f>'고교 데이터'!I37/'고교 데이터'!H37*100</f>
        <v>105.5599183288833</v>
      </c>
      <c r="J37" s="14">
        <f>'고교 데이터'!J37/'고교 데이터'!I37*100</f>
        <v>109.01651539949412</v>
      </c>
      <c r="K37" s="14">
        <f>'고교 데이터'!K37/'고교 데이터'!J37*100</f>
        <v>116.25494745461991</v>
      </c>
      <c r="L37" s="14">
        <f>'고교 데이터'!L37/'고교 데이터'!K37*100</f>
        <v>102.66494482272834</v>
      </c>
      <c r="M37" s="14">
        <f>'고교 데이터'!M37/'고교 데이터'!L37*100</f>
        <v>105.31732418524871</v>
      </c>
      <c r="N37" s="2"/>
    </row>
    <row r="38" spans="1:14" x14ac:dyDescent="0.4">
      <c r="A38" s="7" t="s">
        <v>53</v>
      </c>
      <c r="B38" s="2">
        <v>100</v>
      </c>
      <c r="C38" s="14">
        <f>'고교 데이터'!C38/'고교 데이터'!B38*100</f>
        <v>95.99699774831123</v>
      </c>
      <c r="D38" s="14">
        <f>'고교 데이터'!D38/'고교 데이터'!C38*100</f>
        <v>107.51889497002867</v>
      </c>
      <c r="E38" s="14">
        <f>'고교 데이터'!E38/'고교 데이터'!D38*100</f>
        <v>97.236698581990069</v>
      </c>
      <c r="F38" s="14">
        <f>'고교 데이터'!F38/'고교 데이터'!E38*100</f>
        <v>110.69425401969337</v>
      </c>
      <c r="G38" s="14">
        <f>'고교 데이터'!G38/'고교 데이터'!F38*100</f>
        <v>106.67717599369439</v>
      </c>
      <c r="H38" s="14">
        <f>'고교 데이터'!H38/'고교 데이터'!G38*100</f>
        <v>90.553092674688614</v>
      </c>
      <c r="I38" s="14">
        <f>'고교 데이터'!I38/'고교 데이터'!H38*100</f>
        <v>108.50915025061197</v>
      </c>
      <c r="J38" s="14">
        <f>'고교 데이터'!J38/'고교 데이터'!I38*100</f>
        <v>112.03136749382318</v>
      </c>
      <c r="K38" s="14">
        <f>'고교 데이터'!K38/'고교 데이터'!J38*100</f>
        <v>95.301562949467836</v>
      </c>
      <c r="L38" s="14">
        <f>'고교 데이터'!L38/'고교 데이터'!K38*100</f>
        <v>87.81567562128987</v>
      </c>
      <c r="M38" s="14">
        <f>'고교 데이터'!M38/'고교 데이터'!L38*100</f>
        <v>98.670944087992666</v>
      </c>
      <c r="N38" s="2"/>
    </row>
    <row r="39" spans="1:14" x14ac:dyDescent="0.4">
      <c r="A39" s="7" t="s">
        <v>54</v>
      </c>
      <c r="B39" s="2">
        <v>100</v>
      </c>
      <c r="C39" s="14">
        <f>'고교 데이터'!C39/'고교 데이터'!B39*100</f>
        <v>90.255346025444368</v>
      </c>
      <c r="D39" s="14">
        <f>'고교 데이터'!D39/'고교 데이터'!C39*100</f>
        <v>98.06058182545236</v>
      </c>
      <c r="E39" s="14">
        <f>'고교 데이터'!E39/'고교 데이터'!D39*100</f>
        <v>95.228871444591704</v>
      </c>
      <c r="F39" s="14">
        <f>'고교 데이터'!F39/'고교 데이터'!E39*100</f>
        <v>109.31377796809763</v>
      </c>
      <c r="G39" s="14">
        <f>'고교 데이터'!G39/'고교 데이터'!F39*100</f>
        <v>102.51689354617571</v>
      </c>
      <c r="H39" s="14">
        <f>'고교 데이터'!H39/'고교 데이터'!G39*100</f>
        <v>113.03018723729461</v>
      </c>
      <c r="I39" s="14">
        <f>'고교 데이터'!I39/'고교 데이터'!H39*100</f>
        <v>106.75287356321839</v>
      </c>
      <c r="J39" s="14">
        <f>'고교 데이터'!J39/'고교 데이터'!I39*100</f>
        <v>128.92090887499009</v>
      </c>
      <c r="K39" s="14">
        <f>'고교 데이터'!K39/'고교 데이터'!J39*100</f>
        <v>100.83517563252271</v>
      </c>
      <c r="L39" s="14">
        <f>'고교 데이터'!L39/'고교 데이터'!K39*100</f>
        <v>97.490864799025573</v>
      </c>
      <c r="M39" s="14">
        <f>'고교 데이터'!M39/'고교 데이터'!L39*100</f>
        <v>100.54347826086956</v>
      </c>
      <c r="N39" s="2"/>
    </row>
    <row r="40" spans="1:14" x14ac:dyDescent="0.4">
      <c r="A40" s="7" t="s">
        <v>55</v>
      </c>
      <c r="B40" s="2">
        <v>100</v>
      </c>
      <c r="C40" s="14">
        <f>'고교 데이터'!C40/'고교 데이터'!B40*100</f>
        <v>103.49659020458772</v>
      </c>
      <c r="D40" s="14">
        <f>'고교 데이터'!D40/'고교 데이터'!C40*100</f>
        <v>103.4623217922607</v>
      </c>
      <c r="E40" s="14">
        <f>'고교 데이터'!E40/'고교 데이터'!D40*100</f>
        <v>101.48216767021769</v>
      </c>
      <c r="F40" s="14">
        <f>'고교 데이터'!F40/'고교 데이터'!E40*100</f>
        <v>88.121862163395718</v>
      </c>
      <c r="G40" s="14">
        <f>'고교 데이터'!G40/'고교 데이터'!F40*100</f>
        <v>103.92334585005827</v>
      </c>
      <c r="H40" s="14">
        <f>'고교 데이터'!H40/'고교 데이터'!G40*100</f>
        <v>108.7091951158734</v>
      </c>
      <c r="I40" s="14">
        <f>'고교 데이터'!I40/'고교 데이터'!H40*100</f>
        <v>99.404011461318049</v>
      </c>
      <c r="J40" s="14">
        <f>'고교 데이터'!J40/'고교 데이터'!I40*100</f>
        <v>110.1464314539375</v>
      </c>
      <c r="K40" s="14">
        <f>'고교 데이터'!K40/'고교 데이터'!J40*100</f>
        <v>100.0942112425416</v>
      </c>
      <c r="L40" s="14">
        <f>'고교 데이터'!L40/'고교 데이터'!K40*100</f>
        <v>100.18824513700062</v>
      </c>
      <c r="M40" s="14">
        <f>'고교 데이터'!M40/'고교 데이터'!L40*100</f>
        <v>104.27974947807934</v>
      </c>
      <c r="N40" s="2"/>
    </row>
    <row r="41" spans="1:14" x14ac:dyDescent="0.4">
      <c r="A41" s="7" t="s">
        <v>56</v>
      </c>
      <c r="B41" s="2">
        <v>100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2"/>
    </row>
    <row r="42" spans="1:14" x14ac:dyDescent="0.4">
      <c r="A42" s="7" t="s">
        <v>57</v>
      </c>
      <c r="B42" s="2">
        <v>100</v>
      </c>
      <c r="C42" s="14">
        <f>'고교 데이터'!C42/'고교 데이터'!B42*100</f>
        <v>108.71459694989107</v>
      </c>
      <c r="D42" s="14">
        <f>'고교 데이터'!D42/'고교 데이터'!C42*100</f>
        <v>100.97888083860028</v>
      </c>
      <c r="E42" s="14">
        <f>'고교 데이터'!E42/'고교 데이터'!D42*100</f>
        <v>102.61812075414089</v>
      </c>
      <c r="F42" s="14">
        <f>'고교 데이터'!F42/'고교 데이터'!E42*100</f>
        <v>102.99018149360309</v>
      </c>
      <c r="G42" s="14">
        <f>'고교 데이터'!G42/'고교 데이터'!F42*100</f>
        <v>100.26722519139102</v>
      </c>
      <c r="H42" s="14">
        <f>'고교 데이터'!H42/'고교 데이터'!G42*100</f>
        <v>109.45761002665131</v>
      </c>
      <c r="I42" s="14">
        <f>'고교 데이터'!I42/'고교 데이터'!H42*100</f>
        <v>105.08686496446433</v>
      </c>
      <c r="J42" s="14">
        <f>'고교 데이터'!J42/'고교 데이터'!I42*100</f>
        <v>107.99048155801867</v>
      </c>
      <c r="K42" s="14">
        <f>'고교 데이터'!K42/'고교 데이터'!J42*100</f>
        <v>103.50246448245868</v>
      </c>
      <c r="L42" s="14">
        <f>'고교 데이터'!L42/'고교 데이터'!K42*100</f>
        <v>96.145442321698695</v>
      </c>
      <c r="M42" s="14">
        <f>'고교 데이터'!M42/'고교 데이터'!L42*100</f>
        <v>102.26094050463259</v>
      </c>
      <c r="N42" s="2"/>
    </row>
    <row r="43" spans="1:14" x14ac:dyDescent="0.4">
      <c r="A43" s="7" t="s">
        <v>58</v>
      </c>
      <c r="B43" s="2">
        <v>100</v>
      </c>
      <c r="C43" s="14">
        <f>'고교 데이터'!C43/'고교 데이터'!B43*100</f>
        <v>98.771811577922563</v>
      </c>
      <c r="D43" s="14">
        <f>'고교 데이터'!D43/'고교 데이터'!C43*100</f>
        <v>104.17014178482069</v>
      </c>
      <c r="E43" s="14">
        <f>'고교 데이터'!E43/'고교 데이터'!D43*100</f>
        <v>100.24019215372297</v>
      </c>
      <c r="F43" s="14">
        <f>'고교 데이터'!F43/'고교 데이터'!E43*100</f>
        <v>108.89485913447574</v>
      </c>
      <c r="G43" s="14">
        <f>'고교 데이터'!G43/'고교 데이터'!F43*100</f>
        <v>103.70074014802961</v>
      </c>
      <c r="H43" s="14">
        <f>'고교 데이터'!H43/'고교 데이터'!G43*100</f>
        <v>104.39171810699588</v>
      </c>
      <c r="I43" s="14">
        <f>'고교 데이터'!I43/'고교 데이터'!H43*100</f>
        <v>105.57437634739759</v>
      </c>
      <c r="J43" s="14">
        <f>'고교 데이터'!J43/'고교 데이터'!I43*100</f>
        <v>110.51341890315052</v>
      </c>
      <c r="K43" s="14">
        <f>'고교 데이터'!K43/'고교 데이터'!J43*100</f>
        <v>101.72632245802977</v>
      </c>
      <c r="L43" s="14">
        <f>'고교 데이터'!L43/'고교 데이터'!K43*100</f>
        <v>96.071410036846743</v>
      </c>
      <c r="M43" s="14">
        <f>'고교 데이터'!M43/'고교 데이터'!L43*100</f>
        <v>101.77182368193604</v>
      </c>
      <c r="N43" s="2"/>
    </row>
    <row r="44" spans="1:14" x14ac:dyDescent="0.4">
      <c r="A44" s="7" t="s">
        <v>59</v>
      </c>
      <c r="B44" s="2">
        <v>100</v>
      </c>
      <c r="C44" s="14">
        <f>'고교 데이터'!C44/'고교 데이터'!B44*100</f>
        <v>111.08007448789571</v>
      </c>
      <c r="D44" s="14">
        <f>'고교 데이터'!D44/'고교 데이터'!C44*100</f>
        <v>135.0656607991059</v>
      </c>
      <c r="E44" s="14">
        <f>'고교 데이터'!E44/'고교 데이터'!D44*100</f>
        <v>94.931733553992544</v>
      </c>
      <c r="F44" s="14">
        <f>'고교 데이터'!F44/'고교 데이터'!E44*100</f>
        <v>96.142950533885369</v>
      </c>
      <c r="G44" s="14">
        <f>'고교 데이터'!G44/'고교 데이터'!F44*100</f>
        <v>126.76790571169538</v>
      </c>
      <c r="H44" s="14">
        <f>'고교 데이터'!H44/'고교 데이터'!G44*100</f>
        <v>93.402467369926683</v>
      </c>
      <c r="I44" s="14">
        <f>'고교 데이터'!I44/'고교 데이터'!H44*100</f>
        <v>106.73813169984685</v>
      </c>
      <c r="J44" s="14">
        <f>'고교 데이터'!J44/'고교 데이터'!I44*100</f>
        <v>126.66786226685795</v>
      </c>
      <c r="K44" s="14">
        <f>'고교 데이터'!K44/'고교 데이터'!J44*100</f>
        <v>110.09486054084667</v>
      </c>
      <c r="L44" s="14">
        <f>'고교 데이터'!L44/'고교 데이터'!K44*100</f>
        <v>114.01748971193415</v>
      </c>
      <c r="M44" s="14">
        <f>'고교 데이터'!M44/'고교 데이터'!L44*100</f>
        <v>108.94428152492668</v>
      </c>
      <c r="N44" s="2"/>
    </row>
    <row r="45" spans="1:14" x14ac:dyDescent="0.4">
      <c r="A45" s="7" t="s">
        <v>60</v>
      </c>
      <c r="B45" s="2">
        <v>100</v>
      </c>
      <c r="C45" s="14">
        <f>'고교 데이터'!C45/'고교 데이터'!B45*100</f>
        <v>109.08518673940411</v>
      </c>
      <c r="D45" s="14">
        <f>'고교 데이터'!D45/'고교 데이터'!C45*100</f>
        <v>133.87189844200807</v>
      </c>
      <c r="E45" s="14">
        <f>'고교 데이터'!E45/'고교 데이터'!D45*100</f>
        <v>103.44827586206897</v>
      </c>
      <c r="F45" s="14">
        <f>'고교 데이터'!F45/'고교 데이터'!E45*100</f>
        <v>107.51388888888889</v>
      </c>
      <c r="G45" s="14">
        <f>'고교 데이터'!G45/'고교 데이터'!F45*100</f>
        <v>113.51246608965251</v>
      </c>
      <c r="H45" s="14">
        <f>'고교 데이터'!H45/'고교 데이터'!G45*100</f>
        <v>110.66348014111756</v>
      </c>
      <c r="I45" s="14">
        <f>'고교 데이터'!I45/'고교 데이터'!H45*100</f>
        <v>106.93130399012752</v>
      </c>
      <c r="J45" s="14">
        <f>'고교 데이터'!J45/'고교 데이터'!I45*100</f>
        <v>99.759569147913069</v>
      </c>
      <c r="K45" s="14">
        <f>'고교 데이터'!K45/'고교 데이터'!J45*100</f>
        <v>101.04116456184325</v>
      </c>
      <c r="L45" s="14">
        <f>'고교 데이터'!L45/'고교 데이터'!K45*100</f>
        <v>100.92548420952198</v>
      </c>
      <c r="M45" s="14">
        <f>'고교 데이터'!M45/'고교 데이터'!L45*100</f>
        <v>91.132539232369069</v>
      </c>
      <c r="N45" s="2"/>
    </row>
    <row r="46" spans="1:14" x14ac:dyDescent="0.4">
      <c r="A46" s="7" t="s">
        <v>61</v>
      </c>
      <c r="B46" s="2">
        <v>100</v>
      </c>
      <c r="C46" s="14"/>
      <c r="D46" s="14"/>
      <c r="E46" s="14"/>
      <c r="F46" s="14">
        <f>'고교 데이터'!F46/'고교 데이터'!E46*100</f>
        <v>104.52876376988985</v>
      </c>
      <c r="G46" s="14"/>
      <c r="H46" s="14"/>
      <c r="I46" s="14">
        <f>'고교 데이터'!I46/'고교 데이터'!H46*100</f>
        <v>126.99228791773778</v>
      </c>
      <c r="J46" s="14">
        <f>'고교 데이터'!J46/'고교 데이터'!I46*100</f>
        <v>124.36510857563489</v>
      </c>
      <c r="K46" s="14">
        <f>'고교 데이터'!K46/'고교 데이터'!J46*100</f>
        <v>114.66410180526782</v>
      </c>
      <c r="L46" s="14">
        <f>'고교 데이터'!L46/'고교 데이터'!K46*100</f>
        <v>90.837527422893274</v>
      </c>
      <c r="M46" s="14">
        <f>'고교 데이터'!M46/'고교 데이터'!L46*100</f>
        <v>105.46952692143769</v>
      </c>
      <c r="N46" s="2"/>
    </row>
    <row r="47" spans="1:14" x14ac:dyDescent="0.4">
      <c r="A47" s="7" t="s">
        <v>62</v>
      </c>
      <c r="B47" s="2">
        <v>100</v>
      </c>
      <c r="C47" s="14">
        <f>'고교 데이터'!C47/'고교 데이터'!B47*100</f>
        <v>106.78925035360677</v>
      </c>
      <c r="D47" s="14">
        <f>'고교 데이터'!D47/'고교 데이터'!C47*100</f>
        <v>89.990539262062441</v>
      </c>
      <c r="E47" s="14">
        <f>'고교 데이터'!E47/'고교 데이터'!D47*100</f>
        <v>98.359966358284268</v>
      </c>
      <c r="F47" s="14">
        <f>'고교 데이터'!F47/'고교 데이터'!E47*100</f>
        <v>139.69645147498932</v>
      </c>
      <c r="G47" s="14">
        <f>'고교 데이터'!G47/'고교 데이터'!F47*100</f>
        <v>88.492731446059679</v>
      </c>
      <c r="H47" s="14">
        <f>'고교 데이터'!H47/'고교 데이터'!G47*100</f>
        <v>104.72073318346879</v>
      </c>
      <c r="I47" s="14">
        <f>'고교 데이터'!I47/'고교 데이터'!H47*100</f>
        <v>94.715984147952454</v>
      </c>
      <c r="J47" s="14">
        <f>'고교 데이터'!J47/'고교 데이터'!I47*100</f>
        <v>114.36541143654115</v>
      </c>
      <c r="K47" s="14">
        <f>'고교 데이터'!K47/'고교 데이터'!J47*100</f>
        <v>103.01829268292684</v>
      </c>
      <c r="L47" s="14">
        <f>'고교 데이터'!L47/'고교 데이터'!K47*100</f>
        <v>102.16040248594258</v>
      </c>
      <c r="M47" s="14">
        <f>'고교 데이터'!M47/'고교 데이터'!L47*100</f>
        <v>118.43858632676709</v>
      </c>
      <c r="N47" s="2"/>
    </row>
    <row r="48" spans="1:14" x14ac:dyDescent="0.4">
      <c r="A48" s="7" t="s">
        <v>63</v>
      </c>
      <c r="B48" s="2">
        <v>100</v>
      </c>
      <c r="C48" s="14"/>
      <c r="D48" s="14"/>
      <c r="E48" s="14"/>
      <c r="F48" s="14"/>
      <c r="G48" s="14">
        <f>'고교 데이터'!G48/'고교 데이터'!F48*100</f>
        <v>107.01535388840344</v>
      </c>
      <c r="H48" s="14">
        <f>'고교 데이터'!H48/'고교 데이터'!G48*100</f>
        <v>96.244021929312964</v>
      </c>
      <c r="I48" s="14">
        <f>'고교 데이터'!I48/'고교 데이터'!H48*100</f>
        <v>103.73288086292571</v>
      </c>
      <c r="J48" s="14">
        <f>'고교 데이터'!J48/'고교 데이터'!I48*100</f>
        <v>108.22525996027575</v>
      </c>
      <c r="K48" s="14">
        <f>'고교 데이터'!K48/'고교 데이터'!J48*100</f>
        <v>100.518190650977</v>
      </c>
      <c r="L48" s="14">
        <f>'고교 데이터'!L48/'고교 데이터'!K48*100</f>
        <v>104.10267425625604</v>
      </c>
      <c r="M48" s="14">
        <f>'고교 데이터'!M48/'고교 데이터'!L48*100</f>
        <v>107.4280408542247</v>
      </c>
      <c r="N48" s="2"/>
    </row>
    <row r="49" spans="1:14" x14ac:dyDescent="0.4">
      <c r="A49" s="7" t="s">
        <v>64</v>
      </c>
      <c r="B49" s="2">
        <v>100</v>
      </c>
      <c r="C49" s="14">
        <f>'고교 데이터'!C49/'고교 데이터'!B49*100</f>
        <v>111.83618361836183</v>
      </c>
      <c r="D49" s="14">
        <f>'고교 데이터'!D49/'고교 데이터'!C49*100</f>
        <v>107.57880617035546</v>
      </c>
      <c r="E49" s="14">
        <f>'고교 데이터'!E49/'고교 데이터'!D49*100</f>
        <v>111.50872817955113</v>
      </c>
      <c r="F49" s="14">
        <f>'고교 데이터'!F49/'고교 데이터'!E49*100</f>
        <v>104.86413955048641</v>
      </c>
      <c r="G49" s="14">
        <f>'고교 데이터'!G49/'고교 데이터'!F49*100</f>
        <v>107.58157389635316</v>
      </c>
      <c r="H49" s="14">
        <f>'고교 데이터'!H49/'고교 데이터'!G49*100</f>
        <v>109.89196154227376</v>
      </c>
      <c r="I49" s="14">
        <f>'고교 데이터'!I49/'고교 데이터'!H49*100</f>
        <v>113.17759538197889</v>
      </c>
      <c r="J49" s="14">
        <f>'고교 데이터'!J49/'고교 데이터'!I49*100</f>
        <v>106.51896716608225</v>
      </c>
      <c r="K49" s="14">
        <f>'고교 데이터'!K49/'고교 데이터'!J49*100</f>
        <v>101.85545413736345</v>
      </c>
      <c r="L49" s="14">
        <f>'고교 데이터'!L49/'고교 데이터'!K49*100</f>
        <v>98.229763478771844</v>
      </c>
      <c r="M49" s="14">
        <f>'고교 데이터'!M49/'고교 데이터'!L49*100</f>
        <v>98.504449263441259</v>
      </c>
      <c r="N49" s="2"/>
    </row>
    <row r="50" spans="1:14" x14ac:dyDescent="0.4">
      <c r="A50" s="7" t="s">
        <v>65</v>
      </c>
      <c r="B50" s="2">
        <v>100</v>
      </c>
      <c r="C50" s="14">
        <f>'고교 데이터'!C50/'고교 데이터'!B50*100</f>
        <v>100.6027687620057</v>
      </c>
      <c r="D50" s="14">
        <f>'고교 데이터'!D50/'고교 데이터'!C50*100</f>
        <v>103.46984461416908</v>
      </c>
      <c r="E50" s="14">
        <f>'고교 데이터'!E50/'고교 데이터'!D50*100</f>
        <v>102.2780782691696</v>
      </c>
      <c r="F50" s="14">
        <f>'고교 데이터'!F50/'고교 데이터'!E50*100</f>
        <v>100.90213401356311</v>
      </c>
      <c r="G50" s="14">
        <f>'고교 데이터'!G50/'고교 데이터'!F50*100</f>
        <v>98.322851153039835</v>
      </c>
      <c r="H50" s="14">
        <f>'고교 데이터'!H50/'고교 데이터'!G50*100</f>
        <v>106.553367615703</v>
      </c>
      <c r="I50" s="14">
        <f>'고교 데이터'!I50/'고교 데이터'!H50*100</f>
        <v>108.06309222529575</v>
      </c>
      <c r="J50" s="14">
        <f>'고교 데이터'!J50/'고교 데이터'!I50*100</f>
        <v>109.00277762649094</v>
      </c>
      <c r="K50" s="14">
        <f>'고교 데이터'!K50/'고교 데이터'!J50*100</f>
        <v>99.735185370240828</v>
      </c>
      <c r="L50" s="14">
        <f>'고교 데이터'!L50/'고교 데이터'!K50*100</f>
        <v>98.001102149190928</v>
      </c>
      <c r="M50" s="14">
        <f>'고교 데이터'!M50/'고교 데이터'!L50*100</f>
        <v>106.42061138942849</v>
      </c>
      <c r="N50" s="2"/>
    </row>
    <row r="51" spans="1:14" x14ac:dyDescent="0.4">
      <c r="A51" s="7" t="s">
        <v>66</v>
      </c>
      <c r="B51" s="2">
        <v>100</v>
      </c>
      <c r="C51" s="14">
        <f>'고교 데이터'!C51/'고교 데이터'!B51*100</f>
        <v>109.64769647696477</v>
      </c>
      <c r="D51" s="14">
        <f>'고교 데이터'!D51/'고교 데이터'!C51*100</f>
        <v>117.22194760257042</v>
      </c>
      <c r="E51" s="14">
        <f>'고교 데이터'!E51/'고교 데이터'!D51*100</f>
        <v>109.21818335160664</v>
      </c>
      <c r="F51" s="14">
        <f>'고교 데이터'!F51/'고교 데이터'!E51*100</f>
        <v>84.810810810810807</v>
      </c>
      <c r="G51" s="14">
        <f>'고교 데이터'!G51/'고교 데이터'!F51*100</f>
        <v>98.943822270782121</v>
      </c>
      <c r="H51" s="14">
        <f>'고교 데이터'!H51/'고교 데이터'!G51*100</f>
        <v>102.28213858470599</v>
      </c>
      <c r="I51" s="14">
        <f>'고교 데이터'!I51/'고교 데이터'!H51*100</f>
        <v>93.940620782726043</v>
      </c>
      <c r="J51" s="14">
        <f>'고교 데이터'!J51/'고교 데이터'!I51*100</f>
        <v>103.66326677201552</v>
      </c>
      <c r="K51" s="14">
        <f>'고교 데이터'!K51/'고교 데이터'!J51*100</f>
        <v>99.672025129342202</v>
      </c>
      <c r="L51" s="14">
        <f>'고교 데이터'!L51/'고교 데이터'!K51*100</f>
        <v>101.46452240811976</v>
      </c>
      <c r="M51" s="14">
        <f>'고교 데이터'!M51/'고교 데이터'!L51*100</f>
        <v>104.51742566117024</v>
      </c>
      <c r="N51" s="2"/>
    </row>
    <row r="52" spans="1:14" x14ac:dyDescent="0.4">
      <c r="A52" s="7" t="s">
        <v>67</v>
      </c>
      <c r="B52" s="2">
        <v>100</v>
      </c>
      <c r="C52" s="14">
        <f>'고교 데이터'!C52/'고교 데이터'!B52*100</f>
        <v>111.34928031479757</v>
      </c>
      <c r="D52" s="14">
        <f>'고교 데이터'!D52/'고교 데이터'!C52*100</f>
        <v>109.94141169906074</v>
      </c>
      <c r="E52" s="14">
        <f>'고교 데이터'!E52/'고교 데이터'!D52*100</f>
        <v>100.37218744713246</v>
      </c>
      <c r="F52" s="14">
        <f>'고교 데이터'!F52/'고교 데이터'!E52*100</f>
        <v>96.780718017866178</v>
      </c>
      <c r="G52" s="14">
        <f>'고교 데이터'!G52/'고교 데이터'!F52*100</f>
        <v>117.60710553814002</v>
      </c>
      <c r="H52" s="14">
        <f>'고교 데이터'!H52/'고교 데이터'!G52*100</f>
        <v>114.37139049311418</v>
      </c>
      <c r="I52" s="14">
        <f>'고교 데이터'!I52/'고교 데이터'!H52*100</f>
        <v>100.10357998316826</v>
      </c>
      <c r="J52" s="14">
        <f>'고교 데이터'!J52/'고교 데이터'!I52*100</f>
        <v>99.010541292116656</v>
      </c>
      <c r="K52" s="14">
        <f>'고교 데이터'!K52/'고교 데이터'!J52*100</f>
        <v>106.71456564337034</v>
      </c>
      <c r="L52" s="14">
        <f>'고교 데이터'!L52/'고교 데이터'!K52*100</f>
        <v>97.086546700942591</v>
      </c>
      <c r="M52" s="14">
        <f>'고교 데이터'!M52/'고교 데이터'!L52*100</f>
        <v>89.667128987517344</v>
      </c>
      <c r="N52" s="2"/>
    </row>
    <row r="53" spans="1:14" x14ac:dyDescent="0.4">
      <c r="A53" s="7" t="s">
        <v>68</v>
      </c>
      <c r="B53" s="2">
        <v>100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2"/>
    </row>
    <row r="54" spans="1:14" x14ac:dyDescent="0.4">
      <c r="A54" s="7" t="s">
        <v>69</v>
      </c>
      <c r="B54" s="2">
        <v>100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2"/>
    </row>
    <row r="55" spans="1:14" x14ac:dyDescent="0.4">
      <c r="A55" s="7" t="s">
        <v>70</v>
      </c>
      <c r="B55" s="2">
        <v>100</v>
      </c>
      <c r="C55" s="14"/>
      <c r="D55" s="14">
        <f>'고교 데이터'!D55/'고교 데이터'!C55*100</f>
        <v>82.878411910669982</v>
      </c>
      <c r="E55" s="14"/>
      <c r="F55" s="14"/>
      <c r="G55" s="14"/>
      <c r="H55" s="14"/>
      <c r="I55" s="14"/>
      <c r="J55" s="14"/>
      <c r="K55" s="14"/>
      <c r="L55" s="14"/>
      <c r="M55" s="14"/>
      <c r="N55" s="2"/>
    </row>
    <row r="56" spans="1:14" x14ac:dyDescent="0.4">
      <c r="A56" s="7" t="s">
        <v>71</v>
      </c>
      <c r="B56" s="2">
        <v>100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2"/>
    </row>
    <row r="57" spans="1:14" x14ac:dyDescent="0.4">
      <c r="A57" s="7" t="s">
        <v>72</v>
      </c>
      <c r="B57" s="2">
        <v>100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2"/>
    </row>
    <row r="58" spans="1:14" x14ac:dyDescent="0.4">
      <c r="A58" s="7" t="s">
        <v>73</v>
      </c>
      <c r="B58" s="2">
        <v>100</v>
      </c>
      <c r="C58" s="14">
        <f>'고교 데이터'!C58/'고교 데이터'!B58*100</f>
        <v>98.708573206783882</v>
      </c>
      <c r="D58" s="14">
        <f>'고교 데이터'!D58/'고교 데이터'!C58*100</f>
        <v>97.856242118537196</v>
      </c>
      <c r="E58" s="14">
        <f>'고교 데이터'!E58/'고교 데이터'!D58*100</f>
        <v>99.919458762886592</v>
      </c>
      <c r="F58" s="14">
        <f>'고교 데이터'!F58/'고교 데이터'!E58*100</f>
        <v>113.13880380461067</v>
      </c>
      <c r="G58" s="14">
        <f>'고교 데이터'!G58/'고교 데이터'!F58*100</f>
        <v>103.86862353946992</v>
      </c>
      <c r="H58" s="14">
        <f>'고교 데이터'!H58/'고교 데이터'!G58*100</f>
        <v>102.9974621030249</v>
      </c>
      <c r="I58" s="14">
        <f>'고교 데이터'!I58/'고교 데이터'!H58*100</f>
        <v>98.068726691529037</v>
      </c>
      <c r="J58" s="14">
        <f>'고교 데이터'!J58/'고교 데이터'!I58*100</f>
        <v>102.15265516773056</v>
      </c>
      <c r="K58" s="14">
        <f>'고교 데이터'!K58/'고교 데이터'!J58*100</f>
        <v>106.85368609984711</v>
      </c>
      <c r="L58" s="14">
        <f>'고교 데이터'!L58/'고교 데이터'!K58*100</f>
        <v>94.201816598233165</v>
      </c>
      <c r="M58" s="14">
        <f>'고교 데이터'!M58/'고교 데이터'!L58*100</f>
        <v>107.42966583014133</v>
      </c>
      <c r="N58" s="2"/>
    </row>
    <row r="59" spans="1:14" x14ac:dyDescent="0.4">
      <c r="A59" s="8" t="s">
        <v>74</v>
      </c>
      <c r="B59" s="2">
        <v>100</v>
      </c>
      <c r="C59" s="14"/>
      <c r="D59" s="14"/>
      <c r="E59" s="14"/>
      <c r="F59" s="14">
        <f>'고교 데이터'!F59/'고교 데이터'!E59*100</f>
        <v>100.38496376811594</v>
      </c>
      <c r="G59" s="14">
        <f>'고교 데이터'!G59/'고교 데이터'!F59*100</f>
        <v>115.74554477780283</v>
      </c>
      <c r="H59" s="14">
        <f>'고교 데이터'!H59/'고교 데이터'!G59*100</f>
        <v>90.508672773338532</v>
      </c>
      <c r="I59" s="14">
        <f>'고교 데이터'!I59/'고교 데이터'!H59*100</f>
        <v>106.64298018949181</v>
      </c>
      <c r="J59" s="14">
        <f>'고교 데이터'!J59/'고교 데이터'!I59*100</f>
        <v>106.26956082786472</v>
      </c>
      <c r="K59" s="14">
        <f>'고교 데이터'!K59/'고교 데이터'!J59*100</f>
        <v>100.88352650579517</v>
      </c>
      <c r="L59" s="14">
        <f>'고교 데이터'!L59/'고교 데이터'!K59*100</f>
        <v>98.107166399849319</v>
      </c>
      <c r="M59" s="14">
        <f>'고교 데이터'!M59/'고교 데이터'!L59*100</f>
        <v>101.57419850259166</v>
      </c>
      <c r="N59" s="2"/>
    </row>
  </sheetData>
  <mergeCells count="2">
    <mergeCell ref="A1:A2"/>
    <mergeCell ref="B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L4" sqref="L4"/>
    </sheetView>
  </sheetViews>
  <sheetFormatPr defaultRowHeight="17.399999999999999" x14ac:dyDescent="0.4"/>
  <cols>
    <col min="1" max="1" width="21.3984375" bestFit="1" customWidth="1"/>
    <col min="19" max="19" width="10.09765625" customWidth="1"/>
  </cols>
  <sheetData>
    <row r="1" spans="1:19" x14ac:dyDescent="0.4">
      <c r="A1" s="15" t="s">
        <v>0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6">
        <v>2005</v>
      </c>
      <c r="H1" s="6">
        <v>2006</v>
      </c>
      <c r="I1" s="6">
        <v>2007</v>
      </c>
      <c r="J1" s="6">
        <v>2008</v>
      </c>
      <c r="K1" s="6">
        <v>2009</v>
      </c>
      <c r="L1" s="6">
        <v>2010</v>
      </c>
      <c r="M1" s="6">
        <v>2011</v>
      </c>
      <c r="N1" s="6">
        <v>2012</v>
      </c>
      <c r="O1" s="6">
        <v>2013</v>
      </c>
      <c r="P1" s="6">
        <v>2014</v>
      </c>
    </row>
    <row r="2" spans="1:19" x14ac:dyDescent="0.4">
      <c r="A2" s="16" t="s">
        <v>0</v>
      </c>
      <c r="B2" s="6" t="s">
        <v>123</v>
      </c>
      <c r="C2" s="6" t="s">
        <v>123</v>
      </c>
      <c r="D2" s="6" t="s">
        <v>123</v>
      </c>
      <c r="E2" s="6" t="s">
        <v>123</v>
      </c>
      <c r="F2" s="6" t="s">
        <v>123</v>
      </c>
      <c r="G2" s="6" t="s">
        <v>123</v>
      </c>
      <c r="H2" s="6" t="s">
        <v>123</v>
      </c>
      <c r="I2" s="6" t="s">
        <v>123</v>
      </c>
      <c r="J2" s="6" t="s">
        <v>123</v>
      </c>
      <c r="K2" s="6" t="s">
        <v>123</v>
      </c>
      <c r="L2" s="6" t="s">
        <v>123</v>
      </c>
      <c r="M2" s="6" t="s">
        <v>123</v>
      </c>
      <c r="N2" s="6" t="s">
        <v>123</v>
      </c>
      <c r="O2" s="6" t="s">
        <v>123</v>
      </c>
      <c r="P2" s="6" t="s">
        <v>123</v>
      </c>
      <c r="R2" s="17" t="s">
        <v>124</v>
      </c>
      <c r="S2" s="17"/>
    </row>
    <row r="3" spans="1:19" x14ac:dyDescent="0.4">
      <c r="A3" s="7" t="s">
        <v>17</v>
      </c>
      <c r="B3" s="2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2" t="s">
        <v>18</v>
      </c>
      <c r="P3" s="2" t="s">
        <v>18</v>
      </c>
      <c r="R3" s="17"/>
      <c r="S3" s="17"/>
    </row>
    <row r="4" spans="1:19" x14ac:dyDescent="0.4">
      <c r="A4" s="7" t="s">
        <v>19</v>
      </c>
      <c r="B4" s="14">
        <v>104.5</v>
      </c>
      <c r="C4" s="14">
        <v>107.4</v>
      </c>
      <c r="D4" s="14">
        <v>102.9</v>
      </c>
      <c r="E4" s="14">
        <v>104.9</v>
      </c>
      <c r="F4" s="14">
        <v>103.9</v>
      </c>
      <c r="G4" s="14">
        <v>105.2</v>
      </c>
      <c r="H4" s="14">
        <v>105.5</v>
      </c>
      <c r="I4" s="14">
        <v>102.8</v>
      </c>
      <c r="J4" s="14">
        <v>100.7</v>
      </c>
      <c r="K4" s="14">
        <v>106.5</v>
      </c>
      <c r="L4" s="14">
        <v>103.7</v>
      </c>
      <c r="M4" s="14">
        <v>102.3</v>
      </c>
      <c r="N4" s="14">
        <v>102.9</v>
      </c>
      <c r="O4" s="14">
        <v>103.3</v>
      </c>
      <c r="P4" s="2"/>
      <c r="R4" s="17"/>
      <c r="S4" s="17"/>
    </row>
    <row r="5" spans="1:19" x14ac:dyDescent="0.4">
      <c r="A5" s="7" t="s">
        <v>23</v>
      </c>
      <c r="B5" s="14">
        <v>100.1</v>
      </c>
      <c r="C5" s="14">
        <v>99.9</v>
      </c>
      <c r="D5" s="14">
        <v>101.1</v>
      </c>
      <c r="E5" s="14">
        <v>105.1</v>
      </c>
      <c r="F5" s="14">
        <v>104.3</v>
      </c>
      <c r="G5" s="14">
        <v>105.8</v>
      </c>
      <c r="H5" s="14">
        <v>106.3</v>
      </c>
      <c r="I5" s="14">
        <v>103.5</v>
      </c>
      <c r="J5" s="14">
        <v>101.9</v>
      </c>
      <c r="K5" s="14">
        <v>105.8</v>
      </c>
      <c r="L5" s="14">
        <v>104.2</v>
      </c>
      <c r="M5" s="14">
        <v>103</v>
      </c>
      <c r="N5" s="14">
        <v>103.2</v>
      </c>
      <c r="O5" s="14">
        <v>102.8</v>
      </c>
      <c r="P5" s="2"/>
    </row>
    <row r="6" spans="1:19" x14ac:dyDescent="0.4">
      <c r="A6" s="7" t="s">
        <v>24</v>
      </c>
      <c r="B6" s="14">
        <v>100.4</v>
      </c>
      <c r="C6" s="14">
        <v>100.3</v>
      </c>
      <c r="D6" s="14">
        <v>101.7</v>
      </c>
      <c r="E6" s="14">
        <v>102.4</v>
      </c>
      <c r="F6" s="14">
        <v>101.3</v>
      </c>
      <c r="G6" s="14">
        <v>101.7</v>
      </c>
      <c r="H6" s="14">
        <v>102.2</v>
      </c>
      <c r="I6" s="14">
        <v>99</v>
      </c>
      <c r="J6" s="14">
        <v>94.5</v>
      </c>
      <c r="K6" s="14">
        <v>104.7</v>
      </c>
      <c r="L6" s="14">
        <v>99.5</v>
      </c>
      <c r="M6" s="14">
        <v>101.8</v>
      </c>
      <c r="N6" s="14">
        <v>101.6</v>
      </c>
      <c r="O6" s="14">
        <v>99.9</v>
      </c>
      <c r="P6" s="2"/>
    </row>
    <row r="7" spans="1:19" x14ac:dyDescent="0.4">
      <c r="A7" s="7" t="s">
        <v>29</v>
      </c>
      <c r="B7" s="14">
        <v>94.3</v>
      </c>
      <c r="C7" s="14">
        <v>106.2</v>
      </c>
      <c r="D7" s="14">
        <v>105.3</v>
      </c>
      <c r="E7" s="14">
        <v>109.4</v>
      </c>
      <c r="F7" s="14">
        <v>108.4</v>
      </c>
      <c r="G7" s="14">
        <v>106.9</v>
      </c>
      <c r="H7" s="14">
        <v>104.7</v>
      </c>
      <c r="I7" s="14">
        <v>100.7</v>
      </c>
      <c r="J7" s="14">
        <v>95.2</v>
      </c>
      <c r="K7" s="14">
        <v>109.2</v>
      </c>
      <c r="L7" s="14">
        <v>108.8</v>
      </c>
      <c r="M7" s="14">
        <v>102.1</v>
      </c>
      <c r="N7" s="14">
        <v>104.2</v>
      </c>
      <c r="O7" s="14">
        <v>102.9</v>
      </c>
      <c r="P7" s="2"/>
    </row>
    <row r="8" spans="1:19" x14ac:dyDescent="0.4">
      <c r="A8" s="7" t="s">
        <v>30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2"/>
    </row>
    <row r="9" spans="1:19" x14ac:dyDescent="0.4">
      <c r="A9" s="7" t="s">
        <v>31</v>
      </c>
      <c r="B9" s="14">
        <v>101.7</v>
      </c>
      <c r="C9" s="14">
        <v>102.8</v>
      </c>
      <c r="D9" s="14">
        <v>101.9</v>
      </c>
      <c r="E9" s="14">
        <v>103.1</v>
      </c>
      <c r="F9" s="14">
        <v>103.2</v>
      </c>
      <c r="G9" s="14">
        <v>102.6</v>
      </c>
      <c r="H9" s="14">
        <v>102</v>
      </c>
      <c r="I9" s="14">
        <v>101.2</v>
      </c>
      <c r="J9" s="14">
        <v>97.3</v>
      </c>
      <c r="K9" s="14">
        <v>103.4</v>
      </c>
      <c r="L9" s="14">
        <v>103</v>
      </c>
      <c r="M9" s="14">
        <v>101.9</v>
      </c>
      <c r="N9" s="14">
        <v>102</v>
      </c>
      <c r="O9" s="14">
        <v>102.5</v>
      </c>
      <c r="P9" s="2"/>
    </row>
    <row r="10" spans="1:19" x14ac:dyDescent="0.4">
      <c r="A10" s="7" t="s">
        <v>32</v>
      </c>
      <c r="B10" s="14">
        <v>99.4</v>
      </c>
      <c r="C10" s="14">
        <v>100.1</v>
      </c>
      <c r="D10" s="14">
        <v>101.4</v>
      </c>
      <c r="E10" s="14">
        <v>104.3</v>
      </c>
      <c r="F10" s="14">
        <v>103</v>
      </c>
      <c r="G10" s="14">
        <v>105</v>
      </c>
      <c r="H10" s="14">
        <v>103.1</v>
      </c>
      <c r="I10" s="14">
        <v>101.4</v>
      </c>
      <c r="J10" s="14">
        <v>95.3</v>
      </c>
      <c r="K10" s="14">
        <v>105.1</v>
      </c>
      <c r="L10" s="14">
        <v>104</v>
      </c>
      <c r="M10" s="14">
        <v>104</v>
      </c>
      <c r="N10" s="14">
        <v>101.4</v>
      </c>
      <c r="O10" s="14">
        <v>102.1</v>
      </c>
      <c r="P10" s="2"/>
    </row>
    <row r="11" spans="1:19" x14ac:dyDescent="0.4">
      <c r="A11" s="7" t="s">
        <v>33</v>
      </c>
      <c r="B11" s="14">
        <v>101</v>
      </c>
      <c r="C11" s="14">
        <v>101.8</v>
      </c>
      <c r="D11" s="14">
        <v>102.8</v>
      </c>
      <c r="E11" s="14">
        <v>103.8</v>
      </c>
      <c r="F11" s="14">
        <v>103.3</v>
      </c>
      <c r="G11" s="14">
        <v>102.7</v>
      </c>
      <c r="H11" s="14">
        <v>101.8</v>
      </c>
      <c r="I11" s="14">
        <v>99.7</v>
      </c>
      <c r="J11" s="14">
        <v>97.2</v>
      </c>
      <c r="K11" s="14">
        <v>102.5</v>
      </c>
      <c r="L11" s="14">
        <v>101.6</v>
      </c>
      <c r="M11" s="14">
        <v>102.3</v>
      </c>
      <c r="N11" s="14">
        <v>102.2</v>
      </c>
      <c r="O11" s="14">
        <v>102.4</v>
      </c>
      <c r="P11" s="2"/>
    </row>
    <row r="12" spans="1:19" x14ac:dyDescent="0.4">
      <c r="A12" s="7" t="s">
        <v>34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2"/>
    </row>
    <row r="13" spans="1:19" x14ac:dyDescent="0.4">
      <c r="A13" s="7" t="s">
        <v>37</v>
      </c>
      <c r="B13" s="14">
        <v>103.3</v>
      </c>
      <c r="C13" s="14">
        <v>102.2</v>
      </c>
      <c r="D13" s="14">
        <v>104</v>
      </c>
      <c r="E13" s="14">
        <v>106</v>
      </c>
      <c r="F13" s="14">
        <v>105.6</v>
      </c>
      <c r="G13" s="14">
        <v>104.4</v>
      </c>
      <c r="H13" s="14">
        <v>105.2</v>
      </c>
      <c r="I13" s="14">
        <v>103.3</v>
      </c>
      <c r="J13" s="14">
        <v>99</v>
      </c>
      <c r="K13" s="14">
        <v>105.8</v>
      </c>
      <c r="L13" s="14">
        <v>105.8</v>
      </c>
      <c r="M13" s="14">
        <v>105.5</v>
      </c>
      <c r="N13" s="14">
        <v>104.2</v>
      </c>
      <c r="O13" s="14">
        <v>101.9</v>
      </c>
      <c r="P13" s="2"/>
    </row>
    <row r="14" spans="1:19" x14ac:dyDescent="0.4">
      <c r="A14" s="7" t="s">
        <v>42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2"/>
    </row>
    <row r="15" spans="1:19" x14ac:dyDescent="0.4">
      <c r="A15" s="7" t="s">
        <v>43</v>
      </c>
      <c r="B15" s="14">
        <v>101.4</v>
      </c>
      <c r="C15" s="14">
        <v>101.7</v>
      </c>
      <c r="D15" s="14">
        <v>100.8</v>
      </c>
      <c r="E15" s="14">
        <v>102.7</v>
      </c>
      <c r="F15" s="14">
        <v>102.1</v>
      </c>
      <c r="G15" s="14">
        <v>103.4</v>
      </c>
      <c r="H15" s="14">
        <v>103.6</v>
      </c>
      <c r="I15" s="14">
        <v>101.5</v>
      </c>
      <c r="J15" s="14">
        <v>96.2</v>
      </c>
      <c r="K15" s="14">
        <v>101.9</v>
      </c>
      <c r="L15" s="14">
        <v>103.1</v>
      </c>
      <c r="M15" s="14">
        <v>100.9</v>
      </c>
      <c r="N15" s="14">
        <v>100.2</v>
      </c>
      <c r="O15" s="14">
        <v>100.3</v>
      </c>
      <c r="P15" s="2"/>
    </row>
    <row r="16" spans="1:19" x14ac:dyDescent="0.4">
      <c r="A16" s="7" t="s">
        <v>44</v>
      </c>
      <c r="B16" s="14">
        <v>100.9</v>
      </c>
      <c r="C16" s="14">
        <v>101.6</v>
      </c>
      <c r="D16" s="14">
        <v>100.9</v>
      </c>
      <c r="E16" s="14">
        <v>103.4</v>
      </c>
      <c r="F16" s="14">
        <v>101.9</v>
      </c>
      <c r="G16" s="14">
        <v>102.6</v>
      </c>
      <c r="H16" s="14">
        <v>103</v>
      </c>
      <c r="I16" s="14">
        <v>101</v>
      </c>
      <c r="J16" s="14">
        <v>97.4</v>
      </c>
      <c r="K16" s="14">
        <v>102.5</v>
      </c>
      <c r="L16" s="14">
        <v>101.6</v>
      </c>
      <c r="M16" s="14">
        <v>100.1</v>
      </c>
      <c r="N16" s="14">
        <v>100.3</v>
      </c>
      <c r="O16" s="14">
        <v>101.1</v>
      </c>
      <c r="P16" s="2"/>
    </row>
    <row r="17" spans="1:16" x14ac:dyDescent="0.4">
      <c r="A17" s="7" t="s">
        <v>45</v>
      </c>
      <c r="B17" s="14">
        <v>103.1</v>
      </c>
      <c r="C17" s="14">
        <v>101.6</v>
      </c>
      <c r="D17" s="14">
        <v>103.6</v>
      </c>
      <c r="E17" s="14">
        <v>104.9</v>
      </c>
      <c r="F17" s="14">
        <v>106.4</v>
      </c>
      <c r="G17" s="14">
        <v>106.9</v>
      </c>
      <c r="H17" s="14">
        <v>105.5</v>
      </c>
      <c r="I17" s="14">
        <v>102.7</v>
      </c>
      <c r="J17" s="14">
        <v>95.2</v>
      </c>
      <c r="K17" s="14">
        <v>102.3</v>
      </c>
      <c r="L17" s="14">
        <v>102</v>
      </c>
      <c r="M17" s="14">
        <v>99.2</v>
      </c>
      <c r="N17" s="14">
        <v>99.3</v>
      </c>
      <c r="O17" s="14">
        <v>102</v>
      </c>
      <c r="P17" s="2"/>
    </row>
    <row r="18" spans="1:16" x14ac:dyDescent="0.4">
      <c r="A18" s="7" t="s">
        <v>46</v>
      </c>
      <c r="B18" s="14">
        <v>100.8</v>
      </c>
      <c r="C18" s="14">
        <v>100.5</v>
      </c>
      <c r="D18" s="14">
        <v>100.4</v>
      </c>
      <c r="E18" s="14">
        <v>102.6</v>
      </c>
      <c r="F18" s="14">
        <v>102.4</v>
      </c>
      <c r="G18" s="14">
        <v>103.8</v>
      </c>
      <c r="H18" s="14">
        <v>100.8</v>
      </c>
      <c r="I18" s="14">
        <v>99.3</v>
      </c>
      <c r="J18" s="14">
        <v>94.9</v>
      </c>
      <c r="K18" s="14">
        <v>101.6</v>
      </c>
      <c r="L18" s="14">
        <v>101.2</v>
      </c>
      <c r="M18" s="14">
        <v>99.3</v>
      </c>
      <c r="N18" s="14">
        <v>99.5</v>
      </c>
      <c r="O18" s="14">
        <v>101.1</v>
      </c>
      <c r="P18" s="2"/>
    </row>
    <row r="19" spans="1:16" x14ac:dyDescent="0.4">
      <c r="A19" s="7" t="s">
        <v>47</v>
      </c>
      <c r="B19" s="14">
        <v>106.2</v>
      </c>
      <c r="C19" s="14">
        <v>106.1</v>
      </c>
      <c r="D19" s="14">
        <v>107.5</v>
      </c>
      <c r="E19" s="14">
        <v>106.5</v>
      </c>
      <c r="F19" s="14">
        <v>109.5</v>
      </c>
      <c r="G19" s="14">
        <v>110.4</v>
      </c>
      <c r="H19" s="14">
        <v>107.9</v>
      </c>
      <c r="I19" s="14">
        <v>94.7</v>
      </c>
      <c r="J19" s="14">
        <v>85.3</v>
      </c>
      <c r="K19" s="14">
        <v>102.5</v>
      </c>
      <c r="L19" s="14">
        <v>108.3</v>
      </c>
      <c r="M19" s="14">
        <v>104.7</v>
      </c>
      <c r="N19" s="14">
        <v>101.6</v>
      </c>
      <c r="O19" s="14">
        <v>102.1</v>
      </c>
      <c r="P19" s="2"/>
    </row>
    <row r="20" spans="1:16" x14ac:dyDescent="0.4">
      <c r="A20" s="7" t="s">
        <v>48</v>
      </c>
      <c r="B20" s="14">
        <v>102.6</v>
      </c>
      <c r="C20" s="14">
        <v>101.7</v>
      </c>
      <c r="D20" s="14">
        <v>102</v>
      </c>
      <c r="E20" s="14">
        <v>103.9</v>
      </c>
      <c r="F20" s="14">
        <v>102.8</v>
      </c>
      <c r="G20" s="14">
        <v>104.1</v>
      </c>
      <c r="H20" s="14">
        <v>105.2</v>
      </c>
      <c r="I20" s="14">
        <v>100.7</v>
      </c>
      <c r="J20" s="14">
        <v>91.7</v>
      </c>
      <c r="K20" s="14">
        <v>103</v>
      </c>
      <c r="L20" s="14">
        <v>102.6</v>
      </c>
      <c r="M20" s="14">
        <v>98.6</v>
      </c>
      <c r="N20" s="14">
        <v>98.7</v>
      </c>
      <c r="O20" s="14">
        <v>99.9</v>
      </c>
      <c r="P20" s="2"/>
    </row>
    <row r="21" spans="1:16" x14ac:dyDescent="0.4">
      <c r="A21" s="7" t="s">
        <v>49</v>
      </c>
      <c r="B21" s="14">
        <v>102</v>
      </c>
      <c r="C21" s="14">
        <v>101.1</v>
      </c>
      <c r="D21" s="14">
        <v>100.8</v>
      </c>
      <c r="E21" s="14">
        <v>102.8</v>
      </c>
      <c r="F21" s="14">
        <v>101.6</v>
      </c>
      <c r="G21" s="14">
        <v>102.4</v>
      </c>
      <c r="H21" s="14">
        <v>102.4</v>
      </c>
      <c r="I21" s="14">
        <v>100.2</v>
      </c>
      <c r="J21" s="14">
        <v>97.1</v>
      </c>
      <c r="K21" s="14">
        <v>102</v>
      </c>
      <c r="L21" s="14">
        <v>102.1</v>
      </c>
      <c r="M21" s="14">
        <v>100.2</v>
      </c>
      <c r="N21" s="14">
        <v>100.7</v>
      </c>
      <c r="O21" s="14">
        <v>100.2</v>
      </c>
      <c r="P21" s="2"/>
    </row>
    <row r="22" spans="1:16" x14ac:dyDescent="0.4">
      <c r="A22" s="7" t="s">
        <v>50</v>
      </c>
      <c r="B22" s="14">
        <v>101.7</v>
      </c>
      <c r="C22" s="14">
        <v>100</v>
      </c>
      <c r="D22" s="14">
        <v>99.3</v>
      </c>
      <c r="E22" s="14">
        <v>101.2</v>
      </c>
      <c r="F22" s="14">
        <v>100.7</v>
      </c>
      <c r="G22" s="14">
        <v>103.7</v>
      </c>
      <c r="H22" s="14">
        <v>103.3</v>
      </c>
      <c r="I22" s="14">
        <v>101.1</v>
      </c>
      <c r="J22" s="14">
        <v>94.4</v>
      </c>
      <c r="K22" s="14">
        <v>104.1</v>
      </c>
      <c r="L22" s="14">
        <v>103.6</v>
      </c>
      <c r="M22" s="14">
        <v>100.4</v>
      </c>
      <c r="N22" s="14">
        <v>100.1</v>
      </c>
      <c r="O22" s="14">
        <v>101.6</v>
      </c>
      <c r="P22" s="2"/>
    </row>
    <row r="23" spans="1:16" x14ac:dyDescent="0.4">
      <c r="A23" s="7" t="s">
        <v>51</v>
      </c>
      <c r="B23" s="14">
        <v>103.7</v>
      </c>
      <c r="C23" s="14">
        <v>103.2</v>
      </c>
      <c r="D23" s="14">
        <v>106.6</v>
      </c>
      <c r="E23" s="14">
        <v>105</v>
      </c>
      <c r="F23" s="14">
        <v>100.9</v>
      </c>
      <c r="G23" s="14">
        <v>105.8</v>
      </c>
      <c r="H23" s="14">
        <v>103.5</v>
      </c>
      <c r="I23" s="14">
        <v>99.6</v>
      </c>
      <c r="J23" s="14">
        <v>95.6</v>
      </c>
      <c r="K23" s="14">
        <v>94.6</v>
      </c>
      <c r="L23" s="14">
        <v>91.1</v>
      </c>
      <c r="M23" s="14">
        <v>93.4</v>
      </c>
      <c r="N23" s="14">
        <v>96.1</v>
      </c>
      <c r="O23" s="14">
        <v>100.8</v>
      </c>
      <c r="P23" s="2"/>
    </row>
    <row r="24" spans="1:16" x14ac:dyDescent="0.4">
      <c r="A24" s="7" t="s">
        <v>52</v>
      </c>
      <c r="B24" s="14">
        <v>103.7</v>
      </c>
      <c r="C24" s="14">
        <v>104.5</v>
      </c>
      <c r="D24" s="14">
        <v>103.8</v>
      </c>
      <c r="E24" s="14">
        <v>104.8</v>
      </c>
      <c r="F24" s="14">
        <v>104.3</v>
      </c>
      <c r="G24" s="14">
        <v>104</v>
      </c>
      <c r="H24" s="14">
        <v>100.5</v>
      </c>
      <c r="I24" s="14">
        <v>100.9</v>
      </c>
      <c r="J24" s="14">
        <v>93.4</v>
      </c>
      <c r="K24" s="14">
        <v>100.8</v>
      </c>
      <c r="L24" s="14">
        <v>101.8</v>
      </c>
      <c r="M24" s="14">
        <v>98.5</v>
      </c>
      <c r="N24" s="14">
        <v>101.5</v>
      </c>
      <c r="O24" s="14">
        <v>103.6</v>
      </c>
      <c r="P24" s="2"/>
    </row>
    <row r="25" spans="1:16" x14ac:dyDescent="0.4">
      <c r="A25" s="7" t="s">
        <v>53</v>
      </c>
      <c r="B25" s="14">
        <v>103.8</v>
      </c>
      <c r="C25" s="14">
        <v>100.5</v>
      </c>
      <c r="D25" s="14">
        <v>102.7</v>
      </c>
      <c r="E25" s="14">
        <v>108.2</v>
      </c>
      <c r="F25" s="14">
        <v>106</v>
      </c>
      <c r="G25" s="14">
        <v>104.2</v>
      </c>
      <c r="H25" s="14">
        <v>109.7</v>
      </c>
      <c r="I25" s="14">
        <v>101.2</v>
      </c>
      <c r="J25" s="14">
        <v>94.9</v>
      </c>
      <c r="K25" s="14">
        <v>96.9</v>
      </c>
      <c r="L25" s="14">
        <v>102.4</v>
      </c>
      <c r="M25" s="14">
        <v>101.3</v>
      </c>
      <c r="N25" s="14">
        <v>103.6</v>
      </c>
      <c r="O25" s="14">
        <v>101.9</v>
      </c>
      <c r="P25" s="2"/>
    </row>
    <row r="26" spans="1:16" x14ac:dyDescent="0.4">
      <c r="A26" s="7" t="s">
        <v>54</v>
      </c>
      <c r="B26" s="14">
        <v>105.3</v>
      </c>
      <c r="C26" s="14">
        <v>105.8</v>
      </c>
      <c r="D26" s="14">
        <v>103</v>
      </c>
      <c r="E26" s="14">
        <v>104.6</v>
      </c>
      <c r="F26" s="14">
        <v>105.7</v>
      </c>
      <c r="G26" s="14">
        <v>105.5</v>
      </c>
      <c r="H26" s="14">
        <v>104.9</v>
      </c>
      <c r="I26" s="14">
        <v>97.4</v>
      </c>
      <c r="J26" s="14">
        <v>93.6</v>
      </c>
      <c r="K26" s="14">
        <v>99.7</v>
      </c>
      <c r="L26" s="14">
        <v>102.8</v>
      </c>
      <c r="M26" s="14">
        <v>99.7</v>
      </c>
      <c r="N26" s="14">
        <v>100.2</v>
      </c>
      <c r="O26" s="14">
        <v>104.8</v>
      </c>
      <c r="P26" s="2"/>
    </row>
    <row r="27" spans="1:16" x14ac:dyDescent="0.4">
      <c r="A27" s="7" t="s">
        <v>55</v>
      </c>
      <c r="B27" s="14">
        <v>101.8</v>
      </c>
      <c r="C27" s="14">
        <v>100.3</v>
      </c>
      <c r="D27" s="14">
        <v>100.2</v>
      </c>
      <c r="E27" s="14">
        <v>101.6</v>
      </c>
      <c r="F27" s="14">
        <v>100.9</v>
      </c>
      <c r="G27" s="14">
        <v>102</v>
      </c>
      <c r="H27" s="14">
        <v>101.5</v>
      </c>
      <c r="I27" s="14">
        <v>99</v>
      </c>
      <c r="J27" s="14">
        <v>94.5</v>
      </c>
      <c r="K27" s="14">
        <v>101.7</v>
      </c>
      <c r="L27" s="14">
        <v>100.6</v>
      </c>
      <c r="M27" s="14">
        <v>97.2</v>
      </c>
      <c r="N27" s="14">
        <v>98.3</v>
      </c>
      <c r="O27" s="14">
        <v>99.6</v>
      </c>
      <c r="P27" s="2"/>
    </row>
    <row r="28" spans="1:16" x14ac:dyDescent="0.4">
      <c r="A28" s="7" t="s">
        <v>56</v>
      </c>
      <c r="B28" s="14">
        <v>102</v>
      </c>
      <c r="C28" s="14">
        <v>103.3</v>
      </c>
      <c r="D28" s="14">
        <v>101.2</v>
      </c>
      <c r="E28" s="14">
        <v>104.9</v>
      </c>
      <c r="F28" s="14">
        <v>104.1</v>
      </c>
      <c r="G28" s="14">
        <v>104.9</v>
      </c>
      <c r="H28" s="14">
        <v>106.5</v>
      </c>
      <c r="I28" s="14">
        <v>100.5</v>
      </c>
      <c r="J28" s="14">
        <v>94.7</v>
      </c>
      <c r="K28" s="14">
        <v>105.1</v>
      </c>
      <c r="L28" s="14">
        <v>102.6</v>
      </c>
      <c r="M28" s="14">
        <v>99.8</v>
      </c>
      <c r="N28" s="14">
        <v>102</v>
      </c>
      <c r="O28" s="14"/>
      <c r="P28" s="2"/>
    </row>
    <row r="29" spans="1:16" x14ac:dyDescent="0.4">
      <c r="A29" s="7" t="s">
        <v>57</v>
      </c>
      <c r="B29" s="14">
        <v>101.6</v>
      </c>
      <c r="C29" s="14">
        <v>100</v>
      </c>
      <c r="D29" s="14">
        <v>100.3</v>
      </c>
      <c r="E29" s="14">
        <v>101.9</v>
      </c>
      <c r="F29" s="14">
        <v>102.3</v>
      </c>
      <c r="G29" s="14">
        <v>103.8</v>
      </c>
      <c r="H29" s="14">
        <v>104.2</v>
      </c>
      <c r="I29" s="14">
        <v>102.1</v>
      </c>
      <c r="J29" s="14">
        <v>96.7</v>
      </c>
      <c r="K29" s="14">
        <v>101.1</v>
      </c>
      <c r="L29" s="14">
        <v>101.7</v>
      </c>
      <c r="M29" s="14">
        <v>98.4</v>
      </c>
      <c r="N29" s="14">
        <v>99.3</v>
      </c>
      <c r="O29" s="14">
        <v>100.9</v>
      </c>
      <c r="P29" s="2"/>
    </row>
    <row r="30" spans="1:16" x14ac:dyDescent="0.4">
      <c r="A30" s="7" t="s">
        <v>58</v>
      </c>
      <c r="B30" s="14">
        <v>102.1</v>
      </c>
      <c r="C30" s="14">
        <v>101.4</v>
      </c>
      <c r="D30" s="14">
        <v>100.9</v>
      </c>
      <c r="E30" s="14">
        <v>104</v>
      </c>
      <c r="F30" s="14">
        <v>102.6</v>
      </c>
      <c r="G30" s="14">
        <v>102.4</v>
      </c>
      <c r="H30" s="14">
        <v>102.9</v>
      </c>
      <c r="I30" s="14">
        <v>100.4</v>
      </c>
      <c r="J30" s="14">
        <v>98.4</v>
      </c>
      <c r="K30" s="14">
        <v>100.6</v>
      </c>
      <c r="L30" s="14">
        <v>101</v>
      </c>
      <c r="M30" s="14">
        <v>102.7</v>
      </c>
      <c r="N30" s="14">
        <v>100.7</v>
      </c>
      <c r="O30" s="14">
        <v>102.2</v>
      </c>
      <c r="P30" s="2"/>
    </row>
    <row r="31" spans="1:16" x14ac:dyDescent="0.4">
      <c r="A31" s="7" t="s">
        <v>59</v>
      </c>
      <c r="B31" s="14">
        <v>101.2</v>
      </c>
      <c r="C31" s="14">
        <v>101.4</v>
      </c>
      <c r="D31" s="14">
        <v>103.6</v>
      </c>
      <c r="E31" s="14">
        <v>105.1</v>
      </c>
      <c r="F31" s="14">
        <v>103.5</v>
      </c>
      <c r="G31" s="14">
        <v>106.2</v>
      </c>
      <c r="H31" s="14">
        <v>107.2</v>
      </c>
      <c r="I31" s="14">
        <v>103.9</v>
      </c>
      <c r="J31" s="14">
        <v>102.6</v>
      </c>
      <c r="K31" s="14">
        <v>103.7</v>
      </c>
      <c r="L31" s="14">
        <v>104.8</v>
      </c>
      <c r="M31" s="14">
        <v>101.8</v>
      </c>
      <c r="N31" s="14">
        <v>101.7</v>
      </c>
      <c r="O31" s="14">
        <v>103.4</v>
      </c>
      <c r="P31" s="2"/>
    </row>
    <row r="32" spans="1:16" x14ac:dyDescent="0.4">
      <c r="A32" s="7" t="s">
        <v>60</v>
      </c>
      <c r="B32" s="14">
        <v>101.9</v>
      </c>
      <c r="C32" s="14">
        <v>100.8</v>
      </c>
      <c r="D32" s="14">
        <v>99.1</v>
      </c>
      <c r="E32" s="14">
        <v>101.8</v>
      </c>
      <c r="F32" s="14">
        <v>100.8</v>
      </c>
      <c r="G32" s="14">
        <v>101.6</v>
      </c>
      <c r="H32" s="14">
        <v>102.5</v>
      </c>
      <c r="I32" s="14">
        <v>100.2</v>
      </c>
      <c r="J32" s="14">
        <v>97</v>
      </c>
      <c r="K32" s="14">
        <v>101.9</v>
      </c>
      <c r="L32" s="14">
        <v>98.2</v>
      </c>
      <c r="M32" s="14">
        <v>96</v>
      </c>
      <c r="N32" s="14">
        <v>98.4</v>
      </c>
      <c r="O32" s="14">
        <v>100.9</v>
      </c>
      <c r="P32" s="2"/>
    </row>
    <row r="33" spans="1:16" x14ac:dyDescent="0.4">
      <c r="A33" s="7" t="s">
        <v>62</v>
      </c>
      <c r="B33" s="14">
        <v>103.3</v>
      </c>
      <c r="C33" s="14">
        <v>104.7</v>
      </c>
      <c r="D33" s="14">
        <v>105.4</v>
      </c>
      <c r="E33" s="14">
        <v>105.2</v>
      </c>
      <c r="F33" s="14">
        <v>106.5</v>
      </c>
      <c r="G33" s="14">
        <v>108.3</v>
      </c>
      <c r="H33" s="14">
        <v>110.7</v>
      </c>
      <c r="I33" s="14">
        <v>105.4</v>
      </c>
      <c r="J33" s="14">
        <v>94.7</v>
      </c>
      <c r="K33" s="14">
        <v>104.8</v>
      </c>
      <c r="L33" s="14">
        <v>102.7</v>
      </c>
      <c r="M33" s="14">
        <v>101.6</v>
      </c>
      <c r="N33" s="14">
        <v>101.4</v>
      </c>
      <c r="O33" s="14">
        <v>102.4</v>
      </c>
      <c r="P33" s="2"/>
    </row>
    <row r="34" spans="1:16" x14ac:dyDescent="0.4">
      <c r="A34" s="7" t="s">
        <v>63</v>
      </c>
      <c r="B34" s="14">
        <v>102.9</v>
      </c>
      <c r="C34" s="14">
        <v>103.8</v>
      </c>
      <c r="D34" s="14">
        <v>102.8</v>
      </c>
      <c r="E34" s="14">
        <v>104.4</v>
      </c>
      <c r="F34" s="14">
        <v>104</v>
      </c>
      <c r="G34" s="14">
        <v>105.7</v>
      </c>
      <c r="H34" s="14">
        <v>106.9</v>
      </c>
      <c r="I34" s="14">
        <v>103.3</v>
      </c>
      <c r="J34" s="14">
        <v>92.2</v>
      </c>
      <c r="K34" s="14">
        <v>101.2</v>
      </c>
      <c r="L34" s="14">
        <v>100.6</v>
      </c>
      <c r="M34" s="14">
        <v>97.4</v>
      </c>
      <c r="N34" s="14">
        <v>99</v>
      </c>
      <c r="O34" s="14">
        <v>102.6</v>
      </c>
      <c r="P34" s="2"/>
    </row>
    <row r="35" spans="1:16" x14ac:dyDescent="0.4">
      <c r="A35" s="7" t="s">
        <v>64</v>
      </c>
      <c r="B35" s="14">
        <v>104</v>
      </c>
      <c r="C35" s="14">
        <v>102.9</v>
      </c>
      <c r="D35" s="14">
        <v>103.2</v>
      </c>
      <c r="E35" s="14">
        <v>103.2</v>
      </c>
      <c r="F35" s="14">
        <v>103.7</v>
      </c>
      <c r="G35" s="14">
        <v>104.2</v>
      </c>
      <c r="H35" s="14">
        <v>103.8</v>
      </c>
      <c r="I35" s="14">
        <v>101.1</v>
      </c>
      <c r="J35" s="14">
        <v>96.4</v>
      </c>
      <c r="K35" s="14">
        <v>100</v>
      </c>
      <c r="L35" s="14">
        <v>99.4</v>
      </c>
      <c r="M35" s="14">
        <v>97.9</v>
      </c>
      <c r="N35" s="14">
        <v>98.8</v>
      </c>
      <c r="O35" s="14">
        <v>101.4</v>
      </c>
      <c r="P35" s="2"/>
    </row>
    <row r="36" spans="1:16" x14ac:dyDescent="0.4">
      <c r="A36" s="7" t="s">
        <v>65</v>
      </c>
      <c r="B36" s="14">
        <v>101.6</v>
      </c>
      <c r="C36" s="14">
        <v>102.1</v>
      </c>
      <c r="D36" s="14">
        <v>102.4</v>
      </c>
      <c r="E36" s="14">
        <v>104.3</v>
      </c>
      <c r="F36" s="14">
        <v>102.8</v>
      </c>
      <c r="G36" s="14">
        <v>104.7</v>
      </c>
      <c r="H36" s="14">
        <v>103.4</v>
      </c>
      <c r="I36" s="14">
        <v>99.4</v>
      </c>
      <c r="J36" s="14">
        <v>94.8</v>
      </c>
      <c r="K36" s="14">
        <v>106</v>
      </c>
      <c r="L36" s="14">
        <v>102.7</v>
      </c>
      <c r="M36" s="14">
        <v>99.7</v>
      </c>
      <c r="N36" s="14">
        <v>101.3</v>
      </c>
      <c r="O36" s="14">
        <v>102.3</v>
      </c>
      <c r="P36" s="2"/>
    </row>
    <row r="37" spans="1:16" x14ac:dyDescent="0.4">
      <c r="A37" s="7" t="s">
        <v>66</v>
      </c>
      <c r="B37" s="14">
        <v>101.4</v>
      </c>
      <c r="C37" s="14">
        <v>100.1</v>
      </c>
      <c r="D37" s="14">
        <v>100</v>
      </c>
      <c r="E37" s="14">
        <v>102.8</v>
      </c>
      <c r="F37" s="14">
        <v>103</v>
      </c>
      <c r="G37" s="14">
        <v>104</v>
      </c>
      <c r="H37" s="14">
        <v>104.1</v>
      </c>
      <c r="I37" s="14">
        <v>102.3</v>
      </c>
      <c r="J37" s="14">
        <v>97.9</v>
      </c>
      <c r="K37" s="14">
        <v>103</v>
      </c>
      <c r="L37" s="14">
        <v>101.8</v>
      </c>
      <c r="M37" s="14">
        <v>101.1</v>
      </c>
      <c r="N37" s="14">
        <v>101.9</v>
      </c>
      <c r="O37" s="14"/>
      <c r="P37" s="2"/>
    </row>
    <row r="38" spans="1:16" x14ac:dyDescent="0.4">
      <c r="A38" s="7" t="s">
        <v>67</v>
      </c>
      <c r="B38" s="14">
        <v>102.7</v>
      </c>
      <c r="C38" s="14">
        <v>102.5</v>
      </c>
      <c r="D38" s="14">
        <v>104.3</v>
      </c>
      <c r="E38" s="14">
        <v>102.5</v>
      </c>
      <c r="F38" s="14">
        <v>102.8</v>
      </c>
      <c r="G38" s="14">
        <v>103</v>
      </c>
      <c r="H38" s="14">
        <v>102.6</v>
      </c>
      <c r="I38" s="14">
        <v>99.7</v>
      </c>
      <c r="J38" s="14">
        <v>95.7</v>
      </c>
      <c r="K38" s="14">
        <v>101.9</v>
      </c>
      <c r="L38" s="14">
        <v>101.6</v>
      </c>
      <c r="M38" s="14">
        <v>100.7</v>
      </c>
      <c r="N38" s="14">
        <v>101.7</v>
      </c>
      <c r="O38" s="14">
        <v>102.6</v>
      </c>
      <c r="P38" s="2"/>
    </row>
    <row r="39" spans="1:16" x14ac:dyDescent="0.4">
      <c r="A39" s="7" t="s">
        <v>72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2"/>
    </row>
    <row r="40" spans="1:16" x14ac:dyDescent="0.4">
      <c r="A40" s="7" t="s">
        <v>73</v>
      </c>
      <c r="B40" s="14">
        <v>101.9</v>
      </c>
      <c r="C40" s="14">
        <v>103.9</v>
      </c>
      <c r="D40" s="14">
        <v>103.1</v>
      </c>
      <c r="E40" s="14">
        <v>104.2</v>
      </c>
      <c r="F40" s="14">
        <v>103.2</v>
      </c>
      <c r="G40" s="14">
        <v>103</v>
      </c>
      <c r="H40" s="14">
        <v>103.8</v>
      </c>
      <c r="I40" s="14">
        <v>103.7</v>
      </c>
      <c r="J40" s="14">
        <v>101.7</v>
      </c>
      <c r="K40" s="14">
        <v>102</v>
      </c>
      <c r="L40" s="14">
        <v>102.3</v>
      </c>
      <c r="M40" s="14">
        <v>103.7</v>
      </c>
      <c r="N40" s="14">
        <v>102.5</v>
      </c>
      <c r="O40" s="14">
        <v>102.5</v>
      </c>
      <c r="P40" s="2"/>
    </row>
    <row r="41" spans="1:16" x14ac:dyDescent="0.4">
      <c r="A41" s="8" t="s">
        <v>74</v>
      </c>
      <c r="B41" s="14">
        <v>103.4</v>
      </c>
      <c r="C41" s="14">
        <v>104.9</v>
      </c>
      <c r="D41" s="14">
        <v>104.6</v>
      </c>
      <c r="E41" s="14">
        <v>103.8</v>
      </c>
      <c r="F41" s="14">
        <v>103.4</v>
      </c>
      <c r="G41" s="14">
        <v>102.8</v>
      </c>
      <c r="H41" s="14">
        <v>103</v>
      </c>
      <c r="I41" s="14">
        <v>98.4</v>
      </c>
      <c r="J41" s="14">
        <v>99.7</v>
      </c>
      <c r="K41" s="14">
        <v>101.4</v>
      </c>
      <c r="L41" s="14">
        <v>102.2</v>
      </c>
      <c r="M41" s="14">
        <v>102.2</v>
      </c>
      <c r="N41" s="14">
        <v>102.5</v>
      </c>
      <c r="O41" s="14"/>
      <c r="P41" s="2"/>
    </row>
  </sheetData>
  <mergeCells count="2">
    <mergeCell ref="A1:A2"/>
    <mergeCell ref="R2:S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25" workbookViewId="0">
      <selection activeCell="C4" sqref="C4"/>
    </sheetView>
  </sheetViews>
  <sheetFormatPr defaultRowHeight="17.399999999999999" x14ac:dyDescent="0.4"/>
  <sheetData>
    <row r="1" spans="1:16" x14ac:dyDescent="0.4">
      <c r="A1" s="15" t="s">
        <v>0</v>
      </c>
      <c r="B1" s="6">
        <v>2000</v>
      </c>
      <c r="C1" s="6">
        <v>2001</v>
      </c>
      <c r="D1" s="6">
        <v>2002</v>
      </c>
      <c r="E1" s="6">
        <v>2003</v>
      </c>
      <c r="F1" s="6">
        <v>2004</v>
      </c>
      <c r="G1" s="6">
        <v>2005</v>
      </c>
      <c r="H1" s="6">
        <v>2006</v>
      </c>
      <c r="I1" s="6">
        <v>2007</v>
      </c>
      <c r="J1" s="6">
        <v>2008</v>
      </c>
      <c r="K1" s="6">
        <v>2009</v>
      </c>
      <c r="L1" s="6">
        <v>2010</v>
      </c>
      <c r="M1" s="6">
        <v>2011</v>
      </c>
      <c r="N1" s="6">
        <v>2012</v>
      </c>
      <c r="O1" s="6">
        <v>2013</v>
      </c>
      <c r="P1" s="6">
        <v>2014</v>
      </c>
    </row>
    <row r="2" spans="1:16" x14ac:dyDescent="0.4">
      <c r="A2" s="16" t="s">
        <v>0</v>
      </c>
      <c r="B2" s="6" t="s">
        <v>123</v>
      </c>
      <c r="C2" s="6" t="s">
        <v>123</v>
      </c>
      <c r="D2" s="6" t="s">
        <v>123</v>
      </c>
      <c r="E2" s="6" t="s">
        <v>123</v>
      </c>
      <c r="F2" s="6" t="s">
        <v>123</v>
      </c>
      <c r="G2" s="6" t="s">
        <v>123</v>
      </c>
      <c r="H2" s="6" t="s">
        <v>123</v>
      </c>
      <c r="I2" s="6" t="s">
        <v>123</v>
      </c>
      <c r="J2" s="6" t="s">
        <v>123</v>
      </c>
      <c r="K2" s="6" t="s">
        <v>123</v>
      </c>
      <c r="L2" s="6" t="s">
        <v>123</v>
      </c>
      <c r="M2" s="6" t="s">
        <v>123</v>
      </c>
      <c r="N2" s="6" t="s">
        <v>123</v>
      </c>
      <c r="O2" s="6" t="s">
        <v>123</v>
      </c>
      <c r="P2" s="6" t="s">
        <v>123</v>
      </c>
    </row>
    <row r="3" spans="1:16" x14ac:dyDescent="0.4">
      <c r="A3" s="7" t="s">
        <v>17</v>
      </c>
      <c r="B3" s="2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2" t="s">
        <v>18</v>
      </c>
      <c r="P3" s="2" t="s">
        <v>18</v>
      </c>
    </row>
    <row r="4" spans="1:16" x14ac:dyDescent="0.4">
      <c r="A4" s="7" t="s">
        <v>19</v>
      </c>
      <c r="B4" s="14">
        <f>(경제성장률!B4-100)*1.8+100</f>
        <v>108.1</v>
      </c>
      <c r="C4" s="14">
        <f>(경제성장률!C4-100)*1.8+100</f>
        <v>113.32000000000001</v>
      </c>
      <c r="D4" s="14">
        <f>(경제성장률!D4-100)*1.8+100</f>
        <v>105.22000000000001</v>
      </c>
      <c r="E4" s="14">
        <f>(경제성장률!E4-100)*1.8+100</f>
        <v>108.82000000000001</v>
      </c>
      <c r="F4" s="14">
        <f>(경제성장률!F4-100)*1.8+100</f>
        <v>107.02000000000001</v>
      </c>
      <c r="G4" s="14">
        <f>(경제성장률!G4-100)*1.8+100</f>
        <v>109.36</v>
      </c>
      <c r="H4" s="14">
        <f>(경제성장률!H4-100)*1.8+100</f>
        <v>109.9</v>
      </c>
      <c r="I4" s="14">
        <f>(경제성장률!I4-100)*1.8+100</f>
        <v>105.03999999999999</v>
      </c>
      <c r="J4" s="14">
        <f>(경제성장률!J4-100)*1.8+100</f>
        <v>101.26</v>
      </c>
      <c r="K4" s="14">
        <f>(경제성장률!K4-100)*1.8+100</f>
        <v>111.7</v>
      </c>
      <c r="L4" s="14">
        <f>(경제성장률!L4-100)*1.8+100</f>
        <v>106.66000000000001</v>
      </c>
      <c r="M4" s="14">
        <f>(경제성장률!M4-100)*1.8+100</f>
        <v>104.14</v>
      </c>
      <c r="N4" s="14">
        <f>(경제성장률!N4-100)*1.8+100</f>
        <v>105.22000000000001</v>
      </c>
      <c r="O4" s="14">
        <f>(경제성장률!O4-100)*1.8+100</f>
        <v>105.94</v>
      </c>
      <c r="P4" s="2"/>
    </row>
    <row r="5" spans="1:16" x14ac:dyDescent="0.4">
      <c r="A5" s="7" t="s">
        <v>23</v>
      </c>
      <c r="B5" s="14">
        <f>(경제성장률!B5-100)*1.8+100</f>
        <v>100.17999999999999</v>
      </c>
      <c r="C5" s="14">
        <f>(경제성장률!C5-100)*1.8+100</f>
        <v>99.820000000000007</v>
      </c>
      <c r="D5" s="14">
        <f>(경제성장률!D5-100)*1.8+100</f>
        <v>101.97999999999999</v>
      </c>
      <c r="E5" s="14">
        <f>(경제성장률!E5-100)*1.8+100</f>
        <v>109.17999999999999</v>
      </c>
      <c r="F5" s="14">
        <f>(경제성장률!F5-100)*1.8+100</f>
        <v>107.74</v>
      </c>
      <c r="G5" s="14">
        <f>(경제성장률!G5-100)*1.8+100</f>
        <v>110.44</v>
      </c>
      <c r="H5" s="14">
        <f>(경제성장률!H5-100)*1.8+100</f>
        <v>111.33999999999999</v>
      </c>
      <c r="I5" s="14">
        <f>(경제성장률!I5-100)*1.8+100</f>
        <v>106.3</v>
      </c>
      <c r="J5" s="14">
        <f>(경제성장률!J5-100)*1.8+100</f>
        <v>103.42000000000002</v>
      </c>
      <c r="K5" s="14">
        <f>(경제성장률!K5-100)*1.8+100</f>
        <v>110.44</v>
      </c>
      <c r="L5" s="14">
        <f>(경제성장률!L5-100)*1.8+100</f>
        <v>107.56</v>
      </c>
      <c r="M5" s="14">
        <f>(경제성장률!M5-100)*1.8+100</f>
        <v>105.4</v>
      </c>
      <c r="N5" s="14">
        <f>(경제성장률!N5-100)*1.8+100</f>
        <v>105.76</v>
      </c>
      <c r="O5" s="14">
        <f>(경제성장률!O5-100)*1.8+100</f>
        <v>105.03999999999999</v>
      </c>
      <c r="P5" s="2"/>
    </row>
    <row r="6" spans="1:16" x14ac:dyDescent="0.4">
      <c r="A6" s="7" t="s">
        <v>24</v>
      </c>
      <c r="B6" s="14">
        <f>(경제성장률!B6-100)*1.8+100</f>
        <v>100.72000000000001</v>
      </c>
      <c r="C6" s="14">
        <f>(경제성장률!C6-100)*1.8+100</f>
        <v>100.53999999999999</v>
      </c>
      <c r="D6" s="14">
        <f>(경제성장률!D6-100)*1.8+100</f>
        <v>103.06</v>
      </c>
      <c r="E6" s="14">
        <f>(경제성장률!E6-100)*1.8+100</f>
        <v>104.32000000000001</v>
      </c>
      <c r="F6" s="14">
        <f>(경제성장률!F6-100)*1.8+100</f>
        <v>102.33999999999999</v>
      </c>
      <c r="G6" s="14">
        <f>(경제성장률!G6-100)*1.8+100</f>
        <v>103.06</v>
      </c>
      <c r="H6" s="14">
        <f>(경제성장률!H6-100)*1.8+100</f>
        <v>103.96000000000001</v>
      </c>
      <c r="I6" s="14">
        <f>(경제성장률!I6-100)*1.8+100</f>
        <v>98.2</v>
      </c>
      <c r="J6" s="14">
        <f>(경제성장률!J6-100)*1.8+100</f>
        <v>90.1</v>
      </c>
      <c r="K6" s="14">
        <f>(경제성장률!K6-100)*1.8+100</f>
        <v>108.46000000000001</v>
      </c>
      <c r="L6" s="14">
        <f>(경제성장률!L6-100)*1.8+100</f>
        <v>99.1</v>
      </c>
      <c r="M6" s="14">
        <f>(경제성장률!M6-100)*1.8+100</f>
        <v>103.24</v>
      </c>
      <c r="N6" s="14">
        <f>(경제성장률!N6-100)*1.8+100</f>
        <v>102.88</v>
      </c>
      <c r="O6" s="14">
        <f>(경제성장률!O6-100)*1.8+100</f>
        <v>99.820000000000007</v>
      </c>
      <c r="P6" s="2"/>
    </row>
    <row r="7" spans="1:16" x14ac:dyDescent="0.4">
      <c r="A7" s="7" t="s">
        <v>29</v>
      </c>
      <c r="B7" s="14">
        <f>(경제성장률!B7-100)*1.8+100</f>
        <v>89.74</v>
      </c>
      <c r="C7" s="14">
        <f>(경제성장률!C7-100)*1.8+100</f>
        <v>111.16000000000001</v>
      </c>
      <c r="D7" s="14">
        <f>(경제성장률!D7-100)*1.8+100</f>
        <v>109.53999999999999</v>
      </c>
      <c r="E7" s="14">
        <f>(경제성장률!E7-100)*1.8+100</f>
        <v>116.92000000000002</v>
      </c>
      <c r="F7" s="14">
        <f>(경제성장률!F7-100)*1.8+100</f>
        <v>115.12</v>
      </c>
      <c r="G7" s="14">
        <f>(경제성장률!G7-100)*1.8+100</f>
        <v>112.42000000000002</v>
      </c>
      <c r="H7" s="14">
        <f>(경제성장률!H7-100)*1.8+100</f>
        <v>108.46000000000001</v>
      </c>
      <c r="I7" s="14">
        <f>(경제성장률!I7-100)*1.8+100</f>
        <v>101.26</v>
      </c>
      <c r="J7" s="14">
        <f>(경제성장률!J7-100)*1.8+100</f>
        <v>91.36</v>
      </c>
      <c r="K7" s="14">
        <f>(경제성장률!K7-100)*1.8+100</f>
        <v>116.56</v>
      </c>
      <c r="L7" s="14">
        <f>(경제성장률!L7-100)*1.8+100</f>
        <v>115.83999999999999</v>
      </c>
      <c r="M7" s="14">
        <f>(경제성장률!M7-100)*1.8+100</f>
        <v>103.77999999999999</v>
      </c>
      <c r="N7" s="14">
        <f>(경제성장률!N7-100)*1.8+100</f>
        <v>107.56</v>
      </c>
      <c r="O7" s="14">
        <f>(경제성장률!O7-100)*1.8+100</f>
        <v>105.22000000000001</v>
      </c>
      <c r="P7" s="2"/>
    </row>
    <row r="8" spans="1:16" x14ac:dyDescent="0.4">
      <c r="A8" s="7" t="s">
        <v>30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2"/>
    </row>
    <row r="9" spans="1:16" x14ac:dyDescent="0.4">
      <c r="A9" s="7" t="s">
        <v>31</v>
      </c>
      <c r="B9" s="14">
        <f>(경제성장률!B9-100)*1.8+100</f>
        <v>103.06</v>
      </c>
      <c r="C9" s="14">
        <f>(경제성장률!C9-100)*1.8+100</f>
        <v>105.03999999999999</v>
      </c>
      <c r="D9" s="14">
        <f>(경제성장률!D9-100)*1.8+100</f>
        <v>103.42000000000002</v>
      </c>
      <c r="E9" s="14">
        <f>(경제성장률!E9-100)*1.8+100</f>
        <v>105.57999999999998</v>
      </c>
      <c r="F9" s="14">
        <f>(경제성장률!F9-100)*1.8+100</f>
        <v>105.76</v>
      </c>
      <c r="G9" s="14">
        <f>(경제성장률!G9-100)*1.8+100</f>
        <v>104.67999999999999</v>
      </c>
      <c r="H9" s="14">
        <f>(경제성장률!H9-100)*1.8+100</f>
        <v>103.6</v>
      </c>
      <c r="I9" s="14">
        <f>(경제성장률!I9-100)*1.8+100</f>
        <v>102.16000000000001</v>
      </c>
      <c r="J9" s="14">
        <f>(경제성장률!J9-100)*1.8+100</f>
        <v>95.14</v>
      </c>
      <c r="K9" s="14">
        <f>(경제성장률!K9-100)*1.8+100</f>
        <v>106.12</v>
      </c>
      <c r="L9" s="14">
        <f>(경제성장률!L9-100)*1.8+100</f>
        <v>105.4</v>
      </c>
      <c r="M9" s="14">
        <f>(경제성장률!M9-100)*1.8+100</f>
        <v>103.42000000000002</v>
      </c>
      <c r="N9" s="14">
        <f>(경제성장률!N9-100)*1.8+100</f>
        <v>103.6</v>
      </c>
      <c r="O9" s="14">
        <f>(경제성장률!O9-100)*1.8+100</f>
        <v>104.5</v>
      </c>
      <c r="P9" s="2"/>
    </row>
    <row r="10" spans="1:16" x14ac:dyDescent="0.4">
      <c r="A10" s="7" t="s">
        <v>32</v>
      </c>
      <c r="B10" s="14">
        <f>(경제성장률!B10-100)*1.8+100</f>
        <v>98.920000000000016</v>
      </c>
      <c r="C10" s="14">
        <f>(경제성장률!C10-100)*1.8+100</f>
        <v>100.17999999999999</v>
      </c>
      <c r="D10" s="14">
        <f>(경제성장률!D10-100)*1.8+100</f>
        <v>102.52000000000001</v>
      </c>
      <c r="E10" s="14">
        <f>(경제성장률!E10-100)*1.8+100</f>
        <v>107.74</v>
      </c>
      <c r="F10" s="14">
        <f>(경제성장률!F10-100)*1.8+100</f>
        <v>105.4</v>
      </c>
      <c r="G10" s="14">
        <f>(경제성장률!G10-100)*1.8+100</f>
        <v>109</v>
      </c>
      <c r="H10" s="14">
        <f>(경제성장률!H10-100)*1.8+100</f>
        <v>105.57999999999998</v>
      </c>
      <c r="I10" s="14">
        <f>(경제성장률!I10-100)*1.8+100</f>
        <v>102.52000000000001</v>
      </c>
      <c r="J10" s="14">
        <f>(경제성장률!J10-100)*1.8+100</f>
        <v>91.539999999999992</v>
      </c>
      <c r="K10" s="14">
        <f>(경제성장률!K10-100)*1.8+100</f>
        <v>109.17999999999999</v>
      </c>
      <c r="L10" s="14">
        <f>(경제성장률!L10-100)*1.8+100</f>
        <v>107.2</v>
      </c>
      <c r="M10" s="14">
        <f>(경제성장률!M10-100)*1.8+100</f>
        <v>107.2</v>
      </c>
      <c r="N10" s="14">
        <f>(경제성장률!N10-100)*1.8+100</f>
        <v>102.52000000000001</v>
      </c>
      <c r="O10" s="14">
        <f>(경제성장률!O10-100)*1.8+100</f>
        <v>103.77999999999999</v>
      </c>
      <c r="P10" s="2"/>
    </row>
    <row r="11" spans="1:16" x14ac:dyDescent="0.4">
      <c r="A11" s="7" t="s">
        <v>33</v>
      </c>
      <c r="B11" s="14">
        <f>(경제성장률!B11-100)*1.8+100</f>
        <v>101.8</v>
      </c>
      <c r="C11" s="14">
        <f>(경제성장률!C11-100)*1.8+100</f>
        <v>103.24</v>
      </c>
      <c r="D11" s="14">
        <f>(경제성장률!D11-100)*1.8+100</f>
        <v>105.03999999999999</v>
      </c>
      <c r="E11" s="14">
        <f>(경제성장률!E11-100)*1.8+100</f>
        <v>106.83999999999999</v>
      </c>
      <c r="F11" s="14">
        <f>(경제성장률!F11-100)*1.8+100</f>
        <v>105.94</v>
      </c>
      <c r="G11" s="14">
        <f>(경제성장률!G11-100)*1.8+100</f>
        <v>104.86</v>
      </c>
      <c r="H11" s="14">
        <f>(경제성장률!H11-100)*1.8+100</f>
        <v>103.24</v>
      </c>
      <c r="I11" s="14">
        <f>(경제성장률!I11-100)*1.8+100</f>
        <v>99.460000000000008</v>
      </c>
      <c r="J11" s="14">
        <f>(경제성장률!J11-100)*1.8+100</f>
        <v>94.960000000000008</v>
      </c>
      <c r="K11" s="14">
        <f>(경제성장률!K11-100)*1.8+100</f>
        <v>104.5</v>
      </c>
      <c r="L11" s="14">
        <f>(경제성장률!L11-100)*1.8+100</f>
        <v>102.88</v>
      </c>
      <c r="M11" s="14">
        <f>(경제성장률!M11-100)*1.8+100</f>
        <v>104.14</v>
      </c>
      <c r="N11" s="14">
        <f>(경제성장률!N11-100)*1.8+100</f>
        <v>103.96000000000001</v>
      </c>
      <c r="O11" s="14">
        <f>(경제성장률!O11-100)*1.8+100</f>
        <v>104.32000000000001</v>
      </c>
      <c r="P11" s="2"/>
    </row>
    <row r="12" spans="1:16" x14ac:dyDescent="0.4">
      <c r="A12" s="7" t="s">
        <v>34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2"/>
    </row>
    <row r="13" spans="1:16" x14ac:dyDescent="0.4">
      <c r="A13" s="7" t="s">
        <v>37</v>
      </c>
      <c r="B13" s="14">
        <f>(경제성장률!B13-100)*1.8+100</f>
        <v>105.94</v>
      </c>
      <c r="C13" s="14">
        <f>(경제성장률!C13-100)*1.8+100</f>
        <v>103.96000000000001</v>
      </c>
      <c r="D13" s="14">
        <f>(경제성장률!D13-100)*1.8+100</f>
        <v>107.2</v>
      </c>
      <c r="E13" s="14">
        <f>(경제성장률!E13-100)*1.8+100</f>
        <v>110.8</v>
      </c>
      <c r="F13" s="14">
        <f>(경제성장률!F13-100)*1.8+100</f>
        <v>110.07999999999998</v>
      </c>
      <c r="G13" s="14">
        <f>(경제성장률!G13-100)*1.8+100</f>
        <v>107.92000000000002</v>
      </c>
      <c r="H13" s="14">
        <f>(경제성장률!H13-100)*1.8+100</f>
        <v>109.36</v>
      </c>
      <c r="I13" s="14">
        <f>(경제성장률!I13-100)*1.8+100</f>
        <v>105.94</v>
      </c>
      <c r="J13" s="14">
        <f>(경제성장률!J13-100)*1.8+100</f>
        <v>98.2</v>
      </c>
      <c r="K13" s="14">
        <f>(경제성장률!K13-100)*1.8+100</f>
        <v>110.44</v>
      </c>
      <c r="L13" s="14">
        <f>(경제성장률!L13-100)*1.8+100</f>
        <v>110.44</v>
      </c>
      <c r="M13" s="14">
        <f>(경제성장률!M13-100)*1.8+100</f>
        <v>109.9</v>
      </c>
      <c r="N13" s="14">
        <f>(경제성장률!N13-100)*1.8+100</f>
        <v>107.56</v>
      </c>
      <c r="O13" s="14">
        <f>(경제성장률!O13-100)*1.8+100</f>
        <v>103.42000000000002</v>
      </c>
      <c r="P13" s="2"/>
    </row>
    <row r="14" spans="1:16" x14ac:dyDescent="0.4">
      <c r="A14" s="7" t="s">
        <v>42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2"/>
    </row>
    <row r="15" spans="1:16" x14ac:dyDescent="0.4">
      <c r="A15" s="7" t="s">
        <v>43</v>
      </c>
      <c r="B15" s="14">
        <f>(경제성장률!B15-100)*1.8+100</f>
        <v>102.52000000000001</v>
      </c>
      <c r="C15" s="14">
        <f>(경제성장률!C15-100)*1.8+100</f>
        <v>103.06</v>
      </c>
      <c r="D15" s="14">
        <f>(경제성장률!D15-100)*1.8+100</f>
        <v>101.44</v>
      </c>
      <c r="E15" s="14">
        <f>(경제성장률!E15-100)*1.8+100</f>
        <v>104.86</v>
      </c>
      <c r="F15" s="14">
        <f>(경제성장률!F15-100)*1.8+100</f>
        <v>103.77999999999999</v>
      </c>
      <c r="G15" s="14">
        <f>(경제성장률!G15-100)*1.8+100</f>
        <v>106.12</v>
      </c>
      <c r="H15" s="14">
        <f>(경제성장률!H15-100)*1.8+100</f>
        <v>106.47999999999999</v>
      </c>
      <c r="I15" s="14">
        <f>(경제성장률!I15-100)*1.8+100</f>
        <v>102.7</v>
      </c>
      <c r="J15" s="14">
        <f>(경제성장률!J15-100)*1.8+100</f>
        <v>93.160000000000011</v>
      </c>
      <c r="K15" s="14">
        <f>(경제성장률!K15-100)*1.8+100</f>
        <v>103.42000000000002</v>
      </c>
      <c r="L15" s="14">
        <f>(경제성장률!L15-100)*1.8+100</f>
        <v>105.57999999999998</v>
      </c>
      <c r="M15" s="14">
        <f>(경제성장률!M15-100)*1.8+100</f>
        <v>101.62</v>
      </c>
      <c r="N15" s="14">
        <f>(경제성장률!N15-100)*1.8+100</f>
        <v>100.36</v>
      </c>
      <c r="O15" s="14">
        <f>(경제성장률!O15-100)*1.8+100</f>
        <v>100.53999999999999</v>
      </c>
      <c r="P15" s="2"/>
    </row>
    <row r="16" spans="1:16" x14ac:dyDescent="0.4">
      <c r="A16" s="7" t="s">
        <v>44</v>
      </c>
      <c r="B16" s="14">
        <f>(경제성장률!B16-100)*1.8+100</f>
        <v>101.62</v>
      </c>
      <c r="C16" s="14">
        <f>(경제성장률!C16-100)*1.8+100</f>
        <v>102.88</v>
      </c>
      <c r="D16" s="14">
        <f>(경제성장률!D16-100)*1.8+100</f>
        <v>101.62</v>
      </c>
      <c r="E16" s="14">
        <f>(경제성장률!E16-100)*1.8+100</f>
        <v>106.12</v>
      </c>
      <c r="F16" s="14">
        <f>(경제성장률!F16-100)*1.8+100</f>
        <v>103.42000000000002</v>
      </c>
      <c r="G16" s="14">
        <f>(경제성장률!G16-100)*1.8+100</f>
        <v>104.67999999999999</v>
      </c>
      <c r="H16" s="14">
        <f>(경제성장률!H16-100)*1.8+100</f>
        <v>105.4</v>
      </c>
      <c r="I16" s="14">
        <f>(경제성장률!I16-100)*1.8+100</f>
        <v>101.8</v>
      </c>
      <c r="J16" s="14">
        <f>(경제성장률!J16-100)*1.8+100</f>
        <v>95.320000000000007</v>
      </c>
      <c r="K16" s="14">
        <f>(경제성장률!K16-100)*1.8+100</f>
        <v>104.5</v>
      </c>
      <c r="L16" s="14">
        <f>(경제성장률!L16-100)*1.8+100</f>
        <v>102.88</v>
      </c>
      <c r="M16" s="14">
        <f>(경제성장률!M16-100)*1.8+100</f>
        <v>100.17999999999999</v>
      </c>
      <c r="N16" s="14">
        <f>(경제성장률!N16-100)*1.8+100</f>
        <v>100.53999999999999</v>
      </c>
      <c r="O16" s="14">
        <f>(경제성장률!O16-100)*1.8+100</f>
        <v>101.97999999999999</v>
      </c>
      <c r="P16" s="2"/>
    </row>
    <row r="17" spans="1:16" x14ac:dyDescent="0.4">
      <c r="A17" s="7" t="s">
        <v>45</v>
      </c>
      <c r="B17" s="14">
        <f>(경제성장률!B17-100)*1.8+100</f>
        <v>105.57999999999998</v>
      </c>
      <c r="C17" s="14">
        <f>(경제성장률!C17-100)*1.8+100</f>
        <v>102.88</v>
      </c>
      <c r="D17" s="14">
        <f>(경제성장률!D17-100)*1.8+100</f>
        <v>106.47999999999999</v>
      </c>
      <c r="E17" s="14">
        <f>(경제성장률!E17-100)*1.8+100</f>
        <v>108.82000000000001</v>
      </c>
      <c r="F17" s="14">
        <f>(경제성장률!F17-100)*1.8+100</f>
        <v>111.52000000000001</v>
      </c>
      <c r="G17" s="14">
        <f>(경제성장률!G17-100)*1.8+100</f>
        <v>112.42000000000002</v>
      </c>
      <c r="H17" s="14">
        <f>(경제성장률!H17-100)*1.8+100</f>
        <v>109.9</v>
      </c>
      <c r="I17" s="14">
        <f>(경제성장률!I17-100)*1.8+100</f>
        <v>104.86</v>
      </c>
      <c r="J17" s="14">
        <f>(경제성장률!J17-100)*1.8+100</f>
        <v>91.36</v>
      </c>
      <c r="K17" s="14">
        <f>(경제성장률!K17-100)*1.8+100</f>
        <v>104.14</v>
      </c>
      <c r="L17" s="14">
        <f>(경제성장률!L17-100)*1.8+100</f>
        <v>103.6</v>
      </c>
      <c r="M17" s="14">
        <f>(경제성장률!M17-100)*1.8+100</f>
        <v>98.56</v>
      </c>
      <c r="N17" s="14">
        <f>(경제성장률!N17-100)*1.8+100</f>
        <v>98.74</v>
      </c>
      <c r="O17" s="14">
        <f>(경제성장률!O17-100)*1.8+100</f>
        <v>103.6</v>
      </c>
      <c r="P17" s="2"/>
    </row>
    <row r="18" spans="1:16" x14ac:dyDescent="0.4">
      <c r="A18" s="7" t="s">
        <v>46</v>
      </c>
      <c r="B18" s="14">
        <f>(경제성장률!B18-100)*1.8+100</f>
        <v>101.44</v>
      </c>
      <c r="C18" s="14">
        <f>(경제성장률!C18-100)*1.8+100</f>
        <v>100.9</v>
      </c>
      <c r="D18" s="14">
        <f>(경제성장률!D18-100)*1.8+100</f>
        <v>100.72000000000001</v>
      </c>
      <c r="E18" s="14">
        <f>(경제성장률!E18-100)*1.8+100</f>
        <v>104.67999999999999</v>
      </c>
      <c r="F18" s="14">
        <f>(경제성장률!F18-100)*1.8+100</f>
        <v>104.32000000000001</v>
      </c>
      <c r="G18" s="14">
        <f>(경제성장률!G18-100)*1.8+100</f>
        <v>106.83999999999999</v>
      </c>
      <c r="H18" s="14">
        <f>(경제성장률!H18-100)*1.8+100</f>
        <v>101.44</v>
      </c>
      <c r="I18" s="14">
        <f>(경제성장률!I18-100)*1.8+100</f>
        <v>98.74</v>
      </c>
      <c r="J18" s="14">
        <f>(경제성장률!J18-100)*1.8+100</f>
        <v>90.820000000000007</v>
      </c>
      <c r="K18" s="14">
        <f>(경제성장률!K18-100)*1.8+100</f>
        <v>102.88</v>
      </c>
      <c r="L18" s="14">
        <f>(경제성장률!L18-100)*1.8+100</f>
        <v>102.16000000000001</v>
      </c>
      <c r="M18" s="14">
        <f>(경제성장률!M18-100)*1.8+100</f>
        <v>98.74</v>
      </c>
      <c r="N18" s="14">
        <f>(경제성장률!N18-100)*1.8+100</f>
        <v>99.1</v>
      </c>
      <c r="O18" s="14">
        <f>(경제성장률!O18-100)*1.8+100</f>
        <v>101.97999999999999</v>
      </c>
      <c r="P18" s="2"/>
    </row>
    <row r="19" spans="1:16" x14ac:dyDescent="0.4">
      <c r="A19" s="7" t="s">
        <v>47</v>
      </c>
      <c r="B19" s="14">
        <f>(경제성장률!B19-100)*1.8+100</f>
        <v>111.16000000000001</v>
      </c>
      <c r="C19" s="14">
        <f>(경제성장률!C19-100)*1.8+100</f>
        <v>110.97999999999999</v>
      </c>
      <c r="D19" s="14">
        <f>(경제성장률!D19-100)*1.8+100</f>
        <v>113.5</v>
      </c>
      <c r="E19" s="14">
        <f>(경제성장률!E19-100)*1.8+100</f>
        <v>111.7</v>
      </c>
      <c r="F19" s="14">
        <f>(경제성장률!F19-100)*1.8+100</f>
        <v>117.1</v>
      </c>
      <c r="G19" s="14">
        <f>(경제성장률!G19-100)*1.8+100</f>
        <v>118.72000000000001</v>
      </c>
      <c r="H19" s="14">
        <f>(경제성장률!H19-100)*1.8+100</f>
        <v>114.22000000000001</v>
      </c>
      <c r="I19" s="14">
        <f>(경제성장률!I19-100)*1.8+100</f>
        <v>90.460000000000008</v>
      </c>
      <c r="J19" s="14">
        <f>(경제성장률!J19-100)*1.8+100</f>
        <v>73.539999999999992</v>
      </c>
      <c r="K19" s="14">
        <f>(경제성장률!K19-100)*1.8+100</f>
        <v>104.5</v>
      </c>
      <c r="L19" s="14">
        <f>(경제성장률!L19-100)*1.8+100</f>
        <v>114.94</v>
      </c>
      <c r="M19" s="14">
        <f>(경제성장률!M19-100)*1.8+100</f>
        <v>108.46000000000001</v>
      </c>
      <c r="N19" s="14">
        <f>(경제성장률!N19-100)*1.8+100</f>
        <v>102.88</v>
      </c>
      <c r="O19" s="14">
        <f>(경제성장률!O19-100)*1.8+100</f>
        <v>103.77999999999999</v>
      </c>
      <c r="P19" s="2"/>
    </row>
    <row r="20" spans="1:16" x14ac:dyDescent="0.4">
      <c r="A20" s="7" t="s">
        <v>48</v>
      </c>
      <c r="B20" s="14">
        <f>(경제성장률!B20-100)*1.8+100</f>
        <v>104.67999999999999</v>
      </c>
      <c r="C20" s="14">
        <f>(경제성장률!C20-100)*1.8+100</f>
        <v>103.06</v>
      </c>
      <c r="D20" s="14">
        <f>(경제성장률!D20-100)*1.8+100</f>
        <v>103.6</v>
      </c>
      <c r="E20" s="14">
        <f>(경제성장률!E20-100)*1.8+100</f>
        <v>107.02000000000001</v>
      </c>
      <c r="F20" s="14">
        <f>(경제성장률!F20-100)*1.8+100</f>
        <v>105.03999999999999</v>
      </c>
      <c r="G20" s="14">
        <f>(경제성장률!G20-100)*1.8+100</f>
        <v>107.38</v>
      </c>
      <c r="H20" s="14">
        <f>(경제성장률!H20-100)*1.8+100</f>
        <v>109.36</v>
      </c>
      <c r="I20" s="14">
        <f>(경제성장률!I20-100)*1.8+100</f>
        <v>101.26</v>
      </c>
      <c r="J20" s="14">
        <f>(경제성장률!J20-100)*1.8+100</f>
        <v>85.06</v>
      </c>
      <c r="K20" s="14">
        <f>(경제성장률!K20-100)*1.8+100</f>
        <v>105.4</v>
      </c>
      <c r="L20" s="14">
        <f>(경제성장률!L20-100)*1.8+100</f>
        <v>104.67999999999999</v>
      </c>
      <c r="M20" s="14">
        <f>(경제성장률!M20-100)*1.8+100</f>
        <v>97.47999999999999</v>
      </c>
      <c r="N20" s="14">
        <f>(경제성장률!N20-100)*1.8+100</f>
        <v>97.660000000000011</v>
      </c>
      <c r="O20" s="14">
        <f>(경제성장률!O20-100)*1.8+100</f>
        <v>99.820000000000007</v>
      </c>
      <c r="P20" s="2"/>
    </row>
    <row r="21" spans="1:16" x14ac:dyDescent="0.4">
      <c r="A21" s="7" t="s">
        <v>49</v>
      </c>
      <c r="B21" s="14">
        <f>(경제성장률!B21-100)*1.8+100</f>
        <v>103.6</v>
      </c>
      <c r="C21" s="14">
        <f>(경제성장률!C21-100)*1.8+100</f>
        <v>101.97999999999999</v>
      </c>
      <c r="D21" s="14">
        <f>(경제성장률!D21-100)*1.8+100</f>
        <v>101.44</v>
      </c>
      <c r="E21" s="14">
        <f>(경제성장률!E21-100)*1.8+100</f>
        <v>105.03999999999999</v>
      </c>
      <c r="F21" s="14">
        <f>(경제성장률!F21-100)*1.8+100</f>
        <v>102.88</v>
      </c>
      <c r="G21" s="14">
        <f>(경제성장률!G21-100)*1.8+100</f>
        <v>104.32000000000001</v>
      </c>
      <c r="H21" s="14">
        <f>(경제성장률!H21-100)*1.8+100</f>
        <v>104.32000000000001</v>
      </c>
      <c r="I21" s="14">
        <f>(경제성장률!I21-100)*1.8+100</f>
        <v>100.36</v>
      </c>
      <c r="J21" s="14">
        <f>(경제성장률!J21-100)*1.8+100</f>
        <v>94.779999999999987</v>
      </c>
      <c r="K21" s="14">
        <f>(경제성장률!K21-100)*1.8+100</f>
        <v>103.6</v>
      </c>
      <c r="L21" s="14">
        <f>(경제성장률!L21-100)*1.8+100</f>
        <v>103.77999999999999</v>
      </c>
      <c r="M21" s="14">
        <f>(경제성장률!M21-100)*1.8+100</f>
        <v>100.36</v>
      </c>
      <c r="N21" s="14">
        <f>(경제성장률!N21-100)*1.8+100</f>
        <v>101.26</v>
      </c>
      <c r="O21" s="14">
        <f>(경제성장률!O21-100)*1.8+100</f>
        <v>100.36</v>
      </c>
      <c r="P21" s="2"/>
    </row>
    <row r="22" spans="1:16" x14ac:dyDescent="0.4">
      <c r="A22" s="7" t="s">
        <v>50</v>
      </c>
      <c r="B22" s="14">
        <f>(경제성장률!B22-100)*1.8+100</f>
        <v>103.06</v>
      </c>
      <c r="C22" s="14">
        <f>(경제성장률!C22-100)*1.8+100</f>
        <v>100</v>
      </c>
      <c r="D22" s="14">
        <f>(경제성장률!D22-100)*1.8+100</f>
        <v>98.74</v>
      </c>
      <c r="E22" s="14">
        <f>(경제성장률!E22-100)*1.8+100</f>
        <v>102.16000000000001</v>
      </c>
      <c r="F22" s="14">
        <f>(경제성장률!F22-100)*1.8+100</f>
        <v>101.26</v>
      </c>
      <c r="G22" s="14">
        <f>(경제성장률!G22-100)*1.8+100</f>
        <v>106.66000000000001</v>
      </c>
      <c r="H22" s="14">
        <f>(경제성장률!H22-100)*1.8+100</f>
        <v>105.94</v>
      </c>
      <c r="I22" s="14">
        <f>(경제성장률!I22-100)*1.8+100</f>
        <v>101.97999999999999</v>
      </c>
      <c r="J22" s="14">
        <f>(경제성장률!J22-100)*1.8+100</f>
        <v>89.920000000000016</v>
      </c>
      <c r="K22" s="14">
        <f>(경제성장률!K22-100)*1.8+100</f>
        <v>107.38</v>
      </c>
      <c r="L22" s="14">
        <f>(경제성장률!L22-100)*1.8+100</f>
        <v>106.47999999999999</v>
      </c>
      <c r="M22" s="14">
        <f>(경제성장률!M22-100)*1.8+100</f>
        <v>100.72000000000001</v>
      </c>
      <c r="N22" s="14">
        <f>(경제성장률!N22-100)*1.8+100</f>
        <v>100.17999999999999</v>
      </c>
      <c r="O22" s="14">
        <f>(경제성장률!O22-100)*1.8+100</f>
        <v>102.88</v>
      </c>
      <c r="P22" s="2"/>
    </row>
    <row r="23" spans="1:16" x14ac:dyDescent="0.4">
      <c r="A23" s="7" t="s">
        <v>51</v>
      </c>
      <c r="B23" s="14">
        <f>(경제성장률!B23-100)*1.8+100</f>
        <v>106.66000000000001</v>
      </c>
      <c r="C23" s="14">
        <f>(경제성장률!C23-100)*1.8+100</f>
        <v>105.76</v>
      </c>
      <c r="D23" s="14">
        <f>(경제성장률!D23-100)*1.8+100</f>
        <v>111.88</v>
      </c>
      <c r="E23" s="14">
        <f>(경제성장률!E23-100)*1.8+100</f>
        <v>109</v>
      </c>
      <c r="F23" s="14">
        <f>(경제성장률!F23-100)*1.8+100</f>
        <v>101.62</v>
      </c>
      <c r="G23" s="14">
        <f>(경제성장률!G23-100)*1.8+100</f>
        <v>110.44</v>
      </c>
      <c r="H23" s="14">
        <f>(경제성장률!H23-100)*1.8+100</f>
        <v>106.3</v>
      </c>
      <c r="I23" s="14">
        <f>(경제성장률!I23-100)*1.8+100</f>
        <v>99.279999999999987</v>
      </c>
      <c r="J23" s="14">
        <f>(경제성장률!J23-100)*1.8+100</f>
        <v>92.079999999999984</v>
      </c>
      <c r="K23" s="14">
        <f>(경제성장률!K23-100)*1.8+100</f>
        <v>90.279999999999987</v>
      </c>
      <c r="L23" s="14">
        <f>(경제성장률!L23-100)*1.8+100</f>
        <v>83.97999999999999</v>
      </c>
      <c r="M23" s="14">
        <f>(경제성장률!M23-100)*1.8+100</f>
        <v>88.12</v>
      </c>
      <c r="N23" s="14">
        <f>(경제성장률!N23-100)*1.8+100</f>
        <v>92.97999999999999</v>
      </c>
      <c r="O23" s="14">
        <f>(경제성장률!O23-100)*1.8+100</f>
        <v>101.44</v>
      </c>
      <c r="P23" s="2"/>
    </row>
    <row r="24" spans="1:16" x14ac:dyDescent="0.4">
      <c r="A24" s="7" t="s">
        <v>52</v>
      </c>
      <c r="B24" s="14">
        <f>(경제성장률!B24-100)*1.8+100</f>
        <v>106.66000000000001</v>
      </c>
      <c r="C24" s="14">
        <f>(경제성장률!C24-100)*1.8+100</f>
        <v>108.1</v>
      </c>
      <c r="D24" s="14">
        <f>(경제성장률!D24-100)*1.8+100</f>
        <v>106.83999999999999</v>
      </c>
      <c r="E24" s="14">
        <f>(경제성장률!E24-100)*1.8+100</f>
        <v>108.64</v>
      </c>
      <c r="F24" s="14">
        <f>(경제성장률!F24-100)*1.8+100</f>
        <v>107.74</v>
      </c>
      <c r="G24" s="14">
        <f>(경제성장률!G24-100)*1.8+100</f>
        <v>107.2</v>
      </c>
      <c r="H24" s="14">
        <f>(경제성장률!H24-100)*1.8+100</f>
        <v>100.9</v>
      </c>
      <c r="I24" s="14">
        <f>(경제성장률!I24-100)*1.8+100</f>
        <v>101.62</v>
      </c>
      <c r="J24" s="14">
        <f>(경제성장률!J24-100)*1.8+100</f>
        <v>88.12</v>
      </c>
      <c r="K24" s="14">
        <f>(경제성장률!K24-100)*1.8+100</f>
        <v>101.44</v>
      </c>
      <c r="L24" s="14">
        <f>(경제성장률!L24-100)*1.8+100</f>
        <v>103.24</v>
      </c>
      <c r="M24" s="14">
        <f>(경제성장률!M24-100)*1.8+100</f>
        <v>97.3</v>
      </c>
      <c r="N24" s="14">
        <f>(경제성장률!N24-100)*1.8+100</f>
        <v>102.7</v>
      </c>
      <c r="O24" s="14">
        <f>(경제성장률!O24-100)*1.8+100</f>
        <v>106.47999999999999</v>
      </c>
      <c r="P24" s="2"/>
    </row>
    <row r="25" spans="1:16" x14ac:dyDescent="0.4">
      <c r="A25" s="7" t="s">
        <v>53</v>
      </c>
      <c r="B25" s="14">
        <f>(경제성장률!B25-100)*1.8+100</f>
        <v>106.83999999999999</v>
      </c>
      <c r="C25" s="14">
        <f>(경제성장률!C25-100)*1.8+100</f>
        <v>100.9</v>
      </c>
      <c r="D25" s="14">
        <f>(경제성장률!D25-100)*1.8+100</f>
        <v>104.86</v>
      </c>
      <c r="E25" s="14">
        <f>(경제성장률!E25-100)*1.8+100</f>
        <v>114.76</v>
      </c>
      <c r="F25" s="14">
        <f>(경제성장률!F25-100)*1.8+100</f>
        <v>110.8</v>
      </c>
      <c r="G25" s="14">
        <f>(경제성장률!G25-100)*1.8+100</f>
        <v>107.56</v>
      </c>
      <c r="H25" s="14">
        <f>(경제성장률!H25-100)*1.8+100</f>
        <v>117.46000000000001</v>
      </c>
      <c r="I25" s="14">
        <f>(경제성장률!I25-100)*1.8+100</f>
        <v>102.16000000000001</v>
      </c>
      <c r="J25" s="14">
        <f>(경제성장률!J25-100)*1.8+100</f>
        <v>90.820000000000007</v>
      </c>
      <c r="K25" s="14">
        <f>(경제성장률!K25-100)*1.8+100</f>
        <v>94.420000000000016</v>
      </c>
      <c r="L25" s="14">
        <f>(경제성장률!L25-100)*1.8+100</f>
        <v>104.32000000000001</v>
      </c>
      <c r="M25" s="14">
        <f>(경제성장률!M25-100)*1.8+100</f>
        <v>102.33999999999999</v>
      </c>
      <c r="N25" s="14">
        <f>(경제성장률!N25-100)*1.8+100</f>
        <v>106.47999999999999</v>
      </c>
      <c r="O25" s="14">
        <f>(경제성장률!O25-100)*1.8+100</f>
        <v>103.42000000000002</v>
      </c>
      <c r="P25" s="2"/>
    </row>
    <row r="26" spans="1:16" x14ac:dyDescent="0.4">
      <c r="A26" s="7" t="s">
        <v>54</v>
      </c>
      <c r="B26" s="14">
        <f>(경제성장률!B26-100)*1.8+100</f>
        <v>109.53999999999999</v>
      </c>
      <c r="C26" s="14">
        <f>(경제성장률!C26-100)*1.8+100</f>
        <v>110.44</v>
      </c>
      <c r="D26" s="14">
        <f>(경제성장률!D26-100)*1.8+100</f>
        <v>105.4</v>
      </c>
      <c r="E26" s="14">
        <f>(경제성장률!E26-100)*1.8+100</f>
        <v>108.27999999999999</v>
      </c>
      <c r="F26" s="14">
        <f>(경제성장률!F26-100)*1.8+100</f>
        <v>110.26</v>
      </c>
      <c r="G26" s="14">
        <f>(경제성장률!G26-100)*1.8+100</f>
        <v>109.9</v>
      </c>
      <c r="H26" s="14">
        <f>(경제성장률!H26-100)*1.8+100</f>
        <v>108.82000000000001</v>
      </c>
      <c r="I26" s="14">
        <f>(경제성장률!I26-100)*1.8+100</f>
        <v>95.320000000000007</v>
      </c>
      <c r="J26" s="14">
        <f>(경제성장률!J26-100)*1.8+100</f>
        <v>88.47999999999999</v>
      </c>
      <c r="K26" s="14">
        <f>(경제성장률!K26-100)*1.8+100</f>
        <v>99.460000000000008</v>
      </c>
      <c r="L26" s="14">
        <f>(경제성장률!L26-100)*1.8+100</f>
        <v>105.03999999999999</v>
      </c>
      <c r="M26" s="14">
        <f>(경제성장률!M26-100)*1.8+100</f>
        <v>99.460000000000008</v>
      </c>
      <c r="N26" s="14">
        <f>(경제성장률!N26-100)*1.8+100</f>
        <v>100.36</v>
      </c>
      <c r="O26" s="14">
        <f>(경제성장률!O26-100)*1.8+100</f>
        <v>108.64</v>
      </c>
      <c r="P26" s="2"/>
    </row>
    <row r="27" spans="1:16" x14ac:dyDescent="0.4">
      <c r="A27" s="7" t="s">
        <v>55</v>
      </c>
      <c r="B27" s="14">
        <f>(경제성장률!B27-100)*1.8+100</f>
        <v>103.24</v>
      </c>
      <c r="C27" s="14">
        <f>(경제성장률!C27-100)*1.8+100</f>
        <v>100.53999999999999</v>
      </c>
      <c r="D27" s="14">
        <f>(경제성장률!D27-100)*1.8+100</f>
        <v>100.36</v>
      </c>
      <c r="E27" s="14">
        <f>(경제성장률!E27-100)*1.8+100</f>
        <v>102.88</v>
      </c>
      <c r="F27" s="14">
        <f>(경제성장률!F27-100)*1.8+100</f>
        <v>101.62</v>
      </c>
      <c r="G27" s="14">
        <f>(경제성장률!G27-100)*1.8+100</f>
        <v>103.6</v>
      </c>
      <c r="H27" s="14">
        <f>(경제성장률!H27-100)*1.8+100</f>
        <v>102.7</v>
      </c>
      <c r="I27" s="14">
        <f>(경제성장률!I27-100)*1.8+100</f>
        <v>98.2</v>
      </c>
      <c r="J27" s="14">
        <f>(경제성장률!J27-100)*1.8+100</f>
        <v>90.1</v>
      </c>
      <c r="K27" s="14">
        <f>(경제성장률!K27-100)*1.8+100</f>
        <v>103.06</v>
      </c>
      <c r="L27" s="14">
        <f>(경제성장률!L27-100)*1.8+100</f>
        <v>101.07999999999998</v>
      </c>
      <c r="M27" s="14">
        <f>(경제성장률!M27-100)*1.8+100</f>
        <v>94.960000000000008</v>
      </c>
      <c r="N27" s="14">
        <f>(경제성장률!N27-100)*1.8+100</f>
        <v>96.94</v>
      </c>
      <c r="O27" s="14">
        <f>(경제성장률!O27-100)*1.8+100</f>
        <v>99.279999999999987</v>
      </c>
      <c r="P27" s="2"/>
    </row>
    <row r="28" spans="1:16" x14ac:dyDescent="0.4">
      <c r="A28" s="7" t="s">
        <v>56</v>
      </c>
      <c r="B28" s="14">
        <f>(경제성장률!B28-100)*1.8+100</f>
        <v>103.6</v>
      </c>
      <c r="C28" s="14">
        <f>(경제성장률!C28-100)*1.8+100</f>
        <v>105.94</v>
      </c>
      <c r="D28" s="14">
        <f>(경제성장률!D28-100)*1.8+100</f>
        <v>102.16000000000001</v>
      </c>
      <c r="E28" s="14">
        <f>(경제성장률!E28-100)*1.8+100</f>
        <v>108.82000000000001</v>
      </c>
      <c r="F28" s="14">
        <f>(경제성장률!F28-100)*1.8+100</f>
        <v>107.38</v>
      </c>
      <c r="G28" s="14">
        <f>(경제성장률!G28-100)*1.8+100</f>
        <v>108.82000000000001</v>
      </c>
      <c r="H28" s="14">
        <f>(경제성장률!H28-100)*1.8+100</f>
        <v>111.7</v>
      </c>
      <c r="I28" s="14">
        <f>(경제성장률!I28-100)*1.8+100</f>
        <v>100.9</v>
      </c>
      <c r="J28" s="14">
        <f>(경제성장률!J28-100)*1.8+100</f>
        <v>90.460000000000008</v>
      </c>
      <c r="K28" s="14">
        <f>(경제성장률!K28-100)*1.8+100</f>
        <v>109.17999999999999</v>
      </c>
      <c r="L28" s="14">
        <f>(경제성장률!L28-100)*1.8+100</f>
        <v>104.67999999999999</v>
      </c>
      <c r="M28" s="14">
        <f>(경제성장률!M28-100)*1.8+100</f>
        <v>99.64</v>
      </c>
      <c r="N28" s="14">
        <f>(경제성장률!N28-100)*1.8+100</f>
        <v>103.6</v>
      </c>
      <c r="O28" s="14"/>
      <c r="P28" s="2"/>
    </row>
    <row r="29" spans="1:16" x14ac:dyDescent="0.4">
      <c r="A29" s="7" t="s">
        <v>57</v>
      </c>
      <c r="B29" s="14">
        <f>(경제성장률!B29-100)*1.8+100</f>
        <v>102.88</v>
      </c>
      <c r="C29" s="14">
        <f>(경제성장률!C29-100)*1.8+100</f>
        <v>100</v>
      </c>
      <c r="D29" s="14">
        <f>(경제성장률!D29-100)*1.8+100</f>
        <v>100.53999999999999</v>
      </c>
      <c r="E29" s="14">
        <f>(경제성장률!E29-100)*1.8+100</f>
        <v>103.42000000000002</v>
      </c>
      <c r="F29" s="14">
        <f>(경제성장률!F29-100)*1.8+100</f>
        <v>104.14</v>
      </c>
      <c r="G29" s="14">
        <f>(경제성장률!G29-100)*1.8+100</f>
        <v>106.83999999999999</v>
      </c>
      <c r="H29" s="14">
        <f>(경제성장률!H29-100)*1.8+100</f>
        <v>107.56</v>
      </c>
      <c r="I29" s="14">
        <f>(경제성장률!I29-100)*1.8+100</f>
        <v>103.77999999999999</v>
      </c>
      <c r="J29" s="14">
        <f>(경제성장률!J29-100)*1.8+100</f>
        <v>94.06</v>
      </c>
      <c r="K29" s="14">
        <f>(경제성장률!K29-100)*1.8+100</f>
        <v>101.97999999999999</v>
      </c>
      <c r="L29" s="14">
        <f>(경제성장률!L29-100)*1.8+100</f>
        <v>103.06</v>
      </c>
      <c r="M29" s="14">
        <f>(경제성장률!M29-100)*1.8+100</f>
        <v>97.12</v>
      </c>
      <c r="N29" s="14">
        <f>(경제성장률!N29-100)*1.8+100</f>
        <v>98.74</v>
      </c>
      <c r="O29" s="14">
        <f>(경제성장률!O29-100)*1.8+100</f>
        <v>101.62</v>
      </c>
      <c r="P29" s="2"/>
    </row>
    <row r="30" spans="1:16" x14ac:dyDescent="0.4">
      <c r="A30" s="7" t="s">
        <v>58</v>
      </c>
      <c r="B30" s="14">
        <f>(경제성장률!B30-100)*1.8+100</f>
        <v>103.77999999999999</v>
      </c>
      <c r="C30" s="14">
        <f>(경제성장률!C30-100)*1.8+100</f>
        <v>102.52000000000001</v>
      </c>
      <c r="D30" s="14">
        <f>(경제성장률!D30-100)*1.8+100</f>
        <v>101.62</v>
      </c>
      <c r="E30" s="14">
        <f>(경제성장률!E30-100)*1.8+100</f>
        <v>107.2</v>
      </c>
      <c r="F30" s="14">
        <f>(경제성장률!F30-100)*1.8+100</f>
        <v>104.67999999999999</v>
      </c>
      <c r="G30" s="14">
        <f>(경제성장률!G30-100)*1.8+100</f>
        <v>104.32000000000001</v>
      </c>
      <c r="H30" s="14">
        <f>(경제성장률!H30-100)*1.8+100</f>
        <v>105.22000000000001</v>
      </c>
      <c r="I30" s="14">
        <f>(경제성장률!I30-100)*1.8+100</f>
        <v>100.72000000000001</v>
      </c>
      <c r="J30" s="14">
        <f>(경제성장률!J30-100)*1.8+100</f>
        <v>97.12</v>
      </c>
      <c r="K30" s="14">
        <f>(경제성장률!K30-100)*1.8+100</f>
        <v>101.07999999999998</v>
      </c>
      <c r="L30" s="14">
        <f>(경제성장률!L30-100)*1.8+100</f>
        <v>101.8</v>
      </c>
      <c r="M30" s="14">
        <f>(경제성장률!M30-100)*1.8+100</f>
        <v>104.86</v>
      </c>
      <c r="N30" s="14">
        <f>(경제성장률!N30-100)*1.8+100</f>
        <v>101.26</v>
      </c>
      <c r="O30" s="14">
        <f>(경제성장률!O30-100)*1.8+100</f>
        <v>103.96000000000001</v>
      </c>
      <c r="P30" s="2"/>
    </row>
    <row r="31" spans="1:16" x14ac:dyDescent="0.4">
      <c r="A31" s="7" t="s">
        <v>59</v>
      </c>
      <c r="B31" s="14">
        <f>(경제성장률!B31-100)*1.8+100</f>
        <v>102.16000000000001</v>
      </c>
      <c r="C31" s="14">
        <f>(경제성장률!C31-100)*1.8+100</f>
        <v>102.52000000000001</v>
      </c>
      <c r="D31" s="14">
        <f>(경제성장률!D31-100)*1.8+100</f>
        <v>106.47999999999999</v>
      </c>
      <c r="E31" s="14">
        <f>(경제성장률!E31-100)*1.8+100</f>
        <v>109.17999999999999</v>
      </c>
      <c r="F31" s="14">
        <f>(경제성장률!F31-100)*1.8+100</f>
        <v>106.3</v>
      </c>
      <c r="G31" s="14">
        <f>(경제성장률!G31-100)*1.8+100</f>
        <v>111.16000000000001</v>
      </c>
      <c r="H31" s="14">
        <f>(경제성장률!H31-100)*1.8+100</f>
        <v>112.96000000000001</v>
      </c>
      <c r="I31" s="14">
        <f>(경제성장률!I31-100)*1.8+100</f>
        <v>107.02000000000001</v>
      </c>
      <c r="J31" s="14">
        <f>(경제성장률!J31-100)*1.8+100</f>
        <v>104.67999999999999</v>
      </c>
      <c r="K31" s="14">
        <f>(경제성장률!K31-100)*1.8+100</f>
        <v>106.66000000000001</v>
      </c>
      <c r="L31" s="14">
        <f>(경제성장률!L31-100)*1.8+100</f>
        <v>108.64</v>
      </c>
      <c r="M31" s="14">
        <f>(경제성장률!M31-100)*1.8+100</f>
        <v>103.24</v>
      </c>
      <c r="N31" s="14">
        <f>(경제성장률!N31-100)*1.8+100</f>
        <v>103.06</v>
      </c>
      <c r="O31" s="14">
        <f>(경제성장률!O31-100)*1.8+100</f>
        <v>106.12</v>
      </c>
      <c r="P31" s="2"/>
    </row>
    <row r="32" spans="1:16" x14ac:dyDescent="0.4">
      <c r="A32" s="7" t="s">
        <v>60</v>
      </c>
      <c r="B32" s="14">
        <f>(경제성장률!B32-100)*1.8+100</f>
        <v>103.42000000000002</v>
      </c>
      <c r="C32" s="14">
        <f>(경제성장률!C32-100)*1.8+100</f>
        <v>101.44</v>
      </c>
      <c r="D32" s="14">
        <f>(경제성장률!D32-100)*1.8+100</f>
        <v>98.38</v>
      </c>
      <c r="E32" s="14">
        <f>(경제성장률!E32-100)*1.8+100</f>
        <v>103.24</v>
      </c>
      <c r="F32" s="14">
        <f>(경제성장률!F32-100)*1.8+100</f>
        <v>101.44</v>
      </c>
      <c r="G32" s="14">
        <f>(경제성장률!G32-100)*1.8+100</f>
        <v>102.88</v>
      </c>
      <c r="H32" s="14">
        <f>(경제성장률!H32-100)*1.8+100</f>
        <v>104.5</v>
      </c>
      <c r="I32" s="14">
        <f>(경제성장률!I32-100)*1.8+100</f>
        <v>100.36</v>
      </c>
      <c r="J32" s="14">
        <f>(경제성장률!J32-100)*1.8+100</f>
        <v>94.6</v>
      </c>
      <c r="K32" s="14">
        <f>(경제성장률!K32-100)*1.8+100</f>
        <v>103.42000000000002</v>
      </c>
      <c r="L32" s="14">
        <f>(경제성장률!L32-100)*1.8+100</f>
        <v>96.76</v>
      </c>
      <c r="M32" s="14">
        <f>(경제성장률!M32-100)*1.8+100</f>
        <v>92.8</v>
      </c>
      <c r="N32" s="14">
        <f>(경제성장률!N32-100)*1.8+100</f>
        <v>97.12</v>
      </c>
      <c r="O32" s="14">
        <f>(경제성장률!O32-100)*1.8+100</f>
        <v>101.62</v>
      </c>
      <c r="P32" s="2"/>
    </row>
    <row r="33" spans="1:16" x14ac:dyDescent="0.4">
      <c r="A33" s="7" t="s">
        <v>62</v>
      </c>
      <c r="B33" s="14">
        <f>(경제성장률!B33-100)*1.8+100</f>
        <v>105.94</v>
      </c>
      <c r="C33" s="14">
        <f>(경제성장률!C33-100)*1.8+100</f>
        <v>108.46000000000001</v>
      </c>
      <c r="D33" s="14">
        <f>(경제성장률!D33-100)*1.8+100</f>
        <v>109.72000000000001</v>
      </c>
      <c r="E33" s="14">
        <f>(경제성장률!E33-100)*1.8+100</f>
        <v>109.36</v>
      </c>
      <c r="F33" s="14">
        <f>(경제성장률!F33-100)*1.8+100</f>
        <v>111.7</v>
      </c>
      <c r="G33" s="14">
        <f>(경제성장률!G33-100)*1.8+100</f>
        <v>114.94</v>
      </c>
      <c r="H33" s="14">
        <f>(경제성장률!H33-100)*1.8+100</f>
        <v>119.26</v>
      </c>
      <c r="I33" s="14">
        <f>(경제성장률!I33-100)*1.8+100</f>
        <v>109.72000000000001</v>
      </c>
      <c r="J33" s="14">
        <f>(경제성장률!J33-100)*1.8+100</f>
        <v>90.460000000000008</v>
      </c>
      <c r="K33" s="14">
        <f>(경제성장률!K33-100)*1.8+100</f>
        <v>108.64</v>
      </c>
      <c r="L33" s="14">
        <f>(경제성장률!L33-100)*1.8+100</f>
        <v>104.86</v>
      </c>
      <c r="M33" s="14">
        <f>(경제성장률!M33-100)*1.8+100</f>
        <v>102.88</v>
      </c>
      <c r="N33" s="14">
        <f>(경제성장률!N33-100)*1.8+100</f>
        <v>102.52000000000001</v>
      </c>
      <c r="O33" s="14">
        <f>(경제성장률!O33-100)*1.8+100</f>
        <v>104.32000000000001</v>
      </c>
      <c r="P33" s="2"/>
    </row>
    <row r="34" spans="1:16" x14ac:dyDescent="0.4">
      <c r="A34" s="7" t="s">
        <v>63</v>
      </c>
      <c r="B34" s="14">
        <f>(경제성장률!B34-100)*1.8+100</f>
        <v>105.22000000000001</v>
      </c>
      <c r="C34" s="14">
        <f>(경제성장률!C34-100)*1.8+100</f>
        <v>106.83999999999999</v>
      </c>
      <c r="D34" s="14">
        <f>(경제성장률!D34-100)*1.8+100</f>
        <v>105.03999999999999</v>
      </c>
      <c r="E34" s="14">
        <f>(경제성장률!E34-100)*1.8+100</f>
        <v>107.92000000000002</v>
      </c>
      <c r="F34" s="14">
        <f>(경제성장률!F34-100)*1.8+100</f>
        <v>107.2</v>
      </c>
      <c r="G34" s="14">
        <f>(경제성장률!G34-100)*1.8+100</f>
        <v>110.26</v>
      </c>
      <c r="H34" s="14">
        <f>(경제성장률!H34-100)*1.8+100</f>
        <v>112.42000000000002</v>
      </c>
      <c r="I34" s="14">
        <f>(경제성장률!I34-100)*1.8+100</f>
        <v>105.94</v>
      </c>
      <c r="J34" s="14">
        <f>(경제성장률!J34-100)*1.8+100</f>
        <v>85.960000000000008</v>
      </c>
      <c r="K34" s="14">
        <f>(경제성장률!K34-100)*1.8+100</f>
        <v>102.16000000000001</v>
      </c>
      <c r="L34" s="14">
        <f>(경제성장률!L34-100)*1.8+100</f>
        <v>101.07999999999998</v>
      </c>
      <c r="M34" s="14">
        <f>(경제성장률!M34-100)*1.8+100</f>
        <v>95.320000000000007</v>
      </c>
      <c r="N34" s="14">
        <f>(경제성장률!N34-100)*1.8+100</f>
        <v>98.2</v>
      </c>
      <c r="O34" s="14">
        <f>(경제성장률!O34-100)*1.8+100</f>
        <v>104.67999999999999</v>
      </c>
      <c r="P34" s="2"/>
    </row>
    <row r="35" spans="1:16" x14ac:dyDescent="0.4">
      <c r="A35" s="7" t="s">
        <v>64</v>
      </c>
      <c r="B35" s="14">
        <f>(경제성장률!B35-100)*1.8+100</f>
        <v>107.2</v>
      </c>
      <c r="C35" s="14">
        <f>(경제성장률!C35-100)*1.8+100</f>
        <v>105.22000000000001</v>
      </c>
      <c r="D35" s="14">
        <f>(경제성장률!D35-100)*1.8+100</f>
        <v>105.76</v>
      </c>
      <c r="E35" s="14">
        <f>(경제성장률!E35-100)*1.8+100</f>
        <v>105.76</v>
      </c>
      <c r="F35" s="14">
        <f>(경제성장률!F35-100)*1.8+100</f>
        <v>106.66000000000001</v>
      </c>
      <c r="G35" s="14">
        <f>(경제성장률!G35-100)*1.8+100</f>
        <v>107.56</v>
      </c>
      <c r="H35" s="14">
        <f>(경제성장률!H35-100)*1.8+100</f>
        <v>106.83999999999999</v>
      </c>
      <c r="I35" s="14">
        <f>(경제성장률!I35-100)*1.8+100</f>
        <v>101.97999999999999</v>
      </c>
      <c r="J35" s="14">
        <f>(경제성장률!J35-100)*1.8+100</f>
        <v>93.52000000000001</v>
      </c>
      <c r="K35" s="14">
        <f>(경제성장률!K35-100)*1.8+100</f>
        <v>100</v>
      </c>
      <c r="L35" s="14">
        <f>(경제성장률!L35-100)*1.8+100</f>
        <v>98.920000000000016</v>
      </c>
      <c r="M35" s="14">
        <f>(경제성장률!M35-100)*1.8+100</f>
        <v>96.220000000000013</v>
      </c>
      <c r="N35" s="14">
        <f>(경제성장률!N35-100)*1.8+100</f>
        <v>97.839999999999989</v>
      </c>
      <c r="O35" s="14">
        <f>(경제성장률!O35-100)*1.8+100</f>
        <v>102.52000000000001</v>
      </c>
      <c r="P35" s="2"/>
    </row>
    <row r="36" spans="1:16" x14ac:dyDescent="0.4">
      <c r="A36" s="7" t="s">
        <v>65</v>
      </c>
      <c r="B36" s="14">
        <f>(경제성장률!B36-100)*1.8+100</f>
        <v>102.88</v>
      </c>
      <c r="C36" s="14">
        <f>(경제성장률!C36-100)*1.8+100</f>
        <v>103.77999999999999</v>
      </c>
      <c r="D36" s="14">
        <f>(경제성장률!D36-100)*1.8+100</f>
        <v>104.32000000000001</v>
      </c>
      <c r="E36" s="14">
        <f>(경제성장률!E36-100)*1.8+100</f>
        <v>107.74</v>
      </c>
      <c r="F36" s="14">
        <f>(경제성장률!F36-100)*1.8+100</f>
        <v>105.03999999999999</v>
      </c>
      <c r="G36" s="14">
        <f>(경제성장률!G36-100)*1.8+100</f>
        <v>108.46000000000001</v>
      </c>
      <c r="H36" s="14">
        <f>(경제성장률!H36-100)*1.8+100</f>
        <v>106.12</v>
      </c>
      <c r="I36" s="14">
        <f>(경제성장률!I36-100)*1.8+100</f>
        <v>98.920000000000016</v>
      </c>
      <c r="J36" s="14">
        <f>(경제성장률!J36-100)*1.8+100</f>
        <v>90.64</v>
      </c>
      <c r="K36" s="14">
        <f>(경제성장률!K36-100)*1.8+100</f>
        <v>110.8</v>
      </c>
      <c r="L36" s="14">
        <f>(경제성장률!L36-100)*1.8+100</f>
        <v>104.86</v>
      </c>
      <c r="M36" s="14">
        <f>(경제성장률!M36-100)*1.8+100</f>
        <v>99.460000000000008</v>
      </c>
      <c r="N36" s="14">
        <f>(경제성장률!N36-100)*1.8+100</f>
        <v>102.33999999999999</v>
      </c>
      <c r="O36" s="14">
        <f>(경제성장률!O36-100)*1.8+100</f>
        <v>104.14</v>
      </c>
      <c r="P36" s="2"/>
    </row>
    <row r="37" spans="1:16" x14ac:dyDescent="0.4">
      <c r="A37" s="7" t="s">
        <v>66</v>
      </c>
      <c r="B37" s="14">
        <f>(경제성장률!B37-100)*1.8+100</f>
        <v>102.52000000000001</v>
      </c>
      <c r="C37" s="14">
        <f>(경제성장률!C37-100)*1.8+100</f>
        <v>100.17999999999999</v>
      </c>
      <c r="D37" s="14">
        <f>(경제성장률!D37-100)*1.8+100</f>
        <v>100</v>
      </c>
      <c r="E37" s="14">
        <f>(경제성장률!E37-100)*1.8+100</f>
        <v>105.03999999999999</v>
      </c>
      <c r="F37" s="14">
        <f>(경제성장률!F37-100)*1.8+100</f>
        <v>105.4</v>
      </c>
      <c r="G37" s="14">
        <f>(경제성장률!G37-100)*1.8+100</f>
        <v>107.2</v>
      </c>
      <c r="H37" s="14">
        <f>(경제성장률!H37-100)*1.8+100</f>
        <v>107.38</v>
      </c>
      <c r="I37" s="14">
        <f>(경제성장률!I37-100)*1.8+100</f>
        <v>104.14</v>
      </c>
      <c r="J37" s="14">
        <f>(경제성장률!J37-100)*1.8+100</f>
        <v>96.220000000000013</v>
      </c>
      <c r="K37" s="14">
        <f>(경제성장률!K37-100)*1.8+100</f>
        <v>105.4</v>
      </c>
      <c r="L37" s="14">
        <f>(경제성장률!L37-100)*1.8+100</f>
        <v>103.24</v>
      </c>
      <c r="M37" s="14">
        <f>(경제성장률!M37-100)*1.8+100</f>
        <v>101.97999999999999</v>
      </c>
      <c r="N37" s="14">
        <f>(경제성장률!N37-100)*1.8+100</f>
        <v>103.42000000000002</v>
      </c>
      <c r="O37" s="14">
        <f>(경제성장률!O37-100)*1.8+100</f>
        <v>-80</v>
      </c>
      <c r="P37" s="2"/>
    </row>
    <row r="38" spans="1:16" x14ac:dyDescent="0.4">
      <c r="A38" s="7" t="s">
        <v>67</v>
      </c>
      <c r="B38" s="14">
        <f>(경제성장률!B38-100)*1.8+100</f>
        <v>104.86</v>
      </c>
      <c r="C38" s="14">
        <f>(경제성장률!C38-100)*1.8+100</f>
        <v>104.5</v>
      </c>
      <c r="D38" s="14">
        <f>(경제성장률!D38-100)*1.8+100</f>
        <v>107.74</v>
      </c>
      <c r="E38" s="14">
        <f>(경제성장률!E38-100)*1.8+100</f>
        <v>104.5</v>
      </c>
      <c r="F38" s="14">
        <f>(경제성장률!F38-100)*1.8+100</f>
        <v>105.03999999999999</v>
      </c>
      <c r="G38" s="14">
        <f>(경제성장률!G38-100)*1.8+100</f>
        <v>105.4</v>
      </c>
      <c r="H38" s="14">
        <f>(경제성장률!H38-100)*1.8+100</f>
        <v>104.67999999999999</v>
      </c>
      <c r="I38" s="14">
        <f>(경제성장률!I38-100)*1.8+100</f>
        <v>99.460000000000008</v>
      </c>
      <c r="J38" s="14">
        <f>(경제성장률!J38-100)*1.8+100</f>
        <v>92.26</v>
      </c>
      <c r="K38" s="14">
        <f>(경제성장률!K38-100)*1.8+100</f>
        <v>103.42000000000002</v>
      </c>
      <c r="L38" s="14">
        <f>(경제성장률!L38-100)*1.8+100</f>
        <v>102.88</v>
      </c>
      <c r="M38" s="14">
        <f>(경제성장률!M38-100)*1.8+100</f>
        <v>101.26</v>
      </c>
      <c r="N38" s="14">
        <f>(경제성장률!N38-100)*1.8+100</f>
        <v>103.06</v>
      </c>
      <c r="O38" s="14">
        <f>(경제성장률!O38-100)*1.8+100</f>
        <v>104.67999999999999</v>
      </c>
      <c r="P38" s="2"/>
    </row>
    <row r="39" spans="1:16" x14ac:dyDescent="0.4">
      <c r="A39" s="7" t="s">
        <v>72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2"/>
    </row>
    <row r="40" spans="1:16" x14ac:dyDescent="0.4">
      <c r="A40" s="7" t="s">
        <v>73</v>
      </c>
      <c r="B40" s="14">
        <f>(경제성장률!B40-100)*1.8+100</f>
        <v>103.42000000000002</v>
      </c>
      <c r="C40" s="14">
        <f>(경제성장률!C40-100)*1.8+100</f>
        <v>107.02000000000001</v>
      </c>
      <c r="D40" s="14">
        <f>(경제성장률!D40-100)*1.8+100</f>
        <v>105.57999999999998</v>
      </c>
      <c r="E40" s="14">
        <f>(경제성장률!E40-100)*1.8+100</f>
        <v>107.56</v>
      </c>
      <c r="F40" s="14">
        <f>(경제성장률!F40-100)*1.8+100</f>
        <v>105.76</v>
      </c>
      <c r="G40" s="14">
        <f>(경제성장률!G40-100)*1.8+100</f>
        <v>105.4</v>
      </c>
      <c r="H40" s="14">
        <f>(경제성장률!H40-100)*1.8+100</f>
        <v>106.83999999999999</v>
      </c>
      <c r="I40" s="14">
        <f>(경제성장률!I40-100)*1.8+100</f>
        <v>106.66000000000001</v>
      </c>
      <c r="J40" s="14">
        <f>(경제성장률!J40-100)*1.8+100</f>
        <v>103.06</v>
      </c>
      <c r="K40" s="14">
        <f>(경제성장률!K40-100)*1.8+100</f>
        <v>103.6</v>
      </c>
      <c r="L40" s="14">
        <f>(경제성장률!L40-100)*1.8+100</f>
        <v>104.14</v>
      </c>
      <c r="M40" s="14">
        <f>(경제성장률!M40-100)*1.8+100</f>
        <v>106.66000000000001</v>
      </c>
      <c r="N40" s="14">
        <f>(경제성장률!N40-100)*1.8+100</f>
        <v>104.5</v>
      </c>
      <c r="O40" s="14">
        <f>(경제성장률!O40-100)*1.8+100</f>
        <v>104.5</v>
      </c>
      <c r="P40" s="2"/>
    </row>
    <row r="41" spans="1:16" x14ac:dyDescent="0.4">
      <c r="A41" s="8" t="s">
        <v>74</v>
      </c>
      <c r="B41" s="14">
        <f>(경제성장률!B41-100)*1.8+100</f>
        <v>106.12</v>
      </c>
      <c r="C41" s="14">
        <f>(경제성장률!C41-100)*1.8+100</f>
        <v>108.82000000000001</v>
      </c>
      <c r="D41" s="14">
        <f>(경제성장률!D41-100)*1.8+100</f>
        <v>108.27999999999999</v>
      </c>
      <c r="E41" s="14">
        <f>(경제성장률!E41-100)*1.8+100</f>
        <v>106.83999999999999</v>
      </c>
      <c r="F41" s="14">
        <f>(경제성장률!F41-100)*1.8+100</f>
        <v>106.12</v>
      </c>
      <c r="G41" s="14">
        <f>(경제성장률!G41-100)*1.8+100</f>
        <v>105.03999999999999</v>
      </c>
      <c r="H41" s="14">
        <f>(경제성장률!H41-100)*1.8+100</f>
        <v>105.4</v>
      </c>
      <c r="I41" s="14">
        <f>(경제성장률!I41-100)*1.8+100</f>
        <v>97.12</v>
      </c>
      <c r="J41" s="14">
        <f>(경제성장률!J41-100)*1.8+100</f>
        <v>99.460000000000008</v>
      </c>
      <c r="K41" s="14">
        <f>(경제성장률!K41-100)*1.8+100</f>
        <v>102.52000000000001</v>
      </c>
      <c r="L41" s="14">
        <f>(경제성장률!L41-100)*1.8+100</f>
        <v>103.96000000000001</v>
      </c>
      <c r="M41" s="14">
        <f>(경제성장률!M41-100)*1.8+100</f>
        <v>103.96000000000001</v>
      </c>
      <c r="N41" s="14">
        <f>(경제성장률!N41-100)*1.8+100</f>
        <v>104.5</v>
      </c>
      <c r="O41" s="14"/>
      <c r="P41" s="2"/>
    </row>
  </sheetData>
  <mergeCells count="1"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초교 데이터</vt:lpstr>
      <vt:lpstr>초교(증가율)</vt:lpstr>
      <vt:lpstr>초교 차트</vt:lpstr>
      <vt:lpstr>중교 데이터</vt:lpstr>
      <vt:lpstr>중교(증가율)</vt:lpstr>
      <vt:lpstr>고교 데이터</vt:lpstr>
      <vt:lpstr>고교(증가율)</vt:lpstr>
      <vt:lpstr>경제성장률</vt:lpstr>
      <vt:lpstr>보정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Tapu</cp:lastModifiedBy>
  <dcterms:created xsi:type="dcterms:W3CDTF">2015-11-06T00:12:47Z</dcterms:created>
  <dcterms:modified xsi:type="dcterms:W3CDTF">2015-11-08T09:42:53Z</dcterms:modified>
</cp:coreProperties>
</file>