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ehyunahn\Downloads\"/>
    </mc:Choice>
  </mc:AlternateContent>
  <xr:revisionPtr revIDLastSave="0" documentId="10_ncr:100000_{27E93C0A-30B9-4621-9966-6DC87752F28C}" xr6:coauthVersionLast="31" xr6:coauthVersionMax="31" xr10:uidLastSave="{00000000-0000-0000-0000-000000000000}"/>
  <bookViews>
    <workbookView xWindow="0" yWindow="0" windowWidth="37425" windowHeight="18165" xr2:uid="{7CF7398E-9351-4901-8450-37A9E5B3056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C28" i="1"/>
  <c r="D28" i="1"/>
  <c r="B29" i="1"/>
  <c r="C29" i="1"/>
  <c r="D29" i="1"/>
  <c r="A29" i="1"/>
  <c r="A28" i="1"/>
  <c r="H12" i="1"/>
  <c r="C15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B8" i="1"/>
  <c r="C8" i="1"/>
  <c r="D8" i="1"/>
  <c r="E8" i="1"/>
  <c r="F8" i="1"/>
  <c r="G8" i="1"/>
  <c r="H8" i="1"/>
  <c r="A8" i="1"/>
  <c r="B15" i="1" l="1"/>
  <c r="D15" i="1"/>
  <c r="A15" i="1"/>
  <c r="A24" i="1" l="1"/>
  <c r="D24" i="1"/>
  <c r="B23" i="1"/>
  <c r="C23" i="1"/>
  <c r="B24" i="1"/>
  <c r="D23" i="1"/>
  <c r="C24" i="1"/>
  <c r="A23" i="1"/>
</calcChain>
</file>

<file path=xl/sharedStrings.xml><?xml version="1.0" encoding="utf-8"?>
<sst xmlns="http://schemas.openxmlformats.org/spreadsheetml/2006/main" count="19" uniqueCount="19">
  <si>
    <t>Mean</t>
    <phoneticPr fontId="2" type="noConversion"/>
  </si>
  <si>
    <t>Var</t>
    <phoneticPr fontId="2" type="noConversion"/>
  </si>
  <si>
    <t>Std</t>
    <phoneticPr fontId="2" type="noConversion"/>
  </si>
  <si>
    <t>Y = ln(X)</t>
    <phoneticPr fontId="2" type="noConversion"/>
  </si>
  <si>
    <t>Number of Samples</t>
    <phoneticPr fontId="2" type="noConversion"/>
  </si>
  <si>
    <t>2-sigma(95%)</t>
    <phoneticPr fontId="2" type="noConversion"/>
  </si>
  <si>
    <t>1-sigma(68%)</t>
    <phoneticPr fontId="2" type="noConversion"/>
  </si>
  <si>
    <t>0.674-sigma(50%)</t>
    <phoneticPr fontId="2" type="noConversion"/>
  </si>
  <si>
    <t>3-sigma(99%)</t>
    <phoneticPr fontId="2" type="noConversion"/>
  </si>
  <si>
    <t>http://jse.amstat.org/v13n1/olsson.html</t>
  </si>
  <si>
    <t>Confidence Interval (Cox Method)</t>
    <phoneticPr fontId="2" type="noConversion"/>
  </si>
  <si>
    <t>Real Value Intervals</t>
    <phoneticPr fontId="2" type="noConversion"/>
  </si>
  <si>
    <t>Naïve method는 mean을 커버하지 못한다</t>
    <phoneticPr fontId="2" type="noConversion"/>
  </si>
  <si>
    <t>따라서 Cox method로 문제를 해결한다</t>
    <phoneticPr fontId="2" type="noConversion"/>
  </si>
  <si>
    <t>Sample size above 30?</t>
    <phoneticPr fontId="2" type="noConversion"/>
  </si>
  <si>
    <t>No: Use the t-score</t>
    <phoneticPr fontId="2" type="noConversion"/>
  </si>
  <si>
    <t>No. T-score</t>
    <phoneticPr fontId="2" type="noConversion"/>
  </si>
  <si>
    <t>z 자리에 t 넣기</t>
    <phoneticPr fontId="2" type="noConversion"/>
  </si>
  <si>
    <t>&lt;&lt; 관측치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</si>
</sst>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5" formatCode="0.000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85" fontId="0" fillId="0" borderId="0" xfId="0" applyNumberFormat="1">
      <alignment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3" fillId="0" borderId="0" xfId="0" applyFont="1">
      <alignment vertical="center"/>
    </xf>
    <xf numFmtId="2" fontId="3" fillId="0" borderId="0" xfId="0" applyNumberFormat="1" applyFon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695325</xdr:colOff>
      <xdr:row>20</xdr:row>
      <xdr:rowOff>38100</xdr:rowOff>
    </xdr:from>
    <xdr:to>
      <xdr:col>7</xdr:col>
      <xdr:colOff>352425</xdr:colOff>
      <xdr:row>23</xdr:row>
      <xdr:rowOff>38100</xdr:rowOff>
    </xdr:to>
    <xdr:pic>
      <xdr:nvPicPr>
        <xdr:cNvPr id="2" name="그림 1" descr="http://jse.amstat.org/v13n1/olsson_eqn4.gif">
          <a:extLst>
            <a:ext uri="{FF2B5EF4-FFF2-40B4-BE49-F238E27FC236}">
              <a16:creationId xmlns:a16="http://schemas.microsoft.com/office/drawing/2014/main" id="{B9B51158-0D52-427F-8E3C-009412F4A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4229100"/>
          <a:ext cx="2171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638175</xdr:colOff>
      <xdr:row>24</xdr:row>
      <xdr:rowOff>123825</xdr:rowOff>
    </xdr:from>
    <xdr:to>
      <xdr:col>8</xdr:col>
      <xdr:colOff>85725</xdr:colOff>
      <xdr:row>27</xdr:row>
      <xdr:rowOff>28575</xdr:rowOff>
    </xdr:to>
    <xdr:pic>
      <xdr:nvPicPr>
        <xdr:cNvPr id="3" name="그림 2" descr="http://jse.amstat.org/v13n1/olsson_eqn4a.gif">
          <a:extLst>
            <a:ext uri="{FF2B5EF4-FFF2-40B4-BE49-F238E27FC236}">
              <a16:creationId xmlns:a16="http://schemas.microsoft.com/office/drawing/2014/main" id="{BDAD5251-7917-4343-BA31-8E59DE667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4925" y="5153025"/>
          <a:ext cx="28003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304800</xdr:colOff>
      <xdr:row>28</xdr:row>
      <xdr:rowOff>171450</xdr:rowOff>
    </xdr:from>
    <xdr:to>
      <xdr:col>8</xdr:col>
      <xdr:colOff>400050</xdr:colOff>
      <xdr:row>44</xdr:row>
      <xdr:rowOff>47625</xdr:rowOff>
    </xdr:to>
    <xdr:pic>
      <xdr:nvPicPr>
        <xdr:cNvPr id="4" name="그림 3" descr="When to use a t-score vs. z-score.">
          <a:extLst>
            <a:ext uri="{FF2B5EF4-FFF2-40B4-BE49-F238E27FC236}">
              <a16:creationId xmlns:a16="http://schemas.microsoft.com/office/drawing/2014/main" id="{4B3DEBC8-9954-4A0F-8F7D-96AB56BDA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0" y="6038850"/>
          <a:ext cx="3448050" cy="3228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44</xdr:row>
      <xdr:rowOff>200025</xdr:rowOff>
    </xdr:from>
    <xdr:to>
      <xdr:col>8</xdr:col>
      <xdr:colOff>247650</xdr:colOff>
      <xdr:row>53</xdr:row>
      <xdr:rowOff>133350</xdr:rowOff>
    </xdr:to>
    <xdr:pic>
      <xdr:nvPicPr>
        <xdr:cNvPr id="5" name="그림 4" descr="t score confidence interval table에 대한 이미지 검색결과">
          <a:extLst>
            <a:ext uri="{FF2B5EF4-FFF2-40B4-BE49-F238E27FC236}">
              <a16:creationId xmlns:a16="http://schemas.microsoft.com/office/drawing/2014/main" id="{222EB6D0-C56F-4C24-967D-9481380B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0" y="9420225"/>
          <a:ext cx="2933700" cy="1819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AF4AC-D596-4734-936D-27174ABDB28E}">
  <dimension ref="A1:J47"/>
  <sheetViews>
    <sheetView tabSelected="1" workbookViewId="0">
      <selection activeCell="J3" sqref="J3"/>
    </sheetView>
  </sheetViews>
  <sheetFormatPr defaultRowHeight="16.5" x14ac:dyDescent="0.3"/>
  <cols>
    <col min="1" max="1" width="17.25" bestFit="1" customWidth="1"/>
    <col min="2" max="2" width="14.25" customWidth="1"/>
    <col min="3" max="3" width="12.875" customWidth="1"/>
    <col min="4" max="4" width="14.375" customWidth="1"/>
    <col min="5" max="8" width="11" bestFit="1" customWidth="1"/>
  </cols>
  <sheetData>
    <row r="1" spans="1:10" x14ac:dyDescent="0.3">
      <c r="A1" s="6">
        <v>914.9</v>
      </c>
      <c r="B1" s="6">
        <v>1568.3</v>
      </c>
      <c r="C1" s="6">
        <v>50.5</v>
      </c>
      <c r="D1" s="6">
        <v>94.1</v>
      </c>
      <c r="E1" s="6">
        <v>199.5</v>
      </c>
      <c r="F1" s="6">
        <v>23.8</v>
      </c>
      <c r="G1" s="6">
        <v>70.5</v>
      </c>
      <c r="H1" s="6">
        <v>213.1</v>
      </c>
    </row>
    <row r="2" spans="1:10" x14ac:dyDescent="0.3">
      <c r="A2" s="6">
        <v>44.1</v>
      </c>
      <c r="B2" s="6">
        <v>331.7</v>
      </c>
      <c r="C2" s="6">
        <v>139.30000000000001</v>
      </c>
      <c r="D2" s="6">
        <v>115.6</v>
      </c>
      <c r="E2" s="6">
        <v>38.4</v>
      </c>
      <c r="F2" s="6">
        <v>357.1</v>
      </c>
      <c r="G2" s="6">
        <v>725.9</v>
      </c>
      <c r="H2" s="6">
        <v>253.2</v>
      </c>
      <c r="J2" t="s">
        <v>18</v>
      </c>
    </row>
    <row r="3" spans="1:10" x14ac:dyDescent="0.3">
      <c r="A3" s="6">
        <v>905.6</v>
      </c>
      <c r="B3" s="6">
        <v>155.4</v>
      </c>
      <c r="C3" s="6">
        <v>138.1</v>
      </c>
      <c r="D3" s="6">
        <v>95.2</v>
      </c>
      <c r="E3" s="6">
        <v>75.2</v>
      </c>
      <c r="F3" s="6">
        <v>275</v>
      </c>
      <c r="G3" s="6">
        <v>401.1</v>
      </c>
      <c r="H3" s="6">
        <v>653.79999999999995</v>
      </c>
    </row>
    <row r="4" spans="1:10" x14ac:dyDescent="0.3">
      <c r="A4" s="6">
        <v>390.8</v>
      </c>
      <c r="B4" s="6">
        <v>483.5</v>
      </c>
      <c r="C4" s="6">
        <v>62.6</v>
      </c>
      <c r="D4" s="6">
        <v>128.5</v>
      </c>
      <c r="E4" s="6">
        <v>81.5</v>
      </c>
      <c r="F4" s="6">
        <v>218.5</v>
      </c>
      <c r="G4" s="6">
        <v>308.2</v>
      </c>
      <c r="H4" s="6">
        <v>41.2</v>
      </c>
    </row>
    <row r="5" spans="1:10" x14ac:dyDescent="0.3">
      <c r="A5" s="6">
        <v>60.3</v>
      </c>
      <c r="B5" s="6">
        <v>506.9</v>
      </c>
      <c r="C5" s="6">
        <v>221.8</v>
      </c>
      <c r="D5" s="6">
        <v>112.5</v>
      </c>
      <c r="E5" s="6">
        <v>93.7</v>
      </c>
      <c r="F5" s="6">
        <v>199.3</v>
      </c>
      <c r="G5" s="6">
        <v>210.6</v>
      </c>
      <c r="H5" s="6">
        <v>39.200000000000003</v>
      </c>
    </row>
    <row r="7" spans="1:10" x14ac:dyDescent="0.3">
      <c r="A7" s="4" t="s">
        <v>3</v>
      </c>
    </row>
    <row r="8" spans="1:10" x14ac:dyDescent="0.3">
      <c r="A8" s="2">
        <f>LN(A1)</f>
        <v>6.8188147696854893</v>
      </c>
      <c r="B8" s="2">
        <f t="shared" ref="B8:H8" si="0">LN(B1)</f>
        <v>7.3577475091403786</v>
      </c>
      <c r="C8" s="2">
        <f t="shared" si="0"/>
        <v>3.9219733362813143</v>
      </c>
      <c r="D8" s="2">
        <f t="shared" si="0"/>
        <v>4.5443580465913342</v>
      </c>
      <c r="E8" s="2">
        <f t="shared" si="0"/>
        <v>5.2958142363299183</v>
      </c>
      <c r="F8" s="2">
        <f t="shared" si="0"/>
        <v>3.1696855806774291</v>
      </c>
      <c r="G8" s="2">
        <f t="shared" si="0"/>
        <v>4.255612709818223</v>
      </c>
      <c r="H8" s="2">
        <f t="shared" si="0"/>
        <v>5.3617615391045712</v>
      </c>
    </row>
    <row r="9" spans="1:10" x14ac:dyDescent="0.3">
      <c r="A9" s="2">
        <f t="shared" ref="A9:H9" si="1">LN(A2)</f>
        <v>3.7864597824528001</v>
      </c>
      <c r="B9" s="2">
        <f t="shared" si="1"/>
        <v>5.804230945953007</v>
      </c>
      <c r="C9" s="2">
        <f t="shared" si="1"/>
        <v>4.9366298807857598</v>
      </c>
      <c r="D9" s="2">
        <f t="shared" si="1"/>
        <v>4.7501359562382772</v>
      </c>
      <c r="E9" s="2">
        <f t="shared" si="1"/>
        <v>3.648057459593681</v>
      </c>
      <c r="F9" s="2">
        <f t="shared" si="1"/>
        <v>5.8780158546004024</v>
      </c>
      <c r="G9" s="2">
        <f t="shared" si="1"/>
        <v>6.5874122642907951</v>
      </c>
      <c r="H9" s="2">
        <f t="shared" si="1"/>
        <v>5.5341796902700207</v>
      </c>
    </row>
    <row r="10" spans="1:10" x14ac:dyDescent="0.3">
      <c r="A10" s="2">
        <f t="shared" ref="A10:H10" si="2">LN(A3)</f>
        <v>6.8085977074489188</v>
      </c>
      <c r="B10" s="2">
        <f t="shared" si="2"/>
        <v>5.0460024379335469</v>
      </c>
      <c r="C10" s="2">
        <f t="shared" si="2"/>
        <v>4.9279780604152466</v>
      </c>
      <c r="D10" s="2">
        <f t="shared" si="2"/>
        <v>4.5559799417973199</v>
      </c>
      <c r="E10" s="2">
        <f t="shared" si="2"/>
        <v>4.3201512309557941</v>
      </c>
      <c r="F10" s="2">
        <f t="shared" si="2"/>
        <v>5.6167710976665717</v>
      </c>
      <c r="G10" s="2">
        <f t="shared" si="2"/>
        <v>5.9942107727760074</v>
      </c>
      <c r="H10" s="2">
        <f t="shared" si="2"/>
        <v>6.4828014942901104</v>
      </c>
    </row>
    <row r="11" spans="1:10" x14ac:dyDescent="0.3">
      <c r="A11" s="2">
        <f t="shared" ref="A11:H11" si="3">LN(A4)</f>
        <v>5.9681959201686281</v>
      </c>
      <c r="B11" s="2">
        <f t="shared" si="3"/>
        <v>6.1810513148933488</v>
      </c>
      <c r="C11" s="2">
        <f t="shared" si="3"/>
        <v>4.1367652781060524</v>
      </c>
      <c r="D11" s="2">
        <f t="shared" si="3"/>
        <v>4.8559289043352747</v>
      </c>
      <c r="E11" s="2">
        <f t="shared" si="3"/>
        <v>4.4006030202468169</v>
      </c>
      <c r="F11" s="2">
        <f t="shared" si="3"/>
        <v>5.3867860145356445</v>
      </c>
      <c r="G11" s="2">
        <f t="shared" si="3"/>
        <v>5.7307489228860149</v>
      </c>
      <c r="H11" s="2">
        <f t="shared" si="3"/>
        <v>3.7184382563554808</v>
      </c>
    </row>
    <row r="12" spans="1:10" x14ac:dyDescent="0.3">
      <c r="A12" s="2">
        <f t="shared" ref="A12:H12" si="4">LN(A5)</f>
        <v>4.0993321037331398</v>
      </c>
      <c r="B12" s="2">
        <f t="shared" si="4"/>
        <v>6.228313745478304</v>
      </c>
      <c r="C12" s="2">
        <f t="shared" si="4"/>
        <v>5.4017760749162669</v>
      </c>
      <c r="D12" s="2">
        <f t="shared" si="4"/>
        <v>4.7229532216444747</v>
      </c>
      <c r="E12" s="2">
        <f t="shared" si="4"/>
        <v>4.5400981892443761</v>
      </c>
      <c r="F12" s="2">
        <f t="shared" si="4"/>
        <v>5.2948112272187489</v>
      </c>
      <c r="G12" s="2">
        <f t="shared" si="4"/>
        <v>5.3499605996998749</v>
      </c>
      <c r="H12" s="2">
        <f t="shared" si="4"/>
        <v>3.6686767467964168</v>
      </c>
    </row>
    <row r="14" spans="1:10" x14ac:dyDescent="0.3">
      <c r="A14" s="4" t="s">
        <v>0</v>
      </c>
      <c r="B14" s="4" t="s">
        <v>1</v>
      </c>
      <c r="C14" s="4" t="s">
        <v>2</v>
      </c>
      <c r="D14" s="4" t="s">
        <v>4</v>
      </c>
    </row>
    <row r="15" spans="1:10" x14ac:dyDescent="0.3">
      <c r="A15" s="1">
        <f>AVERAGE(A8:H12)</f>
        <v>5.1271955461338958</v>
      </c>
      <c r="B15" s="1">
        <f>VAR(A8:H12)</f>
        <v>1.0087740736398467</v>
      </c>
      <c r="C15" s="1">
        <f>STDEV(A8:H12)</f>
        <v>1.0043774557604559</v>
      </c>
      <c r="D15" s="3">
        <f>COUNT(A8:H12)</f>
        <v>40</v>
      </c>
    </row>
    <row r="18" spans="1:10" x14ac:dyDescent="0.3">
      <c r="A18" s="4" t="s">
        <v>7</v>
      </c>
      <c r="B18" s="5" t="s">
        <v>6</v>
      </c>
      <c r="C18" s="5" t="s">
        <v>5</v>
      </c>
      <c r="D18" s="5" t="s">
        <v>8</v>
      </c>
      <c r="E18" s="2"/>
      <c r="F18" s="2"/>
      <c r="G18" s="2"/>
      <c r="H18" s="2"/>
    </row>
    <row r="19" spans="1:10" x14ac:dyDescent="0.3">
      <c r="A19">
        <v>0.67400000000000004</v>
      </c>
      <c r="B19" s="2">
        <v>1</v>
      </c>
      <c r="C19" s="2">
        <v>1.96</v>
      </c>
      <c r="D19" s="2">
        <v>2.57</v>
      </c>
      <c r="E19" s="2"/>
      <c r="F19" s="2"/>
      <c r="G19" s="2"/>
      <c r="H19" s="2"/>
    </row>
    <row r="20" spans="1:10" x14ac:dyDescent="0.3">
      <c r="A20" s="2"/>
      <c r="B20" s="2"/>
      <c r="C20" s="2"/>
      <c r="D20" s="2"/>
      <c r="E20" s="2"/>
      <c r="F20" s="2"/>
      <c r="G20" s="2"/>
      <c r="H20" s="2"/>
    </row>
    <row r="21" spans="1:10" x14ac:dyDescent="0.3">
      <c r="A21" s="2" t="s">
        <v>9</v>
      </c>
      <c r="B21" s="2"/>
      <c r="C21" s="2"/>
      <c r="D21" s="2"/>
      <c r="E21" s="2"/>
      <c r="G21" s="2"/>
      <c r="H21" s="2"/>
    </row>
    <row r="22" spans="1:10" x14ac:dyDescent="0.3">
      <c r="A22" s="5" t="s">
        <v>10</v>
      </c>
      <c r="B22" s="2"/>
      <c r="C22" s="2"/>
      <c r="D22" s="2"/>
      <c r="E22" s="2"/>
      <c r="F22" s="2"/>
      <c r="G22" s="2"/>
      <c r="H22" s="2"/>
      <c r="I22" s="7" t="s">
        <v>12</v>
      </c>
    </row>
    <row r="23" spans="1:10" x14ac:dyDescent="0.3">
      <c r="A23" s="1">
        <f>$A$15+$B$15/2-A19*SQRT($B$15/$D$15+$B$15^2/(2*$D$15-1))</f>
        <v>5.5000218528764275</v>
      </c>
      <c r="B23" s="1">
        <f t="shared" ref="B23:D23" si="5">$A$15+$B$15/2-B19*SQRT($B$15/$D$15+$B$15^2/(2*$D$15-1))</f>
        <v>5.4363886214146628</v>
      </c>
      <c r="C23" s="1">
        <f t="shared" si="5"/>
        <v>5.2490024183370725</v>
      </c>
      <c r="D23" s="1">
        <f t="shared" si="5"/>
        <v>5.1299341017981872</v>
      </c>
      <c r="I23" s="7" t="s">
        <v>13</v>
      </c>
    </row>
    <row r="24" spans="1:10" x14ac:dyDescent="0.3">
      <c r="A24" s="1">
        <f>$A$15+$B$15/2+A19*SQRT($B$15/$D$15+$B$15^2/(2*$D$15-1))</f>
        <v>5.7631433130312111</v>
      </c>
      <c r="B24" s="1">
        <f t="shared" ref="B24:D24" si="6">$A$15+$B$15/2+B19*SQRT($B$15/$D$15+$B$15^2/(2*$D$15-1))</f>
        <v>5.8267765444929758</v>
      </c>
      <c r="C24" s="1">
        <f t="shared" si="6"/>
        <v>6.0141627475705661</v>
      </c>
      <c r="D24" s="1">
        <f t="shared" si="6"/>
        <v>6.1332310641094514</v>
      </c>
    </row>
    <row r="27" spans="1:10" x14ac:dyDescent="0.3">
      <c r="A27" s="4" t="s">
        <v>11</v>
      </c>
    </row>
    <row r="28" spans="1:10" x14ac:dyDescent="0.3">
      <c r="A28" s="2">
        <f>EXP(A23)</f>
        <v>244.6972795452055</v>
      </c>
      <c r="B28" s="2">
        <f t="shared" ref="B28:D28" si="7">EXP(B23)</f>
        <v>229.61147040665114</v>
      </c>
      <c r="C28" s="2">
        <f t="shared" si="7"/>
        <v>190.37625783495784</v>
      </c>
      <c r="D28" s="2">
        <f t="shared" si="7"/>
        <v>169.005980487709</v>
      </c>
    </row>
    <row r="29" spans="1:10" x14ac:dyDescent="0.3">
      <c r="A29" s="2">
        <f>EXP(A24)</f>
        <v>318.34742346640559</v>
      </c>
      <c r="B29" s="2">
        <f t="shared" ref="B29:D29" si="8">EXP(B24)</f>
        <v>339.26331439145071</v>
      </c>
      <c r="C29" s="2">
        <f t="shared" si="8"/>
        <v>409.18310591012573</v>
      </c>
      <c r="D29" s="2">
        <f t="shared" si="8"/>
        <v>460.92302915943361</v>
      </c>
    </row>
    <row r="32" spans="1:10" x14ac:dyDescent="0.3">
      <c r="F32" s="8" t="s">
        <v>15</v>
      </c>
      <c r="J32" s="7" t="s">
        <v>14</v>
      </c>
    </row>
    <row r="33" spans="10:10" x14ac:dyDescent="0.3">
      <c r="J33" s="8" t="s">
        <v>16</v>
      </c>
    </row>
    <row r="47" spans="10:10" x14ac:dyDescent="0.3">
      <c r="J47" t="s">
        <v>17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안재현 [jaehyunahn]</dc:creator>
  <cp:lastModifiedBy>안재현 [jaehyunahn]</cp:lastModifiedBy>
  <dcterms:created xsi:type="dcterms:W3CDTF">2019-01-09T06:35:50Z</dcterms:created>
  <dcterms:modified xsi:type="dcterms:W3CDTF">2019-01-09T08:36:22Z</dcterms:modified>
</cp:coreProperties>
</file>