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Drive\TATA\GITATA\TATA\Marp\"/>
    </mc:Choice>
  </mc:AlternateContent>
  <xr:revisionPtr revIDLastSave="0" documentId="13_ncr:1_{7124C967-6FAC-42AB-967A-79AB359B8DF4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D5" i="1" a="1"/>
  <c r="D5" i="1" s="1"/>
  <c r="D6" i="1" a="1"/>
  <c r="D6" i="1" s="1"/>
  <c r="D7" i="1" a="1"/>
  <c r="D7" i="1"/>
  <c r="H7" i="1" s="1"/>
  <c r="I7" i="1" s="1"/>
  <c r="D8" i="1" a="1"/>
  <c r="D8" i="1" s="1"/>
  <c r="H8" i="1" s="1"/>
  <c r="I8" i="1" s="1"/>
  <c r="D9" i="1" a="1"/>
  <c r="D9" i="1" s="1"/>
  <c r="H9" i="1" s="1"/>
  <c r="I9" i="1" s="1"/>
  <c r="D10" i="1" a="1"/>
  <c r="D10" i="1" s="1"/>
  <c r="H10" i="1" s="1"/>
  <c r="I10" i="1" s="1"/>
  <c r="D11" i="1" a="1"/>
  <c r="D11" i="1"/>
  <c r="D12" i="1" a="1"/>
  <c r="D12" i="1" s="1"/>
  <c r="H12" i="1" s="1"/>
  <c r="I12" i="1" s="1"/>
  <c r="D13" i="1" a="1"/>
  <c r="D13" i="1" s="1"/>
  <c r="D14" i="1" a="1"/>
  <c r="D14" i="1" s="1"/>
  <c r="D15" i="1" a="1"/>
  <c r="D15" i="1"/>
  <c r="D16" i="1" a="1"/>
  <c r="D16" i="1" s="1"/>
  <c r="D17" i="1" a="1"/>
  <c r="D17" i="1" s="1"/>
  <c r="D18" i="1" a="1"/>
  <c r="D18" i="1" s="1"/>
  <c r="H18" i="1" s="1"/>
  <c r="I18" i="1" s="1"/>
  <c r="D19" i="1" a="1"/>
  <c r="D19" i="1"/>
  <c r="D20" i="1" a="1"/>
  <c r="D20" i="1" s="1"/>
  <c r="D21" i="1" a="1"/>
  <c r="D21" i="1" s="1"/>
  <c r="H21" i="1" s="1"/>
  <c r="I21" i="1" s="1"/>
  <c r="D22" i="1" a="1"/>
  <c r="D22" i="1" s="1"/>
  <c r="D23" i="1" a="1"/>
  <c r="D23" i="1"/>
  <c r="D24" i="1" a="1"/>
  <c r="D24" i="1" s="1"/>
  <c r="D25" i="1" a="1"/>
  <c r="D25" i="1" s="1"/>
  <c r="D26" i="1" a="1"/>
  <c r="D26" i="1" s="1"/>
  <c r="H26" i="1" s="1"/>
  <c r="I26" i="1" s="1"/>
  <c r="D27" i="1" a="1"/>
  <c r="D27" i="1"/>
  <c r="H27" i="1" s="1"/>
  <c r="I27" i="1" s="1"/>
  <c r="D28" i="1" a="1"/>
  <c r="D28" i="1" s="1"/>
  <c r="H28" i="1" s="1"/>
  <c r="I28" i="1" s="1"/>
  <c r="D29" i="1" a="1"/>
  <c r="D29" i="1" s="1"/>
  <c r="H29" i="1" s="1"/>
  <c r="I29" i="1" s="1"/>
  <c r="D30" i="1" a="1"/>
  <c r="D30" i="1" s="1"/>
  <c r="D31" i="1" a="1"/>
  <c r="D31" i="1"/>
  <c r="D32" i="1" a="1"/>
  <c r="D32" i="1" s="1"/>
  <c r="D33" i="1" a="1"/>
  <c r="D33" i="1" s="1"/>
  <c r="D34" i="1" a="1"/>
  <c r="D34" i="1" s="1"/>
  <c r="D35" i="1" a="1"/>
  <c r="D35" i="1"/>
  <c r="D36" i="1" a="1"/>
  <c r="D36" i="1" s="1"/>
  <c r="H36" i="1" s="1"/>
  <c r="I36" i="1" s="1"/>
  <c r="D37" i="1" a="1"/>
  <c r="D37" i="1" s="1"/>
  <c r="D38" i="1" a="1"/>
  <c r="D38" i="1" s="1"/>
  <c r="D39" i="1" a="1"/>
  <c r="D39" i="1"/>
  <c r="D40" i="1" a="1"/>
  <c r="D40" i="1" s="1"/>
  <c r="D41" i="1" a="1"/>
  <c r="D41" i="1" s="1"/>
  <c r="D42" i="1" a="1"/>
  <c r="D42" i="1" s="1"/>
  <c r="D43" i="1" a="1"/>
  <c r="D43" i="1"/>
  <c r="H43" i="1" s="1"/>
  <c r="I43" i="1" s="1"/>
  <c r="D44" i="1" a="1"/>
  <c r="D44" i="1" s="1"/>
  <c r="H44" i="1" s="1"/>
  <c r="I44" i="1" s="1"/>
  <c r="D45" i="1" a="1"/>
  <c r="D45" i="1" s="1"/>
  <c r="D46" i="1" a="1"/>
  <c r="D46" i="1" s="1"/>
  <c r="H46" i="1" s="1"/>
  <c r="I46" i="1" s="1"/>
  <c r="D47" i="1" a="1"/>
  <c r="D47" i="1"/>
  <c r="D48" i="1" a="1"/>
  <c r="D48" i="1" s="1"/>
  <c r="D49" i="1" a="1"/>
  <c r="D49" i="1" s="1"/>
  <c r="D50" i="1" a="1"/>
  <c r="D50" i="1" s="1"/>
  <c r="H50" i="1" s="1"/>
  <c r="I50" i="1" s="1"/>
  <c r="D51" i="1" a="1"/>
  <c r="D51" i="1"/>
  <c r="H51" i="1" s="1"/>
  <c r="I51" i="1" s="1"/>
  <c r="D52" i="1" a="1"/>
  <c r="D52" i="1" s="1"/>
  <c r="H52" i="1" s="1"/>
  <c r="I52" i="1" s="1"/>
  <c r="D53" i="1" a="1"/>
  <c r="D53" i="1" s="1"/>
  <c r="D54" i="1" a="1"/>
  <c r="D54" i="1" s="1"/>
  <c r="H54" i="1" s="1"/>
  <c r="I54" i="1" s="1"/>
  <c r="D55" i="1" a="1"/>
  <c r="D55" i="1"/>
  <c r="D56" i="1" a="1"/>
  <c r="D56" i="1" s="1"/>
  <c r="D57" i="1" a="1"/>
  <c r="D57" i="1" s="1"/>
  <c r="H57" i="1" s="1"/>
  <c r="I57" i="1" s="1"/>
  <c r="D58" i="1" a="1"/>
  <c r="D58" i="1" s="1"/>
  <c r="H58" i="1" s="1"/>
  <c r="I58" i="1" s="1"/>
  <c r="D3" i="1" a="1"/>
  <c r="D3" i="1" s="1"/>
  <c r="H3" i="1" s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4" i="2"/>
  <c r="K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3" i="2"/>
  <c r="G3" i="2"/>
  <c r="I1" i="1"/>
  <c r="I2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7" i="1"/>
  <c r="G8" i="1"/>
  <c r="G4" i="1"/>
  <c r="G5" i="1"/>
  <c r="G6" i="1"/>
  <c r="G9" i="1"/>
  <c r="G10" i="1"/>
  <c r="G11" i="1"/>
  <c r="G12" i="1"/>
  <c r="G13" i="1"/>
  <c r="G14" i="1"/>
  <c r="G3" i="1"/>
  <c r="H19" i="1"/>
  <c r="I19" i="1" s="1"/>
  <c r="H55" i="1"/>
  <c r="I55" i="1" s="1"/>
  <c r="H11" i="1"/>
  <c r="I11" i="1" s="1"/>
  <c r="I3" i="1" l="1"/>
  <c r="H49" i="1"/>
  <c r="I49" i="1" s="1"/>
  <c r="H47" i="1"/>
  <c r="I47" i="1" s="1"/>
  <c r="H20" i="1"/>
  <c r="I20" i="1" s="1"/>
  <c r="H5" i="1"/>
  <c r="I5" i="1" s="1"/>
  <c r="H33" i="1"/>
  <c r="I33" i="1" s="1"/>
  <c r="H32" i="1"/>
  <c r="I32" i="1" s="1"/>
  <c r="H24" i="1"/>
  <c r="I24" i="1" s="1"/>
  <c r="H16" i="1"/>
  <c r="I16" i="1" s="1"/>
  <c r="H31" i="1"/>
  <c r="I31" i="1" s="1"/>
  <c r="H23" i="1"/>
  <c r="I23" i="1" s="1"/>
  <c r="H15" i="1"/>
  <c r="I15" i="1" s="1"/>
  <c r="H39" i="1"/>
  <c r="I39" i="1" s="1"/>
  <c r="H37" i="1"/>
  <c r="I37" i="1" s="1"/>
  <c r="H40" i="1"/>
  <c r="I40" i="1" s="1"/>
  <c r="H35" i="1"/>
  <c r="I35" i="1" s="1"/>
  <c r="H25" i="1"/>
  <c r="I25" i="1" s="1"/>
  <c r="H17" i="1"/>
  <c r="I17" i="1" s="1"/>
  <c r="H53" i="1"/>
  <c r="I53" i="1" s="1"/>
  <c r="H45" i="1"/>
  <c r="I45" i="1" s="1"/>
  <c r="H38" i="1"/>
  <c r="I38" i="1" s="1"/>
  <c r="H30" i="1"/>
  <c r="I30" i="1" s="1"/>
  <c r="H22" i="1"/>
  <c r="I22" i="1" s="1"/>
  <c r="H42" i="1"/>
  <c r="I42" i="1" s="1"/>
  <c r="H56" i="1"/>
  <c r="I56" i="1" s="1"/>
  <c r="H48" i="1"/>
  <c r="I48" i="1" s="1"/>
  <c r="H41" i="1"/>
  <c r="I41" i="1" s="1"/>
  <c r="H34" i="1"/>
  <c r="I34" i="1" s="1"/>
  <c r="H13" i="1"/>
  <c r="I13" i="1" s="1"/>
  <c r="H6" i="1"/>
  <c r="I6" i="1" s="1"/>
  <c r="H4" i="1"/>
  <c r="I4" i="1" s="1"/>
  <c r="H14" i="1"/>
  <c r="I14" i="1" s="1"/>
  <c r="H59" i="1" l="1"/>
  <c r="I5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<sst xmlns="http://schemas.openxmlformats.org/spreadsheetml/2006/main" count="257" uniqueCount="188">
  <si>
    <t>String</t>
  </si>
  <si>
    <t>Int</t>
  </si>
  <si>
    <t>Boolean</t>
  </si>
  <si>
    <t xml:space="preserve">Event Data Recording Complete </t>
  </si>
  <si>
    <t>Engine hours download</t>
  </si>
  <si>
    <t>Data element</t>
  </si>
  <si>
    <t>Odometer   </t>
  </si>
  <si>
    <t>Trigger  Thresholds</t>
  </si>
  <si>
    <t>Trigger Threshold Activated</t>
  </si>
  <si>
    <t>Vehicle Speed</t>
  </si>
  <si>
    <t>Retarder Torque Mode </t>
  </si>
  <si>
    <t xml:space="preserve">Brake Status – Parking </t>
  </si>
  <si>
    <t xml:space="preserve">Brake Status – Service </t>
  </si>
  <si>
    <t>Conversion factor between drive shaft rpm and vehicle speed</t>
  </si>
  <si>
    <t>Type</t>
  </si>
  <si>
    <t>Float</t>
  </si>
  <si>
    <t>Time counter stamp</t>
  </si>
  <si>
    <t>Vehicle Safety System Manifest</t>
  </si>
  <si>
    <t>HD EDR Unit Software Part no.</t>
  </si>
  <si>
    <t>HD EDR Unit Hardware Part no.</t>
  </si>
  <si>
    <t>--</t>
  </si>
  <si>
    <t xml:space="preserve">Engine Speed </t>
  </si>
  <si>
    <t>Engine Load </t>
  </si>
  <si>
    <t xml:space="preserve">Accelerator Pedal Position </t>
  </si>
  <si>
    <t>ABS Brake Control Status – Motor vehicle</t>
  </si>
  <si>
    <t>ABS Brake Control Status – Trailer</t>
  </si>
  <si>
    <t>Adaptive Cruise Control Mode</t>
  </si>
  <si>
    <t>ACC Mode</t>
  </si>
  <si>
    <t>ACC Set Distance </t>
  </si>
  <si>
    <t>Cruise Control States</t>
  </si>
  <si>
    <t>Automatic Emergency Braking</t>
  </si>
  <si>
    <t>Lane Departure Warning System State Status</t>
  </si>
  <si>
    <t>Lane Departure Warning System State</t>
  </si>
  <si>
    <t>Steering wheel angle</t>
  </si>
  <si>
    <t>Rollover Protection Engine Control </t>
  </si>
  <si>
    <t>[Rollover protection Engine Control] </t>
  </si>
  <si>
    <t>Stability Control System Braking</t>
  </si>
  <si>
    <t>Stability Control System State</t>
  </si>
  <si>
    <t>Blind Spot Warning System Status (Vehicle detection)</t>
  </si>
  <si>
    <t xml:space="preserve">Blind Spot Warning System Status </t>
  </si>
  <si>
    <t>Seat Belt Status (Driver)</t>
  </si>
  <si>
    <t>Safety Seat Belt Status (Passenger)</t>
  </si>
  <si>
    <t>Seat Belt Status (Front Outboard Passenger)</t>
  </si>
  <si>
    <t>Safety Restraint System Status</t>
  </si>
  <si>
    <t>VRU Alert  - Left Side</t>
  </si>
  <si>
    <t>VRU Alert - Right Side</t>
  </si>
  <si>
    <t>VRU Alert - Front</t>
  </si>
  <si>
    <t>VRU Alert - Rear</t>
  </si>
  <si>
    <t>[Maximum delta-V, longitudinal]</t>
  </si>
  <si>
    <t>[Time, maximum delta-V, longitudinal]</t>
  </si>
  <si>
    <t>[Roll  rate ]</t>
  </si>
  <si>
    <t>[Longitudinal Acceleration (pre-crash low frequency)]</t>
  </si>
  <si>
    <t>[Lateral Acceleration (pre-crash low frequency)]</t>
  </si>
  <si>
    <t>Accident emergency call system status </t>
  </si>
  <si>
    <t>Tyre pressure  monitoring system warning lamp status</t>
  </si>
  <si>
    <t>[Automatically commanded steering function category A status]</t>
  </si>
  <si>
    <t>[Automatically commanded steering function category B status]</t>
  </si>
  <si>
    <t>[Automatically commanded steering function category C status]</t>
  </si>
  <si>
    <t>[Automatically commanded steering function category D status]</t>
  </si>
  <si>
    <t>[Automatically commanded steering function category E status]</t>
  </si>
  <si>
    <t>total</t>
  </si>
  <si>
    <t>count</t>
  </si>
  <si>
    <t>Size</t>
  </si>
  <si>
    <t>Memory 
size(byte)</t>
  </si>
  <si>
    <t>sample 
rate</t>
  </si>
  <si>
    <t>Safety Belt Status (Driver)</t>
  </si>
  <si>
    <t>Crash Type</t>
  </si>
  <si>
    <t>VRU Secondary Safety System Status </t>
  </si>
  <si>
    <t>Total</t>
  </si>
  <si>
    <t>tcs</t>
  </si>
  <si>
    <t>edrc</t>
  </si>
  <si>
    <t>ehd</t>
  </si>
  <si>
    <t>odo</t>
  </si>
  <si>
    <t>hd_hwp</t>
  </si>
  <si>
    <t>hd_swp</t>
  </si>
  <si>
    <t>dsr2vs</t>
  </si>
  <si>
    <t>tt</t>
  </si>
  <si>
    <t>tta</t>
  </si>
  <si>
    <t>vssm</t>
  </si>
  <si>
    <t>vs</t>
  </si>
  <si>
    <t>rtm</t>
  </si>
  <si>
    <t>pbs</t>
  </si>
  <si>
    <t>sbs</t>
  </si>
  <si>
    <t>es</t>
  </si>
  <si>
    <t>el</t>
  </si>
  <si>
    <t>app</t>
  </si>
  <si>
    <t>mv_abs</t>
  </si>
  <si>
    <t>tr_abs</t>
  </si>
  <si>
    <t>accm</t>
  </si>
  <si>
    <t>accmd</t>
  </si>
  <si>
    <t>accsd</t>
  </si>
  <si>
    <t>ccs</t>
  </si>
  <si>
    <t>aeb</t>
  </si>
  <si>
    <t>ldwsss</t>
  </si>
  <si>
    <t>ldws</t>
  </si>
  <si>
    <t>swa</t>
  </si>
  <si>
    <t>rpec</t>
  </si>
  <si>
    <t>scsb</t>
  </si>
  <si>
    <t>scs</t>
  </si>
  <si>
    <t>bswsvd</t>
  </si>
  <si>
    <t>bsws</t>
  </si>
  <si>
    <t>ct</t>
  </si>
  <si>
    <t>dsbs</t>
  </si>
  <si>
    <t>dseatbs</t>
  </si>
  <si>
    <t>psbs</t>
  </si>
  <si>
    <t>fopsbs</t>
  </si>
  <si>
    <t>srs</t>
  </si>
  <si>
    <t>vss</t>
  </si>
  <si>
    <t>lva</t>
  </si>
  <si>
    <t>rva</t>
  </si>
  <si>
    <t>fva</t>
  </si>
  <si>
    <t>bva</t>
  </si>
  <si>
    <t>mdv</t>
  </si>
  <si>
    <t>tmdv</t>
  </si>
  <si>
    <t>rr</t>
  </si>
  <si>
    <t>pclfa</t>
  </si>
  <si>
    <t>pclflla</t>
  </si>
  <si>
    <t>aecs</t>
  </si>
  <si>
    <t>tpm</t>
  </si>
  <si>
    <t>acsfca</t>
  </si>
  <si>
    <t>acsfcb</t>
  </si>
  <si>
    <t>acsfcc</t>
  </si>
  <si>
    <t>acsfcd</t>
  </si>
  <si>
    <t>acsfce</t>
  </si>
  <si>
    <t>Variable name</t>
  </si>
  <si>
    <t>Explain</t>
  </si>
  <si>
    <t>rpec2</t>
  </si>
  <si>
    <t>time counter stamp</t>
  </si>
  <si>
    <t>event data recording complete</t>
  </si>
  <si>
    <t>engine hours download</t>
  </si>
  <si>
    <t>odometer</t>
  </si>
  <si>
    <t>HD EDR unit hardware part no.</t>
  </si>
  <si>
    <t>HD EDR unit software part no.</t>
  </si>
  <si>
    <t>conversion factor between drive shaft rpm and vehicle speed</t>
  </si>
  <si>
    <t>trigger thresholds</t>
  </si>
  <si>
    <t>trigger threshold activated</t>
  </si>
  <si>
    <t>vehicle safety system manifest</t>
  </si>
  <si>
    <t>vehicle speed</t>
  </si>
  <si>
    <t>retarder torque mode</t>
  </si>
  <si>
    <t>brake status - parking</t>
  </si>
  <si>
    <t>brake status - service</t>
  </si>
  <si>
    <t>engine speed</t>
  </si>
  <si>
    <t>engine load</t>
  </si>
  <si>
    <t>accelerator pedal position</t>
  </si>
  <si>
    <t>ABS brake control status - motor vehicle</t>
  </si>
  <si>
    <t>ABS brake control status - trailer</t>
  </si>
  <si>
    <t>adaptive cruise control mode</t>
  </si>
  <si>
    <t>ACC mode</t>
  </si>
  <si>
    <t>ACC set distance</t>
  </si>
  <si>
    <t>cruise control states</t>
  </si>
  <si>
    <t>automatic emergency braking</t>
  </si>
  <si>
    <t>lane departure warning system state status</t>
  </si>
  <si>
    <t>lane departure warning system state</t>
  </si>
  <si>
    <t>steering wheel angle</t>
  </si>
  <si>
    <t>rollover protection engine control</t>
  </si>
  <si>
    <t>rollover protection engine control2</t>
  </si>
  <si>
    <t>stability control system braking</t>
  </si>
  <si>
    <t>stability control system state</t>
  </si>
  <si>
    <t>blind spot warning system status (vehicle detection)</t>
  </si>
  <si>
    <t>blind spot warning system status</t>
  </si>
  <si>
    <t>crash type</t>
  </si>
  <si>
    <t>safety belt status (driver)</t>
  </si>
  <si>
    <t>seat belt status (driver)</t>
  </si>
  <si>
    <t>safety seat belt status (passenger)</t>
  </si>
  <si>
    <t>seat belt status (front outboard passenger)</t>
  </si>
  <si>
    <t>safety restraint system status</t>
  </si>
  <si>
    <t>VRU secondary safety system status</t>
  </si>
  <si>
    <t>VRU alert - left side</t>
  </si>
  <si>
    <t>VRU alert - right side</t>
  </si>
  <si>
    <t>VRU alert - front</t>
  </si>
  <si>
    <t>VRU alert - rear</t>
  </si>
  <si>
    <t>maximum delta-V, longitudinal</t>
  </si>
  <si>
    <t>time, maximum delta-V, longitudinal</t>
  </si>
  <si>
    <t>roll rate</t>
  </si>
  <si>
    <t>pre-crash low frequency longitudinal acceleration</t>
  </si>
  <si>
    <t>pre-crash low frequency lateral acceleration</t>
  </si>
  <si>
    <t>accident emergency call system status</t>
  </si>
  <si>
    <t>tyre pressure monitoring system warning lamp status</t>
  </si>
  <si>
    <t>automatically commanded steering function category A status</t>
  </si>
  <si>
    <t>automatically commanded steering function category B status</t>
  </si>
  <si>
    <t>automatically commanded steering function category C status</t>
  </si>
  <si>
    <t>automatically commanded steering function category D status</t>
  </si>
  <si>
    <t>automatically commanded steering function category E status</t>
  </si>
  <si>
    <t>add_data_to_dataframe(df, "Time counter stamp", Int, 123, "All", 20, (0, 600), nothing)</t>
  </si>
  <si>
    <t>add_data_to_dataframe(df, "</t>
  </si>
  <si>
    <t>"</t>
  </si>
  <si>
    <t>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</si>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</sst>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opLeftCell="A21" zoomScale="85" zoomScaleNormal="85" workbookViewId="0">
      <selection activeCell="D3" sqref="D3:D58"/>
    </sheetView>
  </sheetViews>
  <sheetFormatPr defaultRowHeight="14.5"/>
  <cols>
    <col min="2" max="2" width="58.453125" customWidth="1"/>
    <col min="3" max="3" width="8.453125" bestFit="1" customWidth="1"/>
    <col min="4" max="4" width="9.54296875" bestFit="1" customWidth="1"/>
    <col min="5" max="5" width="5.90625" style="4" customWidth="1"/>
    <col min="6" max="6" width="7.6328125" style="4" customWidth="1"/>
    <col min="7" max="7" width="5.26953125" bestFit="1" customWidth="1"/>
    <col min="8" max="8" width="6.81640625" bestFit="1" customWidth="1"/>
    <col min="9" max="9" width="64.90625" customWidth="1"/>
  </cols>
  <sheetData>
    <row r="1" spans="1:9" ht="29">
      <c r="B1" t="s">
        <v>5</v>
      </c>
      <c r="C1" t="s">
        <v>14</v>
      </c>
      <c r="D1" s="3" t="s">
        <v>63</v>
      </c>
      <c r="E1" s="4" t="s">
        <v>61</v>
      </c>
      <c r="F1" s="5" t="s">
        <v>64</v>
      </c>
      <c r="G1" s="1" t="s">
        <v>60</v>
      </c>
      <c r="H1" t="s">
        <v>62</v>
      </c>
      <c r="I1" t="str">
        <f>_xlfn.CONCAT("|",B1,"|",C1,"|",B1,"|",E1,"|",F1,"|",G1,"|",H1,"|")</f>
        <v>|Data element|Type|Data element|count|sample 
rate|total|Size|</v>
      </c>
    </row>
    <row r="2" spans="1:9">
      <c r="A2" t="s">
        <v>1</v>
      </c>
      <c r="B2" s="2" t="s">
        <v>20</v>
      </c>
      <c r="C2" s="2" t="s">
        <v>20</v>
      </c>
      <c r="D2" s="2"/>
      <c r="E2" s="6" t="s">
        <v>20</v>
      </c>
      <c r="F2" s="6" t="s">
        <v>20</v>
      </c>
      <c r="G2" s="2" t="s">
        <v>20</v>
      </c>
      <c r="H2" s="2" t="s">
        <v>20</v>
      </c>
      <c r="I2" t="str">
        <f t="shared" ref="I2:I59" si="0">_xlfn.CONCAT("|",B2,"|",C2,"|",B2,"|",E2,"|",F2,"|",G2,"|",H2,"|")</f>
        <v>|--|--|--|--|--|--|--|</v>
      </c>
    </row>
    <row r="3" spans="1:9">
      <c r="A3" t="s">
        <v>2</v>
      </c>
      <c r="B3" t="s">
        <v>16</v>
      </c>
      <c r="C3" t="s">
        <v>1</v>
      </c>
      <c r="D3" cm="1">
        <f t="array" ref="D3">_xlfn.IFS(C3 =$A$2,16,C3 =$A$3,1,C3 =$A$4,32,C3 =$A$5,128)</f>
        <v>16</v>
      </c>
      <c r="E3" s="4">
        <v>31</v>
      </c>
      <c r="F3" s="4">
        <v>20</v>
      </c>
      <c r="G3">
        <f>E3*F3</f>
        <v>620</v>
      </c>
      <c r="H3">
        <f>D3*G3</f>
        <v>9920</v>
      </c>
      <c r="I3" t="str">
        <f t="shared" si="0"/>
        <v>|Time counter stamp|Int|Time counter stamp|31|20|620|9920|</v>
      </c>
    </row>
    <row r="4" spans="1:9">
      <c r="A4" t="s">
        <v>15</v>
      </c>
      <c r="B4" t="s">
        <v>3</v>
      </c>
      <c r="C4" t="s">
        <v>2</v>
      </c>
      <c r="D4" cm="1">
        <f t="array" ref="D4">_xlfn.IFS(C4 =$A$2,16,C4 =$A$3,1,C4 =$A$4,32,C4 =$A$5,128)</f>
        <v>1</v>
      </c>
      <c r="E4" s="4">
        <v>31</v>
      </c>
      <c r="F4" s="4">
        <v>20</v>
      </c>
      <c r="G4">
        <f t="shared" ref="G4:G58" si="1">E4*F4</f>
        <v>620</v>
      </c>
      <c r="H4">
        <f t="shared" ref="H4:H58" si="2">D4*G4</f>
        <v>620</v>
      </c>
      <c r="I4" t="str">
        <f t="shared" si="0"/>
        <v>|Event Data Recording Complete |Boolean|Event Data Recording Complete |31|20|620|620|</v>
      </c>
    </row>
    <row r="5" spans="1:9">
      <c r="A5" t="s">
        <v>0</v>
      </c>
      <c r="B5" t="s">
        <v>4</v>
      </c>
      <c r="C5" t="s">
        <v>15</v>
      </c>
      <c r="D5" cm="1">
        <f t="array" ref="D5">_xlfn.IFS(C5 =$A$2,16,C5 =$A$3,1,C5 =$A$4,32,C5 =$A$5,128)</f>
        <v>32</v>
      </c>
      <c r="E5" s="4">
        <v>1</v>
      </c>
      <c r="F5" s="4">
        <v>1</v>
      </c>
      <c r="G5">
        <f t="shared" si="1"/>
        <v>1</v>
      </c>
      <c r="H5">
        <f t="shared" si="2"/>
        <v>32</v>
      </c>
      <c r="I5" t="str">
        <f t="shared" si="0"/>
        <v>|Engine hours download|Float|Engine hours download|1|1|1|32|</v>
      </c>
    </row>
    <row r="6" spans="1:9">
      <c r="B6" t="s">
        <v>6</v>
      </c>
      <c r="C6" t="s">
        <v>15</v>
      </c>
      <c r="D6" cm="1">
        <f t="array" ref="D6">_xlfn.IFS(C6 =$A$2,16,C6 =$A$3,1,C6 =$A$4,32,C6 =$A$5,128)</f>
        <v>32</v>
      </c>
      <c r="E6" s="4">
        <v>31</v>
      </c>
      <c r="F6" s="4">
        <v>2</v>
      </c>
      <c r="G6">
        <f>E6*F7</f>
        <v>62</v>
      </c>
      <c r="H6">
        <f t="shared" si="2"/>
        <v>1984</v>
      </c>
      <c r="I6" t="str">
        <f t="shared" si="0"/>
        <v>|Odometer   |Float|Odometer   |31|2|62|1984|</v>
      </c>
    </row>
    <row r="7" spans="1:9">
      <c r="B7" t="s">
        <v>19</v>
      </c>
      <c r="C7" t="s">
        <v>0</v>
      </c>
      <c r="D7" cm="1">
        <f t="array" ref="D7">_xlfn.IFS(C7 =$A$2,16,C7 =$A$3,1,C7 =$A$4,32,C7 =$A$5,128)</f>
        <v>128</v>
      </c>
      <c r="E7" s="4">
        <v>1</v>
      </c>
      <c r="F7" s="4">
        <v>2</v>
      </c>
      <c r="G7">
        <f t="shared" ref="G7:G8" si="3">E7*F8</f>
        <v>2</v>
      </c>
      <c r="H7">
        <f t="shared" si="2"/>
        <v>256</v>
      </c>
      <c r="I7" t="str">
        <f t="shared" si="0"/>
        <v>|HD EDR Unit Hardware Part no.|String|HD EDR Unit Hardware Part no.|1|2|2|256|</v>
      </c>
    </row>
    <row r="8" spans="1:9">
      <c r="B8" t="s">
        <v>18</v>
      </c>
      <c r="C8" t="s">
        <v>0</v>
      </c>
      <c r="D8" cm="1">
        <f t="array" ref="D8">_xlfn.IFS(C8 =$A$2,16,C8 =$A$3,1,C8 =$A$4,32,C8 =$A$5,128)</f>
        <v>128</v>
      </c>
      <c r="E8" s="4">
        <v>1</v>
      </c>
      <c r="F8" s="4">
        <v>2</v>
      </c>
      <c r="G8">
        <f t="shared" si="3"/>
        <v>2</v>
      </c>
      <c r="H8">
        <f t="shared" si="2"/>
        <v>256</v>
      </c>
      <c r="I8" t="str">
        <f t="shared" si="0"/>
        <v>|HD EDR Unit Software Part no.|String|HD EDR Unit Software Part no.|1|2|2|256|</v>
      </c>
    </row>
    <row r="9" spans="1:9">
      <c r="B9" t="s">
        <v>13</v>
      </c>
      <c r="C9" t="s">
        <v>1</v>
      </c>
      <c r="D9" cm="1">
        <f t="array" ref="D9">_xlfn.IFS(C9 =$A$2,16,C9 =$A$3,1,C9 =$A$4,32,C9 =$A$5,128)</f>
        <v>16</v>
      </c>
      <c r="E9" s="4">
        <v>1</v>
      </c>
      <c r="F9" s="4">
        <v>2</v>
      </c>
      <c r="G9">
        <f t="shared" si="1"/>
        <v>2</v>
      </c>
      <c r="H9">
        <f t="shared" si="2"/>
        <v>32</v>
      </c>
      <c r="I9" t="str">
        <f t="shared" si="0"/>
        <v>|Conversion factor between drive shaft rpm and vehicle speed|Int|Conversion factor between drive shaft rpm and vehicle speed|1|2|2|32|</v>
      </c>
    </row>
    <row r="10" spans="1:9">
      <c r="B10" t="s">
        <v>7</v>
      </c>
      <c r="C10" t="s">
        <v>15</v>
      </c>
      <c r="D10" cm="1">
        <f t="array" ref="D10">_xlfn.IFS(C10 =$A$2,16,C10 =$A$3,1,C10 =$A$4,32,C10 =$A$5,128)</f>
        <v>32</v>
      </c>
      <c r="E10" s="4">
        <v>1</v>
      </c>
      <c r="F10" s="4">
        <v>2</v>
      </c>
      <c r="G10">
        <f t="shared" si="1"/>
        <v>2</v>
      </c>
      <c r="H10">
        <f t="shared" si="2"/>
        <v>64</v>
      </c>
      <c r="I10" t="str">
        <f t="shared" si="0"/>
        <v>|Trigger  Thresholds|Float|Trigger  Thresholds|1|2|2|64|</v>
      </c>
    </row>
    <row r="11" spans="1:9">
      <c r="B11" t="s">
        <v>8</v>
      </c>
      <c r="C11" t="s">
        <v>1</v>
      </c>
      <c r="D11" cm="1">
        <f t="array" ref="D11">_xlfn.IFS(C11 =$A$2,16,C11 =$A$3,1,C11 =$A$4,32,C11 =$A$5,128)</f>
        <v>16</v>
      </c>
      <c r="E11" s="4">
        <v>1</v>
      </c>
      <c r="F11" s="4">
        <v>2</v>
      </c>
      <c r="G11">
        <f t="shared" si="1"/>
        <v>2</v>
      </c>
      <c r="H11">
        <f t="shared" si="2"/>
        <v>32</v>
      </c>
      <c r="I11" t="str">
        <f t="shared" si="0"/>
        <v>|Trigger Threshold Activated|Int|Trigger Threshold Activated|1|2|2|32|</v>
      </c>
    </row>
    <row r="12" spans="1:9">
      <c r="B12" t="s">
        <v>17</v>
      </c>
      <c r="C12" t="s">
        <v>1</v>
      </c>
      <c r="D12" cm="1">
        <f t="array" ref="D12">_xlfn.IFS(C12 =$A$2,16,C12 =$A$3,1,C12 =$A$4,32,C12 =$A$5,128)</f>
        <v>16</v>
      </c>
      <c r="E12" s="4">
        <v>2</v>
      </c>
      <c r="F12" s="4">
        <v>2</v>
      </c>
      <c r="G12">
        <f t="shared" si="1"/>
        <v>4</v>
      </c>
      <c r="H12">
        <f t="shared" si="2"/>
        <v>64</v>
      </c>
      <c r="I12" t="str">
        <f t="shared" si="0"/>
        <v>|Vehicle Safety System Manifest|Int|Vehicle Safety System Manifest|2|2|4|64|</v>
      </c>
    </row>
    <row r="13" spans="1:9">
      <c r="B13" t="s">
        <v>9</v>
      </c>
      <c r="C13" t="s">
        <v>1</v>
      </c>
      <c r="D13" cm="1">
        <f t="array" ref="D13">_xlfn.IFS(C13 =$A$2,16,C13 =$A$3,1,C13 =$A$4,32,C13 =$A$5,128)</f>
        <v>16</v>
      </c>
      <c r="E13" s="4">
        <v>31</v>
      </c>
      <c r="F13" s="4">
        <v>10</v>
      </c>
      <c r="G13">
        <f t="shared" si="1"/>
        <v>310</v>
      </c>
      <c r="H13">
        <f t="shared" si="2"/>
        <v>4960</v>
      </c>
      <c r="I13" t="str">
        <f t="shared" si="0"/>
        <v>|Vehicle Speed|Int|Vehicle Speed|31|10|310|4960|</v>
      </c>
    </row>
    <row r="14" spans="1:9">
      <c r="B14" t="s">
        <v>10</v>
      </c>
      <c r="C14" t="s">
        <v>15</v>
      </c>
      <c r="D14" cm="1">
        <f t="array" ref="D14">_xlfn.IFS(C14 =$A$2,16,C14 =$A$3,1,C14 =$A$4,32,C14 =$A$5,128)</f>
        <v>32</v>
      </c>
      <c r="E14" s="4">
        <v>6</v>
      </c>
      <c r="F14" s="4">
        <v>10</v>
      </c>
      <c r="G14">
        <f t="shared" si="1"/>
        <v>60</v>
      </c>
      <c r="H14">
        <f t="shared" si="2"/>
        <v>1920</v>
      </c>
      <c r="I14" t="str">
        <f t="shared" si="0"/>
        <v>|Retarder Torque Mode |Float|Retarder Torque Mode |6|10|60|1920|</v>
      </c>
    </row>
    <row r="15" spans="1:9">
      <c r="B15" t="s">
        <v>11</v>
      </c>
      <c r="C15" t="s">
        <v>15</v>
      </c>
      <c r="D15" cm="1">
        <f t="array" ref="D15">_xlfn.IFS(C15 =$A$2,16,C15 =$A$3,1,C15 =$A$4,32,C15 =$A$5,128)</f>
        <v>32</v>
      </c>
      <c r="E15" s="4">
        <v>31</v>
      </c>
      <c r="F15" s="4">
        <v>10</v>
      </c>
      <c r="G15">
        <f t="shared" si="1"/>
        <v>310</v>
      </c>
      <c r="H15">
        <f t="shared" si="2"/>
        <v>9920</v>
      </c>
      <c r="I15" t="str">
        <f t="shared" si="0"/>
        <v>|Brake Status – Parking |Float|Brake Status – Parking |31|10|310|9920|</v>
      </c>
    </row>
    <row r="16" spans="1:9">
      <c r="B16" t="s">
        <v>12</v>
      </c>
      <c r="C16" t="s">
        <v>15</v>
      </c>
      <c r="D16" cm="1">
        <f t="array" ref="D16">_xlfn.IFS(C16 =$A$2,16,C16 =$A$3,1,C16 =$A$4,32,C16 =$A$5,128)</f>
        <v>32</v>
      </c>
      <c r="E16" s="4">
        <v>31</v>
      </c>
      <c r="F16" s="4">
        <v>10</v>
      </c>
      <c r="G16">
        <f t="shared" si="1"/>
        <v>310</v>
      </c>
      <c r="H16">
        <f t="shared" si="2"/>
        <v>9920</v>
      </c>
      <c r="I16" t="str">
        <f t="shared" si="0"/>
        <v>|Brake Status – Service |Float|Brake Status – Service |31|10|310|9920|</v>
      </c>
    </row>
    <row r="17" spans="2:9">
      <c r="B17" t="s">
        <v>21</v>
      </c>
      <c r="C17" t="s">
        <v>15</v>
      </c>
      <c r="D17" cm="1">
        <f t="array" ref="D17">_xlfn.IFS(C17 =$A$2,16,C17 =$A$3,1,C17 =$A$4,32,C17 =$A$5,128)</f>
        <v>32</v>
      </c>
      <c r="E17" s="4">
        <v>31</v>
      </c>
      <c r="F17" s="4">
        <v>10</v>
      </c>
      <c r="G17">
        <f t="shared" si="1"/>
        <v>310</v>
      </c>
      <c r="H17">
        <f t="shared" si="2"/>
        <v>9920</v>
      </c>
      <c r="I17" t="str">
        <f t="shared" si="0"/>
        <v>|Engine Speed |Float|Engine Speed |31|10|310|9920|</v>
      </c>
    </row>
    <row r="18" spans="2:9">
      <c r="B18" t="s">
        <v>22</v>
      </c>
      <c r="C18" t="s">
        <v>15</v>
      </c>
      <c r="D18" cm="1">
        <f t="array" ref="D18">_xlfn.IFS(C18 =$A$2,16,C18 =$A$3,1,C18 =$A$4,32,C18 =$A$5,128)</f>
        <v>32</v>
      </c>
      <c r="E18" s="4">
        <v>31</v>
      </c>
      <c r="F18" s="4">
        <v>10</v>
      </c>
      <c r="G18">
        <f t="shared" si="1"/>
        <v>310</v>
      </c>
      <c r="H18">
        <f t="shared" si="2"/>
        <v>9920</v>
      </c>
      <c r="I18" t="str">
        <f t="shared" si="0"/>
        <v>|Engine Load |Float|Engine Load |31|10|310|9920|</v>
      </c>
    </row>
    <row r="19" spans="2:9">
      <c r="B19" t="s">
        <v>23</v>
      </c>
      <c r="C19" t="s">
        <v>15</v>
      </c>
      <c r="D19" cm="1">
        <f t="array" ref="D19">_xlfn.IFS(C19 =$A$2,16,C19 =$A$3,1,C19 =$A$4,32,C19 =$A$5,128)</f>
        <v>32</v>
      </c>
      <c r="E19" s="4">
        <v>31</v>
      </c>
      <c r="F19" s="4">
        <v>10</v>
      </c>
      <c r="G19">
        <f t="shared" si="1"/>
        <v>310</v>
      </c>
      <c r="H19">
        <f t="shared" si="2"/>
        <v>9920</v>
      </c>
      <c r="I19" t="str">
        <f t="shared" si="0"/>
        <v>|Accelerator Pedal Position |Float|Accelerator Pedal Position |31|10|310|9920|</v>
      </c>
    </row>
    <row r="20" spans="2:9">
      <c r="B20" t="s">
        <v>24</v>
      </c>
      <c r="C20" t="s">
        <v>15</v>
      </c>
      <c r="D20" cm="1">
        <f t="array" ref="D20">_xlfn.IFS(C20 =$A$2,16,C20 =$A$3,1,C20 =$A$4,32,C20 =$A$5,128)</f>
        <v>32</v>
      </c>
      <c r="E20" s="4">
        <v>31</v>
      </c>
      <c r="F20" s="4">
        <v>10</v>
      </c>
      <c r="G20">
        <f t="shared" si="1"/>
        <v>310</v>
      </c>
      <c r="H20">
        <f t="shared" si="2"/>
        <v>9920</v>
      </c>
      <c r="I20" t="str">
        <f t="shared" si="0"/>
        <v>|ABS Brake Control Status – Motor vehicle|Float|ABS Brake Control Status – Motor vehicle|31|10|310|9920|</v>
      </c>
    </row>
    <row r="21" spans="2:9">
      <c r="B21" t="s">
        <v>25</v>
      </c>
      <c r="C21" t="s">
        <v>15</v>
      </c>
      <c r="D21" cm="1">
        <f t="array" ref="D21">_xlfn.IFS(C21 =$A$2,16,C21 =$A$3,1,C21 =$A$4,32,C21 =$A$5,128)</f>
        <v>32</v>
      </c>
      <c r="E21" s="4">
        <v>0</v>
      </c>
      <c r="F21" s="4">
        <v>10</v>
      </c>
      <c r="G21">
        <f t="shared" si="1"/>
        <v>0</v>
      </c>
      <c r="H21">
        <f t="shared" si="2"/>
        <v>0</v>
      </c>
      <c r="I21" t="str">
        <f t="shared" si="0"/>
        <v>|ABS Brake Control Status – Trailer|Float|ABS Brake Control Status – Trailer|0|10|0|0|</v>
      </c>
    </row>
    <row r="22" spans="2:9">
      <c r="B22" t="s">
        <v>26</v>
      </c>
      <c r="C22" t="s">
        <v>15</v>
      </c>
      <c r="D22" cm="1">
        <f t="array" ref="D22">_xlfn.IFS(C22 =$A$2,16,C22 =$A$3,1,C22 =$A$4,32,C22 =$A$5,128)</f>
        <v>32</v>
      </c>
      <c r="E22" s="4">
        <v>31</v>
      </c>
      <c r="F22" s="4">
        <v>10</v>
      </c>
      <c r="G22">
        <f t="shared" si="1"/>
        <v>310</v>
      </c>
      <c r="H22">
        <f t="shared" si="2"/>
        <v>9920</v>
      </c>
      <c r="I22" t="str">
        <f t="shared" si="0"/>
        <v>|Adaptive Cruise Control Mode|Float|Adaptive Cruise Control Mode|31|10|310|9920|</v>
      </c>
    </row>
    <row r="23" spans="2:9">
      <c r="B23" t="s">
        <v>27</v>
      </c>
      <c r="C23" t="s">
        <v>15</v>
      </c>
      <c r="D23" cm="1">
        <f t="array" ref="D23">_xlfn.IFS(C23 =$A$2,16,C23 =$A$3,1,C23 =$A$4,32,C23 =$A$5,128)</f>
        <v>32</v>
      </c>
      <c r="E23" s="4">
        <v>6</v>
      </c>
      <c r="F23" s="4">
        <v>10</v>
      </c>
      <c r="G23">
        <f t="shared" si="1"/>
        <v>60</v>
      </c>
      <c r="H23">
        <f t="shared" si="2"/>
        <v>1920</v>
      </c>
      <c r="I23" t="str">
        <f t="shared" si="0"/>
        <v>|ACC Mode|Float|ACC Mode|6|10|60|1920|</v>
      </c>
    </row>
    <row r="24" spans="2:9">
      <c r="B24" t="s">
        <v>28</v>
      </c>
      <c r="C24" t="s">
        <v>15</v>
      </c>
      <c r="D24" cm="1">
        <f t="array" ref="D24">_xlfn.IFS(C24 =$A$2,16,C24 =$A$3,1,C24 =$A$4,32,C24 =$A$5,128)</f>
        <v>32</v>
      </c>
      <c r="E24" s="4">
        <v>31</v>
      </c>
      <c r="F24" s="4">
        <v>10</v>
      </c>
      <c r="G24">
        <f t="shared" si="1"/>
        <v>310</v>
      </c>
      <c r="H24">
        <f t="shared" si="2"/>
        <v>9920</v>
      </c>
      <c r="I24" t="str">
        <f t="shared" si="0"/>
        <v>|ACC Set Distance |Float|ACC Set Distance |31|10|310|9920|</v>
      </c>
    </row>
    <row r="25" spans="2:9">
      <c r="B25" t="s">
        <v>29</v>
      </c>
      <c r="C25" t="s">
        <v>15</v>
      </c>
      <c r="D25" cm="1">
        <f t="array" ref="D25">_xlfn.IFS(C25 =$A$2,16,C25 =$A$3,1,C25 =$A$4,32,C25 =$A$5,128)</f>
        <v>32</v>
      </c>
      <c r="E25" s="4">
        <v>31</v>
      </c>
      <c r="F25" s="4">
        <v>10</v>
      </c>
      <c r="G25">
        <f t="shared" si="1"/>
        <v>310</v>
      </c>
      <c r="H25">
        <f t="shared" si="2"/>
        <v>9920</v>
      </c>
      <c r="I25" t="str">
        <f t="shared" si="0"/>
        <v>|Cruise Control States|Float|Cruise Control States|31|10|310|9920|</v>
      </c>
    </row>
    <row r="26" spans="2:9">
      <c r="B26" t="s">
        <v>30</v>
      </c>
      <c r="C26" t="s">
        <v>1</v>
      </c>
      <c r="D26" cm="1">
        <f t="array" ref="D26">_xlfn.IFS(C26 =$A$2,16,C26 =$A$3,1,C26 =$A$4,32,C26 =$A$5,128)</f>
        <v>16</v>
      </c>
      <c r="E26" s="4">
        <v>31</v>
      </c>
      <c r="F26" s="4">
        <v>10</v>
      </c>
      <c r="G26">
        <f t="shared" si="1"/>
        <v>310</v>
      </c>
      <c r="H26">
        <f t="shared" si="2"/>
        <v>4960</v>
      </c>
      <c r="I26" t="str">
        <f t="shared" si="0"/>
        <v>|Automatic Emergency Braking|Int|Automatic Emergency Braking|31|10|310|4960|</v>
      </c>
    </row>
    <row r="27" spans="2:9">
      <c r="B27" t="s">
        <v>31</v>
      </c>
      <c r="C27" t="s">
        <v>1</v>
      </c>
      <c r="D27" cm="1">
        <f t="array" ref="D27">_xlfn.IFS(C27 =$A$2,16,C27 =$A$3,1,C27 =$A$4,32,C27 =$A$5,128)</f>
        <v>16</v>
      </c>
      <c r="E27" s="4">
        <v>31</v>
      </c>
      <c r="F27" s="4">
        <v>10</v>
      </c>
      <c r="G27">
        <f t="shared" si="1"/>
        <v>310</v>
      </c>
      <c r="H27">
        <f t="shared" si="2"/>
        <v>4960</v>
      </c>
      <c r="I27" t="str">
        <f t="shared" si="0"/>
        <v>|Lane Departure Warning System State Status|Int|Lane Departure Warning System State Status|31|10|310|4960|</v>
      </c>
    </row>
    <row r="28" spans="2:9">
      <c r="B28" t="s">
        <v>32</v>
      </c>
      <c r="C28" t="s">
        <v>15</v>
      </c>
      <c r="D28" cm="1">
        <f t="array" ref="D28">_xlfn.IFS(C28 =$A$2,16,C28 =$A$3,1,C28 =$A$4,32,C28 =$A$5,128)</f>
        <v>32</v>
      </c>
      <c r="E28" s="4">
        <v>31</v>
      </c>
      <c r="F28" s="4">
        <v>10</v>
      </c>
      <c r="G28">
        <f t="shared" si="1"/>
        <v>310</v>
      </c>
      <c r="H28">
        <f t="shared" si="2"/>
        <v>9920</v>
      </c>
      <c r="I28" t="str">
        <f t="shared" si="0"/>
        <v>|Lane Departure Warning System State|Float|Lane Departure Warning System State|31|10|310|9920|</v>
      </c>
    </row>
    <row r="29" spans="2:9">
      <c r="B29" t="s">
        <v>33</v>
      </c>
      <c r="C29" t="s">
        <v>15</v>
      </c>
      <c r="D29" cm="1">
        <f t="array" ref="D29">_xlfn.IFS(C29 =$A$2,16,C29 =$A$3,1,C29 =$A$4,32,C29 =$A$5,128)</f>
        <v>32</v>
      </c>
      <c r="E29" s="4">
        <v>31</v>
      </c>
      <c r="F29" s="4">
        <v>10</v>
      </c>
      <c r="G29">
        <f t="shared" si="1"/>
        <v>310</v>
      </c>
      <c r="H29">
        <f t="shared" si="2"/>
        <v>9920</v>
      </c>
      <c r="I29" t="str">
        <f t="shared" si="0"/>
        <v>|Steering wheel angle|Float|Steering wheel angle|31|10|310|9920|</v>
      </c>
    </row>
    <row r="30" spans="2:9">
      <c r="B30" t="s">
        <v>34</v>
      </c>
      <c r="C30" t="s">
        <v>15</v>
      </c>
      <c r="D30" cm="1">
        <f t="array" ref="D30">_xlfn.IFS(C30 =$A$2,16,C30 =$A$3,1,C30 =$A$4,32,C30 =$A$5,128)</f>
        <v>32</v>
      </c>
      <c r="E30" s="4">
        <v>31</v>
      </c>
      <c r="F30" s="4">
        <v>10</v>
      </c>
      <c r="G30">
        <f t="shared" si="1"/>
        <v>310</v>
      </c>
      <c r="H30">
        <f t="shared" si="2"/>
        <v>9920</v>
      </c>
      <c r="I30" t="str">
        <f t="shared" si="0"/>
        <v>|Rollover Protection Engine Control |Float|Rollover Protection Engine Control |31|10|310|9920|</v>
      </c>
    </row>
    <row r="31" spans="2:9">
      <c r="B31" t="s">
        <v>35</v>
      </c>
      <c r="C31" t="s">
        <v>15</v>
      </c>
      <c r="D31" cm="1">
        <f t="array" ref="D31">_xlfn.IFS(C31 =$A$2,16,C31 =$A$3,1,C31 =$A$4,32,C31 =$A$5,128)</f>
        <v>32</v>
      </c>
      <c r="E31" s="4">
        <v>31</v>
      </c>
      <c r="F31" s="4">
        <v>10</v>
      </c>
      <c r="G31">
        <f t="shared" si="1"/>
        <v>310</v>
      </c>
      <c r="H31">
        <f t="shared" si="2"/>
        <v>9920</v>
      </c>
      <c r="I31" t="str">
        <f t="shared" si="0"/>
        <v>|[Rollover protection Engine Control] |Float|[Rollover protection Engine Control] |31|10|310|9920|</v>
      </c>
    </row>
    <row r="32" spans="2:9">
      <c r="B32" t="s">
        <v>36</v>
      </c>
      <c r="C32" t="s">
        <v>15</v>
      </c>
      <c r="D32" cm="1">
        <f t="array" ref="D32">_xlfn.IFS(C32 =$A$2,16,C32 =$A$3,1,C32 =$A$4,32,C32 =$A$5,128)</f>
        <v>32</v>
      </c>
      <c r="E32" s="4">
        <v>31</v>
      </c>
      <c r="F32" s="4">
        <v>2</v>
      </c>
      <c r="G32">
        <f t="shared" si="1"/>
        <v>62</v>
      </c>
      <c r="H32">
        <f t="shared" si="2"/>
        <v>1984</v>
      </c>
      <c r="I32" t="str">
        <f t="shared" si="0"/>
        <v>|Stability Control System Braking|Float|Stability Control System Braking|31|2|62|1984|</v>
      </c>
    </row>
    <row r="33" spans="2:9">
      <c r="B33" t="s">
        <v>37</v>
      </c>
      <c r="C33" t="s">
        <v>15</v>
      </c>
      <c r="D33" cm="1">
        <f t="array" ref="D33">_xlfn.IFS(C33 =$A$2,16,C33 =$A$3,1,C33 =$A$4,32,C33 =$A$5,128)</f>
        <v>32</v>
      </c>
      <c r="E33" s="4">
        <v>31</v>
      </c>
      <c r="F33" s="4">
        <v>2</v>
      </c>
      <c r="G33">
        <f t="shared" si="1"/>
        <v>62</v>
      </c>
      <c r="H33">
        <f t="shared" si="2"/>
        <v>1984</v>
      </c>
      <c r="I33" t="str">
        <f t="shared" si="0"/>
        <v>|Stability Control System State|Float|Stability Control System State|31|2|62|1984|</v>
      </c>
    </row>
    <row r="34" spans="2:9">
      <c r="B34" t="s">
        <v>38</v>
      </c>
      <c r="C34" t="s">
        <v>15</v>
      </c>
      <c r="D34" cm="1">
        <f t="array" ref="D34">_xlfn.IFS(C34 =$A$2,16,C34 =$A$3,1,C34 =$A$4,32,C34 =$A$5,128)</f>
        <v>32</v>
      </c>
      <c r="E34" s="4">
        <v>31</v>
      </c>
      <c r="F34" s="4">
        <v>10</v>
      </c>
      <c r="G34">
        <f t="shared" si="1"/>
        <v>310</v>
      </c>
      <c r="H34">
        <f t="shared" si="2"/>
        <v>9920</v>
      </c>
      <c r="I34" t="str">
        <f t="shared" si="0"/>
        <v>|Blind Spot Warning System Status (Vehicle detection)|Float|Blind Spot Warning System Status (Vehicle detection)|31|10|310|9920|</v>
      </c>
    </row>
    <row r="35" spans="2:9">
      <c r="B35" t="s">
        <v>39</v>
      </c>
      <c r="C35" t="s">
        <v>15</v>
      </c>
      <c r="D35" cm="1">
        <f t="array" ref="D35">_xlfn.IFS(C35 =$A$2,16,C35 =$A$3,1,C35 =$A$4,32,C35 =$A$5,128)</f>
        <v>32</v>
      </c>
      <c r="E35" s="4">
        <v>31</v>
      </c>
      <c r="F35" s="4">
        <v>2</v>
      </c>
      <c r="G35">
        <f t="shared" si="1"/>
        <v>62</v>
      </c>
      <c r="H35">
        <f t="shared" si="2"/>
        <v>1984</v>
      </c>
      <c r="I35" t="str">
        <f t="shared" si="0"/>
        <v>|Blind Spot Warning System Status |Float|Blind Spot Warning System Status |31|2|62|1984|</v>
      </c>
    </row>
    <row r="36" spans="2:9">
      <c r="B36" t="s">
        <v>66</v>
      </c>
      <c r="C36" t="s">
        <v>15</v>
      </c>
      <c r="D36" cm="1">
        <f t="array" ref="D36">_xlfn.IFS(C36 =$A$2,16,C36 =$A$3,1,C36 =$A$4,32,C36 =$A$5,128)</f>
        <v>32</v>
      </c>
      <c r="E36" s="4">
        <v>31</v>
      </c>
      <c r="F36" s="4">
        <v>10</v>
      </c>
      <c r="G36">
        <f t="shared" si="1"/>
        <v>310</v>
      </c>
      <c r="H36">
        <f t="shared" si="2"/>
        <v>9920</v>
      </c>
      <c r="I36" t="str">
        <f t="shared" si="0"/>
        <v>|Crash Type|Float|Crash Type|31|10|310|9920|</v>
      </c>
    </row>
    <row r="37" spans="2:9">
      <c r="B37" t="s">
        <v>65</v>
      </c>
      <c r="C37" t="s">
        <v>15</v>
      </c>
      <c r="D37" cm="1">
        <f t="array" ref="D37">_xlfn.IFS(C37 =$A$2,16,C37 =$A$3,1,C37 =$A$4,32,C37 =$A$5,128)</f>
        <v>32</v>
      </c>
      <c r="E37" s="4">
        <v>12</v>
      </c>
      <c r="F37" s="4">
        <v>2</v>
      </c>
      <c r="G37">
        <f t="shared" si="1"/>
        <v>24</v>
      </c>
      <c r="H37">
        <f t="shared" si="2"/>
        <v>768</v>
      </c>
      <c r="I37" t="str">
        <f t="shared" si="0"/>
        <v>|Safety Belt Status (Driver)|Float|Safety Belt Status (Driver)|12|2|24|768|</v>
      </c>
    </row>
    <row r="38" spans="2:9">
      <c r="B38" t="s">
        <v>40</v>
      </c>
      <c r="C38" t="s">
        <v>15</v>
      </c>
      <c r="D38" cm="1">
        <f t="array" ref="D38">_xlfn.IFS(C38 =$A$2,16,C38 =$A$3,1,C38 =$A$4,32,C38 =$A$5,128)</f>
        <v>32</v>
      </c>
      <c r="E38" s="4">
        <v>12</v>
      </c>
      <c r="F38" s="4">
        <v>2</v>
      </c>
      <c r="G38">
        <f t="shared" si="1"/>
        <v>24</v>
      </c>
      <c r="H38">
        <f t="shared" si="2"/>
        <v>768</v>
      </c>
      <c r="I38" t="str">
        <f t="shared" si="0"/>
        <v>|Seat Belt Status (Driver)|Float|Seat Belt Status (Driver)|12|2|24|768|</v>
      </c>
    </row>
    <row r="39" spans="2:9">
      <c r="B39" t="s">
        <v>41</v>
      </c>
      <c r="C39" t="s">
        <v>15</v>
      </c>
      <c r="D39" cm="1">
        <f t="array" ref="D39">_xlfn.IFS(C39 =$A$2,16,C39 =$A$3,1,C39 =$A$4,32,C39 =$A$5,128)</f>
        <v>32</v>
      </c>
      <c r="E39" s="4">
        <v>12</v>
      </c>
      <c r="F39" s="4">
        <v>2</v>
      </c>
      <c r="G39">
        <f t="shared" si="1"/>
        <v>24</v>
      </c>
      <c r="H39">
        <f t="shared" si="2"/>
        <v>768</v>
      </c>
      <c r="I39" t="str">
        <f t="shared" si="0"/>
        <v>|Safety Seat Belt Status (Passenger)|Float|Safety Seat Belt Status (Passenger)|12|2|24|768|</v>
      </c>
    </row>
    <row r="40" spans="2:9">
      <c r="B40" t="s">
        <v>42</v>
      </c>
      <c r="C40" t="s">
        <v>15</v>
      </c>
      <c r="D40" cm="1">
        <f t="array" ref="D40">_xlfn.IFS(C40 =$A$2,16,C40 =$A$3,1,C40 =$A$4,32,C40 =$A$5,128)</f>
        <v>32</v>
      </c>
      <c r="E40" s="4">
        <v>12</v>
      </c>
      <c r="F40" s="4">
        <v>2</v>
      </c>
      <c r="G40">
        <f t="shared" si="1"/>
        <v>24</v>
      </c>
      <c r="H40">
        <f t="shared" si="2"/>
        <v>768</v>
      </c>
      <c r="I40" t="str">
        <f t="shared" si="0"/>
        <v>|Seat Belt Status (Front Outboard Passenger)|Float|Seat Belt Status (Front Outboard Passenger)|12|2|24|768|</v>
      </c>
    </row>
    <row r="41" spans="2:9">
      <c r="B41" t="s">
        <v>43</v>
      </c>
      <c r="C41" t="s">
        <v>15</v>
      </c>
      <c r="D41" cm="1">
        <f t="array" ref="D41">_xlfn.IFS(C41 =$A$2,16,C41 =$A$3,1,C41 =$A$4,32,C41 =$A$5,128)</f>
        <v>32</v>
      </c>
      <c r="E41" s="4">
        <v>1</v>
      </c>
      <c r="F41" s="4">
        <v>2</v>
      </c>
      <c r="G41">
        <f t="shared" si="1"/>
        <v>2</v>
      </c>
      <c r="H41">
        <f t="shared" si="2"/>
        <v>64</v>
      </c>
      <c r="I41" t="str">
        <f t="shared" si="0"/>
        <v>|Safety Restraint System Status|Float|Safety Restraint System Status|1|2|2|64|</v>
      </c>
    </row>
    <row r="42" spans="2:9">
      <c r="B42" t="s">
        <v>67</v>
      </c>
      <c r="C42" t="s">
        <v>15</v>
      </c>
      <c r="D42" cm="1">
        <f t="array" ref="D42">_xlfn.IFS(C42 =$A$2,16,C42 =$A$3,1,C42 =$A$4,32,C42 =$A$5,128)</f>
        <v>32</v>
      </c>
      <c r="E42" s="4">
        <v>1</v>
      </c>
      <c r="F42" s="4">
        <v>2</v>
      </c>
      <c r="G42">
        <f t="shared" si="1"/>
        <v>2</v>
      </c>
      <c r="H42">
        <f t="shared" si="2"/>
        <v>64</v>
      </c>
      <c r="I42" t="str">
        <f t="shared" si="0"/>
        <v>|VRU Secondary Safety System Status |Float|VRU Secondary Safety System Status |1|2|2|64|</v>
      </c>
    </row>
    <row r="43" spans="2:9">
      <c r="B43" t="s">
        <v>44</v>
      </c>
      <c r="C43" t="s">
        <v>1</v>
      </c>
      <c r="D43" cm="1">
        <f t="array" ref="D43">_xlfn.IFS(C43 =$A$2,16,C43 =$A$3,1,C43 =$A$4,32,C43 =$A$5,128)</f>
        <v>16</v>
      </c>
      <c r="E43" s="4">
        <v>31</v>
      </c>
      <c r="F43" s="4">
        <v>10</v>
      </c>
      <c r="G43">
        <f t="shared" si="1"/>
        <v>310</v>
      </c>
      <c r="H43">
        <f t="shared" si="2"/>
        <v>4960</v>
      </c>
      <c r="I43" t="str">
        <f t="shared" si="0"/>
        <v>|VRU Alert  - Left Side|Int|VRU Alert  - Left Side|31|10|310|4960|</v>
      </c>
    </row>
    <row r="44" spans="2:9">
      <c r="B44" t="s">
        <v>45</v>
      </c>
      <c r="C44" t="s">
        <v>1</v>
      </c>
      <c r="D44" cm="1">
        <f t="array" ref="D44">_xlfn.IFS(C44 =$A$2,16,C44 =$A$3,1,C44 =$A$4,32,C44 =$A$5,128)</f>
        <v>16</v>
      </c>
      <c r="E44" s="4">
        <v>31</v>
      </c>
      <c r="F44" s="4">
        <v>10</v>
      </c>
      <c r="G44">
        <f t="shared" si="1"/>
        <v>310</v>
      </c>
      <c r="H44">
        <f t="shared" si="2"/>
        <v>4960</v>
      </c>
      <c r="I44" t="str">
        <f t="shared" si="0"/>
        <v>|VRU Alert - Right Side|Int|VRU Alert - Right Side|31|10|310|4960|</v>
      </c>
    </row>
    <row r="45" spans="2:9">
      <c r="B45" t="s">
        <v>46</v>
      </c>
      <c r="C45" t="s">
        <v>1</v>
      </c>
      <c r="D45" cm="1">
        <f t="array" ref="D45">_xlfn.IFS(C45 =$A$2,16,C45 =$A$3,1,C45 =$A$4,32,C45 =$A$5,128)</f>
        <v>16</v>
      </c>
      <c r="E45" s="4">
        <v>31</v>
      </c>
      <c r="F45" s="4">
        <v>10</v>
      </c>
      <c r="G45">
        <f t="shared" si="1"/>
        <v>310</v>
      </c>
      <c r="H45">
        <f t="shared" si="2"/>
        <v>4960</v>
      </c>
      <c r="I45" t="str">
        <f t="shared" si="0"/>
        <v>|VRU Alert - Front|Int|VRU Alert - Front|31|10|310|4960|</v>
      </c>
    </row>
    <row r="46" spans="2:9">
      <c r="B46" t="s">
        <v>47</v>
      </c>
      <c r="C46" t="s">
        <v>1</v>
      </c>
      <c r="D46" cm="1">
        <f t="array" ref="D46">_xlfn.IFS(C46 =$A$2,16,C46 =$A$3,1,C46 =$A$4,32,C46 =$A$5,128)</f>
        <v>16</v>
      </c>
      <c r="E46" s="4">
        <v>31</v>
      </c>
      <c r="F46" s="4">
        <v>10</v>
      </c>
      <c r="G46">
        <f t="shared" si="1"/>
        <v>310</v>
      </c>
      <c r="H46">
        <f t="shared" si="2"/>
        <v>4960</v>
      </c>
      <c r="I46" t="str">
        <f t="shared" si="0"/>
        <v>|VRU Alert - Rear|Int|VRU Alert - Rear|31|10|310|4960|</v>
      </c>
    </row>
    <row r="47" spans="2:9">
      <c r="B47" t="s">
        <v>48</v>
      </c>
      <c r="C47" t="s">
        <v>15</v>
      </c>
      <c r="D47" cm="1">
        <f t="array" ref="D47">_xlfn.IFS(C47 =$A$2,16,C47 =$A$3,1,C47 =$A$4,32,C47 =$A$5,128)</f>
        <v>32</v>
      </c>
      <c r="E47" s="4">
        <v>2</v>
      </c>
      <c r="F47" s="4">
        <v>2</v>
      </c>
      <c r="G47">
        <f t="shared" si="1"/>
        <v>4</v>
      </c>
      <c r="H47">
        <f t="shared" si="2"/>
        <v>128</v>
      </c>
      <c r="I47" t="str">
        <f t="shared" si="0"/>
        <v>|[Maximum delta-V, longitudinal]|Float|[Maximum delta-V, longitudinal]|2|2|4|128|</v>
      </c>
    </row>
    <row r="48" spans="2:9">
      <c r="B48" t="s">
        <v>49</v>
      </c>
      <c r="C48" t="s">
        <v>15</v>
      </c>
      <c r="D48" cm="1">
        <f t="array" ref="D48">_xlfn.IFS(C48 =$A$2,16,C48 =$A$3,1,C48 =$A$4,32,C48 =$A$5,128)</f>
        <v>32</v>
      </c>
      <c r="E48" s="4">
        <v>2</v>
      </c>
      <c r="F48" s="4">
        <v>2</v>
      </c>
      <c r="G48">
        <f t="shared" si="1"/>
        <v>4</v>
      </c>
      <c r="H48">
        <f t="shared" si="2"/>
        <v>128</v>
      </c>
      <c r="I48" t="str">
        <f t="shared" si="0"/>
        <v>|[Time, maximum delta-V, longitudinal]|Float|[Time, maximum delta-V, longitudinal]|2|2|4|128|</v>
      </c>
    </row>
    <row r="49" spans="2:9">
      <c r="B49" t="s">
        <v>50</v>
      </c>
      <c r="C49" t="s">
        <v>15</v>
      </c>
      <c r="D49" cm="1">
        <f t="array" ref="D49">_xlfn.IFS(C49 =$A$2,16,C49 =$A$3,1,C49 =$A$4,32,C49 =$A$5,128)</f>
        <v>32</v>
      </c>
      <c r="E49" s="4">
        <v>31</v>
      </c>
      <c r="F49" s="4">
        <v>10</v>
      </c>
      <c r="G49">
        <f t="shared" si="1"/>
        <v>310</v>
      </c>
      <c r="H49">
        <f t="shared" si="2"/>
        <v>9920</v>
      </c>
      <c r="I49" t="str">
        <f t="shared" si="0"/>
        <v>|[Roll  rate ]|Float|[Roll  rate ]|31|10|310|9920|</v>
      </c>
    </row>
    <row r="50" spans="2:9">
      <c r="B50" t="s">
        <v>51</v>
      </c>
      <c r="C50" t="s">
        <v>15</v>
      </c>
      <c r="D50" cm="1">
        <f t="array" ref="D50">_xlfn.IFS(C50 =$A$2,16,C50 =$A$3,1,C50 =$A$4,32,C50 =$A$5,128)</f>
        <v>32</v>
      </c>
      <c r="E50" s="4">
        <v>31</v>
      </c>
      <c r="F50" s="4">
        <v>10</v>
      </c>
      <c r="G50">
        <f t="shared" si="1"/>
        <v>310</v>
      </c>
      <c r="H50">
        <f t="shared" si="2"/>
        <v>9920</v>
      </c>
      <c r="I50" t="str">
        <f t="shared" si="0"/>
        <v>|[Longitudinal Acceleration (pre-crash low frequency)]|Float|[Longitudinal Acceleration (pre-crash low frequency)]|31|10|310|9920|</v>
      </c>
    </row>
    <row r="51" spans="2:9">
      <c r="B51" t="s">
        <v>52</v>
      </c>
      <c r="C51" t="s">
        <v>15</v>
      </c>
      <c r="D51" cm="1">
        <f t="array" ref="D51">_xlfn.IFS(C51 =$A$2,16,C51 =$A$3,1,C51 =$A$4,32,C51 =$A$5,128)</f>
        <v>32</v>
      </c>
      <c r="E51" s="4">
        <v>31</v>
      </c>
      <c r="F51" s="4">
        <v>10</v>
      </c>
      <c r="G51">
        <f t="shared" si="1"/>
        <v>310</v>
      </c>
      <c r="H51">
        <f t="shared" si="2"/>
        <v>9920</v>
      </c>
      <c r="I51" t="str">
        <f t="shared" si="0"/>
        <v>|[Lateral Acceleration (pre-crash low frequency)]|Float|[Lateral Acceleration (pre-crash low frequency)]|31|10|310|9920|</v>
      </c>
    </row>
    <row r="52" spans="2:9">
      <c r="B52" t="s">
        <v>53</v>
      </c>
      <c r="C52" t="s">
        <v>15</v>
      </c>
      <c r="D52" cm="1">
        <f t="array" ref="D52">_xlfn.IFS(C52 =$A$2,16,C52 =$A$3,1,C52 =$A$4,32,C52 =$A$5,128)</f>
        <v>32</v>
      </c>
      <c r="E52" s="4">
        <v>31</v>
      </c>
      <c r="F52" s="4">
        <v>10</v>
      </c>
      <c r="G52">
        <f t="shared" si="1"/>
        <v>310</v>
      </c>
      <c r="H52">
        <f t="shared" si="2"/>
        <v>9920</v>
      </c>
      <c r="I52" t="str">
        <f t="shared" si="0"/>
        <v>|Accident emergency call system status |Float|Accident emergency call system status |31|10|310|9920|</v>
      </c>
    </row>
    <row r="53" spans="2:9">
      <c r="B53" t="s">
        <v>54</v>
      </c>
      <c r="C53" t="s">
        <v>15</v>
      </c>
      <c r="D53" cm="1">
        <f t="array" ref="D53">_xlfn.IFS(C53 =$A$2,16,C53 =$A$3,1,C53 =$A$4,32,C53 =$A$5,128)</f>
        <v>32</v>
      </c>
      <c r="E53" s="4">
        <v>2</v>
      </c>
      <c r="F53" s="4">
        <v>2</v>
      </c>
      <c r="G53">
        <f t="shared" si="1"/>
        <v>4</v>
      </c>
      <c r="H53">
        <f t="shared" si="2"/>
        <v>128</v>
      </c>
      <c r="I53" t="str">
        <f t="shared" si="0"/>
        <v>|Tyre pressure  monitoring system warning lamp status|Float|Tyre pressure  monitoring system warning lamp status|2|2|4|128|</v>
      </c>
    </row>
    <row r="54" spans="2:9">
      <c r="B54" t="s">
        <v>55</v>
      </c>
      <c r="C54" t="s">
        <v>15</v>
      </c>
      <c r="D54" cm="1">
        <f t="array" ref="D54">_xlfn.IFS(C54 =$A$2,16,C54 =$A$3,1,C54 =$A$4,32,C54 =$A$5,128)</f>
        <v>32</v>
      </c>
      <c r="E54" s="4">
        <v>31</v>
      </c>
      <c r="F54" s="4">
        <v>10</v>
      </c>
      <c r="G54">
        <f t="shared" si="1"/>
        <v>310</v>
      </c>
      <c r="H54">
        <f t="shared" si="2"/>
        <v>9920</v>
      </c>
      <c r="I54" t="str">
        <f t="shared" si="0"/>
        <v>|[Automatically commanded steering function category A status]|Float|[Automatically commanded steering function category A status]|31|10|310|9920|</v>
      </c>
    </row>
    <row r="55" spans="2:9">
      <c r="B55" t="s">
        <v>56</v>
      </c>
      <c r="C55" t="s">
        <v>15</v>
      </c>
      <c r="D55" cm="1">
        <f t="array" ref="D55">_xlfn.IFS(C55 =$A$2,16,C55 =$A$3,1,C55 =$A$4,32,C55 =$A$5,128)</f>
        <v>32</v>
      </c>
      <c r="E55" s="4">
        <v>31</v>
      </c>
      <c r="F55" s="4">
        <v>10</v>
      </c>
      <c r="G55">
        <f t="shared" si="1"/>
        <v>310</v>
      </c>
      <c r="H55">
        <f t="shared" si="2"/>
        <v>9920</v>
      </c>
      <c r="I55" t="str">
        <f t="shared" si="0"/>
        <v>|[Automatically commanded steering function category B status]|Float|[Automatically commanded steering function category B status]|31|10|310|9920|</v>
      </c>
    </row>
    <row r="56" spans="2:9">
      <c r="B56" t="s">
        <v>57</v>
      </c>
      <c r="C56" t="s">
        <v>15</v>
      </c>
      <c r="D56" cm="1">
        <f t="array" ref="D56">_xlfn.IFS(C56 =$A$2,16,C56 =$A$3,1,C56 =$A$4,32,C56 =$A$5,128)</f>
        <v>32</v>
      </c>
      <c r="E56" s="4">
        <v>31</v>
      </c>
      <c r="F56" s="4">
        <v>10</v>
      </c>
      <c r="G56">
        <f t="shared" si="1"/>
        <v>310</v>
      </c>
      <c r="H56">
        <f t="shared" si="2"/>
        <v>9920</v>
      </c>
      <c r="I56" t="str">
        <f t="shared" si="0"/>
        <v>|[Automatically commanded steering function category C status]|Float|[Automatically commanded steering function category C status]|31|10|310|9920|</v>
      </c>
    </row>
    <row r="57" spans="2:9">
      <c r="B57" t="s">
        <v>58</v>
      </c>
      <c r="C57" t="s">
        <v>15</v>
      </c>
      <c r="D57" cm="1">
        <f t="array" ref="D57">_xlfn.IFS(C57 =$A$2,16,C57 =$A$3,1,C57 =$A$4,32,C57 =$A$5,128)</f>
        <v>32</v>
      </c>
      <c r="E57" s="4">
        <v>31</v>
      </c>
      <c r="F57" s="4">
        <v>10</v>
      </c>
      <c r="G57">
        <f t="shared" si="1"/>
        <v>310</v>
      </c>
      <c r="H57">
        <f t="shared" si="2"/>
        <v>9920</v>
      </c>
      <c r="I57" t="str">
        <f t="shared" si="0"/>
        <v>|[Automatically commanded steering function category D status]|Float|[Automatically commanded steering function category D status]|31|10|310|9920|</v>
      </c>
    </row>
    <row r="58" spans="2:9">
      <c r="B58" t="s">
        <v>59</v>
      </c>
      <c r="C58" t="s">
        <v>15</v>
      </c>
      <c r="D58" cm="1">
        <f t="array" ref="D58">_xlfn.IFS(C58 =$A$2,16,C58 =$A$3,1,C58 =$A$4,32,C58 =$A$5,128)</f>
        <v>32</v>
      </c>
      <c r="E58" s="4">
        <v>31</v>
      </c>
      <c r="F58" s="4">
        <v>10</v>
      </c>
      <c r="G58">
        <f t="shared" si="1"/>
        <v>310</v>
      </c>
      <c r="H58">
        <f t="shared" si="2"/>
        <v>9920</v>
      </c>
      <c r="I58" t="str">
        <f t="shared" si="0"/>
        <v>|[Automatically commanded steering function category E status]|Float|[Automatically commanded steering function category E status]|31|10|310|9920|</v>
      </c>
    </row>
    <row r="59" spans="2:9">
      <c r="B59" t="s">
        <v>68</v>
      </c>
      <c r="H59">
        <f>SUM(H3:H58)</f>
        <v>299436</v>
      </c>
      <c r="I59" t="str">
        <f t="shared" si="0"/>
        <v>|Total||Total||||299436|</v>
      </c>
    </row>
  </sheetData>
  <phoneticPr fontId="1" type="noConversion"/>
  <dataValidations count="1">
    <dataValidation type="list" allowBlank="1" showInputMessage="1" showErrorMessage="1" sqref="C3:C58" xr:uid="{00000000-0002-0000-0000-000000000000}">
      <formula1>$A$2:$A$5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CF1F-5A9C-4139-8B42-785E4B84AC14}">
  <dimension ref="A1:K58"/>
  <sheetViews>
    <sheetView tabSelected="1" topLeftCell="C30" workbookViewId="0">
      <selection activeCell="K3" sqref="K3:K58"/>
    </sheetView>
  </sheetViews>
  <sheetFormatPr defaultRowHeight="14.5"/>
  <cols>
    <col min="2" max="2" width="22.36328125" customWidth="1"/>
    <col min="3" max="3" width="56.1796875" bestFit="1" customWidth="1"/>
    <col min="6" max="6" width="8" customWidth="1"/>
    <col min="11" max="11" width="103.54296875" customWidth="1"/>
  </cols>
  <sheetData>
    <row r="1" spans="1:11" ht="43.5">
      <c r="B1" t="s">
        <v>124</v>
      </c>
      <c r="C1" t="s">
        <v>125</v>
      </c>
      <c r="D1" s="3" t="s">
        <v>63</v>
      </c>
      <c r="E1" s="4" t="s">
        <v>61</v>
      </c>
      <c r="F1" s="5" t="s">
        <v>64</v>
      </c>
      <c r="K1" t="s">
        <v>183</v>
      </c>
    </row>
    <row r="2" spans="1:11">
      <c r="B2" s="2" t="s">
        <v>20</v>
      </c>
      <c r="C2" s="2" t="s">
        <v>20</v>
      </c>
      <c r="D2" s="2" t="s">
        <v>20</v>
      </c>
      <c r="E2" s="6" t="s">
        <v>20</v>
      </c>
      <c r="F2" s="6" t="s">
        <v>20</v>
      </c>
    </row>
    <row r="3" spans="1:11">
      <c r="A3" t="s">
        <v>69</v>
      </c>
      <c r="B3" t="str">
        <f>_xlfn.CONCAT("sDSSADm_",A3)</f>
        <v>sDSSADm_tcs</v>
      </c>
      <c r="C3" t="s">
        <v>127</v>
      </c>
      <c r="D3">
        <v>16</v>
      </c>
      <c r="E3" s="4">
        <v>31</v>
      </c>
      <c r="F3" s="4">
        <v>20</v>
      </c>
      <c r="G3">
        <f>D3*E3*F3</f>
        <v>9920</v>
      </c>
      <c r="H3" t="s">
        <v>184</v>
      </c>
      <c r="I3" t="s">
        <v>185</v>
      </c>
      <c r="J3" t="s">
        <v>186</v>
      </c>
      <c r="K3" t="str">
        <f>_xlfn.CONCAT($H$3,B3,$I$3,$H$4,$I$3,C3,$I$3,$H$4,D3,$H$4,E3,$H$4,F3,$J$3)</f>
        <v>add_data_to_dataframe(df, "sDSSADm_tcs","time counter stamp",16,31,20)</v>
      </c>
    </row>
    <row r="4" spans="1:11">
      <c r="A4" t="s">
        <v>70</v>
      </c>
      <c r="B4" t="str">
        <f t="shared" ref="B4:B58" si="0">_xlfn.CONCAT("sDSSADm_",A4)</f>
        <v>sDSSADm_edrc</v>
      </c>
      <c r="C4" t="s">
        <v>128</v>
      </c>
      <c r="D4">
        <v>1</v>
      </c>
      <c r="E4" s="4">
        <v>31</v>
      </c>
      <c r="F4" s="4">
        <v>20</v>
      </c>
      <c r="H4" t="s">
        <v>187</v>
      </c>
      <c r="K4" t="str">
        <f>_xlfn.CONCAT($H$3,B4,$I$3,$H$4,$I$3,C4,$I$3,$H$4,D4,$H$4,E4,$H$4,F4,$J$3)</f>
        <v>add_data_to_dataframe(df, "sDSSADm_edrc","event data recording complete",1,31,20)</v>
      </c>
    </row>
    <row r="5" spans="1:11">
      <c r="A5" t="s">
        <v>71</v>
      </c>
      <c r="B5" t="str">
        <f t="shared" si="0"/>
        <v>sDSSADm_ehd</v>
      </c>
      <c r="C5" t="s">
        <v>129</v>
      </c>
      <c r="D5">
        <v>32</v>
      </c>
      <c r="E5" s="4">
        <v>1</v>
      </c>
      <c r="F5" s="4">
        <v>1</v>
      </c>
      <c r="K5" t="str">
        <f t="shared" ref="K5:K58" si="1">_xlfn.CONCAT($H$3,B5,$I$3,$H$4,$I$3,C5,$I$3,$H$4,D5,$H$4,E5,$H$4,F5,$J$3)</f>
        <v>add_data_to_dataframe(df, "sDSSADm_ehd","engine hours download",32,1,1)</v>
      </c>
    </row>
    <row r="6" spans="1:11">
      <c r="A6" t="s">
        <v>72</v>
      </c>
      <c r="B6" t="str">
        <f t="shared" si="0"/>
        <v>sDSSADm_odo</v>
      </c>
      <c r="C6" t="s">
        <v>130</v>
      </c>
      <c r="D6">
        <v>32</v>
      </c>
      <c r="E6" s="4">
        <v>31</v>
      </c>
      <c r="F6" s="4">
        <v>2</v>
      </c>
      <c r="K6" t="str">
        <f t="shared" si="1"/>
        <v>add_data_to_dataframe(df, "sDSSADm_odo","odometer",32,31,2)</v>
      </c>
    </row>
    <row r="7" spans="1:11">
      <c r="A7" t="s">
        <v>73</v>
      </c>
      <c r="B7" t="str">
        <f t="shared" si="0"/>
        <v>sDSSADm_hd_hwp</v>
      </c>
      <c r="C7" t="s">
        <v>131</v>
      </c>
      <c r="D7">
        <v>128</v>
      </c>
      <c r="E7" s="4">
        <v>1</v>
      </c>
      <c r="F7" s="4">
        <v>2</v>
      </c>
      <c r="K7" t="str">
        <f t="shared" si="1"/>
        <v>add_data_to_dataframe(df, "sDSSADm_hd_hwp","HD EDR unit hardware part no.",128,1,2)</v>
      </c>
    </row>
    <row r="8" spans="1:11">
      <c r="A8" t="s">
        <v>74</v>
      </c>
      <c r="B8" t="str">
        <f t="shared" si="0"/>
        <v>sDSSADm_hd_swp</v>
      </c>
      <c r="C8" t="s">
        <v>132</v>
      </c>
      <c r="D8">
        <v>128</v>
      </c>
      <c r="E8" s="4">
        <v>1</v>
      </c>
      <c r="F8" s="4">
        <v>2</v>
      </c>
      <c r="K8" t="str">
        <f t="shared" si="1"/>
        <v>add_data_to_dataframe(df, "sDSSADm_hd_swp","HD EDR unit software part no.",128,1,2)</v>
      </c>
    </row>
    <row r="9" spans="1:11">
      <c r="A9" t="s">
        <v>75</v>
      </c>
      <c r="B9" t="str">
        <f t="shared" si="0"/>
        <v>sDSSADm_dsr2vs</v>
      </c>
      <c r="C9" t="s">
        <v>133</v>
      </c>
      <c r="D9">
        <v>16</v>
      </c>
      <c r="E9" s="4">
        <v>1</v>
      </c>
      <c r="F9" s="4">
        <v>2</v>
      </c>
      <c r="K9" t="str">
        <f t="shared" si="1"/>
        <v>add_data_to_dataframe(df, "sDSSADm_dsr2vs","conversion factor between drive shaft rpm and vehicle speed",16,1,2)</v>
      </c>
    </row>
    <row r="10" spans="1:11">
      <c r="A10" t="s">
        <v>76</v>
      </c>
      <c r="B10" t="str">
        <f t="shared" si="0"/>
        <v>sDSSADm_tt</v>
      </c>
      <c r="C10" t="s">
        <v>134</v>
      </c>
      <c r="D10">
        <v>32</v>
      </c>
      <c r="E10" s="4">
        <v>1</v>
      </c>
      <c r="F10" s="4">
        <v>2</v>
      </c>
      <c r="K10" t="str">
        <f t="shared" si="1"/>
        <v>add_data_to_dataframe(df, "sDSSADm_tt","trigger thresholds",32,1,2)</v>
      </c>
    </row>
    <row r="11" spans="1:11">
      <c r="A11" t="s">
        <v>77</v>
      </c>
      <c r="B11" t="str">
        <f t="shared" si="0"/>
        <v>sDSSADm_tta</v>
      </c>
      <c r="C11" t="s">
        <v>135</v>
      </c>
      <c r="D11">
        <v>16</v>
      </c>
      <c r="E11" s="4">
        <v>1</v>
      </c>
      <c r="F11" s="4">
        <v>2</v>
      </c>
      <c r="K11" t="str">
        <f t="shared" si="1"/>
        <v>add_data_to_dataframe(df, "sDSSADm_tta","trigger threshold activated",16,1,2)</v>
      </c>
    </row>
    <row r="12" spans="1:11">
      <c r="A12" t="s">
        <v>78</v>
      </c>
      <c r="B12" t="str">
        <f t="shared" si="0"/>
        <v>sDSSADm_vssm</v>
      </c>
      <c r="C12" t="s">
        <v>136</v>
      </c>
      <c r="D12">
        <v>16</v>
      </c>
      <c r="E12" s="4">
        <v>2</v>
      </c>
      <c r="F12" s="4">
        <v>2</v>
      </c>
      <c r="K12" t="str">
        <f t="shared" si="1"/>
        <v>add_data_to_dataframe(df, "sDSSADm_vssm","vehicle safety system manifest",16,2,2)</v>
      </c>
    </row>
    <row r="13" spans="1:11">
      <c r="A13" t="s">
        <v>79</v>
      </c>
      <c r="B13" t="str">
        <f t="shared" si="0"/>
        <v>sDSSADm_vs</v>
      </c>
      <c r="C13" t="s">
        <v>137</v>
      </c>
      <c r="D13">
        <v>16</v>
      </c>
      <c r="E13" s="4">
        <v>31</v>
      </c>
      <c r="F13" s="4">
        <v>10</v>
      </c>
      <c r="K13" t="str">
        <f t="shared" si="1"/>
        <v>add_data_to_dataframe(df, "sDSSADm_vs","vehicle speed",16,31,10)</v>
      </c>
    </row>
    <row r="14" spans="1:11">
      <c r="A14" t="s">
        <v>80</v>
      </c>
      <c r="B14" t="str">
        <f t="shared" si="0"/>
        <v>sDSSADm_rtm</v>
      </c>
      <c r="C14" t="s">
        <v>138</v>
      </c>
      <c r="D14">
        <v>32</v>
      </c>
      <c r="E14" s="4">
        <v>6</v>
      </c>
      <c r="F14" s="4">
        <v>10</v>
      </c>
      <c r="K14" t="str">
        <f t="shared" si="1"/>
        <v>add_data_to_dataframe(df, "sDSSADm_rtm","retarder torque mode",32,6,10)</v>
      </c>
    </row>
    <row r="15" spans="1:11">
      <c r="A15" t="s">
        <v>81</v>
      </c>
      <c r="B15" t="str">
        <f t="shared" si="0"/>
        <v>sDSSADm_pbs</v>
      </c>
      <c r="C15" t="s">
        <v>139</v>
      </c>
      <c r="D15">
        <v>32</v>
      </c>
      <c r="E15" s="4">
        <v>31</v>
      </c>
      <c r="F15" s="4">
        <v>10</v>
      </c>
      <c r="K15" t="str">
        <f t="shared" si="1"/>
        <v>add_data_to_dataframe(df, "sDSSADm_pbs","brake status - parking",32,31,10)</v>
      </c>
    </row>
    <row r="16" spans="1:11">
      <c r="A16" t="s">
        <v>82</v>
      </c>
      <c r="B16" t="str">
        <f t="shared" si="0"/>
        <v>sDSSADm_sbs</v>
      </c>
      <c r="C16" t="s">
        <v>140</v>
      </c>
      <c r="D16">
        <v>32</v>
      </c>
      <c r="E16" s="4">
        <v>31</v>
      </c>
      <c r="F16" s="4">
        <v>10</v>
      </c>
      <c r="K16" t="str">
        <f t="shared" si="1"/>
        <v>add_data_to_dataframe(df, "sDSSADm_sbs","brake status - service",32,31,10)</v>
      </c>
    </row>
    <row r="17" spans="1:11">
      <c r="A17" t="s">
        <v>83</v>
      </c>
      <c r="B17" t="str">
        <f t="shared" si="0"/>
        <v>sDSSADm_es</v>
      </c>
      <c r="C17" t="s">
        <v>141</v>
      </c>
      <c r="D17">
        <v>32</v>
      </c>
      <c r="E17" s="4">
        <v>31</v>
      </c>
      <c r="F17" s="4">
        <v>10</v>
      </c>
      <c r="K17" t="str">
        <f t="shared" si="1"/>
        <v>add_data_to_dataframe(df, "sDSSADm_es","engine speed",32,31,10)</v>
      </c>
    </row>
    <row r="18" spans="1:11">
      <c r="A18" t="s">
        <v>84</v>
      </c>
      <c r="B18" t="str">
        <f t="shared" si="0"/>
        <v>sDSSADm_el</v>
      </c>
      <c r="C18" t="s">
        <v>142</v>
      </c>
      <c r="D18">
        <v>32</v>
      </c>
      <c r="E18" s="4">
        <v>31</v>
      </c>
      <c r="F18" s="4">
        <v>10</v>
      </c>
      <c r="K18" t="str">
        <f t="shared" si="1"/>
        <v>add_data_to_dataframe(df, "sDSSADm_el","engine load",32,31,10)</v>
      </c>
    </row>
    <row r="19" spans="1:11">
      <c r="A19" t="s">
        <v>85</v>
      </c>
      <c r="B19" t="str">
        <f t="shared" si="0"/>
        <v>sDSSADm_app</v>
      </c>
      <c r="C19" t="s">
        <v>143</v>
      </c>
      <c r="D19">
        <v>32</v>
      </c>
      <c r="E19" s="4">
        <v>31</v>
      </c>
      <c r="F19" s="4">
        <v>10</v>
      </c>
      <c r="K19" t="str">
        <f t="shared" si="1"/>
        <v>add_data_to_dataframe(df, "sDSSADm_app","accelerator pedal position",32,31,10)</v>
      </c>
    </row>
    <row r="20" spans="1:11">
      <c r="A20" t="s">
        <v>86</v>
      </c>
      <c r="B20" t="str">
        <f t="shared" si="0"/>
        <v>sDSSADm_mv_abs</v>
      </c>
      <c r="C20" t="s">
        <v>144</v>
      </c>
      <c r="D20">
        <v>32</v>
      </c>
      <c r="E20" s="4">
        <v>31</v>
      </c>
      <c r="F20" s="4">
        <v>10</v>
      </c>
      <c r="K20" t="str">
        <f t="shared" si="1"/>
        <v>add_data_to_dataframe(df, "sDSSADm_mv_abs","ABS brake control status - motor vehicle",32,31,10)</v>
      </c>
    </row>
    <row r="21" spans="1:11">
      <c r="A21" t="s">
        <v>87</v>
      </c>
      <c r="B21" t="str">
        <f t="shared" si="0"/>
        <v>sDSSADm_tr_abs</v>
      </c>
      <c r="C21" t="s">
        <v>145</v>
      </c>
      <c r="D21">
        <v>32</v>
      </c>
      <c r="E21" s="4">
        <v>0</v>
      </c>
      <c r="F21" s="4">
        <v>10</v>
      </c>
      <c r="K21" t="str">
        <f t="shared" si="1"/>
        <v>add_data_to_dataframe(df, "sDSSADm_tr_abs","ABS brake control status - trailer",32,0,10)</v>
      </c>
    </row>
    <row r="22" spans="1:11">
      <c r="A22" t="s">
        <v>88</v>
      </c>
      <c r="B22" t="str">
        <f t="shared" si="0"/>
        <v>sDSSADm_accm</v>
      </c>
      <c r="C22" t="s">
        <v>146</v>
      </c>
      <c r="D22">
        <v>32</v>
      </c>
      <c r="E22" s="4">
        <v>31</v>
      </c>
      <c r="F22" s="4">
        <v>10</v>
      </c>
      <c r="K22" t="str">
        <f t="shared" si="1"/>
        <v>add_data_to_dataframe(df, "sDSSADm_accm","adaptive cruise control mode",32,31,10)</v>
      </c>
    </row>
    <row r="23" spans="1:11">
      <c r="A23" t="s">
        <v>89</v>
      </c>
      <c r="B23" t="str">
        <f t="shared" si="0"/>
        <v>sDSSADm_accmd</v>
      </c>
      <c r="C23" t="s">
        <v>147</v>
      </c>
      <c r="D23">
        <v>32</v>
      </c>
      <c r="E23" s="4">
        <v>6</v>
      </c>
      <c r="F23" s="4">
        <v>10</v>
      </c>
      <c r="K23" t="str">
        <f t="shared" si="1"/>
        <v>add_data_to_dataframe(df, "sDSSADm_accmd","ACC mode",32,6,10)</v>
      </c>
    </row>
    <row r="24" spans="1:11">
      <c r="A24" t="s">
        <v>90</v>
      </c>
      <c r="B24" t="str">
        <f t="shared" si="0"/>
        <v>sDSSADm_accsd</v>
      </c>
      <c r="C24" t="s">
        <v>148</v>
      </c>
      <c r="D24">
        <v>32</v>
      </c>
      <c r="E24" s="4">
        <v>31</v>
      </c>
      <c r="F24" s="4">
        <v>10</v>
      </c>
      <c r="K24" t="str">
        <f t="shared" si="1"/>
        <v>add_data_to_dataframe(df, "sDSSADm_accsd","ACC set distance",32,31,10)</v>
      </c>
    </row>
    <row r="25" spans="1:11">
      <c r="A25" t="s">
        <v>91</v>
      </c>
      <c r="B25" t="str">
        <f t="shared" si="0"/>
        <v>sDSSADm_ccs</v>
      </c>
      <c r="C25" t="s">
        <v>149</v>
      </c>
      <c r="D25">
        <v>32</v>
      </c>
      <c r="E25" s="4">
        <v>31</v>
      </c>
      <c r="F25" s="4">
        <v>10</v>
      </c>
      <c r="K25" t="str">
        <f t="shared" si="1"/>
        <v>add_data_to_dataframe(df, "sDSSADm_ccs","cruise control states",32,31,10)</v>
      </c>
    </row>
    <row r="26" spans="1:11">
      <c r="A26" t="s">
        <v>92</v>
      </c>
      <c r="B26" t="str">
        <f t="shared" si="0"/>
        <v>sDSSADm_aeb</v>
      </c>
      <c r="C26" t="s">
        <v>150</v>
      </c>
      <c r="D26">
        <v>16</v>
      </c>
      <c r="E26" s="4">
        <v>31</v>
      </c>
      <c r="F26" s="4">
        <v>10</v>
      </c>
      <c r="K26" t="str">
        <f t="shared" si="1"/>
        <v>add_data_to_dataframe(df, "sDSSADm_aeb","automatic emergency braking",16,31,10)</v>
      </c>
    </row>
    <row r="27" spans="1:11">
      <c r="A27" t="s">
        <v>93</v>
      </c>
      <c r="B27" t="str">
        <f t="shared" si="0"/>
        <v>sDSSADm_ldwsss</v>
      </c>
      <c r="C27" t="s">
        <v>151</v>
      </c>
      <c r="D27">
        <v>16</v>
      </c>
      <c r="E27" s="4">
        <v>31</v>
      </c>
      <c r="F27" s="4">
        <v>10</v>
      </c>
      <c r="K27" t="str">
        <f t="shared" si="1"/>
        <v>add_data_to_dataframe(df, "sDSSADm_ldwsss","lane departure warning system state status",16,31,10)</v>
      </c>
    </row>
    <row r="28" spans="1:11">
      <c r="A28" t="s">
        <v>94</v>
      </c>
      <c r="B28" t="str">
        <f t="shared" si="0"/>
        <v>sDSSADm_ldws</v>
      </c>
      <c r="C28" t="s">
        <v>152</v>
      </c>
      <c r="D28">
        <v>32</v>
      </c>
      <c r="E28" s="4">
        <v>31</v>
      </c>
      <c r="F28" s="4">
        <v>10</v>
      </c>
      <c r="K28" t="str">
        <f t="shared" si="1"/>
        <v>add_data_to_dataframe(df, "sDSSADm_ldws","lane departure warning system state",32,31,10)</v>
      </c>
    </row>
    <row r="29" spans="1:11">
      <c r="A29" t="s">
        <v>95</v>
      </c>
      <c r="B29" t="str">
        <f t="shared" si="0"/>
        <v>sDSSADm_swa</v>
      </c>
      <c r="C29" t="s">
        <v>153</v>
      </c>
      <c r="D29">
        <v>32</v>
      </c>
      <c r="E29" s="4">
        <v>31</v>
      </c>
      <c r="F29" s="4">
        <v>10</v>
      </c>
      <c r="K29" t="str">
        <f t="shared" si="1"/>
        <v>add_data_to_dataframe(df, "sDSSADm_swa","steering wheel angle",32,31,10)</v>
      </c>
    </row>
    <row r="30" spans="1:11">
      <c r="A30" t="s">
        <v>96</v>
      </c>
      <c r="B30" t="str">
        <f t="shared" si="0"/>
        <v>sDSSADm_rpec</v>
      </c>
      <c r="C30" t="s">
        <v>154</v>
      </c>
      <c r="D30">
        <v>32</v>
      </c>
      <c r="E30" s="4">
        <v>31</v>
      </c>
      <c r="F30" s="4">
        <v>10</v>
      </c>
      <c r="K30" t="str">
        <f t="shared" si="1"/>
        <v>add_data_to_dataframe(df, "sDSSADm_rpec","rollover protection engine control",32,31,10)</v>
      </c>
    </row>
    <row r="31" spans="1:11">
      <c r="A31" t="s">
        <v>126</v>
      </c>
      <c r="B31" t="str">
        <f t="shared" si="0"/>
        <v>sDSSADm_rpec2</v>
      </c>
      <c r="C31" t="s">
        <v>155</v>
      </c>
      <c r="D31">
        <v>32</v>
      </c>
      <c r="E31" s="4">
        <v>31</v>
      </c>
      <c r="F31" s="4">
        <v>10</v>
      </c>
      <c r="K31" t="str">
        <f t="shared" si="1"/>
        <v>add_data_to_dataframe(df, "sDSSADm_rpec2","rollover protection engine control2",32,31,10)</v>
      </c>
    </row>
    <row r="32" spans="1:11">
      <c r="A32" t="s">
        <v>97</v>
      </c>
      <c r="B32" t="str">
        <f t="shared" si="0"/>
        <v>sDSSADm_scsb</v>
      </c>
      <c r="C32" t="s">
        <v>156</v>
      </c>
      <c r="D32">
        <v>32</v>
      </c>
      <c r="E32" s="4">
        <v>31</v>
      </c>
      <c r="F32" s="4">
        <v>2</v>
      </c>
      <c r="K32" t="str">
        <f t="shared" si="1"/>
        <v>add_data_to_dataframe(df, "sDSSADm_scsb","stability control system braking",32,31,2)</v>
      </c>
    </row>
    <row r="33" spans="1:11">
      <c r="A33" t="s">
        <v>98</v>
      </c>
      <c r="B33" t="str">
        <f t="shared" si="0"/>
        <v>sDSSADm_scs</v>
      </c>
      <c r="C33" t="s">
        <v>157</v>
      </c>
      <c r="D33">
        <v>32</v>
      </c>
      <c r="E33" s="4">
        <v>31</v>
      </c>
      <c r="F33" s="4">
        <v>2</v>
      </c>
      <c r="K33" t="str">
        <f t="shared" si="1"/>
        <v>add_data_to_dataframe(df, "sDSSADm_scs","stability control system state",32,31,2)</v>
      </c>
    </row>
    <row r="34" spans="1:11">
      <c r="A34" t="s">
        <v>99</v>
      </c>
      <c r="B34" t="str">
        <f t="shared" si="0"/>
        <v>sDSSADm_bswsvd</v>
      </c>
      <c r="C34" t="s">
        <v>158</v>
      </c>
      <c r="D34">
        <v>32</v>
      </c>
      <c r="E34" s="4">
        <v>31</v>
      </c>
      <c r="F34" s="4">
        <v>10</v>
      </c>
      <c r="K34" t="str">
        <f t="shared" si="1"/>
        <v>add_data_to_dataframe(df, "sDSSADm_bswsvd","blind spot warning system status (vehicle detection)",32,31,10)</v>
      </c>
    </row>
    <row r="35" spans="1:11">
      <c r="A35" t="s">
        <v>100</v>
      </c>
      <c r="B35" t="str">
        <f t="shared" si="0"/>
        <v>sDSSADm_bsws</v>
      </c>
      <c r="C35" t="s">
        <v>159</v>
      </c>
      <c r="D35">
        <v>32</v>
      </c>
      <c r="E35" s="4">
        <v>31</v>
      </c>
      <c r="F35" s="4">
        <v>2</v>
      </c>
      <c r="K35" t="str">
        <f t="shared" si="1"/>
        <v>add_data_to_dataframe(df, "sDSSADm_bsws","blind spot warning system status",32,31,2)</v>
      </c>
    </row>
    <row r="36" spans="1:11">
      <c r="A36" t="s">
        <v>101</v>
      </c>
      <c r="B36" t="str">
        <f t="shared" si="0"/>
        <v>sDSSADm_ct</v>
      </c>
      <c r="C36" t="s">
        <v>160</v>
      </c>
      <c r="D36">
        <v>32</v>
      </c>
      <c r="E36" s="4">
        <v>31</v>
      </c>
      <c r="F36" s="4">
        <v>10</v>
      </c>
      <c r="K36" t="str">
        <f t="shared" si="1"/>
        <v>add_data_to_dataframe(df, "sDSSADm_ct","crash type",32,31,10)</v>
      </c>
    </row>
    <row r="37" spans="1:11">
      <c r="A37" t="s">
        <v>102</v>
      </c>
      <c r="B37" t="str">
        <f t="shared" si="0"/>
        <v>sDSSADm_dsbs</v>
      </c>
      <c r="C37" t="s">
        <v>161</v>
      </c>
      <c r="D37">
        <v>32</v>
      </c>
      <c r="E37" s="4">
        <v>12</v>
      </c>
      <c r="F37" s="4">
        <v>2</v>
      </c>
      <c r="K37" t="str">
        <f t="shared" si="1"/>
        <v>add_data_to_dataframe(df, "sDSSADm_dsbs","safety belt status (driver)",32,12,2)</v>
      </c>
    </row>
    <row r="38" spans="1:11">
      <c r="A38" t="s">
        <v>103</v>
      </c>
      <c r="B38" t="str">
        <f t="shared" si="0"/>
        <v>sDSSADm_dseatbs</v>
      </c>
      <c r="C38" t="s">
        <v>162</v>
      </c>
      <c r="D38">
        <v>32</v>
      </c>
      <c r="E38" s="4">
        <v>12</v>
      </c>
      <c r="F38" s="4">
        <v>2</v>
      </c>
      <c r="K38" t="str">
        <f t="shared" si="1"/>
        <v>add_data_to_dataframe(df, "sDSSADm_dseatbs","seat belt status (driver)",32,12,2)</v>
      </c>
    </row>
    <row r="39" spans="1:11">
      <c r="A39" t="s">
        <v>104</v>
      </c>
      <c r="B39" t="str">
        <f t="shared" si="0"/>
        <v>sDSSADm_psbs</v>
      </c>
      <c r="C39" t="s">
        <v>163</v>
      </c>
      <c r="D39">
        <v>32</v>
      </c>
      <c r="E39" s="4">
        <v>12</v>
      </c>
      <c r="F39" s="4">
        <v>2</v>
      </c>
      <c r="K39" t="str">
        <f t="shared" si="1"/>
        <v>add_data_to_dataframe(df, "sDSSADm_psbs","safety seat belt status (passenger)",32,12,2)</v>
      </c>
    </row>
    <row r="40" spans="1:11">
      <c r="A40" t="s">
        <v>105</v>
      </c>
      <c r="B40" t="str">
        <f t="shared" si="0"/>
        <v>sDSSADm_fopsbs</v>
      </c>
      <c r="C40" t="s">
        <v>164</v>
      </c>
      <c r="D40">
        <v>32</v>
      </c>
      <c r="E40" s="4">
        <v>12</v>
      </c>
      <c r="F40" s="4">
        <v>2</v>
      </c>
      <c r="K40" t="str">
        <f t="shared" si="1"/>
        <v>add_data_to_dataframe(df, "sDSSADm_fopsbs","seat belt status (front outboard passenger)",32,12,2)</v>
      </c>
    </row>
    <row r="41" spans="1:11">
      <c r="A41" t="s">
        <v>106</v>
      </c>
      <c r="B41" t="str">
        <f t="shared" si="0"/>
        <v>sDSSADm_srs</v>
      </c>
      <c r="C41" t="s">
        <v>165</v>
      </c>
      <c r="D41">
        <v>32</v>
      </c>
      <c r="E41" s="4">
        <v>1</v>
      </c>
      <c r="F41" s="4">
        <v>2</v>
      </c>
      <c r="K41" t="str">
        <f t="shared" si="1"/>
        <v>add_data_to_dataframe(df, "sDSSADm_srs","safety restraint system status",32,1,2)</v>
      </c>
    </row>
    <row r="42" spans="1:11">
      <c r="A42" t="s">
        <v>107</v>
      </c>
      <c r="B42" t="str">
        <f t="shared" si="0"/>
        <v>sDSSADm_vss</v>
      </c>
      <c r="C42" t="s">
        <v>166</v>
      </c>
      <c r="D42">
        <v>32</v>
      </c>
      <c r="E42" s="4">
        <v>1</v>
      </c>
      <c r="F42" s="4">
        <v>2</v>
      </c>
      <c r="K42" t="str">
        <f t="shared" si="1"/>
        <v>add_data_to_dataframe(df, "sDSSADm_vss","VRU secondary safety system status",32,1,2)</v>
      </c>
    </row>
    <row r="43" spans="1:11">
      <c r="A43" t="s">
        <v>108</v>
      </c>
      <c r="B43" t="str">
        <f t="shared" si="0"/>
        <v>sDSSADm_lva</v>
      </c>
      <c r="C43" t="s">
        <v>167</v>
      </c>
      <c r="D43">
        <v>16</v>
      </c>
      <c r="E43" s="4">
        <v>31</v>
      </c>
      <c r="F43" s="4">
        <v>10</v>
      </c>
      <c r="K43" t="str">
        <f t="shared" si="1"/>
        <v>add_data_to_dataframe(df, "sDSSADm_lva","VRU alert - left side",16,31,10)</v>
      </c>
    </row>
    <row r="44" spans="1:11">
      <c r="A44" t="s">
        <v>109</v>
      </c>
      <c r="B44" t="str">
        <f t="shared" si="0"/>
        <v>sDSSADm_rva</v>
      </c>
      <c r="C44" t="s">
        <v>168</v>
      </c>
      <c r="D44">
        <v>16</v>
      </c>
      <c r="E44" s="4">
        <v>31</v>
      </c>
      <c r="F44" s="4">
        <v>10</v>
      </c>
      <c r="K44" t="str">
        <f t="shared" si="1"/>
        <v>add_data_to_dataframe(df, "sDSSADm_rva","VRU alert - right side",16,31,10)</v>
      </c>
    </row>
    <row r="45" spans="1:11">
      <c r="A45" t="s">
        <v>110</v>
      </c>
      <c r="B45" t="str">
        <f t="shared" si="0"/>
        <v>sDSSADm_fva</v>
      </c>
      <c r="C45" t="s">
        <v>169</v>
      </c>
      <c r="D45">
        <v>16</v>
      </c>
      <c r="E45" s="4">
        <v>31</v>
      </c>
      <c r="F45" s="4">
        <v>10</v>
      </c>
      <c r="K45" t="str">
        <f t="shared" si="1"/>
        <v>add_data_to_dataframe(df, "sDSSADm_fva","VRU alert - front",16,31,10)</v>
      </c>
    </row>
    <row r="46" spans="1:11">
      <c r="A46" t="s">
        <v>111</v>
      </c>
      <c r="B46" t="str">
        <f t="shared" si="0"/>
        <v>sDSSADm_bva</v>
      </c>
      <c r="C46" t="s">
        <v>170</v>
      </c>
      <c r="D46">
        <v>16</v>
      </c>
      <c r="E46" s="4">
        <v>31</v>
      </c>
      <c r="F46" s="4">
        <v>10</v>
      </c>
      <c r="K46" t="str">
        <f t="shared" si="1"/>
        <v>add_data_to_dataframe(df, "sDSSADm_bva","VRU alert - rear",16,31,10)</v>
      </c>
    </row>
    <row r="47" spans="1:11">
      <c r="A47" t="s">
        <v>112</v>
      </c>
      <c r="B47" t="str">
        <f t="shared" si="0"/>
        <v>sDSSADm_mdv</v>
      </c>
      <c r="C47" t="s">
        <v>171</v>
      </c>
      <c r="D47">
        <v>32</v>
      </c>
      <c r="E47" s="4">
        <v>2</v>
      </c>
      <c r="F47" s="4">
        <v>2</v>
      </c>
      <c r="K47" t="str">
        <f t="shared" si="1"/>
        <v>add_data_to_dataframe(df, "sDSSADm_mdv","maximum delta-V, longitudinal",32,2,2)</v>
      </c>
    </row>
    <row r="48" spans="1:11">
      <c r="A48" t="s">
        <v>113</v>
      </c>
      <c r="B48" t="str">
        <f t="shared" si="0"/>
        <v>sDSSADm_tmdv</v>
      </c>
      <c r="C48" t="s">
        <v>172</v>
      </c>
      <c r="D48">
        <v>32</v>
      </c>
      <c r="E48" s="4">
        <v>2</v>
      </c>
      <c r="F48" s="4">
        <v>2</v>
      </c>
      <c r="K48" t="str">
        <f t="shared" si="1"/>
        <v>add_data_to_dataframe(df, "sDSSADm_tmdv","time, maximum delta-V, longitudinal",32,2,2)</v>
      </c>
    </row>
    <row r="49" spans="1:11">
      <c r="A49" t="s">
        <v>114</v>
      </c>
      <c r="B49" t="str">
        <f t="shared" si="0"/>
        <v>sDSSADm_rr</v>
      </c>
      <c r="C49" t="s">
        <v>173</v>
      </c>
      <c r="D49">
        <v>32</v>
      </c>
      <c r="E49" s="4">
        <v>31</v>
      </c>
      <c r="F49" s="4">
        <v>10</v>
      </c>
      <c r="K49" t="str">
        <f t="shared" si="1"/>
        <v>add_data_to_dataframe(df, "sDSSADm_rr","roll rate",32,31,10)</v>
      </c>
    </row>
    <row r="50" spans="1:11">
      <c r="A50" t="s">
        <v>115</v>
      </c>
      <c r="B50" t="str">
        <f t="shared" si="0"/>
        <v>sDSSADm_pclfa</v>
      </c>
      <c r="C50" t="s">
        <v>174</v>
      </c>
      <c r="D50">
        <v>32</v>
      </c>
      <c r="E50" s="4">
        <v>31</v>
      </c>
      <c r="F50" s="4">
        <v>10</v>
      </c>
      <c r="K50" t="str">
        <f t="shared" si="1"/>
        <v>add_data_to_dataframe(df, "sDSSADm_pclfa","pre-crash low frequency longitudinal acceleration",32,31,10)</v>
      </c>
    </row>
    <row r="51" spans="1:11">
      <c r="A51" t="s">
        <v>116</v>
      </c>
      <c r="B51" t="str">
        <f t="shared" si="0"/>
        <v>sDSSADm_pclflla</v>
      </c>
      <c r="C51" t="s">
        <v>175</v>
      </c>
      <c r="D51">
        <v>32</v>
      </c>
      <c r="E51" s="4">
        <v>31</v>
      </c>
      <c r="F51" s="4">
        <v>10</v>
      </c>
      <c r="K51" t="str">
        <f t="shared" si="1"/>
        <v>add_data_to_dataframe(df, "sDSSADm_pclflla","pre-crash low frequency lateral acceleration",32,31,10)</v>
      </c>
    </row>
    <row r="52" spans="1:11">
      <c r="A52" t="s">
        <v>117</v>
      </c>
      <c r="B52" t="str">
        <f t="shared" si="0"/>
        <v>sDSSADm_aecs</v>
      </c>
      <c r="C52" t="s">
        <v>176</v>
      </c>
      <c r="D52">
        <v>32</v>
      </c>
      <c r="E52" s="4">
        <v>31</v>
      </c>
      <c r="F52" s="4">
        <v>10</v>
      </c>
      <c r="K52" t="str">
        <f t="shared" si="1"/>
        <v>add_data_to_dataframe(df, "sDSSADm_aecs","accident emergency call system status",32,31,10)</v>
      </c>
    </row>
    <row r="53" spans="1:11">
      <c r="A53" t="s">
        <v>118</v>
      </c>
      <c r="B53" t="str">
        <f t="shared" si="0"/>
        <v>sDSSADm_tpm</v>
      </c>
      <c r="C53" t="s">
        <v>177</v>
      </c>
      <c r="D53">
        <v>32</v>
      </c>
      <c r="E53" s="4">
        <v>2</v>
      </c>
      <c r="F53" s="4">
        <v>2</v>
      </c>
      <c r="K53" t="str">
        <f t="shared" si="1"/>
        <v>add_data_to_dataframe(df, "sDSSADm_tpm","tyre pressure monitoring system warning lamp status",32,2,2)</v>
      </c>
    </row>
    <row r="54" spans="1:11">
      <c r="A54" t="s">
        <v>119</v>
      </c>
      <c r="B54" t="str">
        <f t="shared" si="0"/>
        <v>sDSSADm_acsfca</v>
      </c>
      <c r="C54" t="s">
        <v>178</v>
      </c>
      <c r="D54">
        <v>32</v>
      </c>
      <c r="E54" s="4">
        <v>31</v>
      </c>
      <c r="F54" s="4">
        <v>10</v>
      </c>
      <c r="K54" t="str">
        <f t="shared" si="1"/>
        <v>add_data_to_dataframe(df, "sDSSADm_acsfca","automatically commanded steering function category A status",32,31,10)</v>
      </c>
    </row>
    <row r="55" spans="1:11">
      <c r="A55" t="s">
        <v>120</v>
      </c>
      <c r="B55" t="str">
        <f t="shared" si="0"/>
        <v>sDSSADm_acsfcb</v>
      </c>
      <c r="C55" t="s">
        <v>179</v>
      </c>
      <c r="D55">
        <v>32</v>
      </c>
      <c r="E55" s="4">
        <v>31</v>
      </c>
      <c r="F55" s="4">
        <v>10</v>
      </c>
      <c r="K55" t="str">
        <f t="shared" si="1"/>
        <v>add_data_to_dataframe(df, "sDSSADm_acsfcb","automatically commanded steering function category B status",32,31,10)</v>
      </c>
    </row>
    <row r="56" spans="1:11">
      <c r="A56" t="s">
        <v>121</v>
      </c>
      <c r="B56" t="str">
        <f t="shared" si="0"/>
        <v>sDSSADm_acsfcc</v>
      </c>
      <c r="C56" t="s">
        <v>180</v>
      </c>
      <c r="D56">
        <v>32</v>
      </c>
      <c r="E56" s="4">
        <v>31</v>
      </c>
      <c r="F56" s="4">
        <v>10</v>
      </c>
      <c r="K56" t="str">
        <f t="shared" si="1"/>
        <v>add_data_to_dataframe(df, "sDSSADm_acsfcc","automatically commanded steering function category C status",32,31,10)</v>
      </c>
    </row>
    <row r="57" spans="1:11">
      <c r="A57" t="s">
        <v>122</v>
      </c>
      <c r="B57" t="str">
        <f t="shared" si="0"/>
        <v>sDSSADm_acsfcd</v>
      </c>
      <c r="C57" t="s">
        <v>181</v>
      </c>
      <c r="D57">
        <v>32</v>
      </c>
      <c r="E57" s="4">
        <v>31</v>
      </c>
      <c r="F57" s="4">
        <v>10</v>
      </c>
      <c r="K57" t="str">
        <f t="shared" si="1"/>
        <v>add_data_to_dataframe(df, "sDSSADm_acsfcd","automatically commanded steering function category D status",32,31,10)</v>
      </c>
    </row>
    <row r="58" spans="1:11">
      <c r="A58" t="s">
        <v>123</v>
      </c>
      <c r="B58" t="str">
        <f t="shared" si="0"/>
        <v>sDSSADm_acsfce</v>
      </c>
      <c r="C58" t="s">
        <v>182</v>
      </c>
      <c r="D58">
        <v>32</v>
      </c>
      <c r="E58" s="4">
        <v>31</v>
      </c>
      <c r="F58" s="4">
        <v>10</v>
      </c>
      <c r="K58" t="str">
        <f t="shared" si="1"/>
        <v>add_data_to_dataframe(df, "sDSSADm_acsfce","automatically commanded steering function category E status",32,31,10)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 joung</dc:creator>
  <cp:lastModifiedBy>jaewoo joung</cp:lastModifiedBy>
  <dcterms:created xsi:type="dcterms:W3CDTF">2023-04-15T09:29:10Z</dcterms:created>
  <dcterms:modified xsi:type="dcterms:W3CDTF">2023-04-16T07:58:23Z</dcterms:modified>
</cp:coreProperties>
</file>