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5252" windowHeight="607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46" i="1"/>
  <c r="F46"/>
  <c r="E46"/>
  <c r="F11"/>
  <c r="F12"/>
  <c r="D11"/>
  <c r="E11" s="1"/>
  <c r="G11" l="1"/>
  <c r="I11" s="1"/>
  <c r="C12" s="1"/>
  <c r="D12"/>
  <c r="E12" l="1"/>
  <c r="D13"/>
  <c r="F13" s="1"/>
  <c r="D14" l="1"/>
  <c r="F14" s="1"/>
  <c r="E13"/>
  <c r="G12"/>
  <c r="I12" s="1"/>
  <c r="C13" l="1"/>
  <c r="G13"/>
  <c r="D15"/>
  <c r="F15" s="1"/>
  <c r="E14"/>
  <c r="I13" l="1"/>
  <c r="C14" s="1"/>
  <c r="G14"/>
  <c r="D16"/>
  <c r="F16" s="1"/>
  <c r="E15"/>
  <c r="I14" l="1"/>
  <c r="C15" s="1"/>
  <c r="D17"/>
  <c r="F17" s="1"/>
  <c r="E16"/>
  <c r="G15"/>
  <c r="I15" l="1"/>
  <c r="G16"/>
  <c r="D18"/>
  <c r="F18" s="1"/>
  <c r="E17"/>
  <c r="C16" l="1"/>
  <c r="I16" s="1"/>
  <c r="G17"/>
  <c r="D19"/>
  <c r="F19" s="1"/>
  <c r="E18"/>
  <c r="C17" l="1"/>
  <c r="I17" s="1"/>
  <c r="G18"/>
  <c r="D20"/>
  <c r="F20" s="1"/>
  <c r="E19"/>
  <c r="C18" l="1"/>
  <c r="I18" s="1"/>
  <c r="D21"/>
  <c r="F21" s="1"/>
  <c r="E20"/>
  <c r="G19"/>
  <c r="C19" l="1"/>
  <c r="I19" s="1"/>
  <c r="G20"/>
  <c r="D22"/>
  <c r="F22" s="1"/>
  <c r="E21"/>
  <c r="C20" l="1"/>
  <c r="I20" s="1"/>
  <c r="G21"/>
  <c r="D23"/>
  <c r="F23" s="1"/>
  <c r="E22"/>
  <c r="C21" l="1"/>
  <c r="I21" s="1"/>
  <c r="G22"/>
  <c r="D24"/>
  <c r="F24" s="1"/>
  <c r="E23"/>
  <c r="C22" l="1"/>
  <c r="I22" s="1"/>
  <c r="G23"/>
  <c r="D25"/>
  <c r="F25" s="1"/>
  <c r="E24"/>
  <c r="C23" l="1"/>
  <c r="I23" s="1"/>
  <c r="G24"/>
  <c r="D26"/>
  <c r="F26" s="1"/>
  <c r="E25"/>
  <c r="C24" l="1"/>
  <c r="I24" s="1"/>
  <c r="G25"/>
  <c r="D27"/>
  <c r="F27" s="1"/>
  <c r="E26"/>
  <c r="C25" l="1"/>
  <c r="I25" s="1"/>
  <c r="G26"/>
  <c r="D28"/>
  <c r="F28" s="1"/>
  <c r="E27"/>
  <c r="C26" l="1"/>
  <c r="I26" s="1"/>
  <c r="G27"/>
  <c r="D29"/>
  <c r="F29" s="1"/>
  <c r="E28"/>
  <c r="C27" l="1"/>
  <c r="I27" s="1"/>
  <c r="G28"/>
  <c r="D30"/>
  <c r="F30" s="1"/>
  <c r="E29"/>
  <c r="C28" l="1"/>
  <c r="I28" s="1"/>
  <c r="G29"/>
  <c r="D31"/>
  <c r="F31" s="1"/>
  <c r="E30"/>
  <c r="C29" l="1"/>
  <c r="I29" s="1"/>
  <c r="G30"/>
  <c r="D32"/>
  <c r="F32" s="1"/>
  <c r="E31"/>
  <c r="C30" l="1"/>
  <c r="I30" s="1"/>
  <c r="G31"/>
  <c r="D33"/>
  <c r="F33" s="1"/>
  <c r="E32"/>
  <c r="C31" l="1"/>
  <c r="I31" s="1"/>
  <c r="G32"/>
  <c r="D34"/>
  <c r="F34" s="1"/>
  <c r="E33"/>
  <c r="C32" l="1"/>
  <c r="I32" s="1"/>
  <c r="G33"/>
  <c r="D35"/>
  <c r="F35" s="1"/>
  <c r="E34"/>
  <c r="C33" l="1"/>
  <c r="I33" s="1"/>
  <c r="G34"/>
  <c r="D36"/>
  <c r="F36" s="1"/>
  <c r="E35"/>
  <c r="C34" l="1"/>
  <c r="I34" s="1"/>
  <c r="G35"/>
  <c r="D37"/>
  <c r="F37" s="1"/>
  <c r="E36"/>
  <c r="C35" l="1"/>
  <c r="I35" s="1"/>
  <c r="G36"/>
  <c r="D38"/>
  <c r="F38" s="1"/>
  <c r="E37"/>
  <c r="C36" l="1"/>
  <c r="I36" s="1"/>
  <c r="G37"/>
  <c r="D39"/>
  <c r="F39" s="1"/>
  <c r="E38"/>
  <c r="C37" l="1"/>
  <c r="I37" s="1"/>
  <c r="G38"/>
  <c r="D40"/>
  <c r="F40" s="1"/>
  <c r="E39"/>
  <c r="C38" l="1"/>
  <c r="I38" s="1"/>
  <c r="G39"/>
  <c r="D41"/>
  <c r="F41" s="1"/>
  <c r="E40"/>
  <c r="C39" l="1"/>
  <c r="I39" s="1"/>
  <c r="G40"/>
  <c r="D42"/>
  <c r="F42" s="1"/>
  <c r="E41"/>
  <c r="C40" l="1"/>
  <c r="I40" s="1"/>
  <c r="C41" s="1"/>
  <c r="I41" s="1"/>
  <c r="C42" s="1"/>
  <c r="G41"/>
  <c r="D43"/>
  <c r="F43" s="1"/>
  <c r="E42"/>
  <c r="G42" l="1"/>
  <c r="I42" s="1"/>
  <c r="C43" s="1"/>
  <c r="D44"/>
  <c r="F44" s="1"/>
  <c r="E43"/>
  <c r="G43" l="1"/>
  <c r="I43" s="1"/>
  <c r="C44" s="1"/>
  <c r="D45"/>
  <c r="F45" s="1"/>
  <c r="E44"/>
  <c r="G44" l="1"/>
  <c r="I44" s="1"/>
  <c r="C45" s="1"/>
  <c r="E45"/>
  <c r="G45" l="1"/>
  <c r="I45" s="1"/>
  <c r="I46" s="1"/>
</calcChain>
</file>

<file path=xl/sharedStrings.xml><?xml version="1.0" encoding="utf-8"?>
<sst xmlns="http://schemas.openxmlformats.org/spreadsheetml/2006/main" count="19" uniqueCount="19">
  <si>
    <t>Year</t>
  </si>
  <si>
    <t>Opening Balance</t>
  </si>
  <si>
    <t>Total</t>
  </si>
  <si>
    <t>Basic Pay</t>
  </si>
  <si>
    <t>Company Yearly Contribution</t>
  </si>
  <si>
    <t>Total Contribution</t>
  </si>
  <si>
    <t>Rate of Interest</t>
  </si>
  <si>
    <t>Closing Balance</t>
  </si>
  <si>
    <t>www.ExcelDataPro.com</t>
  </si>
  <si>
    <t>Company Name</t>
  </si>
  <si>
    <t>Employee Yearly Contribution</t>
  </si>
  <si>
    <t>Employee Name:</t>
  </si>
  <si>
    <t>Rate of increase of Basic Pay:</t>
  </si>
  <si>
    <t>Your Contribution:</t>
  </si>
  <si>
    <t>Basic Pay + DA:</t>
  </si>
  <si>
    <t>Company's Contribution:</t>
  </si>
  <si>
    <t>Employee Provident Fund Calculator (EPF)</t>
  </si>
  <si>
    <t>CTC</t>
  </si>
  <si>
    <t>Interest Rate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</si>
</sst>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0"/>
      <name val="Calibri"/>
      <family val="2"/>
      <scheme val="minor"/>
    </font>
    <font>
      <b/>
      <u/>
      <sz val="18"/>
      <color rgb="FFFFFF00"/>
      <name val="Calibri"/>
      <family val="2"/>
    </font>
    <font>
      <b/>
      <sz val="18"/>
      <color rgb="FFFFFF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6" fillId="3" borderId="2" xfId="1" applyFont="1" applyFill="1" applyBorder="1" applyAlignment="1" applyProtection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right"/>
    </xf>
    <xf numFmtId="0" fontId="9" fillId="3" borderId="3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0" xfId="0" applyFill="1"/>
    <xf numFmtId="0" fontId="1" fillId="3" borderId="10" xfId="0" applyFont="1" applyFill="1" applyBorder="1" applyAlignment="1">
      <alignment horizontal="right" vertical="center"/>
    </xf>
    <xf numFmtId="0" fontId="3" fillId="3" borderId="11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right" vertical="center"/>
    </xf>
    <xf numFmtId="10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2" fontId="1" fillId="3" borderId="1" xfId="0" applyNumberFormat="1" applyFont="1" applyFill="1" applyBorder="1"/>
    <xf numFmtId="0" fontId="1" fillId="3" borderId="1" xfId="0" applyFont="1" applyFill="1" applyBorder="1"/>
    <xf numFmtId="0" fontId="8" fillId="5" borderId="5" xfId="0" applyFont="1" applyFill="1" applyBorder="1" applyAlignment="1">
      <alignment horizontal="center" vertical="center"/>
    </xf>
    <xf numFmtId="2" fontId="8" fillId="5" borderId="5" xfId="0" applyNumberFormat="1" applyFont="1" applyFill="1" applyBorder="1" applyAlignment="1">
      <alignment vertical="center"/>
    </xf>
    <xf numFmtId="0" fontId="8" fillId="5" borderId="6" xfId="0" applyFont="1" applyFill="1" applyBorder="1" applyAlignment="1">
      <alignment horizontal="center" vertical="center"/>
    </xf>
    <xf numFmtId="2" fontId="8" fillId="5" borderId="6" xfId="0" applyNumberFormat="1" applyFont="1" applyFill="1" applyBorder="1" applyAlignment="1">
      <alignment vertical="center"/>
    </xf>
    <xf numFmtId="10" fontId="8" fillId="5" borderId="6" xfId="0" applyNumberFormat="1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  <xf numFmtId="2" fontId="8" fillId="5" borderId="7" xfId="0" applyNumberFormat="1" applyFont="1" applyFill="1" applyBorder="1" applyAlignment="1">
      <alignment vertical="center"/>
    </xf>
    <xf numFmtId="10" fontId="8" fillId="5" borderId="7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0" fontId="2" fillId="2" borderId="2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0</xdr:row>
      <xdr:rowOff>38100</xdr:rowOff>
    </xdr:from>
    <xdr:to>
      <xdr:col>8</xdr:col>
      <xdr:colOff>838200</xdr:colOff>
      <xdr:row>2</xdr:row>
      <xdr:rowOff>274320</xdr:rowOff>
    </xdr:to>
    <xdr:pic>
      <xdr:nvPicPr>
        <xdr:cNvPr id="2" name="Picture 1" descr="Logo-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63540" y="38100"/>
          <a:ext cx="792480" cy="861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data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>
      <selection activeCell="N24" sqref="N24"/>
    </sheetView>
  </sheetViews>
  <sheetFormatPr defaultRowHeight="14.4"/>
  <cols>
    <col min="1" max="1" width="2.77734375" customWidth="1"/>
    <col min="2" max="2" width="10.77734375" customWidth="1"/>
    <col min="3" max="3" width="11.77734375" customWidth="1"/>
    <col min="4" max="4" width="11.109375" customWidth="1"/>
    <col min="5" max="6" width="12.109375" customWidth="1"/>
    <col min="7" max="7" width="11.44140625" customWidth="1"/>
    <col min="9" max="9" width="12.88671875" customWidth="1"/>
    <col min="10" max="10" width="2.77734375" customWidth="1"/>
  </cols>
  <sheetData>
    <row r="1" spans="1:10" ht="24.6" thickTop="1" thickBot="1">
      <c r="A1" s="27"/>
      <c r="B1" s="1" t="s">
        <v>8</v>
      </c>
      <c r="C1" s="2"/>
      <c r="D1" s="2"/>
      <c r="E1" s="2"/>
      <c r="F1" s="2"/>
      <c r="G1" s="2"/>
      <c r="H1" s="3"/>
      <c r="I1" s="7"/>
      <c r="J1" s="27"/>
    </row>
    <row r="2" spans="1:10" ht="24.6" thickTop="1" thickBot="1">
      <c r="A2" s="27"/>
      <c r="B2" s="4" t="s">
        <v>9</v>
      </c>
      <c r="C2" s="5"/>
      <c r="D2" s="5"/>
      <c r="E2" s="5"/>
      <c r="F2" s="5"/>
      <c r="G2" s="5"/>
      <c r="H2" s="6"/>
      <c r="I2" s="8"/>
      <c r="J2" s="27"/>
    </row>
    <row r="3" spans="1:10" ht="24.6" thickTop="1" thickBot="1">
      <c r="A3" s="27"/>
      <c r="B3" s="4" t="s">
        <v>16</v>
      </c>
      <c r="C3" s="5"/>
      <c r="D3" s="5"/>
      <c r="E3" s="5"/>
      <c r="F3" s="5"/>
      <c r="G3" s="5"/>
      <c r="H3" s="6"/>
      <c r="I3" s="9"/>
      <c r="J3" s="27"/>
    </row>
    <row r="4" spans="1:10" ht="16.8" thickTop="1" thickBot="1">
      <c r="A4" s="27"/>
      <c r="B4" s="10" t="s">
        <v>11</v>
      </c>
      <c r="C4" s="11"/>
      <c r="D4" s="12"/>
      <c r="E4" s="46"/>
      <c r="F4" s="47"/>
      <c r="G4" s="47"/>
      <c r="H4" s="47"/>
      <c r="I4" s="48"/>
      <c r="J4" s="27"/>
    </row>
    <row r="5" spans="1:10" ht="16.8" thickTop="1" thickBot="1">
      <c r="A5" s="27"/>
      <c r="B5" s="10" t="s">
        <v>12</v>
      </c>
      <c r="C5" s="11"/>
      <c r="D5" s="12"/>
      <c r="E5" s="49">
        <v>0.05</v>
      </c>
      <c r="F5" s="13" t="s">
        <v>18</v>
      </c>
      <c r="G5" s="16"/>
      <c r="H5" s="17"/>
      <c r="I5" s="31">
        <v>8.6499999999999994E-2</v>
      </c>
      <c r="J5" s="27"/>
    </row>
    <row r="6" spans="1:10" ht="15" customHeight="1" thickTop="1" thickBot="1">
      <c r="A6" s="27"/>
      <c r="B6" s="10" t="s">
        <v>13</v>
      </c>
      <c r="C6" s="11"/>
      <c r="D6" s="12"/>
      <c r="E6" s="50">
        <v>0.12</v>
      </c>
      <c r="F6" s="28" t="s">
        <v>17</v>
      </c>
      <c r="G6" s="29"/>
      <c r="H6" s="30"/>
      <c r="I6" s="52">
        <v>30000</v>
      </c>
      <c r="J6" s="27"/>
    </row>
    <row r="7" spans="1:10" ht="16.8" thickTop="1" thickBot="1">
      <c r="A7" s="27"/>
      <c r="B7" s="10" t="s">
        <v>15</v>
      </c>
      <c r="C7" s="11"/>
      <c r="D7" s="12"/>
      <c r="E7" s="50">
        <v>3.6700000000000003E-2</v>
      </c>
      <c r="F7" s="13" t="s">
        <v>14</v>
      </c>
      <c r="G7" s="14"/>
      <c r="H7" s="15"/>
      <c r="I7" s="51">
        <v>12000</v>
      </c>
      <c r="J7" s="27"/>
    </row>
    <row r="8" spans="1:10" ht="15.6" thickTop="1" thickBot="1">
      <c r="A8" s="27"/>
      <c r="B8" s="18"/>
      <c r="C8" s="19"/>
      <c r="D8" s="19"/>
      <c r="E8" s="19"/>
      <c r="F8" s="19"/>
      <c r="G8" s="19"/>
      <c r="H8" s="19"/>
      <c r="I8" s="20"/>
      <c r="J8" s="27"/>
    </row>
    <row r="9" spans="1:10" ht="15" thickTop="1">
      <c r="A9" s="27"/>
      <c r="B9" s="25" t="s">
        <v>0</v>
      </c>
      <c r="C9" s="21" t="s">
        <v>1</v>
      </c>
      <c r="D9" s="21" t="s">
        <v>3</v>
      </c>
      <c r="E9" s="23" t="s">
        <v>10</v>
      </c>
      <c r="F9" s="23" t="s">
        <v>4</v>
      </c>
      <c r="G9" s="21" t="s">
        <v>5</v>
      </c>
      <c r="H9" s="21" t="s">
        <v>6</v>
      </c>
      <c r="I9" s="21" t="s">
        <v>7</v>
      </c>
      <c r="J9" s="27"/>
    </row>
    <row r="10" spans="1:10" ht="27" customHeight="1" thickBot="1">
      <c r="A10" s="27"/>
      <c r="B10" s="26"/>
      <c r="C10" s="22"/>
      <c r="D10" s="22"/>
      <c r="E10" s="24"/>
      <c r="F10" s="24"/>
      <c r="G10" s="22"/>
      <c r="H10" s="22"/>
      <c r="I10" s="22"/>
      <c r="J10" s="27"/>
    </row>
    <row r="11" spans="1:10" ht="15" thickTop="1">
      <c r="A11" s="27"/>
      <c r="B11" s="37">
        <v>1</v>
      </c>
      <c r="C11" s="38">
        <v>0</v>
      </c>
      <c r="D11" s="38">
        <f>I7</f>
        <v>12000</v>
      </c>
      <c r="E11" s="38">
        <f>D11*$E$6*12</f>
        <v>17280</v>
      </c>
      <c r="F11" s="38">
        <f>(D11*$E$7-$I$5)*12</f>
        <v>5283.7620000000006</v>
      </c>
      <c r="G11" s="38">
        <f>E11+F11</f>
        <v>22563.762000000002</v>
      </c>
      <c r="H11" s="41">
        <v>8.6499999999999994E-2</v>
      </c>
      <c r="I11" s="38">
        <f>G11+(G11*H11)</f>
        <v>24515.527413000003</v>
      </c>
      <c r="J11" s="27"/>
    </row>
    <row r="12" spans="1:10">
      <c r="A12" s="27"/>
      <c r="B12" s="39">
        <v>2</v>
      </c>
      <c r="C12" s="40">
        <f>I11</f>
        <v>24515.527413000003</v>
      </c>
      <c r="D12" s="40">
        <f>D11*(1+$E$5)</f>
        <v>12600</v>
      </c>
      <c r="E12" s="40">
        <f t="shared" ref="E12:E46" si="0">D12*$E$6*12</f>
        <v>18144</v>
      </c>
      <c r="F12" s="40">
        <f>(D12*$E$7-$I$5)*12</f>
        <v>5548.0020000000004</v>
      </c>
      <c r="G12" s="40">
        <f t="shared" ref="G12:G46" si="1">E12+F12</f>
        <v>23692.002</v>
      </c>
      <c r="H12" s="41">
        <v>8.6499999999999994E-2</v>
      </c>
      <c r="I12" s="40">
        <f>(C12+G12)*(1+H12)</f>
        <v>52377.480707224502</v>
      </c>
      <c r="J12" s="27"/>
    </row>
    <row r="13" spans="1:10">
      <c r="A13" s="27"/>
      <c r="B13" s="39">
        <v>3</v>
      </c>
      <c r="C13" s="40">
        <f t="shared" ref="C13:C44" si="2">I12</f>
        <v>52377.480707224502</v>
      </c>
      <c r="D13" s="40">
        <f t="shared" ref="D13:D44" si="3">D12*(1+$E$5)</f>
        <v>13230</v>
      </c>
      <c r="E13" s="40">
        <f t="shared" si="0"/>
        <v>19051.199999999997</v>
      </c>
      <c r="F13" s="40">
        <f>(D13*$E$7-$I$5)*12</f>
        <v>5825.4540000000006</v>
      </c>
      <c r="G13" s="40">
        <f t="shared" si="1"/>
        <v>24876.653999999999</v>
      </c>
      <c r="H13" s="41">
        <v>8.6499999999999994E-2</v>
      </c>
      <c r="I13" s="40">
        <f t="shared" ref="I13:I46" si="4">(C13+G13)*(1+H13)</f>
        <v>83936.617359399417</v>
      </c>
      <c r="J13" s="27"/>
    </row>
    <row r="14" spans="1:10">
      <c r="A14" s="27"/>
      <c r="B14" s="39">
        <v>4</v>
      </c>
      <c r="C14" s="40">
        <f t="shared" si="2"/>
        <v>83936.617359399417</v>
      </c>
      <c r="D14" s="40">
        <f t="shared" si="3"/>
        <v>13891.5</v>
      </c>
      <c r="E14" s="42">
        <f t="shared" si="0"/>
        <v>20003.760000000002</v>
      </c>
      <c r="F14" s="40">
        <f>(D14*$E$7-$I$5)*12</f>
        <v>6116.7786000000006</v>
      </c>
      <c r="G14" s="40">
        <f t="shared" si="1"/>
        <v>26120.538600000003</v>
      </c>
      <c r="H14" s="41">
        <v>8.6499999999999994E-2</v>
      </c>
      <c r="I14" s="40">
        <f t="shared" si="4"/>
        <v>119577.09994988747</v>
      </c>
      <c r="J14" s="27"/>
    </row>
    <row r="15" spans="1:10">
      <c r="A15" s="27"/>
      <c r="B15" s="39">
        <v>5</v>
      </c>
      <c r="C15" s="40">
        <f t="shared" si="2"/>
        <v>119577.09994988747</v>
      </c>
      <c r="D15" s="40">
        <f t="shared" si="3"/>
        <v>14586.075000000001</v>
      </c>
      <c r="E15" s="40">
        <f t="shared" si="0"/>
        <v>21003.948</v>
      </c>
      <c r="F15" s="40">
        <f>(D15*$E$7-$I$5)*12</f>
        <v>6422.6694299999999</v>
      </c>
      <c r="G15" s="40">
        <f t="shared" si="1"/>
        <v>27426.617429999998</v>
      </c>
      <c r="H15" s="41">
        <v>8.6499999999999994E-2</v>
      </c>
      <c r="I15" s="40">
        <f t="shared" si="4"/>
        <v>159719.53893324774</v>
      </c>
      <c r="J15" s="27"/>
    </row>
    <row r="16" spans="1:10">
      <c r="A16" s="27"/>
      <c r="B16" s="39">
        <v>6</v>
      </c>
      <c r="C16" s="40">
        <f t="shared" si="2"/>
        <v>159719.53893324774</v>
      </c>
      <c r="D16" s="40">
        <f t="shared" si="3"/>
        <v>15315.378750000002</v>
      </c>
      <c r="E16" s="40">
        <f t="shared" si="0"/>
        <v>22054.145400000001</v>
      </c>
      <c r="F16" s="40">
        <f>(D16*$E$7-$I$5)*12</f>
        <v>6743.8548015000015</v>
      </c>
      <c r="G16" s="40">
        <f t="shared" si="1"/>
        <v>28798.000201500003</v>
      </c>
      <c r="H16" s="41">
        <v>8.6499999999999994E-2</v>
      </c>
      <c r="I16" s="40">
        <f t="shared" si="4"/>
        <v>204824.30626990341</v>
      </c>
      <c r="J16" s="27"/>
    </row>
    <row r="17" spans="1:10">
      <c r="A17" s="27"/>
      <c r="B17" s="39">
        <v>7</v>
      </c>
      <c r="C17" s="40">
        <f t="shared" si="2"/>
        <v>204824.30626990341</v>
      </c>
      <c r="D17" s="40">
        <f t="shared" si="3"/>
        <v>16081.147687500003</v>
      </c>
      <c r="E17" s="40">
        <f t="shared" si="0"/>
        <v>23156.852670000004</v>
      </c>
      <c r="F17" s="40">
        <f>(D17*$E$7-$I$5)*12</f>
        <v>7081.099441575001</v>
      </c>
      <c r="G17" s="40">
        <f t="shared" si="1"/>
        <v>30237.952111575003</v>
      </c>
      <c r="H17" s="41">
        <v>8.6499999999999994E-2</v>
      </c>
      <c r="I17" s="40">
        <f t="shared" si="4"/>
        <v>255395.14373147627</v>
      </c>
      <c r="J17" s="27"/>
    </row>
    <row r="18" spans="1:10">
      <c r="A18" s="27"/>
      <c r="B18" s="39">
        <v>8</v>
      </c>
      <c r="C18" s="40">
        <f t="shared" si="2"/>
        <v>255395.14373147627</v>
      </c>
      <c r="D18" s="40">
        <f t="shared" si="3"/>
        <v>16885.205071875003</v>
      </c>
      <c r="E18" s="40">
        <f t="shared" si="0"/>
        <v>24314.695303500004</v>
      </c>
      <c r="F18" s="40">
        <f>(D18*$E$7-$I$5)*12</f>
        <v>7435.2063136537527</v>
      </c>
      <c r="G18" s="40">
        <f t="shared" si="1"/>
        <v>31749.901617153759</v>
      </c>
      <c r="H18" s="41">
        <v>8.6499999999999994E-2</v>
      </c>
      <c r="I18" s="40">
        <f t="shared" si="4"/>
        <v>311983.09177128656</v>
      </c>
      <c r="J18" s="27"/>
    </row>
    <row r="19" spans="1:10">
      <c r="A19" s="27"/>
      <c r="B19" s="39">
        <v>9</v>
      </c>
      <c r="C19" s="40">
        <f t="shared" si="2"/>
        <v>311983.09177128656</v>
      </c>
      <c r="D19" s="40">
        <f t="shared" si="3"/>
        <v>17729.465325468755</v>
      </c>
      <c r="E19" s="40">
        <f t="shared" si="0"/>
        <v>25530.430068675007</v>
      </c>
      <c r="F19" s="40">
        <f>(D19*$E$7-$I$5)*12</f>
        <v>7807.0185293364402</v>
      </c>
      <c r="G19" s="40">
        <f t="shared" si="1"/>
        <v>33337.448598011448</v>
      </c>
      <c r="H19" s="41">
        <v>8.6499999999999994E-2</v>
      </c>
      <c r="I19" s="40">
        <f t="shared" si="4"/>
        <v>375190.76711124228</v>
      </c>
      <c r="J19" s="27"/>
    </row>
    <row r="20" spans="1:10">
      <c r="A20" s="27"/>
      <c r="B20" s="39">
        <v>10</v>
      </c>
      <c r="C20" s="40">
        <f t="shared" si="2"/>
        <v>375190.76711124228</v>
      </c>
      <c r="D20" s="40">
        <f t="shared" si="3"/>
        <v>18615.938591742193</v>
      </c>
      <c r="E20" s="40">
        <f t="shared" si="0"/>
        <v>26806.951572108759</v>
      </c>
      <c r="F20" s="40">
        <f>(D20*$E$7-$I$5)*12</f>
        <v>8197.4213558032625</v>
      </c>
      <c r="G20" s="40">
        <f t="shared" si="1"/>
        <v>35004.372927912023</v>
      </c>
      <c r="H20" s="41">
        <v>8.6499999999999994E-2</v>
      </c>
      <c r="I20" s="40">
        <f t="shared" si="4"/>
        <v>445677.0196525412</v>
      </c>
      <c r="J20" s="27"/>
    </row>
    <row r="21" spans="1:10">
      <c r="A21" s="27"/>
      <c r="B21" s="39">
        <v>11</v>
      </c>
      <c r="C21" s="40">
        <f t="shared" si="2"/>
        <v>445677.0196525412</v>
      </c>
      <c r="D21" s="40">
        <f t="shared" si="3"/>
        <v>19546.735521329305</v>
      </c>
      <c r="E21" s="40">
        <f t="shared" si="0"/>
        <v>28147.299150714196</v>
      </c>
      <c r="F21" s="40">
        <f>(D21*$E$7-$I$5)*12</f>
        <v>8607.3443235934265</v>
      </c>
      <c r="G21" s="40">
        <f t="shared" si="1"/>
        <v>36754.643474307624</v>
      </c>
      <c r="H21" s="41">
        <v>8.6499999999999994E-2</v>
      </c>
      <c r="I21" s="40">
        <f t="shared" si="4"/>
        <v>524162.00198732124</v>
      </c>
      <c r="J21" s="27"/>
    </row>
    <row r="22" spans="1:10">
      <c r="A22" s="27"/>
      <c r="B22" s="39">
        <v>12</v>
      </c>
      <c r="C22" s="40">
        <f t="shared" si="2"/>
        <v>524162.00198732124</v>
      </c>
      <c r="D22" s="40">
        <f t="shared" si="3"/>
        <v>20524.072297395771</v>
      </c>
      <c r="E22" s="40">
        <f t="shared" si="0"/>
        <v>29554.664108249905</v>
      </c>
      <c r="F22" s="40">
        <f>(D22*$E$7-$I$5)*12</f>
        <v>9037.7634397730981</v>
      </c>
      <c r="G22" s="40">
        <f t="shared" si="1"/>
        <v>38592.427548022999</v>
      </c>
      <c r="H22" s="41">
        <v>8.6499999999999994E-2</v>
      </c>
      <c r="I22" s="40">
        <f t="shared" si="4"/>
        <v>611432.68769015151</v>
      </c>
      <c r="J22" s="27"/>
    </row>
    <row r="23" spans="1:10">
      <c r="A23" s="27"/>
      <c r="B23" s="39">
        <v>13</v>
      </c>
      <c r="C23" s="40">
        <f t="shared" si="2"/>
        <v>611432.68769015151</v>
      </c>
      <c r="D23" s="40">
        <f t="shared" si="3"/>
        <v>21550.275912265559</v>
      </c>
      <c r="E23" s="40">
        <f t="shared" si="0"/>
        <v>31032.397313662404</v>
      </c>
      <c r="F23" s="40">
        <f>(D23*$E$7-$I$5)*12</f>
        <v>9489.7035117617525</v>
      </c>
      <c r="G23" s="40">
        <f t="shared" si="1"/>
        <v>40522.100825424161</v>
      </c>
      <c r="H23" s="41">
        <v>8.6499999999999994E-2</v>
      </c>
      <c r="I23" s="40">
        <f t="shared" si="4"/>
        <v>708348.877722173</v>
      </c>
      <c r="J23" s="27"/>
    </row>
    <row r="24" spans="1:10">
      <c r="A24" s="27"/>
      <c r="B24" s="39">
        <v>14</v>
      </c>
      <c r="C24" s="40">
        <f t="shared" si="2"/>
        <v>708348.877722173</v>
      </c>
      <c r="D24" s="40">
        <f t="shared" si="3"/>
        <v>22627.789707878837</v>
      </c>
      <c r="E24" s="40">
        <f t="shared" si="0"/>
        <v>32584.017179345523</v>
      </c>
      <c r="F24" s="40">
        <f>(D24*$E$7-$I$5)*12</f>
        <v>9964.240587349841</v>
      </c>
      <c r="G24" s="40">
        <f t="shared" si="1"/>
        <v>42548.257766695366</v>
      </c>
      <c r="H24" s="41">
        <v>8.6499999999999994E-2</v>
      </c>
      <c r="I24" s="40">
        <f t="shared" si="4"/>
        <v>815849.73770865542</v>
      </c>
      <c r="J24" s="27"/>
    </row>
    <row r="25" spans="1:10">
      <c r="A25" s="27"/>
      <c r="B25" s="39">
        <v>15</v>
      </c>
      <c r="C25" s="40">
        <f t="shared" si="2"/>
        <v>815849.73770865542</v>
      </c>
      <c r="D25" s="40">
        <f t="shared" si="3"/>
        <v>23759.179193272779</v>
      </c>
      <c r="E25" s="40">
        <f t="shared" si="0"/>
        <v>34213.2180383128</v>
      </c>
      <c r="F25" s="40">
        <f>(D25*$E$7-$I$5)*12</f>
        <v>10462.504516717334</v>
      </c>
      <c r="G25" s="40">
        <f t="shared" si="1"/>
        <v>44675.722555030137</v>
      </c>
      <c r="H25" s="41">
        <v>8.6499999999999994E-2</v>
      </c>
      <c r="I25" s="40">
        <f t="shared" si="4"/>
        <v>934960.91257649439</v>
      </c>
      <c r="J25" s="27"/>
    </row>
    <row r="26" spans="1:10">
      <c r="A26" s="27"/>
      <c r="B26" s="39">
        <v>16</v>
      </c>
      <c r="C26" s="40">
        <f t="shared" si="2"/>
        <v>934960.91257649439</v>
      </c>
      <c r="D26" s="40">
        <f t="shared" si="3"/>
        <v>24947.138152936419</v>
      </c>
      <c r="E26" s="40">
        <f t="shared" si="0"/>
        <v>35923.878940228446</v>
      </c>
      <c r="F26" s="40">
        <f>(D26*$E$7-$I$5)*12</f>
        <v>10985.6816425532</v>
      </c>
      <c r="G26" s="40">
        <f t="shared" si="1"/>
        <v>46909.560582781647</v>
      </c>
      <c r="H26" s="41">
        <v>8.6499999999999994E-2</v>
      </c>
      <c r="I26" s="40">
        <f t="shared" si="4"/>
        <v>1066802.2690875535</v>
      </c>
      <c r="J26" s="27"/>
    </row>
    <row r="27" spans="1:10">
      <c r="A27" s="27"/>
      <c r="B27" s="39">
        <v>17</v>
      </c>
      <c r="C27" s="40">
        <f t="shared" si="2"/>
        <v>1066802.2690875535</v>
      </c>
      <c r="D27" s="40">
        <f t="shared" si="3"/>
        <v>26194.495060583242</v>
      </c>
      <c r="E27" s="40">
        <f t="shared" si="0"/>
        <v>37720.072887239869</v>
      </c>
      <c r="F27" s="40">
        <f>(D27*$E$7-$I$5)*12</f>
        <v>11535.017624680861</v>
      </c>
      <c r="G27" s="40">
        <f t="shared" si="1"/>
        <v>49255.090511920731</v>
      </c>
      <c r="H27" s="41">
        <v>8.6499999999999994E-2</v>
      </c>
      <c r="I27" s="40">
        <f t="shared" si="4"/>
        <v>1212596.3212048286</v>
      </c>
      <c r="J27" s="27"/>
    </row>
    <row r="28" spans="1:10">
      <c r="A28" s="27"/>
      <c r="B28" s="39">
        <v>18</v>
      </c>
      <c r="C28" s="40">
        <f t="shared" si="2"/>
        <v>1212596.3212048286</v>
      </c>
      <c r="D28" s="40">
        <f t="shared" si="3"/>
        <v>27504.219813612406</v>
      </c>
      <c r="E28" s="40">
        <f t="shared" si="0"/>
        <v>39606.076531601866</v>
      </c>
      <c r="F28" s="40">
        <f>(D28*$E$7-$I$5)*12</f>
        <v>12111.820405914905</v>
      </c>
      <c r="G28" s="40">
        <f t="shared" si="1"/>
        <v>51717.896937516773</v>
      </c>
      <c r="H28" s="41">
        <v>8.6499999999999994E-2</v>
      </c>
      <c r="I28" s="40">
        <f t="shared" si="4"/>
        <v>1373677.3980116581</v>
      </c>
      <c r="J28" s="27"/>
    </row>
    <row r="29" spans="1:10">
      <c r="A29" s="27"/>
      <c r="B29" s="39">
        <v>19</v>
      </c>
      <c r="C29" s="40">
        <f t="shared" si="2"/>
        <v>1373677.3980116581</v>
      </c>
      <c r="D29" s="40">
        <f t="shared" si="3"/>
        <v>28879.430804293028</v>
      </c>
      <c r="E29" s="40">
        <f t="shared" si="0"/>
        <v>41586.380358181959</v>
      </c>
      <c r="F29" s="40">
        <f>(D29*$E$7-$I$5)*12</f>
        <v>12717.463326210653</v>
      </c>
      <c r="G29" s="40">
        <f t="shared" si="1"/>
        <v>54303.84368439261</v>
      </c>
      <c r="H29" s="41">
        <v>8.6499999999999994E-2</v>
      </c>
      <c r="I29" s="40">
        <f t="shared" si="4"/>
        <v>1551501.6191027591</v>
      </c>
      <c r="J29" s="27"/>
    </row>
    <row r="30" spans="1:10">
      <c r="A30" s="27"/>
      <c r="B30" s="39">
        <v>20</v>
      </c>
      <c r="C30" s="40">
        <f t="shared" si="2"/>
        <v>1551501.6191027591</v>
      </c>
      <c r="D30" s="40">
        <f t="shared" si="3"/>
        <v>30323.402344507682</v>
      </c>
      <c r="E30" s="40">
        <f t="shared" si="0"/>
        <v>43665.699376091063</v>
      </c>
      <c r="F30" s="40">
        <f>(D30*$E$7-$I$5)*12</f>
        <v>13353.388392521185</v>
      </c>
      <c r="G30" s="40">
        <f t="shared" si="1"/>
        <v>57019.087768612248</v>
      </c>
      <c r="H30" s="41">
        <v>8.6499999999999994E-2</v>
      </c>
      <c r="I30" s="40">
        <f t="shared" si="4"/>
        <v>1747657.7480157448</v>
      </c>
      <c r="J30" s="27"/>
    </row>
    <row r="31" spans="1:10">
      <c r="A31" s="27"/>
      <c r="B31" s="39">
        <v>21</v>
      </c>
      <c r="C31" s="40">
        <f t="shared" si="2"/>
        <v>1747657.7480157448</v>
      </c>
      <c r="D31" s="40">
        <f t="shared" si="3"/>
        <v>31839.572461733067</v>
      </c>
      <c r="E31" s="40">
        <f t="shared" si="0"/>
        <v>45848.984344895609</v>
      </c>
      <c r="F31" s="40">
        <f>(D31*$E$7-$I$5)*12</f>
        <v>14021.109712147245</v>
      </c>
      <c r="G31" s="40">
        <f t="shared" si="1"/>
        <v>59870.09405704285</v>
      </c>
      <c r="H31" s="41">
        <v>8.6499999999999994E-2</v>
      </c>
      <c r="I31" s="40">
        <f t="shared" si="4"/>
        <v>1963879.0004120839</v>
      </c>
      <c r="J31" s="27"/>
    </row>
    <row r="32" spans="1:10">
      <c r="A32" s="27"/>
      <c r="B32" s="39">
        <v>22</v>
      </c>
      <c r="C32" s="40">
        <f t="shared" si="2"/>
        <v>1963879.0004120839</v>
      </c>
      <c r="D32" s="40">
        <f t="shared" si="3"/>
        <v>33431.551084819723</v>
      </c>
      <c r="E32" s="40">
        <f t="shared" si="0"/>
        <v>48141.433562140395</v>
      </c>
      <c r="F32" s="40">
        <f>(D32*$E$7-$I$5)*12</f>
        <v>14722.217097754608</v>
      </c>
      <c r="G32" s="40">
        <f t="shared" si="1"/>
        <v>62863.650659895007</v>
      </c>
      <c r="H32" s="41">
        <v>8.6499999999999994E-2</v>
      </c>
      <c r="I32" s="40">
        <f t="shared" si="4"/>
        <v>2202055.8903897051</v>
      </c>
      <c r="J32" s="27"/>
    </row>
    <row r="33" spans="1:10">
      <c r="A33" s="27"/>
      <c r="B33" s="39">
        <v>23</v>
      </c>
      <c r="C33" s="40">
        <f t="shared" si="2"/>
        <v>2202055.8903897051</v>
      </c>
      <c r="D33" s="40">
        <f t="shared" si="3"/>
        <v>35103.128639060713</v>
      </c>
      <c r="E33" s="40">
        <f t="shared" si="0"/>
        <v>50548.505240247425</v>
      </c>
      <c r="F33" s="40">
        <f>(D33*$E$7-$I$5)*12</f>
        <v>15458.379852642342</v>
      </c>
      <c r="G33" s="40">
        <f t="shared" si="1"/>
        <v>66006.885092889774</v>
      </c>
      <c r="H33" s="41">
        <v>8.6499999999999994E-2</v>
      </c>
      <c r="I33" s="40">
        <f t="shared" si="4"/>
        <v>2464250.2055618395</v>
      </c>
      <c r="J33" s="27"/>
    </row>
    <row r="34" spans="1:10">
      <c r="A34" s="27"/>
      <c r="B34" s="39">
        <v>24</v>
      </c>
      <c r="C34" s="40">
        <f t="shared" si="2"/>
        <v>2464250.2055618395</v>
      </c>
      <c r="D34" s="40">
        <f t="shared" si="3"/>
        <v>36858.28507101375</v>
      </c>
      <c r="E34" s="40">
        <f t="shared" si="0"/>
        <v>53075.930502259798</v>
      </c>
      <c r="F34" s="40">
        <f>(D34*$E$7-$I$5)*12</f>
        <v>16231.35074527446</v>
      </c>
      <c r="G34" s="40">
        <f t="shared" si="1"/>
        <v>69307.281247534265</v>
      </c>
      <c r="H34" s="41">
        <v>8.6499999999999994E-2</v>
      </c>
      <c r="I34" s="40">
        <f t="shared" si="4"/>
        <v>2752710.2094183848</v>
      </c>
      <c r="J34" s="27"/>
    </row>
    <row r="35" spans="1:10">
      <c r="A35" s="27"/>
      <c r="B35" s="39">
        <v>25</v>
      </c>
      <c r="C35" s="40">
        <f t="shared" si="2"/>
        <v>2752710.2094183848</v>
      </c>
      <c r="D35" s="40">
        <f t="shared" si="3"/>
        <v>38701.199324564441</v>
      </c>
      <c r="E35" s="40">
        <f t="shared" si="0"/>
        <v>55729.727027372792</v>
      </c>
      <c r="F35" s="40">
        <f>(D35*$E$7-$I$5)*12</f>
        <v>17042.970182538185</v>
      </c>
      <c r="G35" s="40">
        <f t="shared" si="1"/>
        <v>72772.697209910984</v>
      </c>
      <c r="H35" s="41">
        <v>8.6499999999999994E-2</v>
      </c>
      <c r="I35" s="40">
        <f t="shared" si="4"/>
        <v>3069887.1780516435</v>
      </c>
      <c r="J35" s="27"/>
    </row>
    <row r="36" spans="1:10">
      <c r="A36" s="27"/>
      <c r="B36" s="39">
        <v>26</v>
      </c>
      <c r="C36" s="40">
        <f t="shared" si="2"/>
        <v>3069887.1780516435</v>
      </c>
      <c r="D36" s="40">
        <f t="shared" si="3"/>
        <v>40636.259290792666</v>
      </c>
      <c r="E36" s="40">
        <f t="shared" si="0"/>
        <v>58516.213378741442</v>
      </c>
      <c r="F36" s="40">
        <f>(D36*$E$7-$I$5)*12</f>
        <v>17895.170591665094</v>
      </c>
      <c r="G36" s="40">
        <f t="shared" si="1"/>
        <v>76411.383970406532</v>
      </c>
      <c r="H36" s="41">
        <v>8.6499999999999994E-2</v>
      </c>
      <c r="I36" s="40">
        <f t="shared" si="4"/>
        <v>3418453.3876369572</v>
      </c>
      <c r="J36" s="27"/>
    </row>
    <row r="37" spans="1:10">
      <c r="A37" s="27"/>
      <c r="B37" s="39">
        <v>27</v>
      </c>
      <c r="C37" s="40">
        <f t="shared" si="2"/>
        <v>3418453.3876369572</v>
      </c>
      <c r="D37" s="40">
        <f t="shared" si="3"/>
        <v>42668.072255332299</v>
      </c>
      <c r="E37" s="40">
        <f t="shared" si="0"/>
        <v>61442.024047678511</v>
      </c>
      <c r="F37" s="40">
        <f>(D37*$E$7-$I$5)*12</f>
        <v>18789.98102124835</v>
      </c>
      <c r="G37" s="40">
        <f t="shared" si="1"/>
        <v>80232.005068926868</v>
      </c>
      <c r="H37" s="41">
        <v>8.6499999999999994E-2</v>
      </c>
      <c r="I37" s="40">
        <f t="shared" si="4"/>
        <v>3801321.6791749434</v>
      </c>
      <c r="J37" s="27"/>
    </row>
    <row r="38" spans="1:10">
      <c r="A38" s="27"/>
      <c r="B38" s="39">
        <v>28</v>
      </c>
      <c r="C38" s="40">
        <f t="shared" si="2"/>
        <v>3801321.6791749434</v>
      </c>
      <c r="D38" s="40">
        <f t="shared" si="3"/>
        <v>44801.475868098918</v>
      </c>
      <c r="E38" s="40">
        <f t="shared" si="0"/>
        <v>64514.12525006244</v>
      </c>
      <c r="F38" s="40">
        <f>(D38*$E$7-$I$5)*12</f>
        <v>19729.531972310768</v>
      </c>
      <c r="G38" s="40">
        <f t="shared" si="1"/>
        <v>84243.657222373207</v>
      </c>
      <c r="H38" s="41">
        <v>8.6499999999999994E-2</v>
      </c>
      <c r="I38" s="40">
        <f t="shared" si="4"/>
        <v>4221666.7379956851</v>
      </c>
      <c r="J38" s="27"/>
    </row>
    <row r="39" spans="1:10">
      <c r="A39" s="27"/>
      <c r="B39" s="39">
        <v>29</v>
      </c>
      <c r="C39" s="40">
        <f t="shared" si="2"/>
        <v>4221666.7379956851</v>
      </c>
      <c r="D39" s="40">
        <f t="shared" si="3"/>
        <v>47041.549661503865</v>
      </c>
      <c r="E39" s="40">
        <f t="shared" si="0"/>
        <v>67739.83151256555</v>
      </c>
      <c r="F39" s="40">
        <f>(D39*$E$7-$I$5)*12</f>
        <v>20716.060470926306</v>
      </c>
      <c r="G39" s="40">
        <f t="shared" si="1"/>
        <v>88455.891983491863</v>
      </c>
      <c r="H39" s="41">
        <v>8.6499999999999994E-2</v>
      </c>
      <c r="I39" s="40">
        <f t="shared" si="4"/>
        <v>4682948.2374723759</v>
      </c>
      <c r="J39" s="27"/>
    </row>
    <row r="40" spans="1:10">
      <c r="A40" s="27"/>
      <c r="B40" s="39">
        <v>30</v>
      </c>
      <c r="C40" s="40">
        <f t="shared" si="2"/>
        <v>4682948.2374723759</v>
      </c>
      <c r="D40" s="40">
        <f t="shared" si="3"/>
        <v>49393.627144579063</v>
      </c>
      <c r="E40" s="40">
        <f t="shared" si="0"/>
        <v>71126.823088193851</v>
      </c>
      <c r="F40" s="40">
        <f>(D40*$E$7-$I$5)*12</f>
        <v>21751.91539447262</v>
      </c>
      <c r="G40" s="40">
        <f t="shared" si="1"/>
        <v>92878.738482666464</v>
      </c>
      <c r="H40" s="41">
        <v>8.6499999999999994E-2</v>
      </c>
      <c r="I40" s="40">
        <f t="shared" si="4"/>
        <v>5188936.0093751531</v>
      </c>
      <c r="J40" s="27"/>
    </row>
    <row r="41" spans="1:10">
      <c r="A41" s="27"/>
      <c r="B41" s="39">
        <v>31</v>
      </c>
      <c r="C41" s="40">
        <f t="shared" si="2"/>
        <v>5188936.0093751531</v>
      </c>
      <c r="D41" s="40">
        <f t="shared" si="3"/>
        <v>51863.308501808016</v>
      </c>
      <c r="E41" s="40">
        <f t="shared" si="0"/>
        <v>74683.16424260354</v>
      </c>
      <c r="F41" s="40">
        <f>(D41*$E$7-$I$5)*12</f>
        <v>22839.563064196256</v>
      </c>
      <c r="G41" s="40">
        <f t="shared" si="1"/>
        <v>97522.727306799788</v>
      </c>
      <c r="H41" s="41">
        <v>8.6499999999999994E-2</v>
      </c>
      <c r="I41" s="40">
        <f t="shared" si="4"/>
        <v>5743737.4174049422</v>
      </c>
      <c r="J41" s="27"/>
    </row>
    <row r="42" spans="1:10">
      <c r="A42" s="27"/>
      <c r="B42" s="39">
        <v>32</v>
      </c>
      <c r="C42" s="40">
        <f t="shared" si="2"/>
        <v>5743737.4174049422</v>
      </c>
      <c r="D42" s="40">
        <f t="shared" si="3"/>
        <v>54456.473926898419</v>
      </c>
      <c r="E42" s="40">
        <f t="shared" si="0"/>
        <v>78417.322454733716</v>
      </c>
      <c r="F42" s="40">
        <f>(D42*$E$7-$I$5)*12</f>
        <v>23981.593117406068</v>
      </c>
      <c r="G42" s="40">
        <f t="shared" si="1"/>
        <v>102398.91557213978</v>
      </c>
      <c r="H42" s="41">
        <v>8.6499999999999994E-2</v>
      </c>
      <c r="I42" s="40">
        <f t="shared" si="4"/>
        <v>6351827.125779599</v>
      </c>
      <c r="J42" s="27"/>
    </row>
    <row r="43" spans="1:10">
      <c r="A43" s="27"/>
      <c r="B43" s="39">
        <v>33</v>
      </c>
      <c r="C43" s="40">
        <f t="shared" si="2"/>
        <v>6351827.125779599</v>
      </c>
      <c r="D43" s="40">
        <f t="shared" si="3"/>
        <v>57179.297623243343</v>
      </c>
      <c r="E43" s="40">
        <f t="shared" si="0"/>
        <v>82338.188577470399</v>
      </c>
      <c r="F43" s="40">
        <f>(D43*$E$7-$I$5)*12</f>
        <v>25180.724673276374</v>
      </c>
      <c r="G43" s="40">
        <f t="shared" si="1"/>
        <v>107518.91325074677</v>
      </c>
      <c r="H43" s="41">
        <v>8.6499999999999994E-2</v>
      </c>
      <c r="I43" s="40">
        <f t="shared" si="4"/>
        <v>7018079.471406471</v>
      </c>
      <c r="J43" s="27"/>
    </row>
    <row r="44" spans="1:10">
      <c r="A44" s="27"/>
      <c r="B44" s="39">
        <v>34</v>
      </c>
      <c r="C44" s="40">
        <f t="shared" si="2"/>
        <v>7018079.471406471</v>
      </c>
      <c r="D44" s="40">
        <f t="shared" si="3"/>
        <v>60038.262504405509</v>
      </c>
      <c r="E44" s="40">
        <f t="shared" si="0"/>
        <v>86455.098006343935</v>
      </c>
      <c r="F44" s="40">
        <f>(D44*$E$7-$I$5)*12</f>
        <v>26439.812806940186</v>
      </c>
      <c r="G44" s="40">
        <f t="shared" si="1"/>
        <v>112894.91081328412</v>
      </c>
      <c r="H44" s="41">
        <v>8.6499999999999994E-2</v>
      </c>
      <c r="I44" s="40">
        <f t="shared" si="4"/>
        <v>7747803.6662817644</v>
      </c>
      <c r="J44" s="27"/>
    </row>
    <row r="45" spans="1:10" ht="15" thickBot="1">
      <c r="A45" s="27"/>
      <c r="B45" s="43">
        <v>35</v>
      </c>
      <c r="C45" s="44">
        <f>I44</f>
        <v>7747803.6662817644</v>
      </c>
      <c r="D45" s="44">
        <f>D44*(1+$E$5)</f>
        <v>63040.175629625788</v>
      </c>
      <c r="E45" s="44">
        <f>D45*$E$6*12</f>
        <v>90777.852906661137</v>
      </c>
      <c r="F45" s="44">
        <f>(D45*$E$7-$I$5)*12</f>
        <v>27761.855347287201</v>
      </c>
      <c r="G45" s="44">
        <f>E45+F45</f>
        <v>118539.70825394834</v>
      </c>
      <c r="H45" s="45">
        <v>8.6499999999999994E-2</v>
      </c>
      <c r="I45" s="44">
        <f>(C45+G45)*(1+H45)</f>
        <v>8546782.0764330514</v>
      </c>
      <c r="J45" s="27"/>
    </row>
    <row r="46" spans="1:10" ht="15.6" thickTop="1" thickBot="1">
      <c r="A46" s="27"/>
      <c r="B46" s="32" t="s">
        <v>2</v>
      </c>
      <c r="C46" s="33"/>
      <c r="D46" s="34"/>
      <c r="E46" s="35">
        <f>SUM(E11:E45)</f>
        <v>1560734.9110398823</v>
      </c>
      <c r="F46" s="35">
        <f>SUM(F11:F45)</f>
        <v>477288.43029303075</v>
      </c>
      <c r="G46" s="35">
        <f>SUM(G11:G45)</f>
        <v>2038023.3413329127</v>
      </c>
      <c r="H46" s="36"/>
      <c r="I46" s="35">
        <f>I45</f>
        <v>8546782.0764330514</v>
      </c>
      <c r="J46" s="27"/>
    </row>
    <row r="47" spans="1:10" ht="15" thickTop="1">
      <c r="A47" s="27"/>
      <c r="B47" s="27"/>
      <c r="C47" s="27"/>
      <c r="D47" s="27"/>
      <c r="E47" s="27"/>
      <c r="F47" s="27"/>
      <c r="G47" s="27"/>
      <c r="H47" s="27"/>
      <c r="I47" s="27"/>
      <c r="J47" s="27"/>
    </row>
  </sheetData>
  <mergeCells count="22">
    <mergeCell ref="B46:D46"/>
    <mergeCell ref="F5:H5"/>
    <mergeCell ref="F6:H6"/>
    <mergeCell ref="F7:H7"/>
    <mergeCell ref="B8:I8"/>
    <mergeCell ref="E4:I4"/>
    <mergeCell ref="E9:E10"/>
    <mergeCell ref="F9:F10"/>
    <mergeCell ref="G9:G10"/>
    <mergeCell ref="H9:H10"/>
    <mergeCell ref="I9:I10"/>
    <mergeCell ref="B1:H1"/>
    <mergeCell ref="B2:H2"/>
    <mergeCell ref="B3:H3"/>
    <mergeCell ref="I1:I3"/>
    <mergeCell ref="B4:D4"/>
    <mergeCell ref="C9:C10"/>
    <mergeCell ref="D9:D10"/>
    <mergeCell ref="B9:B10"/>
    <mergeCell ref="B5:D5"/>
    <mergeCell ref="B6:D6"/>
    <mergeCell ref="B7:D7"/>
  </mergeCells>
  <hyperlinks>
    <hyperlink ref="B1" r:id="rId1"/>
  </hyperlinks>
  <pageMargins left="0.27" right="0.31" top="0.75" bottom="0.75" header="0.3" footer="0.3"/>
  <pageSetup paperSize="9" scale="9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ExcelDataPro.com;EPF Calculator;Employee Provident Fund Calculator</cp:keywords>
  <cp:lastModifiedBy>Fahim</cp:lastModifiedBy>
  <cp:lastPrinted>2017-05-17T11:28:17Z</cp:lastPrinted>
  <dcterms:created xsi:type="dcterms:W3CDTF">2017-05-17T07:30:33Z</dcterms:created>
  <dcterms:modified xsi:type="dcterms:W3CDTF">2017-05-17T13:12:39Z</dcterms:modified>
</cp:coreProperties>
</file>